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9260" windowHeight="5955" activeTab="2"/>
  </bookViews>
  <sheets>
    <sheet name="Kryci list" sheetId="1" r:id="rId1"/>
    <sheet name="Rekapitulace" sheetId="2" r:id="rId2"/>
    <sheet name="Zakazka" sheetId="3" r:id="rId3"/>
    <sheet name="Figury" sheetId="4" state="hidden" r:id="rId4"/>
  </sheets>
  <definedNames>
    <definedName name="__CENA__">Zakazka!$P$6:$P$1436</definedName>
    <definedName name="__MAIN__">Zakazka!$F$1:$DE$1273</definedName>
    <definedName name="__MAIN2__" localSheetId="1">Rekapitulace!$B$1:$H$80</definedName>
    <definedName name="__MAIN2__">#REF!</definedName>
    <definedName name="__MAIN3__">'Kryci list'!$A$3:$C$21</definedName>
    <definedName name="__SAZBA__">Zakazka!$U$6:$U$1436</definedName>
    <definedName name="__T0__">Zakazka!$F$5:$AC$1273</definedName>
    <definedName name="__T1__">Zakazka!$F$6:$AC$54</definedName>
    <definedName name="__T2__">Zakazka!$F$7:$DE$8</definedName>
    <definedName name="__T3__">Zakazka!$J$8:$M$8</definedName>
    <definedName name="__TE0__">'Kryci list'!$A$4:$C$13</definedName>
    <definedName name="__TE1__">'Kryci list'!$A$16:$C$16</definedName>
    <definedName name="__TE2__">'Kryci list'!#REF!</definedName>
    <definedName name="__TE3__">Figury!$A$2:$D$2</definedName>
    <definedName name="__TR0__" localSheetId="1">Rekapitulace!$B$5:$F$6</definedName>
    <definedName name="__TR0__">#REF!</definedName>
    <definedName name="__TR1__" localSheetId="1">Rekapitulace!$B$6:$F$6</definedName>
    <definedName name="__TR1__">#REF!</definedName>
    <definedName name="_xlnm.Print_Titles" localSheetId="2">Zakazka!$3:$4</definedName>
  </definedNames>
  <calcPr calcId="145621"/>
</workbook>
</file>

<file path=xl/calcChain.xml><?xml version="1.0" encoding="utf-8"?>
<calcChain xmlns="http://schemas.openxmlformats.org/spreadsheetml/2006/main">
  <c r="A2" i="2" l="1" a="1"/>
  <c r="A2" i="2" s="1"/>
  <c r="B2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N7" i="3"/>
  <c r="R7" i="3"/>
  <c r="N9" i="3"/>
  <c r="R9" i="3" s="1"/>
  <c r="N10" i="3"/>
  <c r="R10" i="3" s="1"/>
  <c r="N12" i="3"/>
  <c r="R12" i="3" s="1"/>
  <c r="N14" i="3"/>
  <c r="R14" i="3" s="1"/>
  <c r="N18" i="3"/>
  <c r="R18" i="3" s="1"/>
  <c r="N21" i="3"/>
  <c r="R21" i="3" s="1"/>
  <c r="N24" i="3"/>
  <c r="R24" i="3" s="1"/>
  <c r="N26" i="3"/>
  <c r="R26" i="3" s="1"/>
  <c r="N27" i="3"/>
  <c r="R27" i="3" s="1"/>
  <c r="N29" i="3"/>
  <c r="R29" i="3" s="1"/>
  <c r="N31" i="3"/>
  <c r="R31" i="3" s="1"/>
  <c r="N33" i="3"/>
  <c r="R33" i="3" s="1"/>
  <c r="N35" i="3"/>
  <c r="R35" i="3" s="1"/>
  <c r="N40" i="3"/>
  <c r="R40" i="3" s="1"/>
  <c r="N41" i="3"/>
  <c r="R41" i="3" s="1"/>
  <c r="N46" i="3"/>
  <c r="R46" i="3"/>
  <c r="N47" i="3"/>
  <c r="R47" i="3" s="1"/>
  <c r="N48" i="3"/>
  <c r="R48" i="3" s="1"/>
  <c r="N50" i="3"/>
  <c r="R50" i="3" s="1"/>
  <c r="N52" i="3"/>
  <c r="R52" i="3" s="1"/>
  <c r="N56" i="3"/>
  <c r="R56" i="3" s="1"/>
  <c r="N58" i="3"/>
  <c r="R58" i="3" s="1"/>
  <c r="N60" i="3"/>
  <c r="T60" i="3" s="1"/>
  <c r="N61" i="3"/>
  <c r="T61" i="3" s="1"/>
  <c r="N63" i="3"/>
  <c r="P63" i="3" s="1"/>
  <c r="V63" i="3" s="1"/>
  <c r="N65" i="3"/>
  <c r="N67" i="3"/>
  <c r="T67" i="3" s="1"/>
  <c r="N70" i="3"/>
  <c r="T70" i="3" s="1"/>
  <c r="N71" i="3"/>
  <c r="N73" i="3"/>
  <c r="P73" i="3" s="1"/>
  <c r="V73" i="3" s="1"/>
  <c r="N76" i="3"/>
  <c r="R76" i="3" s="1"/>
  <c r="N79" i="3"/>
  <c r="R79" i="3" s="1"/>
  <c r="N82" i="3"/>
  <c r="R82" i="3" s="1"/>
  <c r="N85" i="3"/>
  <c r="R85" i="3" s="1"/>
  <c r="N88" i="3"/>
  <c r="R88" i="3" s="1"/>
  <c r="N90" i="3"/>
  <c r="R90" i="3" s="1"/>
  <c r="N91" i="3"/>
  <c r="R91" i="3"/>
  <c r="N93" i="3"/>
  <c r="R93" i="3" s="1"/>
  <c r="N94" i="3"/>
  <c r="T94" i="3" s="1"/>
  <c r="N96" i="3"/>
  <c r="N98" i="3"/>
  <c r="T98" i="3" s="1"/>
  <c r="N100" i="3"/>
  <c r="R100" i="3" s="1"/>
  <c r="N101" i="3"/>
  <c r="T101" i="3" s="1"/>
  <c r="N102" i="3"/>
  <c r="R102" i="3" s="1"/>
  <c r="N105" i="3"/>
  <c r="T105" i="3" s="1"/>
  <c r="N108" i="3"/>
  <c r="T108" i="3" s="1"/>
  <c r="N110" i="3"/>
  <c r="T110" i="3" s="1"/>
  <c r="N113" i="3"/>
  <c r="R113" i="3" s="1"/>
  <c r="N116" i="3"/>
  <c r="N120" i="3"/>
  <c r="T120" i="3" s="1"/>
  <c r="P120" i="3"/>
  <c r="R120" i="3"/>
  <c r="N122" i="3"/>
  <c r="N124" i="3"/>
  <c r="T124" i="3" s="1"/>
  <c r="P124" i="3"/>
  <c r="V124" i="3" s="1"/>
  <c r="W124" i="3" s="1"/>
  <c r="N125" i="3"/>
  <c r="T125" i="3" s="1"/>
  <c r="N129" i="3"/>
  <c r="N133" i="3"/>
  <c r="R133" i="3" s="1"/>
  <c r="N136" i="3"/>
  <c r="P136" i="3" s="1"/>
  <c r="V136" i="3" s="1"/>
  <c r="N138" i="3"/>
  <c r="R138" i="3" s="1"/>
  <c r="N141" i="3"/>
  <c r="T141" i="3" s="1"/>
  <c r="N146" i="3"/>
  <c r="R146" i="3" s="1"/>
  <c r="N151" i="3"/>
  <c r="T151" i="3" s="1"/>
  <c r="N153" i="3"/>
  <c r="R153" i="3" s="1"/>
  <c r="N159" i="3"/>
  <c r="T159" i="3" s="1"/>
  <c r="N163" i="3"/>
  <c r="R163" i="3" s="1"/>
  <c r="N169" i="3"/>
  <c r="T169" i="3" s="1"/>
  <c r="N171" i="3"/>
  <c r="R171" i="3" s="1"/>
  <c r="N172" i="3"/>
  <c r="T172" i="3" s="1"/>
  <c r="N178" i="3"/>
  <c r="R178" i="3" s="1"/>
  <c r="N182" i="3"/>
  <c r="T182" i="3" s="1"/>
  <c r="N187" i="3"/>
  <c r="R187" i="3" s="1"/>
  <c r="N197" i="3"/>
  <c r="N199" i="3"/>
  <c r="R199" i="3" s="1"/>
  <c r="N201" i="3"/>
  <c r="P201" i="3" s="1"/>
  <c r="N203" i="3"/>
  <c r="R203" i="3"/>
  <c r="N205" i="3"/>
  <c r="T205" i="3" s="1"/>
  <c r="N213" i="3"/>
  <c r="N214" i="3"/>
  <c r="N220" i="3"/>
  <c r="N225" i="3"/>
  <c r="R225" i="3" s="1"/>
  <c r="N228" i="3"/>
  <c r="N231" i="3"/>
  <c r="T231" i="3" s="1"/>
  <c r="N234" i="3"/>
  <c r="N236" i="3"/>
  <c r="T236" i="3" s="1"/>
  <c r="N238" i="3"/>
  <c r="N240" i="3"/>
  <c r="T240" i="3" s="1"/>
  <c r="N244" i="3"/>
  <c r="R244" i="3" s="1"/>
  <c r="N250" i="3"/>
  <c r="T250" i="3" s="1"/>
  <c r="N252" i="3"/>
  <c r="T252" i="3" s="1"/>
  <c r="N253" i="3"/>
  <c r="T253" i="3" s="1"/>
  <c r="N256" i="3"/>
  <c r="P256" i="3" s="1"/>
  <c r="V256" i="3" s="1"/>
  <c r="N259" i="3"/>
  <c r="N263" i="3"/>
  <c r="T263" i="3" s="1"/>
  <c r="N264" i="3"/>
  <c r="T264" i="3" s="1"/>
  <c r="N265" i="3"/>
  <c r="N267" i="3"/>
  <c r="N269" i="3"/>
  <c r="T269" i="3" s="1"/>
  <c r="N270" i="3"/>
  <c r="T270" i="3" s="1"/>
  <c r="N272" i="3"/>
  <c r="N275" i="3"/>
  <c r="N277" i="3"/>
  <c r="P277" i="3" s="1"/>
  <c r="V277" i="3" s="1"/>
  <c r="N280" i="3"/>
  <c r="N282" i="3"/>
  <c r="P282" i="3" s="1"/>
  <c r="N284" i="3"/>
  <c r="R284" i="3" s="1"/>
  <c r="N286" i="3"/>
  <c r="P286" i="3" s="1"/>
  <c r="N289" i="3"/>
  <c r="N295" i="3"/>
  <c r="P295" i="3" s="1"/>
  <c r="N298" i="3"/>
  <c r="N301" i="3"/>
  <c r="N304" i="3"/>
  <c r="N307" i="3"/>
  <c r="N310" i="3"/>
  <c r="R310" i="3" s="1"/>
  <c r="N313" i="3"/>
  <c r="N316" i="3"/>
  <c r="N319" i="3"/>
  <c r="P319" i="3" s="1"/>
  <c r="N321" i="3"/>
  <c r="N324" i="3"/>
  <c r="P324" i="3" s="1"/>
  <c r="V324" i="3" s="1"/>
  <c r="N327" i="3"/>
  <c r="N328" i="3"/>
  <c r="P328" i="3" s="1"/>
  <c r="N330" i="3"/>
  <c r="R330" i="3" s="1"/>
  <c r="N331" i="3"/>
  <c r="P331" i="3" s="1"/>
  <c r="N332" i="3"/>
  <c r="N333" i="3"/>
  <c r="P333" i="3" s="1"/>
  <c r="R333" i="3"/>
  <c r="N335" i="3"/>
  <c r="N336" i="3"/>
  <c r="N338" i="3"/>
  <c r="N339" i="3"/>
  <c r="N340" i="3"/>
  <c r="R340" i="3" s="1"/>
  <c r="N343" i="3"/>
  <c r="N345" i="3"/>
  <c r="N347" i="3"/>
  <c r="N349" i="3"/>
  <c r="R349" i="3" s="1"/>
  <c r="N351" i="3"/>
  <c r="N352" i="3"/>
  <c r="N355" i="3"/>
  <c r="N356" i="3"/>
  <c r="P356" i="3"/>
  <c r="R356" i="3"/>
  <c r="N357" i="3"/>
  <c r="P357" i="3" s="1"/>
  <c r="V357" i="3" s="1"/>
  <c r="W357" i="3" s="1"/>
  <c r="N358" i="3"/>
  <c r="R358" i="3" s="1"/>
  <c r="N359" i="3"/>
  <c r="N360" i="3"/>
  <c r="R360" i="3" s="1"/>
  <c r="N361" i="3"/>
  <c r="P361" i="3" s="1"/>
  <c r="N362" i="3"/>
  <c r="R362" i="3" s="1"/>
  <c r="N365" i="3"/>
  <c r="N366" i="3"/>
  <c r="R366" i="3"/>
  <c r="N367" i="3"/>
  <c r="N368" i="3"/>
  <c r="N369" i="3"/>
  <c r="N370" i="3"/>
  <c r="R370" i="3" s="1"/>
  <c r="N371" i="3"/>
  <c r="N372" i="3"/>
  <c r="N373" i="3"/>
  <c r="N374" i="3"/>
  <c r="R374" i="3" s="1"/>
  <c r="N375" i="3"/>
  <c r="N376" i="3"/>
  <c r="N377" i="3"/>
  <c r="N378" i="3"/>
  <c r="R378" i="3" s="1"/>
  <c r="N379" i="3"/>
  <c r="N380" i="3"/>
  <c r="N381" i="3"/>
  <c r="N382" i="3"/>
  <c r="R382" i="3" s="1"/>
  <c r="N385" i="3"/>
  <c r="N386" i="3"/>
  <c r="P386" i="3" s="1"/>
  <c r="N387" i="3"/>
  <c r="P387" i="3" s="1"/>
  <c r="N388" i="3"/>
  <c r="R388" i="3" s="1"/>
  <c r="N389" i="3"/>
  <c r="N390" i="3"/>
  <c r="N391" i="3"/>
  <c r="P391" i="3" s="1"/>
  <c r="V391" i="3" s="1"/>
  <c r="W391" i="3" s="1"/>
  <c r="N392" i="3"/>
  <c r="R392" i="3" s="1"/>
  <c r="N393" i="3"/>
  <c r="T393" i="3" s="1"/>
  <c r="N394" i="3"/>
  <c r="P394" i="3" s="1"/>
  <c r="N395" i="3"/>
  <c r="P395" i="3" s="1"/>
  <c r="N396" i="3"/>
  <c r="R396" i="3" s="1"/>
  <c r="N397" i="3"/>
  <c r="N398" i="3"/>
  <c r="P398" i="3" s="1"/>
  <c r="V398" i="3" s="1"/>
  <c r="W398" i="3" s="1"/>
  <c r="N399" i="3"/>
  <c r="N400" i="3"/>
  <c r="R400" i="3" s="1"/>
  <c r="N401" i="3"/>
  <c r="N404" i="3"/>
  <c r="N405" i="3"/>
  <c r="T405" i="3" s="1"/>
  <c r="N406" i="3"/>
  <c r="R406" i="3" s="1"/>
  <c r="N407" i="3"/>
  <c r="N408" i="3"/>
  <c r="N409" i="3"/>
  <c r="N410" i="3"/>
  <c r="T410" i="3" s="1"/>
  <c r="N411" i="3"/>
  <c r="T411" i="3" s="1"/>
  <c r="N412" i="3"/>
  <c r="T412" i="3" s="1"/>
  <c r="N413" i="3"/>
  <c r="T413" i="3" s="1"/>
  <c r="N414" i="3"/>
  <c r="R414" i="3" s="1"/>
  <c r="N415" i="3"/>
  <c r="T415" i="3" s="1"/>
  <c r="N416" i="3"/>
  <c r="T416" i="3" s="1"/>
  <c r="N417" i="3"/>
  <c r="T417" i="3" s="1"/>
  <c r="N418" i="3"/>
  <c r="R418" i="3" s="1"/>
  <c r="N421" i="3"/>
  <c r="R421" i="3" s="1"/>
  <c r="N422" i="3"/>
  <c r="T422" i="3" s="1"/>
  <c r="N423" i="3"/>
  <c r="R423" i="3" s="1"/>
  <c r="N424" i="3"/>
  <c r="N425" i="3"/>
  <c r="T425" i="3" s="1"/>
  <c r="N426" i="3"/>
  <c r="N429" i="3"/>
  <c r="T429" i="3" s="1"/>
  <c r="N430" i="3"/>
  <c r="T430" i="3" s="1"/>
  <c r="N431" i="3"/>
  <c r="T431" i="3" s="1"/>
  <c r="N432" i="3"/>
  <c r="T432" i="3" s="1"/>
  <c r="N433" i="3"/>
  <c r="T433" i="3" s="1"/>
  <c r="N434" i="3"/>
  <c r="T434" i="3" s="1"/>
  <c r="N437" i="3"/>
  <c r="R437" i="3" s="1"/>
  <c r="N438" i="3"/>
  <c r="P438" i="3" s="1"/>
  <c r="V438" i="3" s="1"/>
  <c r="N439" i="3"/>
  <c r="R439" i="3" s="1"/>
  <c r="N440" i="3"/>
  <c r="N443" i="3"/>
  <c r="T443" i="3" s="1"/>
  <c r="N444" i="3"/>
  <c r="T444" i="3" s="1"/>
  <c r="N445" i="3"/>
  <c r="R445" i="3" s="1"/>
  <c r="N446" i="3"/>
  <c r="T446" i="3" s="1"/>
  <c r="N447" i="3"/>
  <c r="T447" i="3" s="1"/>
  <c r="N448" i="3"/>
  <c r="T448" i="3" s="1"/>
  <c r="N449" i="3"/>
  <c r="R449" i="3" s="1"/>
  <c r="N450" i="3"/>
  <c r="N451" i="3"/>
  <c r="N452" i="3"/>
  <c r="N453" i="3"/>
  <c r="N454" i="3"/>
  <c r="T454" i="3" s="1"/>
  <c r="N455" i="3"/>
  <c r="T455" i="3" s="1"/>
  <c r="N458" i="3"/>
  <c r="R458" i="3" s="1"/>
  <c r="N459" i="3"/>
  <c r="N460" i="3"/>
  <c r="N461" i="3"/>
  <c r="P461" i="3" s="1"/>
  <c r="V461" i="3" s="1"/>
  <c r="W461" i="3" s="1"/>
  <c r="N462" i="3"/>
  <c r="N463" i="3"/>
  <c r="N464" i="3"/>
  <c r="T464" i="3" s="1"/>
  <c r="N465" i="3"/>
  <c r="P465" i="3" s="1"/>
  <c r="N466" i="3"/>
  <c r="N467" i="3"/>
  <c r="N468" i="3"/>
  <c r="T468" i="3" s="1"/>
  <c r="N471" i="3"/>
  <c r="P471" i="3" s="1"/>
  <c r="V471" i="3" s="1"/>
  <c r="W471" i="3" s="1"/>
  <c r="N472" i="3"/>
  <c r="R472" i="3" s="1"/>
  <c r="N473" i="3"/>
  <c r="N474" i="3"/>
  <c r="R474" i="3" s="1"/>
  <c r="N475" i="3"/>
  <c r="R475" i="3" s="1"/>
  <c r="N476" i="3"/>
  <c r="R476" i="3" s="1"/>
  <c r="N479" i="3"/>
  <c r="P479" i="3" s="1"/>
  <c r="N480" i="3"/>
  <c r="R480" i="3" s="1"/>
  <c r="N481" i="3"/>
  <c r="P481" i="3" s="1"/>
  <c r="V481" i="3" s="1"/>
  <c r="W481" i="3" s="1"/>
  <c r="N482" i="3"/>
  <c r="R482" i="3" s="1"/>
  <c r="N483" i="3"/>
  <c r="N484" i="3"/>
  <c r="R484" i="3" s="1"/>
  <c r="N485" i="3"/>
  <c r="T485" i="3" s="1"/>
  <c r="N486" i="3"/>
  <c r="R486" i="3" s="1"/>
  <c r="N487" i="3"/>
  <c r="N488" i="3"/>
  <c r="R488" i="3" s="1"/>
  <c r="N489" i="3"/>
  <c r="N490" i="3"/>
  <c r="P490" i="3" s="1"/>
  <c r="V490" i="3" s="1"/>
  <c r="W490" i="3" s="1"/>
  <c r="N491" i="3"/>
  <c r="T491" i="3" s="1"/>
  <c r="N492" i="3"/>
  <c r="R492" i="3" s="1"/>
  <c r="N493" i="3"/>
  <c r="T493" i="3" s="1"/>
  <c r="N494" i="3"/>
  <c r="R494" i="3" s="1"/>
  <c r="N495" i="3"/>
  <c r="N496" i="3"/>
  <c r="R496" i="3" s="1"/>
  <c r="N497" i="3"/>
  <c r="N498" i="3"/>
  <c r="R498" i="3" s="1"/>
  <c r="N499" i="3"/>
  <c r="N500" i="3"/>
  <c r="R500" i="3" s="1"/>
  <c r="N501" i="3"/>
  <c r="T501" i="3" s="1"/>
  <c r="N502" i="3"/>
  <c r="R502" i="3" s="1"/>
  <c r="P502" i="3"/>
  <c r="V502" i="3" s="1"/>
  <c r="W502" i="3" s="1"/>
  <c r="N503" i="3"/>
  <c r="P503" i="3" s="1"/>
  <c r="V503" i="3" s="1"/>
  <c r="W503" i="3" s="1"/>
  <c r="N504" i="3"/>
  <c r="R504" i="3" s="1"/>
  <c r="N505" i="3"/>
  <c r="P505" i="3" s="1"/>
  <c r="N506" i="3"/>
  <c r="P506" i="3" s="1"/>
  <c r="V506" i="3" s="1"/>
  <c r="W506" i="3" s="1"/>
  <c r="N507" i="3"/>
  <c r="N508" i="3"/>
  <c r="N509" i="3"/>
  <c r="T509" i="3" s="1"/>
  <c r="N510" i="3"/>
  <c r="R510" i="3" s="1"/>
  <c r="N511" i="3"/>
  <c r="P511" i="3" s="1"/>
  <c r="V511" i="3" s="1"/>
  <c r="N512" i="3"/>
  <c r="R512" i="3" s="1"/>
  <c r="N513" i="3"/>
  <c r="R513" i="3" s="1"/>
  <c r="N514" i="3"/>
  <c r="N515" i="3"/>
  <c r="R515" i="3" s="1"/>
  <c r="N516" i="3"/>
  <c r="R516" i="3" s="1"/>
  <c r="N517" i="3"/>
  <c r="R517" i="3" s="1"/>
  <c r="N518" i="3"/>
  <c r="N519" i="3"/>
  <c r="R519" i="3" s="1"/>
  <c r="N520" i="3"/>
  <c r="R520" i="3" s="1"/>
  <c r="N521" i="3"/>
  <c r="R521" i="3" s="1"/>
  <c r="N522" i="3"/>
  <c r="N523" i="3"/>
  <c r="R523" i="3" s="1"/>
  <c r="N524" i="3"/>
  <c r="R524" i="3" s="1"/>
  <c r="N525" i="3"/>
  <c r="R525" i="3" s="1"/>
  <c r="N526" i="3"/>
  <c r="N527" i="3"/>
  <c r="R527" i="3" s="1"/>
  <c r="N530" i="3"/>
  <c r="T530" i="3" s="1"/>
  <c r="N531" i="3"/>
  <c r="T531" i="3" s="1"/>
  <c r="N532" i="3"/>
  <c r="N533" i="3"/>
  <c r="T533" i="3" s="1"/>
  <c r="P533" i="3"/>
  <c r="V533" i="3" s="1"/>
  <c r="N534" i="3"/>
  <c r="T534" i="3" s="1"/>
  <c r="N535" i="3"/>
  <c r="N536" i="3"/>
  <c r="N537" i="3"/>
  <c r="T537" i="3" s="1"/>
  <c r="N538" i="3"/>
  <c r="T538" i="3" s="1"/>
  <c r="N539" i="3"/>
  <c r="N540" i="3"/>
  <c r="T540" i="3"/>
  <c r="N541" i="3"/>
  <c r="N542" i="3"/>
  <c r="T542" i="3" s="1"/>
  <c r="N543" i="3"/>
  <c r="T543" i="3" s="1"/>
  <c r="N544" i="3"/>
  <c r="T544" i="3" s="1"/>
  <c r="N545" i="3"/>
  <c r="T545" i="3" s="1"/>
  <c r="N546" i="3"/>
  <c r="T546" i="3" s="1"/>
  <c r="N547" i="3"/>
  <c r="T547" i="3" s="1"/>
  <c r="N548" i="3"/>
  <c r="T548" i="3" s="1"/>
  <c r="N549" i="3"/>
  <c r="T549" i="3" s="1"/>
  <c r="N550" i="3"/>
  <c r="T550" i="3" s="1"/>
  <c r="N551" i="3"/>
  <c r="T551" i="3"/>
  <c r="N552" i="3"/>
  <c r="N553" i="3"/>
  <c r="P553" i="3" s="1"/>
  <c r="V553" i="3" s="1"/>
  <c r="N554" i="3"/>
  <c r="P554" i="3" s="1"/>
  <c r="N557" i="3"/>
  <c r="N558" i="3"/>
  <c r="R558" i="3" s="1"/>
  <c r="N559" i="3"/>
  <c r="R559" i="3" s="1"/>
  <c r="N560" i="3"/>
  <c r="R560" i="3" s="1"/>
  <c r="N561" i="3"/>
  <c r="N562" i="3"/>
  <c r="R562" i="3" s="1"/>
  <c r="N563" i="3"/>
  <c r="P563" i="3" s="1"/>
  <c r="V563" i="3" s="1"/>
  <c r="W563" i="3" s="1"/>
  <c r="N564" i="3"/>
  <c r="N565" i="3"/>
  <c r="N566" i="3"/>
  <c r="R566" i="3" s="1"/>
  <c r="N567" i="3"/>
  <c r="N568" i="3"/>
  <c r="N569" i="3"/>
  <c r="P569" i="3" s="1"/>
  <c r="N570" i="3"/>
  <c r="N571" i="3"/>
  <c r="P571" i="3" s="1"/>
  <c r="N572" i="3"/>
  <c r="T572" i="3" s="1"/>
  <c r="N573" i="3"/>
  <c r="P573" i="3" s="1"/>
  <c r="N574" i="3"/>
  <c r="R574" i="3" s="1"/>
  <c r="N575" i="3"/>
  <c r="P575" i="3" s="1"/>
  <c r="V575" i="3" s="1"/>
  <c r="W575" i="3" s="1"/>
  <c r="N576" i="3"/>
  <c r="N577" i="3"/>
  <c r="P577" i="3" s="1"/>
  <c r="V577" i="3" s="1"/>
  <c r="N578" i="3"/>
  <c r="N579" i="3"/>
  <c r="N582" i="3"/>
  <c r="N583" i="3"/>
  <c r="R583" i="3" s="1"/>
  <c r="N584" i="3"/>
  <c r="N585" i="3"/>
  <c r="N586" i="3"/>
  <c r="R586" i="3" s="1"/>
  <c r="N587" i="3"/>
  <c r="R587" i="3" s="1"/>
  <c r="N588" i="3"/>
  <c r="N589" i="3"/>
  <c r="N590" i="3"/>
  <c r="R590" i="3" s="1"/>
  <c r="N591" i="3"/>
  <c r="R591" i="3" s="1"/>
  <c r="N592" i="3"/>
  <c r="N593" i="3"/>
  <c r="N596" i="3"/>
  <c r="N597" i="3"/>
  <c r="N598" i="3"/>
  <c r="P598" i="3" s="1"/>
  <c r="N599" i="3"/>
  <c r="R599" i="3" s="1"/>
  <c r="N600" i="3"/>
  <c r="P600" i="3" s="1"/>
  <c r="N601" i="3"/>
  <c r="T601" i="3" s="1"/>
  <c r="N602" i="3"/>
  <c r="P602" i="3" s="1"/>
  <c r="N603" i="3"/>
  <c r="R603" i="3" s="1"/>
  <c r="N604" i="3"/>
  <c r="P604" i="3" s="1"/>
  <c r="V604" i="3" s="1"/>
  <c r="W604" i="3" s="1"/>
  <c r="N607" i="3"/>
  <c r="N608" i="3"/>
  <c r="N609" i="3"/>
  <c r="N610" i="3"/>
  <c r="R610" i="3" s="1"/>
  <c r="N611" i="3"/>
  <c r="R611" i="3" s="1"/>
  <c r="N612" i="3"/>
  <c r="N615" i="3"/>
  <c r="N616" i="3"/>
  <c r="N617" i="3"/>
  <c r="N618" i="3"/>
  <c r="R618" i="3" s="1"/>
  <c r="N619" i="3"/>
  <c r="N620" i="3"/>
  <c r="T620" i="3" s="1"/>
  <c r="N621" i="3"/>
  <c r="P621" i="3" s="1"/>
  <c r="N622" i="3"/>
  <c r="R622" i="3" s="1"/>
  <c r="N623" i="3"/>
  <c r="R623" i="3" s="1"/>
  <c r="N626" i="3"/>
  <c r="N627" i="3"/>
  <c r="N628" i="3"/>
  <c r="P628" i="3" s="1"/>
  <c r="N629" i="3"/>
  <c r="N630" i="3"/>
  <c r="P630" i="3" s="1"/>
  <c r="N631" i="3"/>
  <c r="N632" i="3"/>
  <c r="P632" i="3" s="1"/>
  <c r="N633" i="3"/>
  <c r="N634" i="3"/>
  <c r="P634" i="3" s="1"/>
  <c r="R634" i="3"/>
  <c r="N637" i="3"/>
  <c r="R637" i="3" s="1"/>
  <c r="N638" i="3"/>
  <c r="R638" i="3" s="1"/>
  <c r="N639" i="3"/>
  <c r="R639" i="3" s="1"/>
  <c r="N640" i="3"/>
  <c r="T640" i="3" s="1"/>
  <c r="N641" i="3"/>
  <c r="P641" i="3" s="1"/>
  <c r="N642" i="3"/>
  <c r="R642" i="3" s="1"/>
  <c r="N643" i="3"/>
  <c r="R643" i="3" s="1"/>
  <c r="N644" i="3"/>
  <c r="T644" i="3" s="1"/>
  <c r="N645" i="3"/>
  <c r="P645" i="3" s="1"/>
  <c r="N648" i="3"/>
  <c r="R648" i="3" s="1"/>
  <c r="R647" i="3" s="1"/>
  <c r="D31" i="2" s="1"/>
  <c r="N651" i="3"/>
  <c r="P651" i="3" s="1"/>
  <c r="V651" i="3" s="1"/>
  <c r="W651" i="3" s="1"/>
  <c r="N652" i="3"/>
  <c r="N656" i="3"/>
  <c r="P656" i="3" s="1"/>
  <c r="N660" i="3"/>
  <c r="R660" i="3" s="1"/>
  <c r="N663" i="3"/>
  <c r="R663" i="3" s="1"/>
  <c r="N665" i="3"/>
  <c r="N668" i="3"/>
  <c r="P668" i="3" s="1"/>
  <c r="N671" i="3"/>
  <c r="R671" i="3" s="1"/>
  <c r="N673" i="3"/>
  <c r="P673" i="3" s="1"/>
  <c r="N675" i="3"/>
  <c r="P675" i="3" s="1"/>
  <c r="N678" i="3"/>
  <c r="P678" i="3" s="1"/>
  <c r="N682" i="3"/>
  <c r="T682" i="3" s="1"/>
  <c r="N685" i="3"/>
  <c r="P685" i="3" s="1"/>
  <c r="N687" i="3"/>
  <c r="T687" i="3" s="1"/>
  <c r="N689" i="3"/>
  <c r="R689" i="3" s="1"/>
  <c r="N692" i="3"/>
  <c r="P692" i="3" s="1"/>
  <c r="N694" i="3"/>
  <c r="P694" i="3" s="1"/>
  <c r="N697" i="3"/>
  <c r="N700" i="3"/>
  <c r="R700" i="3" s="1"/>
  <c r="N702" i="3"/>
  <c r="T702" i="3" s="1"/>
  <c r="N704" i="3"/>
  <c r="P704" i="3" s="1"/>
  <c r="N710" i="3"/>
  <c r="T710" i="3" s="1"/>
  <c r="N712" i="3"/>
  <c r="R712" i="3" s="1"/>
  <c r="N718" i="3"/>
  <c r="P718" i="3" s="1"/>
  <c r="N720" i="3"/>
  <c r="P720" i="3" s="1"/>
  <c r="N721" i="3"/>
  <c r="T721" i="3" s="1"/>
  <c r="N725" i="3"/>
  <c r="R725" i="3" s="1"/>
  <c r="N726" i="3"/>
  <c r="T726" i="3" s="1"/>
  <c r="N729" i="3"/>
  <c r="P729" i="3" s="1"/>
  <c r="N730" i="3"/>
  <c r="N731" i="3"/>
  <c r="P731" i="3" s="1"/>
  <c r="N732" i="3"/>
  <c r="N733" i="3"/>
  <c r="P733" i="3" s="1"/>
  <c r="N734" i="3"/>
  <c r="N735" i="3"/>
  <c r="P735" i="3" s="1"/>
  <c r="N736" i="3"/>
  <c r="N737" i="3"/>
  <c r="P737" i="3" s="1"/>
  <c r="N738" i="3"/>
  <c r="N739" i="3"/>
  <c r="P739" i="3" s="1"/>
  <c r="N740" i="3"/>
  <c r="N741" i="3"/>
  <c r="P741" i="3" s="1"/>
  <c r="N742" i="3"/>
  <c r="N743" i="3"/>
  <c r="P743" i="3" s="1"/>
  <c r="N744" i="3"/>
  <c r="N745" i="3"/>
  <c r="P745" i="3" s="1"/>
  <c r="N746" i="3"/>
  <c r="N747" i="3"/>
  <c r="P747" i="3" s="1"/>
  <c r="N748" i="3"/>
  <c r="N749" i="3"/>
  <c r="P749" i="3" s="1"/>
  <c r="V749" i="3" s="1"/>
  <c r="W749" i="3" s="1"/>
  <c r="N750" i="3"/>
  <c r="P750" i="3" s="1"/>
  <c r="V750" i="3" s="1"/>
  <c r="N751" i="3"/>
  <c r="R751" i="3" s="1"/>
  <c r="N752" i="3"/>
  <c r="N753" i="3"/>
  <c r="P753" i="3" s="1"/>
  <c r="V753" i="3" s="1"/>
  <c r="W753" i="3" s="1"/>
  <c r="N754" i="3"/>
  <c r="P754" i="3" s="1"/>
  <c r="V754" i="3" s="1"/>
  <c r="N755" i="3"/>
  <c r="P755" i="3" s="1"/>
  <c r="N756" i="3"/>
  <c r="N757" i="3"/>
  <c r="P757" i="3" s="1"/>
  <c r="V757" i="3" s="1"/>
  <c r="W757" i="3" s="1"/>
  <c r="N758" i="3"/>
  <c r="P758" i="3" s="1"/>
  <c r="N759" i="3"/>
  <c r="R759" i="3" s="1"/>
  <c r="N760" i="3"/>
  <c r="N761" i="3"/>
  <c r="P761" i="3" s="1"/>
  <c r="V761" i="3" s="1"/>
  <c r="W761" i="3" s="1"/>
  <c r="N762" i="3"/>
  <c r="P762" i="3" s="1"/>
  <c r="V762" i="3" s="1"/>
  <c r="N763" i="3"/>
  <c r="P763" i="3" s="1"/>
  <c r="N764" i="3"/>
  <c r="N767" i="3"/>
  <c r="R767" i="3" s="1"/>
  <c r="N768" i="3"/>
  <c r="R768" i="3" s="1"/>
  <c r="N769" i="3"/>
  <c r="R769" i="3" s="1"/>
  <c r="N770" i="3"/>
  <c r="R770" i="3" s="1"/>
  <c r="N771" i="3"/>
  <c r="R771" i="3" s="1"/>
  <c r="N772" i="3"/>
  <c r="R772" i="3" s="1"/>
  <c r="N773" i="3"/>
  <c r="R773" i="3" s="1"/>
  <c r="N774" i="3"/>
  <c r="R774" i="3" s="1"/>
  <c r="N775" i="3"/>
  <c r="R775" i="3" s="1"/>
  <c r="N776" i="3"/>
  <c r="R776" i="3" s="1"/>
  <c r="N777" i="3"/>
  <c r="R777" i="3" s="1"/>
  <c r="N778" i="3"/>
  <c r="R778" i="3" s="1"/>
  <c r="N779" i="3"/>
  <c r="R779" i="3" s="1"/>
  <c r="N780" i="3"/>
  <c r="N781" i="3"/>
  <c r="R781" i="3" s="1"/>
  <c r="N782" i="3"/>
  <c r="R782" i="3" s="1"/>
  <c r="N783" i="3"/>
  <c r="R783" i="3" s="1"/>
  <c r="N784" i="3"/>
  <c r="R784" i="3" s="1"/>
  <c r="N785" i="3"/>
  <c r="R785" i="3" s="1"/>
  <c r="N786" i="3"/>
  <c r="R786" i="3" s="1"/>
  <c r="N787" i="3"/>
  <c r="R787" i="3" s="1"/>
  <c r="N788" i="3"/>
  <c r="R788" i="3" s="1"/>
  <c r="N789" i="3"/>
  <c r="R789" i="3" s="1"/>
  <c r="N790" i="3"/>
  <c r="R790" i="3" s="1"/>
  <c r="N791" i="3"/>
  <c r="R791" i="3" s="1"/>
  <c r="N792" i="3"/>
  <c r="R792" i="3" s="1"/>
  <c r="N793" i="3"/>
  <c r="R793" i="3" s="1"/>
  <c r="N794" i="3"/>
  <c r="R794" i="3" s="1"/>
  <c r="N795" i="3"/>
  <c r="R795" i="3" s="1"/>
  <c r="N796" i="3"/>
  <c r="N797" i="3"/>
  <c r="R797" i="3" s="1"/>
  <c r="N798" i="3"/>
  <c r="R798" i="3" s="1"/>
  <c r="N799" i="3"/>
  <c r="R799" i="3" s="1"/>
  <c r="N800" i="3"/>
  <c r="R800" i="3" s="1"/>
  <c r="N801" i="3"/>
  <c r="R801" i="3" s="1"/>
  <c r="N802" i="3"/>
  <c r="R802" i="3" s="1"/>
  <c r="N803" i="3"/>
  <c r="R803" i="3" s="1"/>
  <c r="N804" i="3"/>
  <c r="R804" i="3" s="1"/>
  <c r="N805" i="3"/>
  <c r="R805" i="3" s="1"/>
  <c r="N808" i="3"/>
  <c r="N809" i="3"/>
  <c r="N810" i="3"/>
  <c r="N811" i="3"/>
  <c r="N812" i="3"/>
  <c r="N813" i="3"/>
  <c r="P813" i="3" s="1"/>
  <c r="V813" i="3" s="1"/>
  <c r="N814" i="3"/>
  <c r="N815" i="3"/>
  <c r="N816" i="3"/>
  <c r="N817" i="3"/>
  <c r="R817" i="3" s="1"/>
  <c r="N818" i="3"/>
  <c r="N821" i="3"/>
  <c r="R821" i="3" s="1"/>
  <c r="N822" i="3"/>
  <c r="N823" i="3"/>
  <c r="R823" i="3" s="1"/>
  <c r="N824" i="3"/>
  <c r="R824" i="3" s="1"/>
  <c r="N825" i="3"/>
  <c r="R825" i="3" s="1"/>
  <c r="N826" i="3"/>
  <c r="N827" i="3"/>
  <c r="R827" i="3" s="1"/>
  <c r="N828" i="3"/>
  <c r="R828" i="3" s="1"/>
  <c r="N829" i="3"/>
  <c r="R829" i="3" s="1"/>
  <c r="N830" i="3"/>
  <c r="R831" i="3"/>
  <c r="N831" i="3"/>
  <c r="R832" i="3" s="1"/>
  <c r="N832" i="3"/>
  <c r="N833" i="3"/>
  <c r="T834" i="3" s="1"/>
  <c r="N834" i="3"/>
  <c r="P834" i="3" s="1"/>
  <c r="V835" i="3" s="1"/>
  <c r="W835" i="3" s="1"/>
  <c r="N835" i="3"/>
  <c r="T836" i="3" s="1"/>
  <c r="N836" i="3"/>
  <c r="P836" i="3" s="1"/>
  <c r="N837" i="3"/>
  <c r="T838" i="3" s="1"/>
  <c r="N838" i="3"/>
  <c r="P838" i="3" s="1"/>
  <c r="N839" i="3"/>
  <c r="T840" i="3" s="1"/>
  <c r="N840" i="3"/>
  <c r="P840" i="3" s="1"/>
  <c r="N841" i="3"/>
  <c r="T842" i="3" s="1"/>
  <c r="N845" i="3"/>
  <c r="T845" i="3" s="1"/>
  <c r="N846" i="3"/>
  <c r="T846" i="3" s="1"/>
  <c r="N847" i="3"/>
  <c r="P847" i="3" s="1"/>
  <c r="V847" i="3" s="1"/>
  <c r="N848" i="3"/>
  <c r="N849" i="3"/>
  <c r="T849" i="3"/>
  <c r="N850" i="3"/>
  <c r="R850" i="3" s="1"/>
  <c r="N851" i="3"/>
  <c r="N854" i="3"/>
  <c r="R854" i="3" s="1"/>
  <c r="N855" i="3"/>
  <c r="P855" i="3" s="1"/>
  <c r="V855" i="3" s="1"/>
  <c r="W855" i="3" s="1"/>
  <c r="N856" i="3"/>
  <c r="R856" i="3" s="1"/>
  <c r="N857" i="3"/>
  <c r="P857" i="3" s="1"/>
  <c r="N858" i="3"/>
  <c r="R858" i="3" s="1"/>
  <c r="N859" i="3"/>
  <c r="N860" i="3"/>
  <c r="R860" i="3" s="1"/>
  <c r="N861" i="3"/>
  <c r="N862" i="3"/>
  <c r="P862" i="3" s="1"/>
  <c r="N863" i="3"/>
  <c r="N864" i="3"/>
  <c r="R864" i="3" s="1"/>
  <c r="N867" i="3"/>
  <c r="R867" i="3" s="1"/>
  <c r="N868" i="3"/>
  <c r="P868" i="3" s="1"/>
  <c r="V868" i="3" s="1"/>
  <c r="N869" i="3"/>
  <c r="P869" i="3" s="1"/>
  <c r="V869" i="3" s="1"/>
  <c r="N870" i="3"/>
  <c r="T870" i="3" s="1"/>
  <c r="N871" i="3"/>
  <c r="T871" i="3" s="1"/>
  <c r="N872" i="3"/>
  <c r="T872" i="3" s="1"/>
  <c r="N873" i="3"/>
  <c r="T873" i="3" s="1"/>
  <c r="N874" i="3"/>
  <c r="R874" i="3" s="1"/>
  <c r="N875" i="3"/>
  <c r="R875" i="3" s="1"/>
  <c r="N878" i="3"/>
  <c r="R878" i="3" s="1"/>
  <c r="N879" i="3"/>
  <c r="P879" i="3" s="1"/>
  <c r="V879" i="3" s="1"/>
  <c r="W879" i="3" s="1"/>
  <c r="N880" i="3"/>
  <c r="N881" i="3"/>
  <c r="P881" i="3" s="1"/>
  <c r="V881" i="3" s="1"/>
  <c r="W881" i="3" s="1"/>
  <c r="N882" i="3"/>
  <c r="R882" i="3" s="1"/>
  <c r="N883" i="3"/>
  <c r="N884" i="3"/>
  <c r="R884" i="3" s="1"/>
  <c r="N885" i="3"/>
  <c r="P885" i="3" s="1"/>
  <c r="N886" i="3"/>
  <c r="P886" i="3" s="1"/>
  <c r="V886" i="3" s="1"/>
  <c r="W886" i="3" s="1"/>
  <c r="N887" i="3"/>
  <c r="P887" i="3" s="1"/>
  <c r="V887" i="3" s="1"/>
  <c r="W887" i="3" s="1"/>
  <c r="N888" i="3"/>
  <c r="R888" i="3" s="1"/>
  <c r="N889" i="3"/>
  <c r="N892" i="3"/>
  <c r="T892" i="3" s="1"/>
  <c r="N893" i="3"/>
  <c r="R893" i="3" s="1"/>
  <c r="N894" i="3"/>
  <c r="R894" i="3" s="1"/>
  <c r="N895" i="3"/>
  <c r="R895" i="3" s="1"/>
  <c r="N896" i="3"/>
  <c r="R896" i="3" s="1"/>
  <c r="N897" i="3"/>
  <c r="R897" i="3" s="1"/>
  <c r="N898" i="3"/>
  <c r="R898" i="3" s="1"/>
  <c r="N899" i="3"/>
  <c r="R899" i="3" s="1"/>
  <c r="N900" i="3"/>
  <c r="R900" i="3" s="1"/>
  <c r="N901" i="3"/>
  <c r="R901" i="3" s="1"/>
  <c r="N902" i="3"/>
  <c r="R902" i="3" s="1"/>
  <c r="N903" i="3"/>
  <c r="R903" i="3" s="1"/>
  <c r="N904" i="3"/>
  <c r="R904" i="3" s="1"/>
  <c r="N905" i="3"/>
  <c r="R905" i="3" s="1"/>
  <c r="N906" i="3"/>
  <c r="R906" i="3" s="1"/>
  <c r="N907" i="3"/>
  <c r="R907" i="3" s="1"/>
  <c r="N908" i="3"/>
  <c r="R908" i="3" s="1"/>
  <c r="N909" i="3"/>
  <c r="R909" i="3" s="1"/>
  <c r="N910" i="3"/>
  <c r="R910" i="3" s="1"/>
  <c r="N911" i="3"/>
  <c r="R911" i="3" s="1"/>
  <c r="N912" i="3"/>
  <c r="R912" i="3" s="1"/>
  <c r="N913" i="3"/>
  <c r="R913" i="3" s="1"/>
  <c r="N916" i="3"/>
  <c r="P916" i="3" s="1"/>
  <c r="V916" i="3" s="1"/>
  <c r="W916" i="3" s="1"/>
  <c r="N917" i="3"/>
  <c r="P917" i="3" s="1"/>
  <c r="V917" i="3" s="1"/>
  <c r="W917" i="3" s="1"/>
  <c r="N918" i="3"/>
  <c r="P918" i="3" s="1"/>
  <c r="N919" i="3"/>
  <c r="R919" i="3" s="1"/>
  <c r="N920" i="3"/>
  <c r="P920" i="3" s="1"/>
  <c r="V920" i="3" s="1"/>
  <c r="W920" i="3" s="1"/>
  <c r="N921" i="3"/>
  <c r="R921" i="3" s="1"/>
  <c r="N922" i="3"/>
  <c r="P922" i="3" s="1"/>
  <c r="N925" i="3"/>
  <c r="R925" i="3" s="1"/>
  <c r="N930" i="3"/>
  <c r="R930" i="3" s="1"/>
  <c r="N932" i="3"/>
  <c r="N933" i="3"/>
  <c r="R933" i="3" s="1"/>
  <c r="N935" i="3"/>
  <c r="T935" i="3" s="1"/>
  <c r="N937" i="3"/>
  <c r="R937" i="3" s="1"/>
  <c r="N939" i="3"/>
  <c r="R939" i="3" s="1"/>
  <c r="N940" i="3"/>
  <c r="R940" i="3" s="1"/>
  <c r="N941" i="3"/>
  <c r="R941" i="3" s="1"/>
  <c r="N942" i="3"/>
  <c r="R942" i="3" s="1"/>
  <c r="N943" i="3"/>
  <c r="P943" i="3" s="1"/>
  <c r="N946" i="3"/>
  <c r="R946" i="3" s="1"/>
  <c r="N948" i="3"/>
  <c r="P948" i="3" s="1"/>
  <c r="N950" i="3"/>
  <c r="R950" i="3" s="1"/>
  <c r="N953" i="3"/>
  <c r="T953" i="3" s="1"/>
  <c r="N956" i="3"/>
  <c r="R956" i="3" s="1"/>
  <c r="N957" i="3"/>
  <c r="N959" i="3"/>
  <c r="R959" i="3" s="1"/>
  <c r="N961" i="3"/>
  <c r="N964" i="3"/>
  <c r="R964" i="3" s="1"/>
  <c r="N966" i="3"/>
  <c r="N968" i="3"/>
  <c r="N970" i="3"/>
  <c r="N972" i="3"/>
  <c r="R972" i="3" s="1"/>
  <c r="N974" i="3"/>
  <c r="N977" i="3"/>
  <c r="P977" i="3" s="1"/>
  <c r="N979" i="3"/>
  <c r="P979" i="3" s="1"/>
  <c r="V979" i="3" s="1"/>
  <c r="W979" i="3" s="1"/>
  <c r="N981" i="3"/>
  <c r="T981" i="3" s="1"/>
  <c r="N983" i="3"/>
  <c r="P983" i="3" s="1"/>
  <c r="N985" i="3"/>
  <c r="P985" i="3" s="1"/>
  <c r="R985" i="3"/>
  <c r="N987" i="3"/>
  <c r="P987" i="3" s="1"/>
  <c r="N989" i="3"/>
  <c r="T989" i="3" s="1"/>
  <c r="N991" i="3"/>
  <c r="P991" i="3" s="1"/>
  <c r="N995" i="3"/>
  <c r="P995" i="3" s="1"/>
  <c r="V995" i="3" s="1"/>
  <c r="W995" i="3" s="1"/>
  <c r="N997" i="3"/>
  <c r="P997" i="3" s="1"/>
  <c r="N1000" i="3"/>
  <c r="R1000" i="3" s="1"/>
  <c r="N1001" i="3"/>
  <c r="P1001" i="3" s="1"/>
  <c r="R1001" i="3"/>
  <c r="N1002" i="3"/>
  <c r="R1002" i="3" s="1"/>
  <c r="T1002" i="3"/>
  <c r="N1003" i="3"/>
  <c r="N1004" i="3"/>
  <c r="T1004" i="3" s="1"/>
  <c r="N1005" i="3"/>
  <c r="P1005" i="3" s="1"/>
  <c r="N1006" i="3"/>
  <c r="P1006" i="3" s="1"/>
  <c r="N1007" i="3"/>
  <c r="N1008" i="3"/>
  <c r="N1009" i="3"/>
  <c r="P1009" i="3" s="1"/>
  <c r="N1010" i="3"/>
  <c r="P1010" i="3" s="1"/>
  <c r="N1011" i="3"/>
  <c r="N1012" i="3"/>
  <c r="T1012" i="3" s="1"/>
  <c r="N1014" i="3"/>
  <c r="P1014" i="3" s="1"/>
  <c r="N1015" i="3"/>
  <c r="N1016" i="3"/>
  <c r="N1019" i="3"/>
  <c r="P1019" i="3" s="1"/>
  <c r="V1019" i="3" s="1"/>
  <c r="N1021" i="3"/>
  <c r="N1025" i="3"/>
  <c r="R1025" i="3" s="1"/>
  <c r="N1027" i="3"/>
  <c r="N1029" i="3"/>
  <c r="P1029" i="3" s="1"/>
  <c r="N1031" i="3"/>
  <c r="N1033" i="3"/>
  <c r="R1033" i="3" s="1"/>
  <c r="N1035" i="3"/>
  <c r="N1038" i="3"/>
  <c r="P1038" i="3" s="1"/>
  <c r="V1038" i="3" s="1"/>
  <c r="W1038" i="3" s="1"/>
  <c r="N1040" i="3"/>
  <c r="R1040" i="3" s="1"/>
  <c r="N1043" i="3"/>
  <c r="R1043" i="3" s="1"/>
  <c r="N1046" i="3"/>
  <c r="N1049" i="3"/>
  <c r="P1049" i="3" s="1"/>
  <c r="N1051" i="3"/>
  <c r="N1053" i="3"/>
  <c r="T1053" i="3" s="1"/>
  <c r="N1055" i="3"/>
  <c r="P1055" i="3" s="1"/>
  <c r="N1058" i="3"/>
  <c r="P1058" i="3" s="1"/>
  <c r="T1058" i="3"/>
  <c r="N1059" i="3"/>
  <c r="N1060" i="3"/>
  <c r="T1060" i="3" s="1"/>
  <c r="N1061" i="3"/>
  <c r="P1061" i="3" s="1"/>
  <c r="N1062" i="3"/>
  <c r="P1062" i="3" s="1"/>
  <c r="N1063" i="3"/>
  <c r="N1064" i="3"/>
  <c r="N1065" i="3"/>
  <c r="P1065" i="3" s="1"/>
  <c r="N1066" i="3"/>
  <c r="N1067" i="3"/>
  <c r="N1068" i="3"/>
  <c r="R1068" i="3" s="1"/>
  <c r="N1069" i="3"/>
  <c r="P1069" i="3" s="1"/>
  <c r="N1070" i="3"/>
  <c r="R1070" i="3" s="1"/>
  <c r="N1071" i="3"/>
  <c r="P1071" i="3" s="1"/>
  <c r="N1072" i="3"/>
  <c r="P1072" i="3" s="1"/>
  <c r="N1073" i="3"/>
  <c r="P1073" i="3" s="1"/>
  <c r="N1074" i="3"/>
  <c r="P1074" i="3" s="1"/>
  <c r="N1075" i="3"/>
  <c r="N1076" i="3"/>
  <c r="R1076" i="3" s="1"/>
  <c r="N1077" i="3"/>
  <c r="P1077" i="3" s="1"/>
  <c r="N1078" i="3"/>
  <c r="R1078" i="3" s="1"/>
  <c r="N1079" i="3"/>
  <c r="P1079" i="3" s="1"/>
  <c r="N1080" i="3"/>
  <c r="P1080" i="3" s="1"/>
  <c r="N1081" i="3"/>
  <c r="P1081" i="3" s="1"/>
  <c r="N1082" i="3"/>
  <c r="P1082" i="3" s="1"/>
  <c r="N1083" i="3"/>
  <c r="N1084" i="3"/>
  <c r="R1084" i="3" s="1"/>
  <c r="N1085" i="3"/>
  <c r="P1085" i="3" s="1"/>
  <c r="N1086" i="3"/>
  <c r="R1086" i="3" s="1"/>
  <c r="T1086" i="3"/>
  <c r="N1087" i="3"/>
  <c r="P1087" i="3" s="1"/>
  <c r="N1088" i="3"/>
  <c r="P1088" i="3" s="1"/>
  <c r="N1089" i="3"/>
  <c r="P1089" i="3" s="1"/>
  <c r="N1090" i="3"/>
  <c r="P1090" i="3" s="1"/>
  <c r="N1091" i="3"/>
  <c r="N1092" i="3"/>
  <c r="R1092" i="3" s="1"/>
  <c r="N1093" i="3"/>
  <c r="P1093" i="3" s="1"/>
  <c r="N1094" i="3"/>
  <c r="R1094" i="3" s="1"/>
  <c r="N1095" i="3"/>
  <c r="P1095" i="3" s="1"/>
  <c r="N1096" i="3"/>
  <c r="P1096" i="3" s="1"/>
  <c r="N1097" i="3"/>
  <c r="P1097" i="3" s="1"/>
  <c r="N1098" i="3"/>
  <c r="P1098" i="3" s="1"/>
  <c r="N1099" i="3"/>
  <c r="N1100" i="3"/>
  <c r="R1100" i="3" s="1"/>
  <c r="N1101" i="3"/>
  <c r="P1101" i="3" s="1"/>
  <c r="N1102" i="3"/>
  <c r="N1103" i="3"/>
  <c r="P1103" i="3" s="1"/>
  <c r="N1104" i="3"/>
  <c r="P1104" i="3" s="1"/>
  <c r="N1105" i="3"/>
  <c r="P1105" i="3" s="1"/>
  <c r="N1106" i="3"/>
  <c r="P1106" i="3" s="1"/>
  <c r="N1107" i="3"/>
  <c r="N1110" i="3"/>
  <c r="P1110" i="3" s="1"/>
  <c r="N1111" i="3"/>
  <c r="T1111" i="3" s="1"/>
  <c r="N1112" i="3"/>
  <c r="P1112" i="3" s="1"/>
  <c r="V1112" i="3" s="1"/>
  <c r="W1112" i="3" s="1"/>
  <c r="N1113" i="3"/>
  <c r="R1113" i="3" s="1"/>
  <c r="N1114" i="3"/>
  <c r="N1116" i="3"/>
  <c r="T1116" i="3" s="1"/>
  <c r="N1117" i="3"/>
  <c r="P1117" i="3" s="1"/>
  <c r="N1118" i="3"/>
  <c r="N1120" i="3"/>
  <c r="R1120" i="3" s="1"/>
  <c r="N1121" i="3"/>
  <c r="T1121" i="3" s="1"/>
  <c r="N1122" i="3"/>
  <c r="P1122" i="3" s="1"/>
  <c r="V1122" i="3" s="1"/>
  <c r="W1122" i="3" s="1"/>
  <c r="N1123" i="3"/>
  <c r="R1123" i="3" s="1"/>
  <c r="N1124" i="3"/>
  <c r="N1125" i="3"/>
  <c r="T1125" i="3" s="1"/>
  <c r="N1126" i="3"/>
  <c r="P1126" i="3" s="1"/>
  <c r="V1126" i="3" s="1"/>
  <c r="W1126" i="3" s="1"/>
  <c r="N1127" i="3"/>
  <c r="R1127" i="3" s="1"/>
  <c r="N1128" i="3"/>
  <c r="P1128" i="3" s="1"/>
  <c r="V1128" i="3" s="1"/>
  <c r="W1128" i="3" s="1"/>
  <c r="N1129" i="3"/>
  <c r="T1129" i="3" s="1"/>
  <c r="N1130" i="3"/>
  <c r="P1130" i="3" s="1"/>
  <c r="V1130" i="3" s="1"/>
  <c r="W1130" i="3" s="1"/>
  <c r="N1131" i="3"/>
  <c r="R1131" i="3" s="1"/>
  <c r="N1132" i="3"/>
  <c r="R1132" i="3" s="1"/>
  <c r="N1133" i="3"/>
  <c r="T1133" i="3" s="1"/>
  <c r="N1134" i="3"/>
  <c r="P1134" i="3" s="1"/>
  <c r="V1134" i="3" s="1"/>
  <c r="W1134" i="3" s="1"/>
  <c r="N1135" i="3"/>
  <c r="R1135" i="3" s="1"/>
  <c r="N1136" i="3"/>
  <c r="P1136" i="3" s="1"/>
  <c r="V1136" i="3" s="1"/>
  <c r="W1136" i="3" s="1"/>
  <c r="N1137" i="3"/>
  <c r="T1137" i="3" s="1"/>
  <c r="N1138" i="3"/>
  <c r="P1138" i="3" s="1"/>
  <c r="V1138" i="3" s="1"/>
  <c r="W1138" i="3" s="1"/>
  <c r="N1139" i="3"/>
  <c r="R1139" i="3" s="1"/>
  <c r="N1140" i="3"/>
  <c r="P1140" i="3" s="1"/>
  <c r="V1140" i="3" s="1"/>
  <c r="W1140" i="3" s="1"/>
  <c r="R1140" i="3"/>
  <c r="N1141" i="3"/>
  <c r="T1141" i="3" s="1"/>
  <c r="N1143" i="3"/>
  <c r="P1143" i="3" s="1"/>
  <c r="V1143" i="3" s="1"/>
  <c r="W1143" i="3" s="1"/>
  <c r="N1147" i="3"/>
  <c r="R1147" i="3" s="1"/>
  <c r="N1150" i="3"/>
  <c r="T1150" i="3" s="1"/>
  <c r="N1152" i="3"/>
  <c r="T1152" i="3" s="1"/>
  <c r="N1154" i="3"/>
  <c r="P1154" i="3" s="1"/>
  <c r="N1157" i="3"/>
  <c r="R1157" i="3" s="1"/>
  <c r="N1159" i="3"/>
  <c r="P1159" i="3" s="1"/>
  <c r="N1161" i="3"/>
  <c r="R1161" i="3" s="1"/>
  <c r="T1161" i="3"/>
  <c r="N1164" i="3"/>
  <c r="P1164" i="3" s="1"/>
  <c r="N1170" i="3"/>
  <c r="R1170" i="3" s="1"/>
  <c r="N1173" i="3"/>
  <c r="P1173" i="3" s="1"/>
  <c r="N1176" i="3"/>
  <c r="N1178" i="3"/>
  <c r="P1178" i="3" s="1"/>
  <c r="V1178" i="3" s="1"/>
  <c r="W1178" i="3" s="1"/>
  <c r="N1180" i="3"/>
  <c r="N1182" i="3"/>
  <c r="R1182" i="3" s="1"/>
  <c r="N1184" i="3"/>
  <c r="N1186" i="3"/>
  <c r="P1186" i="3" s="1"/>
  <c r="V1186" i="3" s="1"/>
  <c r="W1186" i="3" s="1"/>
  <c r="N1189" i="3"/>
  <c r="R1189" i="3" s="1"/>
  <c r="N1192" i="3"/>
  <c r="R1192" i="3" s="1"/>
  <c r="N1194" i="3"/>
  <c r="T1194" i="3" s="1"/>
  <c r="N1196" i="3"/>
  <c r="N1198" i="3"/>
  <c r="R1198" i="3" s="1"/>
  <c r="N1201" i="3"/>
  <c r="R1201" i="3" s="1"/>
  <c r="N1204" i="3"/>
  <c r="R1204" i="3" s="1"/>
  <c r="N1205" i="3"/>
  <c r="R1205" i="3" s="1"/>
  <c r="N1209" i="3"/>
  <c r="R1209" i="3" s="1"/>
  <c r="N1212" i="3"/>
  <c r="P1212" i="3" s="1"/>
  <c r="N1214" i="3"/>
  <c r="R1214" i="3" s="1"/>
  <c r="N1217" i="3"/>
  <c r="N1219" i="3"/>
  <c r="T1219" i="3" s="1"/>
  <c r="N1227" i="3"/>
  <c r="T1227" i="3" s="1"/>
  <c r="T1226" i="3" s="1"/>
  <c r="N1251" i="3"/>
  <c r="P1251" i="3" s="1"/>
  <c r="N1253" i="3"/>
  <c r="P1253" i="3" s="1"/>
  <c r="N1255" i="3"/>
  <c r="N1258" i="3"/>
  <c r="P1258" i="3" s="1"/>
  <c r="R1258" i="3"/>
  <c r="R1257" i="3" s="1"/>
  <c r="D58" i="2" s="1"/>
  <c r="N1261" i="3"/>
  <c r="R1261" i="3" s="1"/>
  <c r="N1264" i="3"/>
  <c r="R1264" i="3" s="1"/>
  <c r="R1263" i="3" s="1"/>
  <c r="D60" i="2" s="1"/>
  <c r="N1267" i="3"/>
  <c r="T1267" i="3" s="1"/>
  <c r="T1266" i="3" s="1"/>
  <c r="N1270" i="3"/>
  <c r="T1270" i="3" s="1"/>
  <c r="N1271" i="3"/>
  <c r="P1271" i="3" s="1"/>
  <c r="V1271" i="3" s="1"/>
  <c r="N1276" i="3"/>
  <c r="T1276" i="3" s="1"/>
  <c r="N1277" i="3"/>
  <c r="N1278" i="3"/>
  <c r="R1278" i="3" s="1"/>
  <c r="N1279" i="3"/>
  <c r="R1279" i="3" s="1"/>
  <c r="N1280" i="3"/>
  <c r="T1280" i="3" s="1"/>
  <c r="N1282" i="3"/>
  <c r="T1282" i="3" s="1"/>
  <c r="N1283" i="3"/>
  <c r="R1283" i="3" s="1"/>
  <c r="N1284" i="3"/>
  <c r="R1284" i="3" s="1"/>
  <c r="P1284" i="3"/>
  <c r="V1284" i="3" s="1"/>
  <c r="W1284" i="3" s="1"/>
  <c r="N1286" i="3"/>
  <c r="N1287" i="3"/>
  <c r="T1287" i="3" s="1"/>
  <c r="N1288" i="3"/>
  <c r="R1288" i="3" s="1"/>
  <c r="N1289" i="3"/>
  <c r="R1289" i="3" s="1"/>
  <c r="N1290" i="3"/>
  <c r="T1290" i="3" s="1"/>
  <c r="N1291" i="3"/>
  <c r="T1291" i="3" s="1"/>
  <c r="N1293" i="3"/>
  <c r="R1293" i="3" s="1"/>
  <c r="N1294" i="3"/>
  <c r="T1294" i="3" s="1"/>
  <c r="N1295" i="3"/>
  <c r="N1298" i="3"/>
  <c r="R1298" i="3" s="1"/>
  <c r="N1299" i="3"/>
  <c r="N1300" i="3"/>
  <c r="T1300" i="3" s="1"/>
  <c r="N1301" i="3"/>
  <c r="P1301" i="3" s="1"/>
  <c r="V1301" i="3" s="1"/>
  <c r="N1302" i="3"/>
  <c r="P1302" i="3" s="1"/>
  <c r="N1305" i="3"/>
  <c r="T1305" i="3" s="1"/>
  <c r="N1306" i="3"/>
  <c r="R1306" i="3" s="1"/>
  <c r="N1307" i="3"/>
  <c r="P1307" i="3" s="1"/>
  <c r="N1308" i="3"/>
  <c r="T1308" i="3" s="1"/>
  <c r="N1309" i="3"/>
  <c r="T1309" i="3" s="1"/>
  <c r="N1310" i="3"/>
  <c r="P1310" i="3" s="1"/>
  <c r="N1311" i="3"/>
  <c r="P1311" i="3" s="1"/>
  <c r="V1311" i="3" s="1"/>
  <c r="W1311" i="3" s="1"/>
  <c r="N1312" i="3"/>
  <c r="T1312" i="3" s="1"/>
  <c r="N1313" i="3"/>
  <c r="T1313" i="3" s="1"/>
  <c r="N1314" i="3"/>
  <c r="P1314" i="3" s="1"/>
  <c r="N1315" i="3"/>
  <c r="P1315" i="3" s="1"/>
  <c r="V1315" i="3" s="1"/>
  <c r="W1315" i="3" s="1"/>
  <c r="N1316" i="3"/>
  <c r="N1317" i="3"/>
  <c r="T1317" i="3" s="1"/>
  <c r="N1318" i="3"/>
  <c r="T1318" i="3" s="1"/>
  <c r="N1319" i="3"/>
  <c r="P1319" i="3" s="1"/>
  <c r="V1319" i="3" s="1"/>
  <c r="W1319" i="3" s="1"/>
  <c r="N1320" i="3"/>
  <c r="T1320" i="3" s="1"/>
  <c r="N1321" i="3"/>
  <c r="N1322" i="3"/>
  <c r="R1322" i="3" s="1"/>
  <c r="N1323" i="3"/>
  <c r="P1323" i="3" s="1"/>
  <c r="V1323" i="3" s="1"/>
  <c r="W1323" i="3" s="1"/>
  <c r="N1326" i="3"/>
  <c r="P1326" i="3" s="1"/>
  <c r="V1326" i="3" s="1"/>
  <c r="N1327" i="3"/>
  <c r="N1328" i="3"/>
  <c r="R1328" i="3" s="1"/>
  <c r="N1329" i="3"/>
  <c r="N1330" i="3"/>
  <c r="R1330" i="3" s="1"/>
  <c r="N1331" i="3"/>
  <c r="N1332" i="3"/>
  <c r="R1332" i="3" s="1"/>
  <c r="N1333" i="3"/>
  <c r="P1333" i="3" s="1"/>
  <c r="N1334" i="3"/>
  <c r="R1334" i="3" s="1"/>
  <c r="N1335" i="3"/>
  <c r="P1335" i="3" s="1"/>
  <c r="N1336" i="3"/>
  <c r="R1336" i="3" s="1"/>
  <c r="N1337" i="3"/>
  <c r="P1337" i="3" s="1"/>
  <c r="N1338" i="3"/>
  <c r="R1338" i="3" s="1"/>
  <c r="N1339" i="3"/>
  <c r="N1340" i="3"/>
  <c r="P1340" i="3" s="1"/>
  <c r="N1341" i="3"/>
  <c r="R1341" i="3" s="1"/>
  <c r="N1342" i="3"/>
  <c r="P1342" i="3" s="1"/>
  <c r="N1343" i="3"/>
  <c r="R1343" i="3" s="1"/>
  <c r="N1344" i="3"/>
  <c r="R1344" i="3" s="1"/>
  <c r="N1345" i="3"/>
  <c r="N1346" i="3"/>
  <c r="R1346" i="3" s="1"/>
  <c r="N1347" i="3"/>
  <c r="R1347" i="3" s="1"/>
  <c r="N1348" i="3"/>
  <c r="P1348" i="3" s="1"/>
  <c r="N1349" i="3"/>
  <c r="R1349" i="3" s="1"/>
  <c r="N1350" i="3"/>
  <c r="P1350" i="3" s="1"/>
  <c r="N1351" i="3"/>
  <c r="R1351" i="3" s="1"/>
  <c r="N1352" i="3"/>
  <c r="R1352" i="3" s="1"/>
  <c r="N1353" i="3"/>
  <c r="N1354" i="3"/>
  <c r="T1354" i="3" s="1"/>
  <c r="N1355" i="3"/>
  <c r="R1355" i="3" s="1"/>
  <c r="N1356" i="3"/>
  <c r="N1357" i="3"/>
  <c r="R1357" i="3" s="1"/>
  <c r="N1358" i="3"/>
  <c r="T1358" i="3" s="1"/>
  <c r="N1359" i="3"/>
  <c r="R1359" i="3" s="1"/>
  <c r="N1360" i="3"/>
  <c r="R1360" i="3" s="1"/>
  <c r="N1361" i="3"/>
  <c r="N1362" i="3"/>
  <c r="P1362" i="3" s="1"/>
  <c r="N1363" i="3"/>
  <c r="R1363" i="3" s="1"/>
  <c r="N1364" i="3"/>
  <c r="P1364" i="3" s="1"/>
  <c r="N1365" i="3"/>
  <c r="R1365" i="3" s="1"/>
  <c r="N1366" i="3"/>
  <c r="N1367" i="3"/>
  <c r="R1367" i="3" s="1"/>
  <c r="N1370" i="3"/>
  <c r="P1370" i="3" s="1"/>
  <c r="V1370" i="3" s="1"/>
  <c r="N1371" i="3"/>
  <c r="R1371" i="3" s="1"/>
  <c r="N1372" i="3"/>
  <c r="P1372" i="3" s="1"/>
  <c r="V1372" i="3" s="1"/>
  <c r="W1372" i="3" s="1"/>
  <c r="N1373" i="3"/>
  <c r="R1373" i="3" s="1"/>
  <c r="N1374" i="3"/>
  <c r="R1374" i="3" s="1"/>
  <c r="N1375" i="3"/>
  <c r="T1375" i="3" s="1"/>
  <c r="N1376" i="3"/>
  <c r="P1376" i="3" s="1"/>
  <c r="V1376" i="3" s="1"/>
  <c r="W1376" i="3" s="1"/>
  <c r="N1377" i="3"/>
  <c r="R1377" i="3" s="1"/>
  <c r="N1378" i="3"/>
  <c r="P1378" i="3" s="1"/>
  <c r="V1378" i="3" s="1"/>
  <c r="W1378" i="3" s="1"/>
  <c r="N1379" i="3"/>
  <c r="R1379" i="3" s="1"/>
  <c r="N1380" i="3"/>
  <c r="P1380" i="3" s="1"/>
  <c r="V1380" i="3" s="1"/>
  <c r="W1380" i="3" s="1"/>
  <c r="N1381" i="3"/>
  <c r="R1381" i="3" s="1"/>
  <c r="P1381" i="3"/>
  <c r="N1382" i="3"/>
  <c r="R1382" i="3" s="1"/>
  <c r="N1383" i="3"/>
  <c r="P1383" i="3" s="1"/>
  <c r="N1384" i="3"/>
  <c r="P1384" i="3" s="1"/>
  <c r="V1384" i="3" s="1"/>
  <c r="W1384" i="3" s="1"/>
  <c r="N1385" i="3"/>
  <c r="R1385" i="3" s="1"/>
  <c r="N1386" i="3"/>
  <c r="P1386" i="3" s="1"/>
  <c r="V1386" i="3" s="1"/>
  <c r="W1386" i="3" s="1"/>
  <c r="N1387" i="3"/>
  <c r="R1387" i="3" s="1"/>
  <c r="N1388" i="3"/>
  <c r="P1388" i="3" s="1"/>
  <c r="V1388" i="3" s="1"/>
  <c r="W1388" i="3" s="1"/>
  <c r="N1389" i="3"/>
  <c r="R1389" i="3" s="1"/>
  <c r="N1390" i="3"/>
  <c r="N1391" i="3"/>
  <c r="R1391" i="3" s="1"/>
  <c r="N1394" i="3"/>
  <c r="T1394" i="3" s="1"/>
  <c r="T1393" i="3" s="1"/>
  <c r="N1398" i="3"/>
  <c r="R1398" i="3" s="1"/>
  <c r="N1399" i="3"/>
  <c r="P1399" i="3" s="1"/>
  <c r="V1399" i="3" s="1"/>
  <c r="W1399" i="3" s="1"/>
  <c r="N1400" i="3"/>
  <c r="R1400" i="3" s="1"/>
  <c r="N1404" i="3"/>
  <c r="R1404" i="3" s="1"/>
  <c r="N1405" i="3"/>
  <c r="P1405" i="3" s="1"/>
  <c r="N1406" i="3"/>
  <c r="N1407" i="3"/>
  <c r="T1407" i="3" s="1"/>
  <c r="N1408" i="3"/>
  <c r="P1408" i="3" s="1"/>
  <c r="N1409" i="3"/>
  <c r="P1409" i="3" s="1"/>
  <c r="N1410" i="3"/>
  <c r="N1411" i="3"/>
  <c r="T1411" i="3" s="1"/>
  <c r="N1412" i="3"/>
  <c r="P1412" i="3" s="1"/>
  <c r="N1413" i="3"/>
  <c r="P1413" i="3" s="1"/>
  <c r="N1414" i="3"/>
  <c r="N1415" i="3"/>
  <c r="T1415" i="3" s="1"/>
  <c r="N1416" i="3"/>
  <c r="P1416" i="3" s="1"/>
  <c r="N1417" i="3"/>
  <c r="P1417" i="3" s="1"/>
  <c r="N1418" i="3"/>
  <c r="N1419" i="3"/>
  <c r="T1419" i="3" s="1"/>
  <c r="N1420" i="3"/>
  <c r="P1420" i="3" s="1"/>
  <c r="N1421" i="3"/>
  <c r="P1421" i="3" s="1"/>
  <c r="N1422" i="3"/>
  <c r="N1423" i="3"/>
  <c r="N1424" i="3"/>
  <c r="P1424" i="3" s="1"/>
  <c r="N1427" i="3"/>
  <c r="T1427" i="3" s="1"/>
  <c r="N1429" i="3"/>
  <c r="N1432" i="3"/>
  <c r="N1433" i="3"/>
  <c r="P1433" i="3" s="1"/>
  <c r="V1307" i="3"/>
  <c r="W1307" i="3" s="1"/>
  <c r="V1117" i="3"/>
  <c r="W1117" i="3" s="1"/>
  <c r="V1110" i="3"/>
  <c r="V1029" i="3"/>
  <c r="W1029" i="3" s="1"/>
  <c r="V987" i="3"/>
  <c r="W987" i="3" s="1"/>
  <c r="V985" i="3"/>
  <c r="W985" i="3" s="1"/>
  <c r="V977" i="3"/>
  <c r="V918" i="3"/>
  <c r="W918" i="3" s="1"/>
  <c r="V885" i="3"/>
  <c r="W885" i="3" s="1"/>
  <c r="V862" i="3"/>
  <c r="W862" i="3" s="1"/>
  <c r="V857" i="3"/>
  <c r="V841" i="3"/>
  <c r="W841" i="3" s="1"/>
  <c r="V839" i="3"/>
  <c r="W839" i="3" s="1"/>
  <c r="V837" i="3"/>
  <c r="W837" i="3" s="1"/>
  <c r="T831" i="3"/>
  <c r="P829" i="3"/>
  <c r="V829" i="3" s="1"/>
  <c r="W829" i="3" s="1"/>
  <c r="T829" i="3"/>
  <c r="T827" i="3"/>
  <c r="P825" i="3"/>
  <c r="T825" i="3"/>
  <c r="T823" i="3"/>
  <c r="P821" i="3"/>
  <c r="V821" i="3" s="1"/>
  <c r="T821" i="3"/>
  <c r="P804" i="3"/>
  <c r="P788" i="3"/>
  <c r="P772" i="3"/>
  <c r="V720" i="3"/>
  <c r="W720" i="3" s="1"/>
  <c r="V704" i="3"/>
  <c r="W704" i="3" s="1"/>
  <c r="V694" i="3"/>
  <c r="W694" i="3" s="1"/>
  <c r="V685" i="3"/>
  <c r="W685" i="3" s="1"/>
  <c r="V678" i="3"/>
  <c r="V668" i="3"/>
  <c r="V656" i="3"/>
  <c r="W656" i="3" s="1"/>
  <c r="V645" i="3"/>
  <c r="W645" i="3" s="1"/>
  <c r="V641" i="3"/>
  <c r="W641" i="3" s="1"/>
  <c r="V621" i="3"/>
  <c r="W621" i="3" s="1"/>
  <c r="V602" i="3"/>
  <c r="W602" i="3" s="1"/>
  <c r="V600" i="3"/>
  <c r="W600" i="3" s="1"/>
  <c r="V598" i="3"/>
  <c r="W598" i="3" s="1"/>
  <c r="V571" i="3"/>
  <c r="W571" i="3" s="1"/>
  <c r="T1429" i="3"/>
  <c r="T1390" i="3"/>
  <c r="T1386" i="3"/>
  <c r="T1382" i="3"/>
  <c r="T1381" i="3"/>
  <c r="T1373" i="3"/>
  <c r="T1322" i="3"/>
  <c r="T1321" i="3"/>
  <c r="T1316" i="3"/>
  <c r="T1311" i="3"/>
  <c r="T1295" i="3"/>
  <c r="T1293" i="3"/>
  <c r="T1284" i="3"/>
  <c r="T1277" i="3"/>
  <c r="V1212" i="3"/>
  <c r="W1212" i="3" s="1"/>
  <c r="T1180" i="3"/>
  <c r="T1138" i="3"/>
  <c r="T1130" i="3"/>
  <c r="T1122" i="3"/>
  <c r="T1114" i="3"/>
  <c r="T1113" i="3"/>
  <c r="T1110" i="3"/>
  <c r="T1043" i="3"/>
  <c r="T1040" i="3"/>
  <c r="T1027" i="3"/>
  <c r="T995" i="3"/>
  <c r="T985" i="3"/>
  <c r="T979" i="3"/>
  <c r="T977" i="3"/>
  <c r="T920" i="3"/>
  <c r="T885" i="3"/>
  <c r="T879" i="3"/>
  <c r="T862" i="3"/>
  <c r="T860" i="3"/>
  <c r="T859" i="3"/>
  <c r="T856" i="3"/>
  <c r="T855" i="3"/>
  <c r="T841" i="3"/>
  <c r="T837" i="3"/>
  <c r="W813" i="3"/>
  <c r="W750" i="3"/>
  <c r="T830" i="3"/>
  <c r="T826" i="3"/>
  <c r="T822" i="3"/>
  <c r="P805" i="3"/>
  <c r="V805" i="3" s="1"/>
  <c r="W805" i="3" s="1"/>
  <c r="T805" i="3"/>
  <c r="P801" i="3"/>
  <c r="V801" i="3" s="1"/>
  <c r="W801" i="3" s="1"/>
  <c r="T801" i="3"/>
  <c r="P797" i="3"/>
  <c r="V797" i="3" s="1"/>
  <c r="W797" i="3" s="1"/>
  <c r="T797" i="3"/>
  <c r="P793" i="3"/>
  <c r="V793" i="3" s="1"/>
  <c r="W793" i="3" s="1"/>
  <c r="T793" i="3"/>
  <c r="P789" i="3"/>
  <c r="T789" i="3"/>
  <c r="P785" i="3"/>
  <c r="T785" i="3"/>
  <c r="P781" i="3"/>
  <c r="V781" i="3" s="1"/>
  <c r="W781" i="3" s="1"/>
  <c r="T781" i="3"/>
  <c r="P777" i="3"/>
  <c r="V777" i="3" s="1"/>
  <c r="W777" i="3" s="1"/>
  <c r="T777" i="3"/>
  <c r="P773" i="3"/>
  <c r="V773" i="3" s="1"/>
  <c r="W773" i="3" s="1"/>
  <c r="T773" i="3"/>
  <c r="P769" i="3"/>
  <c r="V769" i="3" s="1"/>
  <c r="W769" i="3" s="1"/>
  <c r="T769" i="3"/>
  <c r="P562" i="3"/>
  <c r="V562" i="3" s="1"/>
  <c r="W562" i="3" s="1"/>
  <c r="T562" i="3"/>
  <c r="P560" i="3"/>
  <c r="V560" i="3" s="1"/>
  <c r="W560" i="3" s="1"/>
  <c r="T560" i="3"/>
  <c r="P558" i="3"/>
  <c r="T558" i="3"/>
  <c r="T527" i="3"/>
  <c r="P525" i="3"/>
  <c r="T525" i="3"/>
  <c r="T523" i="3"/>
  <c r="P521" i="3"/>
  <c r="T521" i="3"/>
  <c r="T519" i="3"/>
  <c r="P517" i="3"/>
  <c r="V517" i="3" s="1"/>
  <c r="W517" i="3" s="1"/>
  <c r="T517" i="3"/>
  <c r="T515" i="3"/>
  <c r="P513" i="3"/>
  <c r="V513" i="3" s="1"/>
  <c r="W513" i="3" s="1"/>
  <c r="T513" i="3"/>
  <c r="V505" i="3"/>
  <c r="W505" i="3" s="1"/>
  <c r="V465" i="3"/>
  <c r="V395" i="3"/>
  <c r="W395" i="3" s="1"/>
  <c r="V387" i="3"/>
  <c r="W387" i="3" s="1"/>
  <c r="V361" i="3"/>
  <c r="W361" i="3" s="1"/>
  <c r="V356" i="3"/>
  <c r="V729" i="3"/>
  <c r="W729" i="3" s="1"/>
  <c r="T725" i="3"/>
  <c r="T718" i="3"/>
  <c r="T712" i="3"/>
  <c r="T704" i="3"/>
  <c r="T700" i="3"/>
  <c r="T697" i="3"/>
  <c r="T694" i="3"/>
  <c r="T692" i="3"/>
  <c r="T685" i="3"/>
  <c r="T665" i="3"/>
  <c r="T663" i="3"/>
  <c r="T660" i="3"/>
  <c r="T656" i="3"/>
  <c r="T652" i="3"/>
  <c r="T645" i="3"/>
  <c r="T642" i="3"/>
  <c r="T639" i="3"/>
  <c r="T638" i="3"/>
  <c r="T637" i="3"/>
  <c r="T623" i="3"/>
  <c r="T622" i="3"/>
  <c r="T621" i="3"/>
  <c r="T618" i="3"/>
  <c r="T616" i="3"/>
  <c r="T602" i="3"/>
  <c r="T600" i="3"/>
  <c r="T599" i="3"/>
  <c r="T596" i="3"/>
  <c r="T578" i="3"/>
  <c r="T576" i="3"/>
  <c r="T575" i="3"/>
  <c r="T574" i="3"/>
  <c r="T571" i="3"/>
  <c r="T570" i="3"/>
  <c r="T568" i="3"/>
  <c r="T566" i="3"/>
  <c r="T564" i="3"/>
  <c r="T561" i="3"/>
  <c r="T557" i="3"/>
  <c r="T526" i="3"/>
  <c r="T522" i="3"/>
  <c r="T518" i="3"/>
  <c r="T514" i="3"/>
  <c r="P225" i="3"/>
  <c r="V225" i="3" s="1"/>
  <c r="W225" i="3" s="1"/>
  <c r="P214" i="3"/>
  <c r="V214" i="3" s="1"/>
  <c r="W214" i="3" s="1"/>
  <c r="T214" i="3"/>
  <c r="P205" i="3"/>
  <c r="V205" i="3" s="1"/>
  <c r="W205" i="3" s="1"/>
  <c r="T201" i="3"/>
  <c r="P182" i="3"/>
  <c r="V182" i="3" s="1"/>
  <c r="W182" i="3" s="1"/>
  <c r="P172" i="3"/>
  <c r="V172" i="3" s="1"/>
  <c r="W172" i="3" s="1"/>
  <c r="P169" i="3"/>
  <c r="V169" i="3" s="1"/>
  <c r="P159" i="3"/>
  <c r="V159" i="3" s="1"/>
  <c r="W159" i="3" s="1"/>
  <c r="P141" i="3"/>
  <c r="V141" i="3" s="1"/>
  <c r="W141" i="3" s="1"/>
  <c r="T136" i="3"/>
  <c r="P110" i="3"/>
  <c r="V110" i="3" s="1"/>
  <c r="W110" i="3" s="1"/>
  <c r="P105" i="3"/>
  <c r="V105" i="3" s="1"/>
  <c r="W105" i="3" s="1"/>
  <c r="P101" i="3"/>
  <c r="P98" i="3"/>
  <c r="V98" i="3" s="1"/>
  <c r="W98" i="3" s="1"/>
  <c r="P94" i="3"/>
  <c r="V94" i="3" s="1"/>
  <c r="W94" i="3" s="1"/>
  <c r="R94" i="3"/>
  <c r="T238" i="3"/>
  <c r="T234" i="3"/>
  <c r="T228" i="3"/>
  <c r="P213" i="3"/>
  <c r="P203" i="3"/>
  <c r="T203" i="3"/>
  <c r="P199" i="3"/>
  <c r="P187" i="3"/>
  <c r="V187" i="3" s="1"/>
  <c r="W187" i="3" s="1"/>
  <c r="T187" i="3"/>
  <c r="P171" i="3"/>
  <c r="T171" i="3"/>
  <c r="P153" i="3"/>
  <c r="V153" i="3" s="1"/>
  <c r="W153" i="3" s="1"/>
  <c r="T153" i="3"/>
  <c r="P146" i="3"/>
  <c r="T146" i="3"/>
  <c r="P138" i="3"/>
  <c r="P133" i="3"/>
  <c r="T133" i="3"/>
  <c r="T102" i="3"/>
  <c r="T511" i="3"/>
  <c r="T510" i="3"/>
  <c r="T507" i="3"/>
  <c r="T505" i="3"/>
  <c r="T504" i="3"/>
  <c r="T503" i="3"/>
  <c r="T502" i="3"/>
  <c r="T499" i="3"/>
  <c r="T496" i="3"/>
  <c r="T492" i="3"/>
  <c r="T490" i="3"/>
  <c r="T488" i="3"/>
  <c r="T486" i="3"/>
  <c r="T483" i="3"/>
  <c r="T480" i="3"/>
  <c r="T479" i="3"/>
  <c r="T467" i="3"/>
  <c r="T466" i="3"/>
  <c r="T465" i="3"/>
  <c r="T463" i="3"/>
  <c r="T462" i="3"/>
  <c r="T460" i="3"/>
  <c r="T459" i="3"/>
  <c r="T440" i="3"/>
  <c r="T437" i="3"/>
  <c r="T426" i="3"/>
  <c r="T424" i="3"/>
  <c r="T423" i="3"/>
  <c r="T421" i="3"/>
  <c r="T401" i="3"/>
  <c r="T399" i="3"/>
  <c r="T398" i="3"/>
  <c r="T397" i="3"/>
  <c r="T396" i="3"/>
  <c r="T395" i="3"/>
  <c r="T394" i="3"/>
  <c r="T392" i="3"/>
  <c r="T390" i="3"/>
  <c r="T389" i="3"/>
  <c r="T388" i="3"/>
  <c r="T387" i="3"/>
  <c r="T386" i="3"/>
  <c r="T385" i="3"/>
  <c r="T361" i="3"/>
  <c r="T360" i="3"/>
  <c r="T359" i="3"/>
  <c r="T358" i="3"/>
  <c r="T357" i="3"/>
  <c r="T356" i="3"/>
  <c r="T355" i="3"/>
  <c r="R240" i="3"/>
  <c r="R214" i="3"/>
  <c r="R205" i="3"/>
  <c r="R201" i="3"/>
  <c r="R182" i="3"/>
  <c r="R172" i="3"/>
  <c r="R169" i="3"/>
  <c r="R159" i="3"/>
  <c r="R141" i="3"/>
  <c r="R136" i="3"/>
  <c r="R110" i="3"/>
  <c r="R105" i="3"/>
  <c r="R101" i="3"/>
  <c r="R98" i="3"/>
  <c r="P93" i="3"/>
  <c r="V93" i="3" s="1"/>
  <c r="W93" i="3" s="1"/>
  <c r="T93" i="3"/>
  <c r="P90" i="3"/>
  <c r="V90" i="3" s="1"/>
  <c r="W90" i="3" s="1"/>
  <c r="T90" i="3"/>
  <c r="P85" i="3"/>
  <c r="V85" i="3" s="1"/>
  <c r="W85" i="3" s="1"/>
  <c r="T85" i="3"/>
  <c r="P79" i="3"/>
  <c r="V79" i="3" s="1"/>
  <c r="T79" i="3"/>
  <c r="P50" i="3"/>
  <c r="V50" i="3" s="1"/>
  <c r="W50" i="3" s="1"/>
  <c r="T50" i="3"/>
  <c r="P47" i="3"/>
  <c r="V47" i="3" s="1"/>
  <c r="W47" i="3" s="1"/>
  <c r="T47" i="3"/>
  <c r="P41" i="3"/>
  <c r="V41" i="3" s="1"/>
  <c r="W41" i="3" s="1"/>
  <c r="T41" i="3"/>
  <c r="P35" i="3"/>
  <c r="V35" i="3" s="1"/>
  <c r="W35" i="3" s="1"/>
  <c r="T35" i="3"/>
  <c r="P31" i="3"/>
  <c r="V31" i="3" s="1"/>
  <c r="W31" i="3" s="1"/>
  <c r="T31" i="3"/>
  <c r="P27" i="3"/>
  <c r="V27" i="3" s="1"/>
  <c r="W27" i="3" s="1"/>
  <c r="T27" i="3"/>
  <c r="P24" i="3"/>
  <c r="V24" i="3" s="1"/>
  <c r="W24" i="3" s="1"/>
  <c r="T24" i="3"/>
  <c r="P18" i="3"/>
  <c r="V18" i="3" s="1"/>
  <c r="W18" i="3" s="1"/>
  <c r="T18" i="3"/>
  <c r="P12" i="3"/>
  <c r="V12" i="3" s="1"/>
  <c r="W12" i="3" s="1"/>
  <c r="T12" i="3"/>
  <c r="P9" i="3"/>
  <c r="V9" i="3" s="1"/>
  <c r="T9" i="3"/>
  <c r="W73" i="3"/>
  <c r="P91" i="3"/>
  <c r="V91" i="3" s="1"/>
  <c r="W91" i="3" s="1"/>
  <c r="T91" i="3"/>
  <c r="P88" i="3"/>
  <c r="V88" i="3" s="1"/>
  <c r="W88" i="3" s="1"/>
  <c r="T88" i="3"/>
  <c r="P82" i="3"/>
  <c r="V82" i="3" s="1"/>
  <c r="W82" i="3" s="1"/>
  <c r="T82" i="3"/>
  <c r="P76" i="3"/>
  <c r="T76" i="3"/>
  <c r="P52" i="3"/>
  <c r="V52" i="3" s="1"/>
  <c r="T52" i="3"/>
  <c r="P48" i="3"/>
  <c r="V48" i="3" s="1"/>
  <c r="T48" i="3"/>
  <c r="P46" i="3"/>
  <c r="V46" i="3" s="1"/>
  <c r="W46" i="3" s="1"/>
  <c r="T46" i="3"/>
  <c r="P40" i="3"/>
  <c r="T40" i="3"/>
  <c r="P33" i="3"/>
  <c r="V33" i="3" s="1"/>
  <c r="T33" i="3"/>
  <c r="P29" i="3"/>
  <c r="V29" i="3" s="1"/>
  <c r="T29" i="3"/>
  <c r="P26" i="3"/>
  <c r="V26" i="3" s="1"/>
  <c r="T26" i="3"/>
  <c r="P21" i="3"/>
  <c r="V21" i="3" s="1"/>
  <c r="T21" i="3"/>
  <c r="P14" i="3"/>
  <c r="V14" i="3" s="1"/>
  <c r="T14" i="3"/>
  <c r="P10" i="3"/>
  <c r="T10" i="3"/>
  <c r="P7" i="3"/>
  <c r="T7" i="3"/>
  <c r="V10" i="3"/>
  <c r="V101" i="3"/>
  <c r="V785" i="3"/>
  <c r="W785" i="3" s="1"/>
  <c r="V825" i="3"/>
  <c r="W825" i="3" s="1"/>
  <c r="V521" i="3"/>
  <c r="W521" i="3" s="1"/>
  <c r="V525" i="3"/>
  <c r="W525" i="3" s="1"/>
  <c r="V558" i="3"/>
  <c r="W558" i="3" s="1"/>
  <c r="T6" i="3" l="1"/>
  <c r="T1383" i="3"/>
  <c r="T1389" i="3"/>
  <c r="P1429" i="3"/>
  <c r="V1429" i="3" s="1"/>
  <c r="R1429" i="3"/>
  <c r="P1124" i="3"/>
  <c r="V1124" i="3" s="1"/>
  <c r="W1124" i="3" s="1"/>
  <c r="R1124" i="3"/>
  <c r="T1124" i="3"/>
  <c r="P1114" i="3"/>
  <c r="V1114" i="3" s="1"/>
  <c r="W1114" i="3" s="1"/>
  <c r="R1114" i="3"/>
  <c r="P1102" i="3"/>
  <c r="T1102" i="3"/>
  <c r="T1015" i="3"/>
  <c r="R1015" i="3"/>
  <c r="P889" i="3"/>
  <c r="V889" i="3" s="1"/>
  <c r="W889" i="3" s="1"/>
  <c r="T889" i="3"/>
  <c r="P883" i="3"/>
  <c r="V883" i="3" s="1"/>
  <c r="W883" i="3" s="1"/>
  <c r="T883" i="3"/>
  <c r="P863" i="3"/>
  <c r="V863" i="3" s="1"/>
  <c r="T863" i="3"/>
  <c r="R848" i="3"/>
  <c r="T848" i="3"/>
  <c r="R830" i="3"/>
  <c r="P830" i="3"/>
  <c r="V830" i="3" s="1"/>
  <c r="W830" i="3" s="1"/>
  <c r="R826" i="3"/>
  <c r="P826" i="3"/>
  <c r="V826" i="3" s="1"/>
  <c r="W826" i="3" s="1"/>
  <c r="R822" i="3"/>
  <c r="P822" i="3"/>
  <c r="V822" i="3" s="1"/>
  <c r="W822" i="3" s="1"/>
  <c r="R796" i="3"/>
  <c r="P796" i="3"/>
  <c r="R780" i="3"/>
  <c r="P780" i="3"/>
  <c r="V758" i="3"/>
  <c r="W758" i="3" s="1"/>
  <c r="R619" i="3"/>
  <c r="T619" i="3"/>
  <c r="P617" i="3"/>
  <c r="V617" i="3" s="1"/>
  <c r="W617" i="3" s="1"/>
  <c r="T617" i="3"/>
  <c r="P615" i="3"/>
  <c r="V615" i="3" s="1"/>
  <c r="W615" i="3" s="1"/>
  <c r="T615" i="3"/>
  <c r="R597" i="3"/>
  <c r="T597" i="3"/>
  <c r="P579" i="3"/>
  <c r="V579" i="3" s="1"/>
  <c r="W579" i="3" s="1"/>
  <c r="T579" i="3"/>
  <c r="P567" i="3"/>
  <c r="V567" i="3" s="1"/>
  <c r="W567" i="3" s="1"/>
  <c r="T567" i="3"/>
  <c r="P565" i="3"/>
  <c r="V565" i="3" s="1"/>
  <c r="W565" i="3" s="1"/>
  <c r="T565" i="3"/>
  <c r="R561" i="3"/>
  <c r="P561" i="3"/>
  <c r="V561" i="3" s="1"/>
  <c r="W561" i="3" s="1"/>
  <c r="R557" i="3"/>
  <c r="P557" i="3"/>
  <c r="V557" i="3" s="1"/>
  <c r="W557" i="3" s="1"/>
  <c r="R526" i="3"/>
  <c r="P526" i="3"/>
  <c r="V526" i="3" s="1"/>
  <c r="W526" i="3" s="1"/>
  <c r="R522" i="3"/>
  <c r="P522" i="3"/>
  <c r="V522" i="3" s="1"/>
  <c r="W522" i="3" s="1"/>
  <c r="R518" i="3"/>
  <c r="P518" i="3"/>
  <c r="V518" i="3" s="1"/>
  <c r="W518" i="3" s="1"/>
  <c r="R514" i="3"/>
  <c r="P514" i="3"/>
  <c r="V514" i="3" s="1"/>
  <c r="R508" i="3"/>
  <c r="T508" i="3"/>
  <c r="P497" i="3"/>
  <c r="V497" i="3" s="1"/>
  <c r="W497" i="3" s="1"/>
  <c r="T497" i="3"/>
  <c r="P495" i="3"/>
  <c r="V495" i="3" s="1"/>
  <c r="W495" i="3" s="1"/>
  <c r="T495" i="3"/>
  <c r="P489" i="3"/>
  <c r="V489" i="3" s="1"/>
  <c r="W489" i="3" s="1"/>
  <c r="T489" i="3"/>
  <c r="P487" i="3"/>
  <c r="V487" i="3" s="1"/>
  <c r="W487" i="3" s="1"/>
  <c r="T487" i="3"/>
  <c r="P399" i="3"/>
  <c r="V399" i="3" s="1"/>
  <c r="W399" i="3" s="1"/>
  <c r="R399" i="3"/>
  <c r="P272" i="3"/>
  <c r="T272" i="3"/>
  <c r="R238" i="3"/>
  <c r="P238" i="3"/>
  <c r="R234" i="3"/>
  <c r="P234" i="3"/>
  <c r="R228" i="3"/>
  <c r="P228" i="3"/>
  <c r="R220" i="3"/>
  <c r="P220" i="3"/>
  <c r="V220" i="3" s="1"/>
  <c r="W220" i="3" s="1"/>
  <c r="R213" i="3"/>
  <c r="T213" i="3"/>
  <c r="R197" i="3"/>
  <c r="P197" i="3"/>
  <c r="V197" i="3" s="1"/>
  <c r="W197" i="3" s="1"/>
  <c r="T116" i="3"/>
  <c r="P116" i="3"/>
  <c r="V116" i="3" s="1"/>
  <c r="W116" i="3" s="1"/>
  <c r="T1423" i="3"/>
  <c r="R1423" i="3"/>
  <c r="P1184" i="3"/>
  <c r="V1184" i="3" s="1"/>
  <c r="W1184" i="3" s="1"/>
  <c r="T1184" i="3"/>
  <c r="R1176" i="3"/>
  <c r="T1176" i="3"/>
  <c r="R1118" i="3"/>
  <c r="P1118" i="3"/>
  <c r="V1118" i="3" s="1"/>
  <c r="T1118" i="3"/>
  <c r="R1107" i="3"/>
  <c r="P1107" i="3"/>
  <c r="P1066" i="3"/>
  <c r="T1066" i="3"/>
  <c r="R1031" i="3"/>
  <c r="T1031" i="3"/>
  <c r="R1021" i="3"/>
  <c r="T1021" i="3"/>
  <c r="R849" i="3"/>
  <c r="P849" i="3"/>
  <c r="V849" i="3" s="1"/>
  <c r="P404" i="3"/>
  <c r="R404" i="3"/>
  <c r="P390" i="3"/>
  <c r="V390" i="3" s="1"/>
  <c r="W390" i="3" s="1"/>
  <c r="R390" i="3"/>
  <c r="P875" i="3"/>
  <c r="V875" i="3" s="1"/>
  <c r="R868" i="3"/>
  <c r="R718" i="3"/>
  <c r="P622" i="3"/>
  <c r="V622" i="3" s="1"/>
  <c r="W622" i="3" s="1"/>
  <c r="R617" i="3"/>
  <c r="R490" i="3"/>
  <c r="R386" i="3"/>
  <c r="P250" i="3"/>
  <c r="T244" i="3"/>
  <c r="T58" i="3"/>
  <c r="T56" i="3"/>
  <c r="T917" i="3"/>
  <c r="T1029" i="3"/>
  <c r="T1128" i="3"/>
  <c r="T1140" i="3"/>
  <c r="T1178" i="3"/>
  <c r="T1182" i="3"/>
  <c r="T1204" i="3"/>
  <c r="T1264" i="3"/>
  <c r="T1263" i="3" s="1"/>
  <c r="T1283" i="3"/>
  <c r="T1315" i="3"/>
  <c r="T1370" i="3"/>
  <c r="T1374" i="3"/>
  <c r="R1413" i="3"/>
  <c r="R1315" i="3"/>
  <c r="R1302" i="3"/>
  <c r="P1182" i="3"/>
  <c r="V1182" i="3" s="1"/>
  <c r="W1182" i="3" s="1"/>
  <c r="P1176" i="3"/>
  <c r="R1102" i="3"/>
  <c r="R1101" i="3"/>
  <c r="R1098" i="3"/>
  <c r="R1093" i="3"/>
  <c r="R1090" i="3"/>
  <c r="P1086" i="3"/>
  <c r="R1081" i="3"/>
  <c r="T1078" i="3"/>
  <c r="R1066" i="3"/>
  <c r="R1065" i="3"/>
  <c r="T1062" i="3"/>
  <c r="R1058" i="3"/>
  <c r="R1055" i="3"/>
  <c r="R1049" i="3"/>
  <c r="V1258" i="3"/>
  <c r="V1257" i="3" s="1"/>
  <c r="E58" i="2" s="1"/>
  <c r="P1257" i="3"/>
  <c r="C58" i="2" s="1"/>
  <c r="T850" i="3"/>
  <c r="P848" i="3"/>
  <c r="V848" i="3" s="1"/>
  <c r="R761" i="3"/>
  <c r="R758" i="3"/>
  <c r="R753" i="3"/>
  <c r="R750" i="3"/>
  <c r="R675" i="3"/>
  <c r="R656" i="3"/>
  <c r="T648" i="3"/>
  <c r="T647" i="3" s="1"/>
  <c r="R630" i="3"/>
  <c r="P599" i="3"/>
  <c r="V599" i="3" s="1"/>
  <c r="W599" i="3" s="1"/>
  <c r="P566" i="3"/>
  <c r="V566" i="3" s="1"/>
  <c r="W566" i="3" s="1"/>
  <c r="R553" i="3"/>
  <c r="P496" i="3"/>
  <c r="V496" i="3" s="1"/>
  <c r="W496" i="3" s="1"/>
  <c r="P480" i="3"/>
  <c r="V480" i="3" s="1"/>
  <c r="W480" i="3" s="1"/>
  <c r="P443" i="3"/>
  <c r="R434" i="3"/>
  <c r="P431" i="3"/>
  <c r="V431" i="3" s="1"/>
  <c r="P430" i="3"/>
  <c r="P417" i="3"/>
  <c r="T414" i="3"/>
  <c r="R395" i="3"/>
  <c r="P392" i="3"/>
  <c r="V392" i="3" s="1"/>
  <c r="P388" i="3"/>
  <c r="V388" i="3" s="1"/>
  <c r="W388" i="3" s="1"/>
  <c r="R328" i="3"/>
  <c r="R286" i="3"/>
  <c r="R269" i="3"/>
  <c r="P244" i="3"/>
  <c r="V244" i="3" s="1"/>
  <c r="P70" i="3"/>
  <c r="T1400" i="3"/>
  <c r="V789" i="3"/>
  <c r="W789" i="3" s="1"/>
  <c r="T878" i="3"/>
  <c r="T882" i="3"/>
  <c r="T916" i="3"/>
  <c r="T918" i="3"/>
  <c r="T1126" i="3"/>
  <c r="T1131" i="3"/>
  <c r="T1135" i="3"/>
  <c r="T1258" i="3"/>
  <c r="T1257" i="3" s="1"/>
  <c r="T1278" i="3"/>
  <c r="T1376" i="3"/>
  <c r="T1421" i="3"/>
  <c r="R1411" i="3"/>
  <c r="R1300" i="3"/>
  <c r="T1170" i="3"/>
  <c r="P1161" i="3"/>
  <c r="V1161" i="3" s="1"/>
  <c r="R1136" i="3"/>
  <c r="P1135" i="3"/>
  <c r="V1135" i="3" s="1"/>
  <c r="R1128" i="3"/>
  <c r="R1105" i="3"/>
  <c r="P1078" i="3"/>
  <c r="R1073" i="3"/>
  <c r="T1070" i="3"/>
  <c r="R1069" i="3"/>
  <c r="R1062" i="3"/>
  <c r="R1061" i="3"/>
  <c r="P1043" i="3"/>
  <c r="V1043" i="3" s="1"/>
  <c r="W1043" i="3" s="1"/>
  <c r="P1031" i="3"/>
  <c r="V1031" i="3" s="1"/>
  <c r="W1031" i="3" s="1"/>
  <c r="P1025" i="3"/>
  <c r="V1025" i="3" s="1"/>
  <c r="W1025" i="3" s="1"/>
  <c r="P1015" i="3"/>
  <c r="R1006" i="3"/>
  <c r="T939" i="3"/>
  <c r="W863" i="3"/>
  <c r="W857" i="3"/>
  <c r="W577" i="3"/>
  <c r="R236" i="3"/>
  <c r="T458" i="3"/>
  <c r="T199" i="3"/>
  <c r="P771" i="3"/>
  <c r="V771" i="3" s="1"/>
  <c r="W771" i="3" s="1"/>
  <c r="P775" i="3"/>
  <c r="V775" i="3" s="1"/>
  <c r="W775" i="3" s="1"/>
  <c r="P779" i="3"/>
  <c r="V779" i="3" s="1"/>
  <c r="W779" i="3" s="1"/>
  <c r="P783" i="3"/>
  <c r="V783" i="3" s="1"/>
  <c r="W783" i="3" s="1"/>
  <c r="P787" i="3"/>
  <c r="V787" i="3" s="1"/>
  <c r="W787" i="3" s="1"/>
  <c r="P791" i="3"/>
  <c r="V791" i="3" s="1"/>
  <c r="W791" i="3" s="1"/>
  <c r="P795" i="3"/>
  <c r="V795" i="3" s="1"/>
  <c r="W795" i="3" s="1"/>
  <c r="P803" i="3"/>
  <c r="V803" i="3" s="1"/>
  <c r="W803" i="3" s="1"/>
  <c r="W762" i="3"/>
  <c r="T884" i="3"/>
  <c r="T987" i="3"/>
  <c r="T1120" i="3"/>
  <c r="T1147" i="3"/>
  <c r="W1135" i="3"/>
  <c r="R1412" i="3"/>
  <c r="P1360" i="3"/>
  <c r="V1360" i="3" s="1"/>
  <c r="T1346" i="3"/>
  <c r="T1340" i="3"/>
  <c r="R1337" i="3"/>
  <c r="R1301" i="3"/>
  <c r="P1289" i="3"/>
  <c r="P1198" i="3"/>
  <c r="V1198" i="3" s="1"/>
  <c r="P1120" i="3"/>
  <c r="V1120" i="3" s="1"/>
  <c r="W1120" i="3" s="1"/>
  <c r="T1107" i="3"/>
  <c r="P1094" i="3"/>
  <c r="V1094" i="3" s="1"/>
  <c r="W1094" i="3" s="1"/>
  <c r="R1089" i="3"/>
  <c r="R1077" i="3"/>
  <c r="R1074" i="3"/>
  <c r="R1010" i="3"/>
  <c r="R948" i="3"/>
  <c r="T943" i="3"/>
  <c r="P925" i="3"/>
  <c r="V925" i="3" s="1"/>
  <c r="P884" i="3"/>
  <c r="R762" i="3"/>
  <c r="R757" i="3"/>
  <c r="R754" i="3"/>
  <c r="R749" i="3"/>
  <c r="R577" i="3"/>
  <c r="R554" i="3"/>
  <c r="R506" i="3"/>
  <c r="P494" i="3"/>
  <c r="V494" i="3" s="1"/>
  <c r="W494" i="3" s="1"/>
  <c r="P488" i="3"/>
  <c r="V488" i="3" s="1"/>
  <c r="W488" i="3" s="1"/>
  <c r="W465" i="3"/>
  <c r="R461" i="3"/>
  <c r="P458" i="3"/>
  <c r="V458" i="3" s="1"/>
  <c r="W458" i="3" s="1"/>
  <c r="P455" i="3"/>
  <c r="V455" i="3" s="1"/>
  <c r="W455" i="3" s="1"/>
  <c r="P454" i="3"/>
  <c r="P444" i="3"/>
  <c r="V444" i="3" s="1"/>
  <c r="P437" i="3"/>
  <c r="V437" i="3" s="1"/>
  <c r="W437" i="3" s="1"/>
  <c r="P433" i="3"/>
  <c r="V433" i="3" s="1"/>
  <c r="W433" i="3" s="1"/>
  <c r="R431" i="3"/>
  <c r="R430" i="3"/>
  <c r="R417" i="3"/>
  <c r="P415" i="3"/>
  <c r="V415" i="3" s="1"/>
  <c r="W415" i="3" s="1"/>
  <c r="P400" i="3"/>
  <c r="V400" i="3" s="1"/>
  <c r="R398" i="3"/>
  <c r="R391" i="3"/>
  <c r="P360" i="3"/>
  <c r="V360" i="3" s="1"/>
  <c r="W360" i="3" s="1"/>
  <c r="P270" i="3"/>
  <c r="P125" i="3"/>
  <c r="P61" i="3"/>
  <c r="P60" i="3"/>
  <c r="V60" i="3" s="1"/>
  <c r="T481" i="3"/>
  <c r="T506" i="3"/>
  <c r="P113" i="3"/>
  <c r="V113" i="3" s="1"/>
  <c r="W113" i="3" s="1"/>
  <c r="T225" i="3"/>
  <c r="T678" i="3"/>
  <c r="P767" i="3"/>
  <c r="V767" i="3" s="1"/>
  <c r="P799" i="3"/>
  <c r="V799" i="3" s="1"/>
  <c r="W799" i="3" s="1"/>
  <c r="P6" i="3"/>
  <c r="C6" i="2" s="1"/>
  <c r="R151" i="3"/>
  <c r="T362" i="3"/>
  <c r="T354" i="3" s="1"/>
  <c r="T400" i="3"/>
  <c r="T461" i="3"/>
  <c r="T113" i="3"/>
  <c r="P236" i="3"/>
  <c r="V236" i="3" s="1"/>
  <c r="W236" i="3" s="1"/>
  <c r="P512" i="3"/>
  <c r="P516" i="3"/>
  <c r="V516" i="3" s="1"/>
  <c r="W516" i="3" s="1"/>
  <c r="P520" i="3"/>
  <c r="P524" i="3"/>
  <c r="V524" i="3" s="1"/>
  <c r="T767" i="3"/>
  <c r="T771" i="3"/>
  <c r="T775" i="3"/>
  <c r="T779" i="3"/>
  <c r="T783" i="3"/>
  <c r="T787" i="3"/>
  <c r="T791" i="3"/>
  <c r="T795" i="3"/>
  <c r="T799" i="3"/>
  <c r="T803" i="3"/>
  <c r="T835" i="3"/>
  <c r="T857" i="3"/>
  <c r="T1025" i="3"/>
  <c r="T1033" i="3"/>
  <c r="T1136" i="3"/>
  <c r="T1143" i="3"/>
  <c r="T1205" i="3"/>
  <c r="T1289" i="3"/>
  <c r="T1306" i="3"/>
  <c r="T1314" i="3"/>
  <c r="T1371" i="3"/>
  <c r="T1377" i="3"/>
  <c r="T1385" i="3"/>
  <c r="V573" i="3"/>
  <c r="W573" i="3" s="1"/>
  <c r="R1376" i="3"/>
  <c r="P1373" i="3"/>
  <c r="V1373" i="3" s="1"/>
  <c r="W1373" i="3" s="1"/>
  <c r="T1360" i="3"/>
  <c r="R1350" i="3"/>
  <c r="T1344" i="3"/>
  <c r="R1314" i="3"/>
  <c r="P1283" i="3"/>
  <c r="V1283" i="3" s="1"/>
  <c r="W1283" i="3" s="1"/>
  <c r="R1184" i="3"/>
  <c r="R1173" i="3"/>
  <c r="R1164" i="3"/>
  <c r="R1106" i="3"/>
  <c r="R1097" i="3"/>
  <c r="T1094" i="3"/>
  <c r="R1085" i="3"/>
  <c r="R1082" i="3"/>
  <c r="P1070" i="3"/>
  <c r="V1070" i="3" s="1"/>
  <c r="W1070" i="3" s="1"/>
  <c r="P1040" i="3"/>
  <c r="V1040" i="3" s="1"/>
  <c r="P1033" i="3"/>
  <c r="V1033" i="3" s="1"/>
  <c r="W1033" i="3" s="1"/>
  <c r="P1021" i="3"/>
  <c r="V1021" i="3" s="1"/>
  <c r="R1014" i="3"/>
  <c r="P1002" i="3"/>
  <c r="P939" i="3"/>
  <c r="V939" i="3" s="1"/>
  <c r="P882" i="3"/>
  <c r="V882" i="3" s="1"/>
  <c r="T874" i="3"/>
  <c r="R862" i="3"/>
  <c r="P850" i="3"/>
  <c r="R692" i="3"/>
  <c r="R621" i="3"/>
  <c r="P618" i="3"/>
  <c r="V618" i="3" s="1"/>
  <c r="W618" i="3" s="1"/>
  <c r="R567" i="3"/>
  <c r="P510" i="3"/>
  <c r="V510" i="3" s="1"/>
  <c r="W510" i="3" s="1"/>
  <c r="P504" i="3"/>
  <c r="V504" i="3" s="1"/>
  <c r="W504" i="3" s="1"/>
  <c r="P486" i="3"/>
  <c r="V486" i="3" s="1"/>
  <c r="W486" i="3" s="1"/>
  <c r="R455" i="3"/>
  <c r="R454" i="3"/>
  <c r="R444" i="3"/>
  <c r="P423" i="3"/>
  <c r="V423" i="3" s="1"/>
  <c r="W423" i="3" s="1"/>
  <c r="P396" i="3"/>
  <c r="V396" i="3" s="1"/>
  <c r="W396" i="3" s="1"/>
  <c r="R394" i="3"/>
  <c r="R387" i="3"/>
  <c r="R277" i="3"/>
  <c r="P253" i="3"/>
  <c r="V253" i="3" s="1"/>
  <c r="T73" i="3"/>
  <c r="R61" i="3"/>
  <c r="R60" i="3"/>
  <c r="P58" i="3"/>
  <c r="P56" i="3"/>
  <c r="V56" i="3" s="1"/>
  <c r="W56" i="3" s="1"/>
  <c r="R6" i="3"/>
  <c r="D6" i="2" s="1"/>
  <c r="T391" i="3"/>
  <c r="T439" i="3"/>
  <c r="T494" i="3"/>
  <c r="P102" i="3"/>
  <c r="V102" i="3" s="1"/>
  <c r="W102" i="3" s="1"/>
  <c r="T512" i="3"/>
  <c r="T516" i="3"/>
  <c r="T520" i="3"/>
  <c r="T524" i="3"/>
  <c r="T563" i="3"/>
  <c r="T573" i="3"/>
  <c r="T577" i="3"/>
  <c r="T603" i="3"/>
  <c r="T651" i="3"/>
  <c r="T689" i="3"/>
  <c r="T720" i="3"/>
  <c r="W754" i="3"/>
  <c r="T839" i="3"/>
  <c r="T887" i="3"/>
  <c r="T1319" i="3"/>
  <c r="P823" i="3"/>
  <c r="V823" i="3" s="1"/>
  <c r="P827" i="3"/>
  <c r="V827" i="3" s="1"/>
  <c r="V831" i="3"/>
  <c r="W831" i="3" s="1"/>
  <c r="W668" i="3"/>
  <c r="T471" i="3"/>
  <c r="W356" i="3"/>
  <c r="V554" i="3"/>
  <c r="W554" i="3" s="1"/>
  <c r="V692" i="3"/>
  <c r="W692" i="3" s="1"/>
  <c r="W394" i="3"/>
  <c r="V394" i="3"/>
  <c r="V1314" i="3"/>
  <c r="W1314" i="3" s="1"/>
  <c r="V718" i="3"/>
  <c r="W718" i="3" s="1"/>
  <c r="V404" i="3"/>
  <c r="W404" i="3" s="1"/>
  <c r="V386" i="3"/>
  <c r="W386" i="3"/>
  <c r="R116" i="3"/>
  <c r="T482" i="3"/>
  <c r="T498" i="3"/>
  <c r="T138" i="3"/>
  <c r="T220" i="3"/>
  <c r="T197" i="3"/>
  <c r="T598" i="3"/>
  <c r="T641" i="3"/>
  <c r="T668" i="3"/>
  <c r="T650" i="3" s="1"/>
  <c r="P824" i="3"/>
  <c r="V824" i="3" s="1"/>
  <c r="W824" i="3" s="1"/>
  <c r="P828" i="3"/>
  <c r="P831" i="3"/>
  <c r="V832" i="3" s="1"/>
  <c r="W832" i="3" s="1"/>
  <c r="T864" i="3"/>
  <c r="T886" i="3"/>
  <c r="T919" i="3"/>
  <c r="T997" i="3"/>
  <c r="T1112" i="3"/>
  <c r="T1132" i="3"/>
  <c r="V1251" i="3"/>
  <c r="W1251" i="3" s="1"/>
  <c r="T1279" i="3"/>
  <c r="T1310" i="3"/>
  <c r="T1323" i="3"/>
  <c r="T1380" i="3"/>
  <c r="T1384" i="3"/>
  <c r="P1389" i="3"/>
  <c r="V1389" i="3" s="1"/>
  <c r="W1389" i="3" s="1"/>
  <c r="T1398" i="3"/>
  <c r="T772" i="3"/>
  <c r="T780" i="3"/>
  <c r="T788" i="3"/>
  <c r="T796" i="3"/>
  <c r="T804" i="3"/>
  <c r="V997" i="3"/>
  <c r="W997" i="3" s="1"/>
  <c r="W1118" i="3"/>
  <c r="R1420" i="3"/>
  <c r="T1409" i="3"/>
  <c r="P1407" i="3"/>
  <c r="R1405" i="3"/>
  <c r="R1384" i="3"/>
  <c r="R1323" i="3"/>
  <c r="R1310" i="3"/>
  <c r="R1307" i="3"/>
  <c r="P1294" i="3"/>
  <c r="P1279" i="3"/>
  <c r="R1251" i="3"/>
  <c r="P1214" i="3"/>
  <c r="V1214" i="3" s="1"/>
  <c r="P1209" i="3"/>
  <c r="V1209" i="3" s="1"/>
  <c r="W1209" i="3" s="1"/>
  <c r="P1194" i="3"/>
  <c r="R1154" i="3"/>
  <c r="P1152" i="3"/>
  <c r="V1152" i="3" s="1"/>
  <c r="P1150" i="3"/>
  <c r="P1132" i="3"/>
  <c r="V1132" i="3" s="1"/>
  <c r="W1132" i="3" s="1"/>
  <c r="P1127" i="3"/>
  <c r="V1127" i="3" s="1"/>
  <c r="P1100" i="3"/>
  <c r="P1092" i="3"/>
  <c r="P1084" i="3"/>
  <c r="P1076" i="3"/>
  <c r="P1068" i="3"/>
  <c r="T1049" i="3"/>
  <c r="T1010" i="3"/>
  <c r="R1009" i="3"/>
  <c r="T1006" i="3"/>
  <c r="R1005" i="3"/>
  <c r="T925" i="3"/>
  <c r="P921" i="3"/>
  <c r="V921" i="3" s="1"/>
  <c r="W921" i="3" s="1"/>
  <c r="P919" i="3"/>
  <c r="V919" i="3" s="1"/>
  <c r="W919" i="3" s="1"/>
  <c r="P892" i="3"/>
  <c r="P888" i="3"/>
  <c r="R886" i="3"/>
  <c r="P878" i="3"/>
  <c r="P872" i="3"/>
  <c r="P871" i="3"/>
  <c r="V871" i="3" s="1"/>
  <c r="P870" i="3"/>
  <c r="V870" i="3" s="1"/>
  <c r="T868" i="3"/>
  <c r="P858" i="3"/>
  <c r="V858" i="3" s="1"/>
  <c r="W858" i="3" s="1"/>
  <c r="P856" i="3"/>
  <c r="V856" i="3" s="1"/>
  <c r="W856" i="3" s="1"/>
  <c r="P854" i="3"/>
  <c r="V854" i="3" s="1"/>
  <c r="W847" i="3"/>
  <c r="P846" i="3"/>
  <c r="V846" i="3" s="1"/>
  <c r="P726" i="3"/>
  <c r="V726" i="3" s="1"/>
  <c r="W726" i="3" s="1"/>
  <c r="P702" i="3"/>
  <c r="V702" i="3" s="1"/>
  <c r="W702" i="3" s="1"/>
  <c r="P682" i="3"/>
  <c r="V682" i="3" s="1"/>
  <c r="W682" i="3" s="1"/>
  <c r="R668" i="3"/>
  <c r="P648" i="3"/>
  <c r="R641" i="3"/>
  <c r="P638" i="3"/>
  <c r="V638" i="3" s="1"/>
  <c r="W638" i="3" s="1"/>
  <c r="R628" i="3"/>
  <c r="R604" i="3"/>
  <c r="R575" i="3"/>
  <c r="R569" i="3"/>
  <c r="T554" i="3"/>
  <c r="T553" i="3"/>
  <c r="P550" i="3"/>
  <c r="P549" i="3"/>
  <c r="V549" i="3" s="1"/>
  <c r="P546" i="3"/>
  <c r="P545" i="3"/>
  <c r="V545" i="3" s="1"/>
  <c r="P542" i="3"/>
  <c r="P538" i="3"/>
  <c r="P537" i="3"/>
  <c r="V537" i="3" s="1"/>
  <c r="P534" i="3"/>
  <c r="P500" i="3"/>
  <c r="V500" i="3" s="1"/>
  <c r="W500" i="3" s="1"/>
  <c r="P498" i="3"/>
  <c r="V498" i="3" s="1"/>
  <c r="W498" i="3" s="1"/>
  <c r="P484" i="3"/>
  <c r="V484" i="3" s="1"/>
  <c r="W484" i="3" s="1"/>
  <c r="P482" i="3"/>
  <c r="V482" i="3" s="1"/>
  <c r="W482" i="3" s="1"/>
  <c r="R465" i="3"/>
  <c r="P449" i="3"/>
  <c r="V449" i="3" s="1"/>
  <c r="W449" i="3" s="1"/>
  <c r="P447" i="3"/>
  <c r="V447" i="3" s="1"/>
  <c r="W447" i="3" s="1"/>
  <c r="T445" i="3"/>
  <c r="R438" i="3"/>
  <c r="R433" i="3"/>
  <c r="P432" i="3"/>
  <c r="W431" i="3"/>
  <c r="P429" i="3"/>
  <c r="P425" i="3"/>
  <c r="T418" i="3"/>
  <c r="P416" i="3"/>
  <c r="V416" i="3" s="1"/>
  <c r="W416" i="3" s="1"/>
  <c r="P414" i="3"/>
  <c r="P413" i="3"/>
  <c r="V413" i="3" s="1"/>
  <c r="W413" i="3" s="1"/>
  <c r="P412" i="3"/>
  <c r="V412" i="3" s="1"/>
  <c r="W412" i="3" s="1"/>
  <c r="P411" i="3"/>
  <c r="V411" i="3" s="1"/>
  <c r="W411" i="3" s="1"/>
  <c r="P406" i="3"/>
  <c r="T404" i="3"/>
  <c r="P362" i="3"/>
  <c r="P358" i="3"/>
  <c r="V358" i="3" s="1"/>
  <c r="W358" i="3" s="1"/>
  <c r="R331" i="3"/>
  <c r="R295" i="3"/>
  <c r="P263" i="3"/>
  <c r="V263" i="3" s="1"/>
  <c r="W263" i="3" s="1"/>
  <c r="P252" i="3"/>
  <c r="V252" i="3" s="1"/>
  <c r="R108" i="3"/>
  <c r="R70" i="3"/>
  <c r="P67" i="3"/>
  <c r="V67" i="3" s="1"/>
  <c r="W67" i="3" s="1"/>
  <c r="T420" i="3"/>
  <c r="R231" i="3"/>
  <c r="T438" i="3"/>
  <c r="T436" i="3" s="1"/>
  <c r="P100" i="3"/>
  <c r="V100" i="3" s="1"/>
  <c r="W100" i="3" s="1"/>
  <c r="P240" i="3"/>
  <c r="V240" i="3" s="1"/>
  <c r="W240" i="3" s="1"/>
  <c r="W514" i="3"/>
  <c r="W392" i="3"/>
  <c r="T824" i="3"/>
  <c r="T828" i="3"/>
  <c r="T832" i="3"/>
  <c r="T854" i="3"/>
  <c r="T858" i="3"/>
  <c r="T881" i="3"/>
  <c r="T983" i="3"/>
  <c r="T1038" i="3"/>
  <c r="T1127" i="3"/>
  <c r="T1378" i="3"/>
  <c r="T1387" i="3"/>
  <c r="T1391" i="3"/>
  <c r="T1426" i="3"/>
  <c r="V569" i="3"/>
  <c r="W569" i="3" s="1"/>
  <c r="P768" i="3"/>
  <c r="P776" i="3"/>
  <c r="V776" i="3" s="1"/>
  <c r="W776" i="3" s="1"/>
  <c r="P784" i="3"/>
  <c r="V784" i="3" s="1"/>
  <c r="W784" i="3" s="1"/>
  <c r="P792" i="3"/>
  <c r="P800" i="3"/>
  <c r="V800" i="3" s="1"/>
  <c r="W800" i="3" s="1"/>
  <c r="V983" i="3"/>
  <c r="W983" i="3" s="1"/>
  <c r="R1407" i="3"/>
  <c r="T1405" i="3"/>
  <c r="R1294" i="3"/>
  <c r="R1260" i="3"/>
  <c r="D59" i="2" s="1"/>
  <c r="T1251" i="3"/>
  <c r="R1194" i="3"/>
  <c r="R1152" i="3"/>
  <c r="R1150" i="3"/>
  <c r="T1100" i="3"/>
  <c r="T1092" i="3"/>
  <c r="T1084" i="3"/>
  <c r="T1076" i="3"/>
  <c r="T1068" i="3"/>
  <c r="R892" i="3"/>
  <c r="R891" i="3" s="1"/>
  <c r="D43" i="2" s="1"/>
  <c r="R872" i="3"/>
  <c r="R871" i="3"/>
  <c r="R870" i="3"/>
  <c r="T847" i="3"/>
  <c r="R846" i="3"/>
  <c r="R766" i="3"/>
  <c r="D36" i="2" s="1"/>
  <c r="R726" i="3"/>
  <c r="R702" i="3"/>
  <c r="R682" i="3"/>
  <c r="R550" i="3"/>
  <c r="R549" i="3"/>
  <c r="R546" i="3"/>
  <c r="R545" i="3"/>
  <c r="R542" i="3"/>
  <c r="R538" i="3"/>
  <c r="R537" i="3"/>
  <c r="T449" i="3"/>
  <c r="R432" i="3"/>
  <c r="R429" i="3"/>
  <c r="R425" i="3"/>
  <c r="R416" i="3"/>
  <c r="R413" i="3"/>
  <c r="R412" i="3"/>
  <c r="R411" i="3"/>
  <c r="T406" i="3"/>
  <c r="R252" i="3"/>
  <c r="R67" i="3"/>
  <c r="T63" i="3"/>
  <c r="T1214" i="3"/>
  <c r="V780" i="3"/>
  <c r="W780" i="3" s="1"/>
  <c r="T384" i="3"/>
  <c r="P108" i="3"/>
  <c r="V108" i="3" s="1"/>
  <c r="W108" i="3" s="1"/>
  <c r="P163" i="3"/>
  <c r="V163" i="3" s="1"/>
  <c r="W163" i="3" s="1"/>
  <c r="P178" i="3"/>
  <c r="W101" i="3"/>
  <c r="W136" i="3"/>
  <c r="P151" i="3"/>
  <c r="V151" i="3" s="1"/>
  <c r="W151" i="3" s="1"/>
  <c r="W169" i="3"/>
  <c r="P231" i="3"/>
  <c r="P559" i="3"/>
  <c r="T569" i="3"/>
  <c r="W400" i="3"/>
  <c r="W438" i="3"/>
  <c r="V479" i="3"/>
  <c r="W479" i="3" s="1"/>
  <c r="V796" i="3"/>
  <c r="W796" i="3" s="1"/>
  <c r="V201" i="3"/>
  <c r="W201" i="3" s="1"/>
  <c r="W14" i="3"/>
  <c r="W52" i="3"/>
  <c r="T484" i="3"/>
  <c r="T500" i="3"/>
  <c r="T100" i="3"/>
  <c r="T163" i="3"/>
  <c r="T178" i="3"/>
  <c r="T559" i="3"/>
  <c r="W511" i="3"/>
  <c r="T604" i="3"/>
  <c r="T643" i="3"/>
  <c r="T636" i="3" s="1"/>
  <c r="P515" i="3"/>
  <c r="P519" i="3"/>
  <c r="V519" i="3" s="1"/>
  <c r="W519" i="3" s="1"/>
  <c r="P523" i="3"/>
  <c r="P527" i="3"/>
  <c r="V527" i="3" s="1"/>
  <c r="W527" i="3" s="1"/>
  <c r="T888" i="3"/>
  <c r="T921" i="3"/>
  <c r="T1209" i="3"/>
  <c r="T1288" i="3"/>
  <c r="T1307" i="3"/>
  <c r="T768" i="3"/>
  <c r="T776" i="3"/>
  <c r="T784" i="3"/>
  <c r="T792" i="3"/>
  <c r="T800" i="3"/>
  <c r="W1429" i="3"/>
  <c r="P1423" i="3"/>
  <c r="V1423" i="3" s="1"/>
  <c r="W1423" i="3" s="1"/>
  <c r="R1421" i="3"/>
  <c r="P1415" i="3"/>
  <c r="V1415" i="3" s="1"/>
  <c r="W1415" i="3" s="1"/>
  <c r="P1404" i="3"/>
  <c r="V1404" i="3" s="1"/>
  <c r="P1398" i="3"/>
  <c r="R1383" i="3"/>
  <c r="T1350" i="3"/>
  <c r="T1348" i="3"/>
  <c r="P1346" i="3"/>
  <c r="V1346" i="3" s="1"/>
  <c r="W1346" i="3" s="1"/>
  <c r="P1344" i="3"/>
  <c r="V1344" i="3" s="1"/>
  <c r="T1342" i="3"/>
  <c r="R1333" i="3"/>
  <c r="T1330" i="3"/>
  <c r="P1322" i="3"/>
  <c r="V1322" i="3" s="1"/>
  <c r="W1322" i="3" s="1"/>
  <c r="R1319" i="3"/>
  <c r="R1311" i="3"/>
  <c r="P1306" i="3"/>
  <c r="V1306" i="3" s="1"/>
  <c r="P1293" i="3"/>
  <c r="V1293" i="3" s="1"/>
  <c r="W1293" i="3" s="1"/>
  <c r="R1212" i="3"/>
  <c r="P1205" i="3"/>
  <c r="T1198" i="3"/>
  <c r="P1157" i="3"/>
  <c r="V1157" i="3" s="1"/>
  <c r="P1147" i="3"/>
  <c r="R995" i="3"/>
  <c r="P941" i="3"/>
  <c r="V941" i="3" s="1"/>
  <c r="W941" i="3" s="1"/>
  <c r="R920" i="3"/>
  <c r="R918" i="3"/>
  <c r="R889" i="3"/>
  <c r="R887" i="3"/>
  <c r="T875" i="3"/>
  <c r="P874" i="3"/>
  <c r="V874" i="3" s="1"/>
  <c r="T869" i="3"/>
  <c r="R857" i="3"/>
  <c r="R855" i="3"/>
  <c r="T671" i="3"/>
  <c r="R645" i="3"/>
  <c r="P642" i="3"/>
  <c r="R632" i="3"/>
  <c r="P603" i="3"/>
  <c r="P597" i="3"/>
  <c r="V597" i="3" s="1"/>
  <c r="W597" i="3" s="1"/>
  <c r="P574" i="3"/>
  <c r="V574" i="3" s="1"/>
  <c r="W574" i="3" s="1"/>
  <c r="R533" i="3"/>
  <c r="P508" i="3"/>
  <c r="V508" i="3" s="1"/>
  <c r="W508" i="3" s="1"/>
  <c r="P492" i="3"/>
  <c r="V492" i="3" s="1"/>
  <c r="W492" i="3" s="1"/>
  <c r="P448" i="3"/>
  <c r="V448" i="3" s="1"/>
  <c r="W448" i="3" s="1"/>
  <c r="P446" i="3"/>
  <c r="P445" i="3"/>
  <c r="P439" i="3"/>
  <c r="V439" i="3" s="1"/>
  <c r="W439" i="3" s="1"/>
  <c r="P434" i="3"/>
  <c r="P421" i="3"/>
  <c r="P418" i="3"/>
  <c r="R415" i="3"/>
  <c r="P405" i="3"/>
  <c r="V405" i="3" s="1"/>
  <c r="W405" i="3" s="1"/>
  <c r="R361" i="3"/>
  <c r="R357" i="3"/>
  <c r="R324" i="3"/>
  <c r="R319" i="3"/>
  <c r="R282" i="3"/>
  <c r="P269" i="3"/>
  <c r="V269" i="3" s="1"/>
  <c r="P264" i="3"/>
  <c r="R250" i="3"/>
  <c r="V1310" i="3"/>
  <c r="W1310" i="3" s="1"/>
  <c r="V1106" i="3"/>
  <c r="W1106" i="3" s="1"/>
  <c r="V1098" i="3"/>
  <c r="W1098" i="3" s="1"/>
  <c r="V1090" i="3"/>
  <c r="W1090" i="3" s="1"/>
  <c r="V1082" i="3"/>
  <c r="W1082" i="3" s="1"/>
  <c r="V1074" i="3"/>
  <c r="W1074" i="3" s="1"/>
  <c r="V1383" i="3"/>
  <c r="W1383" i="3" s="1"/>
  <c r="P1422" i="3"/>
  <c r="R1422" i="3"/>
  <c r="P1406" i="3"/>
  <c r="R1406" i="3"/>
  <c r="P1366" i="3"/>
  <c r="V1366" i="3" s="1"/>
  <c r="W1366" i="3" s="1"/>
  <c r="T1366" i="3"/>
  <c r="P1356" i="3"/>
  <c r="V1356" i="3" s="1"/>
  <c r="W1356" i="3" s="1"/>
  <c r="T1356" i="3"/>
  <c r="P1329" i="3"/>
  <c r="R1329" i="3"/>
  <c r="R1313" i="3"/>
  <c r="P1313" i="3"/>
  <c r="V1313" i="3" s="1"/>
  <c r="W1313" i="3" s="1"/>
  <c r="P1286" i="3"/>
  <c r="V1286" i="3" s="1"/>
  <c r="W1286" i="3" s="1"/>
  <c r="R1286" i="3"/>
  <c r="P1129" i="3"/>
  <c r="R1129" i="3"/>
  <c r="P1111" i="3"/>
  <c r="R1111" i="3"/>
  <c r="P1063" i="3"/>
  <c r="V1063" i="3" s="1"/>
  <c r="W1063" i="3" s="1"/>
  <c r="R1063" i="3"/>
  <c r="P1051" i="3"/>
  <c r="R1051" i="3"/>
  <c r="P1035" i="3"/>
  <c r="R1035" i="3"/>
  <c r="V1015" i="3"/>
  <c r="W1015" i="3" s="1"/>
  <c r="R1008" i="3"/>
  <c r="P1008" i="3"/>
  <c r="V1006" i="3"/>
  <c r="W1006" i="3" s="1"/>
  <c r="P968" i="3"/>
  <c r="V968" i="3" s="1"/>
  <c r="T968" i="3"/>
  <c r="R880" i="3"/>
  <c r="P880" i="3"/>
  <c r="P861" i="3"/>
  <c r="R861" i="3"/>
  <c r="R842" i="3"/>
  <c r="P841" i="3"/>
  <c r="R838" i="3"/>
  <c r="P837" i="3"/>
  <c r="R834" i="3"/>
  <c r="P833" i="3"/>
  <c r="P816" i="3"/>
  <c r="T816" i="3"/>
  <c r="R812" i="3"/>
  <c r="T812" i="3"/>
  <c r="T808" i="3"/>
  <c r="R808" i="3"/>
  <c r="P808" i="3"/>
  <c r="V808" i="3" s="1"/>
  <c r="W808" i="3" s="1"/>
  <c r="R764" i="3"/>
  <c r="T764" i="3"/>
  <c r="R756" i="3"/>
  <c r="T756" i="3"/>
  <c r="R748" i="3"/>
  <c r="T748" i="3"/>
  <c r="P744" i="3"/>
  <c r="V744" i="3" s="1"/>
  <c r="W744" i="3" s="1"/>
  <c r="R744" i="3"/>
  <c r="P740" i="3"/>
  <c r="R740" i="3"/>
  <c r="P736" i="3"/>
  <c r="V736" i="3" s="1"/>
  <c r="W736" i="3" s="1"/>
  <c r="R736" i="3"/>
  <c r="P732" i="3"/>
  <c r="R732" i="3"/>
  <c r="R721" i="3"/>
  <c r="P721" i="3"/>
  <c r="R697" i="3"/>
  <c r="P697" i="3"/>
  <c r="R652" i="3"/>
  <c r="P652" i="3"/>
  <c r="V652" i="3" s="1"/>
  <c r="W652" i="3" s="1"/>
  <c r="P629" i="3"/>
  <c r="R629" i="3"/>
  <c r="T626" i="3"/>
  <c r="R626" i="3"/>
  <c r="P626" i="3"/>
  <c r="R616" i="3"/>
  <c r="P616" i="3"/>
  <c r="V616" i="3" s="1"/>
  <c r="W616" i="3" s="1"/>
  <c r="T607" i="3"/>
  <c r="R607" i="3"/>
  <c r="P607" i="3"/>
  <c r="R576" i="3"/>
  <c r="P576" i="3"/>
  <c r="V576" i="3" s="1"/>
  <c r="W576" i="3" s="1"/>
  <c r="R570" i="3"/>
  <c r="P570" i="3"/>
  <c r="V570" i="3" s="1"/>
  <c r="W570" i="3" s="1"/>
  <c r="T541" i="3"/>
  <c r="R541" i="3"/>
  <c r="P541" i="3"/>
  <c r="P499" i="3"/>
  <c r="R499" i="3"/>
  <c r="P483" i="3"/>
  <c r="R483" i="3"/>
  <c r="R464" i="3"/>
  <c r="P464" i="3"/>
  <c r="V464" i="3" s="1"/>
  <c r="W464" i="3" s="1"/>
  <c r="T451" i="3"/>
  <c r="R451" i="3"/>
  <c r="P451" i="3"/>
  <c r="V451" i="3" s="1"/>
  <c r="W451" i="3" s="1"/>
  <c r="T408" i="3"/>
  <c r="R408" i="3"/>
  <c r="P408" i="3"/>
  <c r="V408" i="3" s="1"/>
  <c r="W408" i="3" s="1"/>
  <c r="P379" i="3"/>
  <c r="V379" i="3" s="1"/>
  <c r="R379" i="3"/>
  <c r="P373" i="3"/>
  <c r="R373" i="3"/>
  <c r="P351" i="3"/>
  <c r="V351" i="3" s="1"/>
  <c r="R351" i="3"/>
  <c r="P339" i="3"/>
  <c r="R339" i="3"/>
  <c r="P313" i="3"/>
  <c r="V313" i="3" s="1"/>
  <c r="W313" i="3" s="1"/>
  <c r="R313" i="3"/>
  <c r="W1306" i="3"/>
  <c r="P1432" i="3"/>
  <c r="R1432" i="3"/>
  <c r="P1410" i="3"/>
  <c r="R1410" i="3"/>
  <c r="R1362" i="3"/>
  <c r="T1362" i="3"/>
  <c r="R1354" i="3"/>
  <c r="P1354" i="3"/>
  <c r="P1327" i="3"/>
  <c r="R1327" i="3"/>
  <c r="R1309" i="3"/>
  <c r="P1309" i="3"/>
  <c r="V1309" i="3" s="1"/>
  <c r="W1309" i="3" s="1"/>
  <c r="P1299" i="3"/>
  <c r="V1299" i="3" s="1"/>
  <c r="R1299" i="3"/>
  <c r="R1297" i="3" s="1"/>
  <c r="D65" i="2" s="1"/>
  <c r="P1280" i="3"/>
  <c r="V1280" i="3" s="1"/>
  <c r="W1280" i="3" s="1"/>
  <c r="R1280" i="3"/>
  <c r="T1189" i="3"/>
  <c r="P1189" i="3"/>
  <c r="P1141" i="3"/>
  <c r="R1141" i="3"/>
  <c r="P1125" i="3"/>
  <c r="R1125" i="3"/>
  <c r="P1064" i="3"/>
  <c r="R1064" i="3"/>
  <c r="V1062" i="3"/>
  <c r="W1062" i="3" s="1"/>
  <c r="P1053" i="3"/>
  <c r="R1053" i="3"/>
  <c r="V1049" i="3"/>
  <c r="W1049" i="3" s="1"/>
  <c r="P1011" i="3"/>
  <c r="R1011" i="3"/>
  <c r="P1003" i="3"/>
  <c r="R1003" i="3"/>
  <c r="T1000" i="3"/>
  <c r="P1000" i="3"/>
  <c r="R981" i="3"/>
  <c r="P981" i="3"/>
  <c r="P974" i="3"/>
  <c r="R974" i="3"/>
  <c r="P961" i="3"/>
  <c r="V961" i="3" s="1"/>
  <c r="W961" i="3" s="1"/>
  <c r="T961" i="3"/>
  <c r="P932" i="3"/>
  <c r="T932" i="3"/>
  <c r="R873" i="3"/>
  <c r="P873" i="3"/>
  <c r="T809" i="3"/>
  <c r="R809" i="3"/>
  <c r="P809" i="3"/>
  <c r="R665" i="3"/>
  <c r="P665" i="3"/>
  <c r="V665" i="3" s="1"/>
  <c r="W665" i="3" s="1"/>
  <c r="R640" i="3"/>
  <c r="P640" i="3"/>
  <c r="P627" i="3"/>
  <c r="R627" i="3"/>
  <c r="T582" i="3"/>
  <c r="R582" i="3"/>
  <c r="P582" i="3"/>
  <c r="R568" i="3"/>
  <c r="P568" i="3"/>
  <c r="V568" i="3" s="1"/>
  <c r="W568" i="3" s="1"/>
  <c r="P509" i="3"/>
  <c r="R509" i="3"/>
  <c r="P493" i="3"/>
  <c r="R493" i="3"/>
  <c r="R468" i="3"/>
  <c r="P468" i="3"/>
  <c r="V468" i="3" s="1"/>
  <c r="W468" i="3" s="1"/>
  <c r="T452" i="3"/>
  <c r="R452" i="3"/>
  <c r="P452" i="3"/>
  <c r="V452" i="3" s="1"/>
  <c r="W452" i="3" s="1"/>
  <c r="T409" i="3"/>
  <c r="R409" i="3"/>
  <c r="P409" i="3"/>
  <c r="V406" i="3"/>
  <c r="W406" i="3" s="1"/>
  <c r="P385" i="3"/>
  <c r="R385" i="3"/>
  <c r="P377" i="3"/>
  <c r="V377" i="3" s="1"/>
  <c r="W377" i="3" s="1"/>
  <c r="R377" i="3"/>
  <c r="P367" i="3"/>
  <c r="V367" i="3" s="1"/>
  <c r="R367" i="3"/>
  <c r="P347" i="3"/>
  <c r="V347" i="3" s="1"/>
  <c r="W347" i="3" s="1"/>
  <c r="R347" i="3"/>
  <c r="P307" i="3"/>
  <c r="R307" i="3"/>
  <c r="P267" i="3"/>
  <c r="T267" i="3"/>
  <c r="W1370" i="3"/>
  <c r="W827" i="3"/>
  <c r="V792" i="3"/>
  <c r="W792" i="3" s="1"/>
  <c r="W1326" i="3"/>
  <c r="V520" i="3"/>
  <c r="W520" i="3" s="1"/>
  <c r="V234" i="3"/>
  <c r="W234" i="3" s="1"/>
  <c r="V203" i="3"/>
  <c r="W203" i="3" s="1"/>
  <c r="V171" i="3"/>
  <c r="W171" i="3" s="1"/>
  <c r="V138" i="3"/>
  <c r="W138" i="3" s="1"/>
  <c r="V76" i="3"/>
  <c r="W76" i="3" s="1"/>
  <c r="W33" i="3"/>
  <c r="V7" i="3"/>
  <c r="W7" i="3" s="1"/>
  <c r="T556" i="3"/>
  <c r="T861" i="3"/>
  <c r="T991" i="3"/>
  <c r="T976" i="3" s="1"/>
  <c r="T1019" i="3"/>
  <c r="V1176" i="3"/>
  <c r="W1176" i="3" s="1"/>
  <c r="R1424" i="3"/>
  <c r="P1419" i="3"/>
  <c r="V1419" i="3" s="1"/>
  <c r="W1419" i="3" s="1"/>
  <c r="R1417" i="3"/>
  <c r="R1415" i="3"/>
  <c r="T1413" i="3"/>
  <c r="R1408" i="3"/>
  <c r="R1399" i="3"/>
  <c r="P1394" i="3"/>
  <c r="R1386" i="3"/>
  <c r="P1379" i="3"/>
  <c r="P1375" i="3"/>
  <c r="R1370" i="3"/>
  <c r="R1366" i="3"/>
  <c r="T1364" i="3"/>
  <c r="P1352" i="3"/>
  <c r="V1352" i="3" s="1"/>
  <c r="R1335" i="3"/>
  <c r="P1318" i="3"/>
  <c r="T1302" i="3"/>
  <c r="P1278" i="3"/>
  <c r="V1278" i="3" s="1"/>
  <c r="W1278" i="3" s="1"/>
  <c r="R1271" i="3"/>
  <c r="P1267" i="3"/>
  <c r="V1253" i="3"/>
  <c r="W1253" i="3" s="1"/>
  <c r="P1219" i="3"/>
  <c r="V1219" i="3" s="1"/>
  <c r="T1212" i="3"/>
  <c r="P1204" i="3"/>
  <c r="T1157" i="3"/>
  <c r="P1139" i="3"/>
  <c r="P1123" i="3"/>
  <c r="V1107" i="3"/>
  <c r="W1107" i="3" s="1"/>
  <c r="T1106" i="3"/>
  <c r="V1104" i="3"/>
  <c r="W1104" i="3" s="1"/>
  <c r="V1100" i="3"/>
  <c r="W1100" i="3" s="1"/>
  <c r="T1098" i="3"/>
  <c r="V1096" i="3"/>
  <c r="W1096" i="3" s="1"/>
  <c r="V1092" i="3"/>
  <c r="W1092" i="3" s="1"/>
  <c r="T1090" i="3"/>
  <c r="V1088" i="3"/>
  <c r="W1088" i="3" s="1"/>
  <c r="V1084" i="3"/>
  <c r="W1084" i="3" s="1"/>
  <c r="T1082" i="3"/>
  <c r="V1080" i="3"/>
  <c r="W1080" i="3" s="1"/>
  <c r="V1076" i="3"/>
  <c r="W1076" i="3" s="1"/>
  <c r="T1074" i="3"/>
  <c r="V1072" i="3"/>
  <c r="W1072" i="3" s="1"/>
  <c r="V1068" i="3"/>
  <c r="W1068" i="3" s="1"/>
  <c r="R1019" i="3"/>
  <c r="R991" i="3"/>
  <c r="R968" i="3"/>
  <c r="R1427" i="3"/>
  <c r="R1426" i="3" s="1"/>
  <c r="D72" i="2" s="1"/>
  <c r="P1427" i="3"/>
  <c r="V1427" i="3" s="1"/>
  <c r="V1426" i="3" s="1"/>
  <c r="E72" i="2" s="1"/>
  <c r="P1414" i="3"/>
  <c r="R1414" i="3"/>
  <c r="P1390" i="3"/>
  <c r="R1390" i="3"/>
  <c r="P1339" i="3"/>
  <c r="R1339" i="3"/>
  <c r="R1321" i="3"/>
  <c r="P1321" i="3"/>
  <c r="V1321" i="3" s="1"/>
  <c r="W1321" i="3" s="1"/>
  <c r="P1305" i="3"/>
  <c r="V1305" i="3" s="1"/>
  <c r="R1305" i="3"/>
  <c r="P1295" i="3"/>
  <c r="V1295" i="3" s="1"/>
  <c r="W1295" i="3" s="1"/>
  <c r="R1295" i="3"/>
  <c r="R1180" i="3"/>
  <c r="P1180" i="3"/>
  <c r="P1137" i="3"/>
  <c r="R1137" i="3"/>
  <c r="P1121" i="3"/>
  <c r="R1121" i="3"/>
  <c r="P1099" i="3"/>
  <c r="V1099" i="3" s="1"/>
  <c r="W1099" i="3" s="1"/>
  <c r="R1099" i="3"/>
  <c r="P1091" i="3"/>
  <c r="V1091" i="3" s="1"/>
  <c r="W1091" i="3" s="1"/>
  <c r="R1091" i="3"/>
  <c r="P1083" i="3"/>
  <c r="V1083" i="3" s="1"/>
  <c r="W1083" i="3" s="1"/>
  <c r="R1083" i="3"/>
  <c r="P1075" i="3"/>
  <c r="R1075" i="3"/>
  <c r="P1067" i="3"/>
  <c r="V1067" i="3" s="1"/>
  <c r="W1067" i="3" s="1"/>
  <c r="R1067" i="3"/>
  <c r="P1059" i="3"/>
  <c r="R1059" i="3"/>
  <c r="P1046" i="3"/>
  <c r="R1046" i="3"/>
  <c r="P1027" i="3"/>
  <c r="R1027" i="3"/>
  <c r="P1012" i="3"/>
  <c r="R1012" i="3"/>
  <c r="V1010" i="3"/>
  <c r="W1010" i="3" s="1"/>
  <c r="P1004" i="3"/>
  <c r="R1004" i="3"/>
  <c r="V1002" i="3"/>
  <c r="W1002" i="3" s="1"/>
  <c r="P970" i="3"/>
  <c r="R970" i="3"/>
  <c r="R957" i="3"/>
  <c r="P957" i="3"/>
  <c r="P953" i="3"/>
  <c r="V953" i="3" s="1"/>
  <c r="R953" i="3"/>
  <c r="V872" i="3"/>
  <c r="W872" i="3" s="1"/>
  <c r="P859" i="3"/>
  <c r="R859" i="3"/>
  <c r="R851" i="3"/>
  <c r="P851" i="3"/>
  <c r="R840" i="3"/>
  <c r="P839" i="3"/>
  <c r="R836" i="3"/>
  <c r="P835" i="3"/>
  <c r="T818" i="3"/>
  <c r="R818" i="3"/>
  <c r="P818" i="3"/>
  <c r="V818" i="3" s="1"/>
  <c r="W818" i="3" s="1"/>
  <c r="T814" i="3"/>
  <c r="R814" i="3"/>
  <c r="P814" i="3"/>
  <c r="V814" i="3" s="1"/>
  <c r="W814" i="3" s="1"/>
  <c r="T810" i="3"/>
  <c r="R810" i="3"/>
  <c r="P810" i="3"/>
  <c r="V810" i="3" s="1"/>
  <c r="W810" i="3" s="1"/>
  <c r="P760" i="3"/>
  <c r="T760" i="3"/>
  <c r="P752" i="3"/>
  <c r="T752" i="3"/>
  <c r="P746" i="3"/>
  <c r="V746" i="3" s="1"/>
  <c r="W746" i="3" s="1"/>
  <c r="R746" i="3"/>
  <c r="P742" i="3"/>
  <c r="V742" i="3" s="1"/>
  <c r="W742" i="3" s="1"/>
  <c r="R742" i="3"/>
  <c r="P738" i="3"/>
  <c r="V738" i="3" s="1"/>
  <c r="W738" i="3" s="1"/>
  <c r="R738" i="3"/>
  <c r="P734" i="3"/>
  <c r="V734" i="3" s="1"/>
  <c r="W734" i="3" s="1"/>
  <c r="R734" i="3"/>
  <c r="P730" i="3"/>
  <c r="V730" i="3" s="1"/>
  <c r="R730" i="3"/>
  <c r="R710" i="3"/>
  <c r="P710" i="3"/>
  <c r="R687" i="3"/>
  <c r="P687" i="3"/>
  <c r="P633" i="3"/>
  <c r="V633" i="3" s="1"/>
  <c r="R633" i="3"/>
  <c r="R620" i="3"/>
  <c r="P620" i="3"/>
  <c r="V620" i="3" s="1"/>
  <c r="W620" i="3" s="1"/>
  <c r="R601" i="3"/>
  <c r="P601" i="3"/>
  <c r="R572" i="3"/>
  <c r="P572" i="3"/>
  <c r="V572" i="3" s="1"/>
  <c r="W572" i="3" s="1"/>
  <c r="P507" i="3"/>
  <c r="R507" i="3"/>
  <c r="P491" i="3"/>
  <c r="R491" i="3"/>
  <c r="R462" i="3"/>
  <c r="P462" i="3"/>
  <c r="V462" i="3" s="1"/>
  <c r="W462" i="3" s="1"/>
  <c r="R453" i="3"/>
  <c r="P453" i="3"/>
  <c r="R410" i="3"/>
  <c r="P410" i="3"/>
  <c r="P381" i="3"/>
  <c r="V381" i="3" s="1"/>
  <c r="W381" i="3" s="1"/>
  <c r="R381" i="3"/>
  <c r="P371" i="3"/>
  <c r="V371" i="3" s="1"/>
  <c r="R371" i="3"/>
  <c r="P355" i="3"/>
  <c r="V355" i="3" s="1"/>
  <c r="W355" i="3" s="1"/>
  <c r="R355" i="3"/>
  <c r="P336" i="3"/>
  <c r="V336" i="3" s="1"/>
  <c r="R336" i="3"/>
  <c r="V804" i="3"/>
  <c r="W804" i="3" s="1"/>
  <c r="V772" i="3"/>
  <c r="W772" i="3" s="1"/>
  <c r="W21" i="3"/>
  <c r="W48" i="3"/>
  <c r="T457" i="3"/>
  <c r="T922" i="3"/>
  <c r="T1035" i="3"/>
  <c r="T1123" i="3"/>
  <c r="T1139" i="3"/>
  <c r="T1286" i="3"/>
  <c r="T1372" i="3"/>
  <c r="T1388" i="3"/>
  <c r="P770" i="3"/>
  <c r="V770" i="3" s="1"/>
  <c r="W770" i="3" s="1"/>
  <c r="P774" i="3"/>
  <c r="V774" i="3" s="1"/>
  <c r="W774" i="3" s="1"/>
  <c r="P778" i="3"/>
  <c r="V778" i="3" s="1"/>
  <c r="W778" i="3" s="1"/>
  <c r="P782" i="3"/>
  <c r="V782" i="3" s="1"/>
  <c r="W782" i="3" s="1"/>
  <c r="P786" i="3"/>
  <c r="V786" i="3" s="1"/>
  <c r="W786" i="3" s="1"/>
  <c r="P790" i="3"/>
  <c r="V790" i="3" s="1"/>
  <c r="W790" i="3" s="1"/>
  <c r="P794" i="3"/>
  <c r="V794" i="3" s="1"/>
  <c r="W794" i="3" s="1"/>
  <c r="P798" i="3"/>
  <c r="V798" i="3" s="1"/>
  <c r="W798" i="3" s="1"/>
  <c r="P802" i="3"/>
  <c r="V802" i="3" s="1"/>
  <c r="W802" i="3" s="1"/>
  <c r="V922" i="3"/>
  <c r="W922" i="3" s="1"/>
  <c r="V991" i="3"/>
  <c r="W991" i="3" s="1"/>
  <c r="W1127" i="3"/>
  <c r="P1175" i="3"/>
  <c r="C52" i="2" s="1"/>
  <c r="W1271" i="3"/>
  <c r="V1294" i="3"/>
  <c r="W1294" i="3" s="1"/>
  <c r="V1381" i="3"/>
  <c r="W1381" i="3" s="1"/>
  <c r="R1419" i="3"/>
  <c r="T1417" i="3"/>
  <c r="R1375" i="3"/>
  <c r="R1318" i="3"/>
  <c r="R1267" i="3"/>
  <c r="R1266" i="3" s="1"/>
  <c r="D61" i="2" s="1"/>
  <c r="R1253" i="3"/>
  <c r="R1219" i="3"/>
  <c r="R1104" i="3"/>
  <c r="R1096" i="3"/>
  <c r="R1088" i="3"/>
  <c r="R1080" i="3"/>
  <c r="R1072" i="3"/>
  <c r="T1008" i="3"/>
  <c r="P1418" i="3"/>
  <c r="V1418" i="3" s="1"/>
  <c r="W1418" i="3" s="1"/>
  <c r="R1418" i="3"/>
  <c r="P1358" i="3"/>
  <c r="V1358" i="3" s="1"/>
  <c r="W1358" i="3" s="1"/>
  <c r="R1358" i="3"/>
  <c r="P1331" i="3"/>
  <c r="R1331" i="3"/>
  <c r="R1317" i="3"/>
  <c r="P1317" i="3"/>
  <c r="V1317" i="3" s="1"/>
  <c r="W1317" i="3" s="1"/>
  <c r="P1290" i="3"/>
  <c r="V1290" i="3" s="1"/>
  <c r="W1290" i="3" s="1"/>
  <c r="R1290" i="3"/>
  <c r="P1133" i="3"/>
  <c r="R1133" i="3"/>
  <c r="P1116" i="3"/>
  <c r="R1116" i="3"/>
  <c r="V1066" i="3"/>
  <c r="W1066" i="3" s="1"/>
  <c r="R1060" i="3"/>
  <c r="P1060" i="3"/>
  <c r="V1058" i="3"/>
  <c r="W1058" i="3" s="1"/>
  <c r="P1016" i="3"/>
  <c r="V1016" i="3" s="1"/>
  <c r="W1016" i="3" s="1"/>
  <c r="R1016" i="3"/>
  <c r="P1007" i="3"/>
  <c r="V1007" i="3" s="1"/>
  <c r="W1007" i="3" s="1"/>
  <c r="R1007" i="3"/>
  <c r="R989" i="3"/>
  <c r="P989" i="3"/>
  <c r="V989" i="3" s="1"/>
  <c r="W989" i="3" s="1"/>
  <c r="T972" i="3"/>
  <c r="P972" i="3"/>
  <c r="V972" i="3" s="1"/>
  <c r="P966" i="3"/>
  <c r="V966" i="3" s="1"/>
  <c r="W966" i="3" s="1"/>
  <c r="R966" i="3"/>
  <c r="P935" i="3"/>
  <c r="V935" i="3" s="1"/>
  <c r="W935" i="3" s="1"/>
  <c r="R935" i="3"/>
  <c r="V850" i="3"/>
  <c r="W850" i="3" s="1"/>
  <c r="T833" i="3"/>
  <c r="R833" i="3"/>
  <c r="P832" i="3"/>
  <c r="T815" i="3"/>
  <c r="R815" i="3"/>
  <c r="P815" i="3"/>
  <c r="T811" i="3"/>
  <c r="R811" i="3"/>
  <c r="P811" i="3"/>
  <c r="R644" i="3"/>
  <c r="P644" i="3"/>
  <c r="P631" i="3"/>
  <c r="R631" i="3"/>
  <c r="P596" i="3"/>
  <c r="R596" i="3"/>
  <c r="R578" i="3"/>
  <c r="P578" i="3"/>
  <c r="V578" i="3" s="1"/>
  <c r="W578" i="3" s="1"/>
  <c r="R564" i="3"/>
  <c r="P564" i="3"/>
  <c r="V564" i="3" s="1"/>
  <c r="W564" i="3" s="1"/>
  <c r="P501" i="3"/>
  <c r="R501" i="3"/>
  <c r="P485" i="3"/>
  <c r="R485" i="3"/>
  <c r="R466" i="3"/>
  <c r="P466" i="3"/>
  <c r="V466" i="3" s="1"/>
  <c r="W466" i="3" s="1"/>
  <c r="R460" i="3"/>
  <c r="P460" i="3"/>
  <c r="V460" i="3" s="1"/>
  <c r="W460" i="3" s="1"/>
  <c r="T450" i="3"/>
  <c r="R450" i="3"/>
  <c r="P450" i="3"/>
  <c r="P424" i="3"/>
  <c r="V424" i="3" s="1"/>
  <c r="W424" i="3" s="1"/>
  <c r="R424" i="3"/>
  <c r="T407" i="3"/>
  <c r="R407" i="3"/>
  <c r="P407" i="3"/>
  <c r="P375" i="3"/>
  <c r="V375" i="3" s="1"/>
  <c r="R375" i="3"/>
  <c r="P369" i="3"/>
  <c r="R369" i="3"/>
  <c r="P343" i="3"/>
  <c r="V343" i="3" s="1"/>
  <c r="R343" i="3"/>
  <c r="P301" i="3"/>
  <c r="V301" i="3" s="1"/>
  <c r="R301" i="3"/>
  <c r="V788" i="3"/>
  <c r="W788" i="3" s="1"/>
  <c r="W26" i="3"/>
  <c r="W10" i="3"/>
  <c r="W29" i="3"/>
  <c r="V768" i="3"/>
  <c r="W768" i="3" s="1"/>
  <c r="V512" i="3"/>
  <c r="W512" i="3" s="1"/>
  <c r="V40" i="3"/>
  <c r="W40" i="3" s="1"/>
  <c r="T614" i="3"/>
  <c r="T880" i="3"/>
  <c r="T1117" i="3"/>
  <c r="T1134" i="3"/>
  <c r="T1186" i="3"/>
  <c r="T1175" i="3" s="1"/>
  <c r="T1271" i="3"/>
  <c r="T1269" i="3" s="1"/>
  <c r="T1379" i="3"/>
  <c r="T1399" i="3"/>
  <c r="R1388" i="3"/>
  <c r="T770" i="3"/>
  <c r="T774" i="3"/>
  <c r="T778" i="3"/>
  <c r="T782" i="3"/>
  <c r="T786" i="3"/>
  <c r="T790" i="3"/>
  <c r="T794" i="3"/>
  <c r="T798" i="3"/>
  <c r="T802" i="3"/>
  <c r="R1433" i="3"/>
  <c r="R1416" i="3"/>
  <c r="P1411" i="3"/>
  <c r="V1411" i="3" s="1"/>
  <c r="W1411" i="3" s="1"/>
  <c r="R1409" i="3"/>
  <c r="P1387" i="3"/>
  <c r="R1378" i="3"/>
  <c r="P1371" i="3"/>
  <c r="T1352" i="3"/>
  <c r="R1342" i="3"/>
  <c r="T1328" i="3"/>
  <c r="P1300" i="3"/>
  <c r="V1300" i="3" s="1"/>
  <c r="W1300" i="3" s="1"/>
  <c r="P1288" i="3"/>
  <c r="V1288" i="3" s="1"/>
  <c r="W1288" i="3" s="1"/>
  <c r="P1264" i="3"/>
  <c r="T1253" i="3"/>
  <c r="V1194" i="3"/>
  <c r="W1194" i="3" s="1"/>
  <c r="P1170" i="3"/>
  <c r="V1170" i="3" s="1"/>
  <c r="R1159" i="3"/>
  <c r="P1131" i="3"/>
  <c r="P1113" i="3"/>
  <c r="T1104" i="3"/>
  <c r="R1103" i="3"/>
  <c r="V1102" i="3"/>
  <c r="W1102" i="3" s="1"/>
  <c r="T1096" i="3"/>
  <c r="R1095" i="3"/>
  <c r="T1088" i="3"/>
  <c r="R1087" i="3"/>
  <c r="V1086" i="3"/>
  <c r="W1086" i="3" s="1"/>
  <c r="T1080" i="3"/>
  <c r="R1079" i="3"/>
  <c r="V1078" i="3"/>
  <c r="W1078" i="3" s="1"/>
  <c r="T1072" i="3"/>
  <c r="R1071" i="3"/>
  <c r="T1064" i="3"/>
  <c r="T1046" i="3"/>
  <c r="W1040" i="3"/>
  <c r="W1021" i="3"/>
  <c r="R983" i="3"/>
  <c r="R977" i="3"/>
  <c r="T957" i="3"/>
  <c r="R917" i="3"/>
  <c r="W882" i="3"/>
  <c r="W869" i="3"/>
  <c r="T851" i="3"/>
  <c r="T453" i="3"/>
  <c r="R869" i="3"/>
  <c r="R847" i="3"/>
  <c r="T762" i="3"/>
  <c r="T761" i="3"/>
  <c r="T758" i="3"/>
  <c r="T757" i="3"/>
  <c r="T754" i="3"/>
  <c r="T753" i="3"/>
  <c r="T750" i="3"/>
  <c r="T749" i="3"/>
  <c r="R534" i="3"/>
  <c r="R448" i="3"/>
  <c r="R447" i="3"/>
  <c r="R446" i="3"/>
  <c r="R443" i="3"/>
  <c r="R405" i="3"/>
  <c r="R270" i="3"/>
  <c r="R264" i="3"/>
  <c r="R263" i="3"/>
  <c r="T256" i="3"/>
  <c r="R253" i="3"/>
  <c r="R125" i="3"/>
  <c r="R124" i="3"/>
  <c r="W60" i="3"/>
  <c r="R678" i="3"/>
  <c r="R673" i="3"/>
  <c r="R670" i="3" s="1"/>
  <c r="D33" i="2" s="1"/>
  <c r="P671" i="3"/>
  <c r="P670" i="3" s="1"/>
  <c r="C33" i="2" s="1"/>
  <c r="P660" i="3"/>
  <c r="V660" i="3" s="1"/>
  <c r="W660" i="3" s="1"/>
  <c r="W533" i="3"/>
  <c r="W252" i="3"/>
  <c r="R1397" i="3"/>
  <c r="D70" i="2" s="1"/>
  <c r="T948" i="3"/>
  <c r="T941" i="3"/>
  <c r="W868" i="3"/>
  <c r="P864" i="3"/>
  <c r="V864" i="3" s="1"/>
  <c r="W864" i="3" s="1"/>
  <c r="P860" i="3"/>
  <c r="V860" i="3" s="1"/>
  <c r="W860" i="3" s="1"/>
  <c r="W846" i="3"/>
  <c r="R845" i="3"/>
  <c r="R839" i="3"/>
  <c r="R835" i="3"/>
  <c r="T817" i="3"/>
  <c r="T813" i="3"/>
  <c r="T763" i="3"/>
  <c r="T759" i="3"/>
  <c r="T755" i="3"/>
  <c r="T751" i="3"/>
  <c r="R747" i="3"/>
  <c r="R745" i="3"/>
  <c r="R743" i="3"/>
  <c r="R741" i="3"/>
  <c r="R739" i="3"/>
  <c r="R737" i="3"/>
  <c r="R735" i="3"/>
  <c r="R733" i="3"/>
  <c r="R731" i="3"/>
  <c r="R729" i="3"/>
  <c r="R720" i="3"/>
  <c r="R704" i="3"/>
  <c r="R694" i="3"/>
  <c r="R685" i="3"/>
  <c r="R651" i="3"/>
  <c r="V1433" i="3"/>
  <c r="W1433" i="3" s="1"/>
  <c r="V1424" i="3"/>
  <c r="W1424" i="3" s="1"/>
  <c r="V1420" i="3"/>
  <c r="W1420" i="3" s="1"/>
  <c r="V1416" i="3"/>
  <c r="W1416" i="3" s="1"/>
  <c r="V1412" i="3"/>
  <c r="W1412" i="3" s="1"/>
  <c r="V1408" i="3"/>
  <c r="W1408" i="3" s="1"/>
  <c r="V1342" i="3"/>
  <c r="W1342" i="3" s="1"/>
  <c r="V1340" i="3"/>
  <c r="W1340" i="3" s="1"/>
  <c r="V1364" i="3"/>
  <c r="W1364" i="3" s="1"/>
  <c r="W9" i="3"/>
  <c r="V6" i="3"/>
  <c r="W79" i="3"/>
  <c r="P1431" i="3"/>
  <c r="C73" i="2" s="1"/>
  <c r="V1432" i="3"/>
  <c r="V1422" i="3"/>
  <c r="W1422" i="3" s="1"/>
  <c r="V1414" i="3"/>
  <c r="W1414" i="3" s="1"/>
  <c r="V1410" i="3"/>
  <c r="W1410" i="3" s="1"/>
  <c r="V1406" i="3"/>
  <c r="W1406" i="3" s="1"/>
  <c r="V1350" i="3"/>
  <c r="W1350" i="3" s="1"/>
  <c r="V1348" i="3"/>
  <c r="W1348" i="3" s="1"/>
  <c r="P1361" i="3"/>
  <c r="T1361" i="3"/>
  <c r="P1353" i="3"/>
  <c r="T1353" i="3"/>
  <c r="P1345" i="3"/>
  <c r="T1345" i="3"/>
  <c r="P1320" i="3"/>
  <c r="R1320" i="3"/>
  <c r="P1316" i="3"/>
  <c r="R1316" i="3"/>
  <c r="P1312" i="3"/>
  <c r="R1312" i="3"/>
  <c r="P1308" i="3"/>
  <c r="R1308" i="3"/>
  <c r="P1255" i="3"/>
  <c r="P1250" i="3" s="1"/>
  <c r="C57" i="2" s="1"/>
  <c r="T1255" i="3"/>
  <c r="P1196" i="3"/>
  <c r="T1196" i="3"/>
  <c r="V1103" i="3"/>
  <c r="W1103" i="3" s="1"/>
  <c r="V1095" i="3"/>
  <c r="W1095" i="3" s="1"/>
  <c r="V1087" i="3"/>
  <c r="W1087" i="3" s="1"/>
  <c r="V1079" i="3"/>
  <c r="W1079" i="3" s="1"/>
  <c r="V1071" i="3"/>
  <c r="W1071" i="3" s="1"/>
  <c r="V1051" i="3"/>
  <c r="W1051" i="3" s="1"/>
  <c r="V1011" i="3"/>
  <c r="W1011" i="3" s="1"/>
  <c r="V1003" i="3"/>
  <c r="W1003" i="3" s="1"/>
  <c r="V974" i="3"/>
  <c r="W974" i="3" s="1"/>
  <c r="W821" i="3"/>
  <c r="W1427" i="3"/>
  <c r="T1432" i="3"/>
  <c r="R1364" i="3"/>
  <c r="W1360" i="3"/>
  <c r="R1356" i="3"/>
  <c r="W1352" i="3"/>
  <c r="R1348" i="3"/>
  <c r="W1344" i="3"/>
  <c r="R1340" i="3"/>
  <c r="T1338" i="3"/>
  <c r="T1336" i="3"/>
  <c r="T1334" i="3"/>
  <c r="T1332" i="3"/>
  <c r="P1045" i="3"/>
  <c r="C49" i="2" s="1"/>
  <c r="P1363" i="3"/>
  <c r="T1363" i="3"/>
  <c r="P1355" i="3"/>
  <c r="T1355" i="3"/>
  <c r="P1347" i="3"/>
  <c r="T1347" i="3"/>
  <c r="V1302" i="3"/>
  <c r="W1302" i="3" s="1"/>
  <c r="P1261" i="3"/>
  <c r="P1260" i="3" s="1"/>
  <c r="C59" i="2" s="1"/>
  <c r="T1261" i="3"/>
  <c r="T1260" i="3" s="1"/>
  <c r="P1227" i="3"/>
  <c r="R1227" i="3"/>
  <c r="R1226" i="3" s="1"/>
  <c r="D56" i="2" s="1"/>
  <c r="P1192" i="3"/>
  <c r="T1192" i="3"/>
  <c r="V1173" i="3"/>
  <c r="W1173" i="3" s="1"/>
  <c r="V1159" i="3"/>
  <c r="W1159" i="3" s="1"/>
  <c r="V1101" i="3"/>
  <c r="W1101" i="3" s="1"/>
  <c r="V1093" i="3"/>
  <c r="W1093" i="3" s="1"/>
  <c r="V1085" i="3"/>
  <c r="W1085" i="3" s="1"/>
  <c r="V1077" i="3"/>
  <c r="W1077" i="3" s="1"/>
  <c r="V1069" i="3"/>
  <c r="W1069" i="3" s="1"/>
  <c r="V1061" i="3"/>
  <c r="W1061" i="3" s="1"/>
  <c r="V1009" i="3"/>
  <c r="W1009" i="3" s="1"/>
  <c r="V1001" i="3"/>
  <c r="V948" i="3"/>
  <c r="W948" i="3" s="1"/>
  <c r="V943" i="3"/>
  <c r="W943" i="3" s="1"/>
  <c r="R1255" i="3"/>
  <c r="R1250" i="3" s="1"/>
  <c r="D57" i="2" s="1"/>
  <c r="W1219" i="3"/>
  <c r="R1196" i="3"/>
  <c r="P1365" i="3"/>
  <c r="T1365" i="3"/>
  <c r="P1357" i="3"/>
  <c r="T1357" i="3"/>
  <c r="P1349" i="3"/>
  <c r="T1349" i="3"/>
  <c r="P1341" i="3"/>
  <c r="T1341" i="3"/>
  <c r="P1276" i="3"/>
  <c r="R1276" i="3"/>
  <c r="P1270" i="3"/>
  <c r="R1270" i="3"/>
  <c r="P1217" i="3"/>
  <c r="T1217" i="3"/>
  <c r="V1075" i="3"/>
  <c r="W1075" i="3" s="1"/>
  <c r="V1059" i="3"/>
  <c r="W1059" i="3" s="1"/>
  <c r="V970" i="3"/>
  <c r="W970" i="3" s="1"/>
  <c r="V932" i="3"/>
  <c r="W932" i="3" s="1"/>
  <c r="V238" i="3"/>
  <c r="W238" i="3" s="1"/>
  <c r="V228" i="3"/>
  <c r="W228" i="3" s="1"/>
  <c r="V213" i="3"/>
  <c r="W213" i="3" s="1"/>
  <c r="V199" i="3"/>
  <c r="W199" i="3" s="1"/>
  <c r="V178" i="3"/>
  <c r="W178" i="3" s="1"/>
  <c r="V146" i="3"/>
  <c r="W146" i="3" s="1"/>
  <c r="V133" i="3"/>
  <c r="P478" i="3"/>
  <c r="C22" i="2" s="1"/>
  <c r="W854" i="3"/>
  <c r="W977" i="3"/>
  <c r="W1019" i="3"/>
  <c r="W1110" i="3"/>
  <c r="W1258" i="3"/>
  <c r="W1257" i="3" s="1"/>
  <c r="F58" i="2" s="1"/>
  <c r="P1426" i="3"/>
  <c r="C72" i="2" s="1"/>
  <c r="V1421" i="3"/>
  <c r="W1421" i="3" s="1"/>
  <c r="V1417" i="3"/>
  <c r="W1417" i="3" s="1"/>
  <c r="V1413" i="3"/>
  <c r="W1413" i="3" s="1"/>
  <c r="V1409" i="3"/>
  <c r="W1409" i="3" s="1"/>
  <c r="V1407" i="3"/>
  <c r="W1407" i="3" s="1"/>
  <c r="V1405" i="3"/>
  <c r="T1404" i="3"/>
  <c r="P1400" i="3"/>
  <c r="P1385" i="3"/>
  <c r="P1382" i="3"/>
  <c r="R1380" i="3"/>
  <c r="P1377" i="3"/>
  <c r="P1374" i="3"/>
  <c r="R1372" i="3"/>
  <c r="V1362" i="3"/>
  <c r="W1362" i="3" s="1"/>
  <c r="V1354" i="3"/>
  <c r="W1354" i="3" s="1"/>
  <c r="V1339" i="3"/>
  <c r="W1339" i="3" s="1"/>
  <c r="P1338" i="3"/>
  <c r="V1337" i="3"/>
  <c r="W1337" i="3" s="1"/>
  <c r="P1336" i="3"/>
  <c r="V1335" i="3"/>
  <c r="W1335" i="3" s="1"/>
  <c r="P1334" i="3"/>
  <c r="V1333" i="3"/>
  <c r="W1333" i="3" s="1"/>
  <c r="P1332" i="3"/>
  <c r="V1331" i="3"/>
  <c r="W1331" i="3" s="1"/>
  <c r="P1330" i="3"/>
  <c r="V1329" i="3"/>
  <c r="W1329" i="3" s="1"/>
  <c r="P1328" i="3"/>
  <c r="V1327" i="3"/>
  <c r="R1326" i="3"/>
  <c r="W1301" i="3"/>
  <c r="T1250" i="3"/>
  <c r="P1367" i="3"/>
  <c r="T1367" i="3"/>
  <c r="P1359" i="3"/>
  <c r="T1359" i="3"/>
  <c r="P1351" i="3"/>
  <c r="T1351" i="3"/>
  <c r="P1343" i="3"/>
  <c r="T1343" i="3"/>
  <c r="P1298" i="3"/>
  <c r="T1298" i="3"/>
  <c r="P1291" i="3"/>
  <c r="R1291" i="3"/>
  <c r="P1287" i="3"/>
  <c r="R1287" i="3"/>
  <c r="P1282" i="3"/>
  <c r="R1282" i="3"/>
  <c r="P1277" i="3"/>
  <c r="R1277" i="3"/>
  <c r="P1201" i="3"/>
  <c r="T1201" i="3"/>
  <c r="V1164" i="3"/>
  <c r="W1164" i="3" s="1"/>
  <c r="V1154" i="3"/>
  <c r="V1105" i="3"/>
  <c r="W1105" i="3" s="1"/>
  <c r="V1097" i="3"/>
  <c r="W1097" i="3" s="1"/>
  <c r="V1089" i="3"/>
  <c r="W1089" i="3" s="1"/>
  <c r="V1081" i="3"/>
  <c r="W1081" i="3" s="1"/>
  <c r="V1073" i="3"/>
  <c r="W1073" i="3" s="1"/>
  <c r="V1065" i="3"/>
  <c r="W1065" i="3" s="1"/>
  <c r="V1055" i="3"/>
  <c r="W1055" i="3" s="1"/>
  <c r="V1014" i="3"/>
  <c r="W1014" i="3" s="1"/>
  <c r="V1005" i="3"/>
  <c r="W1005" i="3" s="1"/>
  <c r="W678" i="3"/>
  <c r="W1305" i="3"/>
  <c r="T1433" i="3"/>
  <c r="T1424" i="3"/>
  <c r="T1422" i="3"/>
  <c r="T1420" i="3"/>
  <c r="T1418" i="3"/>
  <c r="T1416" i="3"/>
  <c r="T1414" i="3"/>
  <c r="T1412" i="3"/>
  <c r="T1410" i="3"/>
  <c r="T1408" i="3"/>
  <c r="T1406" i="3"/>
  <c r="R1394" i="3"/>
  <c r="R1393" i="3" s="1"/>
  <c r="D69" i="2" s="1"/>
  <c r="P1391" i="3"/>
  <c r="R1361" i="3"/>
  <c r="R1353" i="3"/>
  <c r="R1345" i="3"/>
  <c r="T1326" i="3"/>
  <c r="W1299" i="3"/>
  <c r="R1217" i="3"/>
  <c r="R1203" i="3"/>
  <c r="D54" i="2" s="1"/>
  <c r="P950" i="3"/>
  <c r="T950" i="3"/>
  <c r="P937" i="3"/>
  <c r="T937" i="3"/>
  <c r="P913" i="3"/>
  <c r="T913" i="3"/>
  <c r="P909" i="3"/>
  <c r="T909" i="3"/>
  <c r="P905" i="3"/>
  <c r="T905" i="3"/>
  <c r="P901" i="3"/>
  <c r="T901" i="3"/>
  <c r="P897" i="3"/>
  <c r="T897" i="3"/>
  <c r="P893" i="3"/>
  <c r="T893" i="3"/>
  <c r="V816" i="3"/>
  <c r="W816" i="3" s="1"/>
  <c r="V740" i="3"/>
  <c r="W740" i="3" s="1"/>
  <c r="V732" i="3"/>
  <c r="W732" i="3" s="1"/>
  <c r="V631" i="3"/>
  <c r="W631" i="3" s="1"/>
  <c r="V629" i="3"/>
  <c r="W629" i="3" s="1"/>
  <c r="V627" i="3"/>
  <c r="T1339" i="3"/>
  <c r="T1337" i="3"/>
  <c r="T1335" i="3"/>
  <c r="T1333" i="3"/>
  <c r="T1331" i="3"/>
  <c r="T1329" i="3"/>
  <c r="T1327" i="3"/>
  <c r="T1301" i="3"/>
  <c r="T1299" i="3"/>
  <c r="R1186" i="3"/>
  <c r="R1178" i="3"/>
  <c r="T1173" i="3"/>
  <c r="T1164" i="3"/>
  <c r="W1161" i="3"/>
  <c r="T1159" i="3"/>
  <c r="W1157" i="3"/>
  <c r="T1154" i="3"/>
  <c r="R1143" i="3"/>
  <c r="R1138" i="3"/>
  <c r="R1134" i="3"/>
  <c r="R1130" i="3"/>
  <c r="R1126" i="3"/>
  <c r="R1122" i="3"/>
  <c r="R1117" i="3"/>
  <c r="R1112" i="3"/>
  <c r="R1110" i="3"/>
  <c r="R1038" i="3"/>
  <c r="R1029" i="3"/>
  <c r="R997" i="3"/>
  <c r="R987" i="3"/>
  <c r="R979" i="3"/>
  <c r="T974" i="3"/>
  <c r="W972" i="3"/>
  <c r="T970" i="3"/>
  <c r="T966" i="3"/>
  <c r="R916" i="3"/>
  <c r="R885" i="3"/>
  <c r="R883" i="3"/>
  <c r="W875" i="3"/>
  <c r="W849" i="3"/>
  <c r="P956" i="3"/>
  <c r="T956" i="3"/>
  <c r="P940" i="3"/>
  <c r="T940" i="3"/>
  <c r="P912" i="3"/>
  <c r="T912" i="3"/>
  <c r="P908" i="3"/>
  <c r="T908" i="3"/>
  <c r="P904" i="3"/>
  <c r="T904" i="3"/>
  <c r="P900" i="3"/>
  <c r="T900" i="3"/>
  <c r="P896" i="3"/>
  <c r="T896" i="3"/>
  <c r="V673" i="3"/>
  <c r="W673" i="3" s="1"/>
  <c r="R961" i="3"/>
  <c r="R943" i="3"/>
  <c r="R932" i="3"/>
  <c r="P959" i="3"/>
  <c r="T959" i="3"/>
  <c r="P942" i="3"/>
  <c r="T942" i="3"/>
  <c r="P930" i="3"/>
  <c r="T930" i="3"/>
  <c r="P911" i="3"/>
  <c r="T911" i="3"/>
  <c r="P907" i="3"/>
  <c r="T907" i="3"/>
  <c r="P903" i="3"/>
  <c r="T903" i="3"/>
  <c r="P899" i="3"/>
  <c r="T899" i="3"/>
  <c r="P895" i="3"/>
  <c r="T895" i="3"/>
  <c r="T867" i="3"/>
  <c r="P867" i="3"/>
  <c r="V763" i="3"/>
  <c r="W763" i="3" s="1"/>
  <c r="V755" i="3"/>
  <c r="W755" i="3" s="1"/>
  <c r="V747" i="3"/>
  <c r="W747" i="3" s="1"/>
  <c r="V745" i="3"/>
  <c r="W745" i="3" s="1"/>
  <c r="V743" i="3"/>
  <c r="W743" i="3" s="1"/>
  <c r="V741" i="3"/>
  <c r="W741" i="3" s="1"/>
  <c r="V739" i="3"/>
  <c r="W739" i="3" s="1"/>
  <c r="V737" i="3"/>
  <c r="W737" i="3" s="1"/>
  <c r="V735" i="3"/>
  <c r="W735" i="3" s="1"/>
  <c r="V733" i="3"/>
  <c r="W733" i="3" s="1"/>
  <c r="V731" i="3"/>
  <c r="W731" i="3" s="1"/>
  <c r="V634" i="3"/>
  <c r="W634" i="3" s="1"/>
  <c r="V632" i="3"/>
  <c r="W632" i="3" s="1"/>
  <c r="V630" i="3"/>
  <c r="W630" i="3" s="1"/>
  <c r="V628" i="3"/>
  <c r="W628" i="3" s="1"/>
  <c r="P964" i="3"/>
  <c r="T964" i="3"/>
  <c r="P946" i="3"/>
  <c r="T946" i="3"/>
  <c r="P933" i="3"/>
  <c r="T933" i="3"/>
  <c r="P910" i="3"/>
  <c r="T910" i="3"/>
  <c r="P906" i="3"/>
  <c r="T906" i="3"/>
  <c r="P902" i="3"/>
  <c r="T902" i="3"/>
  <c r="P898" i="3"/>
  <c r="T898" i="3"/>
  <c r="P894" i="3"/>
  <c r="T894" i="3"/>
  <c r="V675" i="3"/>
  <c r="W675" i="3" s="1"/>
  <c r="T1105" i="3"/>
  <c r="T1103" i="3"/>
  <c r="T1101" i="3"/>
  <c r="T1099" i="3"/>
  <c r="T1097" i="3"/>
  <c r="T1095" i="3"/>
  <c r="T1093" i="3"/>
  <c r="T1091" i="3"/>
  <c r="T1089" i="3"/>
  <c r="T1087" i="3"/>
  <c r="T1085" i="3"/>
  <c r="T1083" i="3"/>
  <c r="T1081" i="3"/>
  <c r="T1079" i="3"/>
  <c r="T1077" i="3"/>
  <c r="T1075" i="3"/>
  <c r="T1073" i="3"/>
  <c r="T1071" i="3"/>
  <c r="T1069" i="3"/>
  <c r="T1067" i="3"/>
  <c r="T1065" i="3"/>
  <c r="T1063" i="3"/>
  <c r="T1061" i="3"/>
  <c r="T1059" i="3"/>
  <c r="T1055" i="3"/>
  <c r="T1051" i="3"/>
  <c r="T1016" i="3"/>
  <c r="T1014" i="3"/>
  <c r="T1011" i="3"/>
  <c r="T1009" i="3"/>
  <c r="T1007" i="3"/>
  <c r="T1005" i="3"/>
  <c r="T1003" i="3"/>
  <c r="T1001" i="3"/>
  <c r="V957" i="3"/>
  <c r="W957" i="3" s="1"/>
  <c r="R922" i="3"/>
  <c r="R881" i="3"/>
  <c r="R879" i="3"/>
  <c r="W870" i="3"/>
  <c r="R863" i="3"/>
  <c r="W848" i="3"/>
  <c r="P609" i="3"/>
  <c r="T609" i="3"/>
  <c r="P593" i="3"/>
  <c r="T593" i="3"/>
  <c r="P589" i="3"/>
  <c r="T589" i="3"/>
  <c r="P585" i="3"/>
  <c r="T585" i="3"/>
  <c r="R552" i="3"/>
  <c r="P552" i="3"/>
  <c r="R539" i="3"/>
  <c r="P539" i="3"/>
  <c r="R536" i="3"/>
  <c r="P536" i="3"/>
  <c r="P473" i="3"/>
  <c r="T473" i="3"/>
  <c r="V454" i="3"/>
  <c r="W454" i="3" s="1"/>
  <c r="V446" i="3"/>
  <c r="W446" i="3" s="1"/>
  <c r="V432" i="3"/>
  <c r="W432" i="3" s="1"/>
  <c r="P376" i="3"/>
  <c r="T376" i="3"/>
  <c r="P368" i="3"/>
  <c r="T368" i="3"/>
  <c r="P345" i="3"/>
  <c r="T345" i="3"/>
  <c r="P332" i="3"/>
  <c r="T332" i="3"/>
  <c r="P316" i="3"/>
  <c r="T316" i="3"/>
  <c r="P289" i="3"/>
  <c r="T289" i="3"/>
  <c r="R265" i="3"/>
  <c r="P265" i="3"/>
  <c r="R122" i="3"/>
  <c r="P122" i="3"/>
  <c r="V120" i="3"/>
  <c r="W120" i="3" s="1"/>
  <c r="R71" i="3"/>
  <c r="P71" i="3"/>
  <c r="R841" i="3"/>
  <c r="R837" i="3"/>
  <c r="P612" i="3"/>
  <c r="T612" i="3"/>
  <c r="P608" i="3"/>
  <c r="T608" i="3"/>
  <c r="P592" i="3"/>
  <c r="T592" i="3"/>
  <c r="P588" i="3"/>
  <c r="T588" i="3"/>
  <c r="P584" i="3"/>
  <c r="T584" i="3"/>
  <c r="P551" i="3"/>
  <c r="R551" i="3"/>
  <c r="P548" i="3"/>
  <c r="R548" i="3"/>
  <c r="P535" i="3"/>
  <c r="R535" i="3"/>
  <c r="P532" i="3"/>
  <c r="R532" i="3"/>
  <c r="P476" i="3"/>
  <c r="T476" i="3"/>
  <c r="P472" i="3"/>
  <c r="T472" i="3"/>
  <c r="R440" i="3"/>
  <c r="R436" i="3" s="1"/>
  <c r="D18" i="2" s="1"/>
  <c r="P440" i="3"/>
  <c r="V434" i="3"/>
  <c r="W434" i="3" s="1"/>
  <c r="R426" i="3"/>
  <c r="P426" i="3"/>
  <c r="R422" i="3"/>
  <c r="P422" i="3"/>
  <c r="P378" i="3"/>
  <c r="T378" i="3"/>
  <c r="P370" i="3"/>
  <c r="T370" i="3"/>
  <c r="R365" i="3"/>
  <c r="T365" i="3"/>
  <c r="P365" i="3"/>
  <c r="R359" i="3"/>
  <c r="P359" i="3"/>
  <c r="P349" i="3"/>
  <c r="T349" i="3"/>
  <c r="P335" i="3"/>
  <c r="T335" i="3"/>
  <c r="P321" i="3"/>
  <c r="T321" i="3"/>
  <c r="P298" i="3"/>
  <c r="T298" i="3"/>
  <c r="P275" i="3"/>
  <c r="T275" i="3"/>
  <c r="P845" i="3"/>
  <c r="P817" i="3"/>
  <c r="R816" i="3"/>
  <c r="R813" i="3"/>
  <c r="P812" i="3"/>
  <c r="P764" i="3"/>
  <c r="R763" i="3"/>
  <c r="R760" i="3"/>
  <c r="P759" i="3"/>
  <c r="P756" i="3"/>
  <c r="R755" i="3"/>
  <c r="R752" i="3"/>
  <c r="P751" i="3"/>
  <c r="P748" i="3"/>
  <c r="T746" i="3"/>
  <c r="T744" i="3"/>
  <c r="T742" i="3"/>
  <c r="T740" i="3"/>
  <c r="T738" i="3"/>
  <c r="T736" i="3"/>
  <c r="T734" i="3"/>
  <c r="T732" i="3"/>
  <c r="T730" i="3"/>
  <c r="P725" i="3"/>
  <c r="P712" i="3"/>
  <c r="P700" i="3"/>
  <c r="P689" i="3"/>
  <c r="T675" i="3"/>
  <c r="P663" i="3"/>
  <c r="P643" i="3"/>
  <c r="P639" i="3"/>
  <c r="P637" i="3"/>
  <c r="T633" i="3"/>
  <c r="T631" i="3"/>
  <c r="T629" i="3"/>
  <c r="T627" i="3"/>
  <c r="P623" i="3"/>
  <c r="P619" i="3"/>
  <c r="R615" i="3"/>
  <c r="R602" i="3"/>
  <c r="R600" i="3"/>
  <c r="R598" i="3"/>
  <c r="R573" i="3"/>
  <c r="R571" i="3"/>
  <c r="R511" i="3"/>
  <c r="R497" i="3"/>
  <c r="R495" i="3"/>
  <c r="R481" i="3"/>
  <c r="R479" i="3"/>
  <c r="R376" i="3"/>
  <c r="V373" i="3"/>
  <c r="W373" i="3" s="1"/>
  <c r="R368" i="3"/>
  <c r="W367" i="3"/>
  <c r="R345" i="3"/>
  <c r="V339" i="3"/>
  <c r="W339" i="3" s="1"/>
  <c r="R332" i="3"/>
  <c r="V328" i="3"/>
  <c r="W328" i="3" s="1"/>
  <c r="R316" i="3"/>
  <c r="V307" i="3"/>
  <c r="W307" i="3" s="1"/>
  <c r="R289" i="3"/>
  <c r="V282" i="3"/>
  <c r="W282" i="3" s="1"/>
  <c r="T265" i="3"/>
  <c r="T122" i="3"/>
  <c r="T71" i="3"/>
  <c r="P611" i="3"/>
  <c r="T611" i="3"/>
  <c r="P591" i="3"/>
  <c r="T591" i="3"/>
  <c r="P587" i="3"/>
  <c r="T587" i="3"/>
  <c r="P583" i="3"/>
  <c r="T583" i="3"/>
  <c r="R547" i="3"/>
  <c r="P547" i="3"/>
  <c r="R544" i="3"/>
  <c r="P544" i="3"/>
  <c r="R531" i="3"/>
  <c r="P531" i="3"/>
  <c r="R530" i="3"/>
  <c r="P530" i="3"/>
  <c r="P475" i="3"/>
  <c r="T475" i="3"/>
  <c r="R467" i="3"/>
  <c r="P467" i="3"/>
  <c r="R463" i="3"/>
  <c r="P463" i="3"/>
  <c r="R459" i="3"/>
  <c r="P459" i="3"/>
  <c r="V450" i="3"/>
  <c r="W450" i="3" s="1"/>
  <c r="V407" i="3"/>
  <c r="W407" i="3" s="1"/>
  <c r="R401" i="3"/>
  <c r="P401" i="3"/>
  <c r="R397" i="3"/>
  <c r="P397" i="3"/>
  <c r="R393" i="3"/>
  <c r="P393" i="3"/>
  <c r="R389" i="3"/>
  <c r="P389" i="3"/>
  <c r="P380" i="3"/>
  <c r="T380" i="3"/>
  <c r="P372" i="3"/>
  <c r="T372" i="3"/>
  <c r="P352" i="3"/>
  <c r="T352" i="3"/>
  <c r="P338" i="3"/>
  <c r="T338" i="3"/>
  <c r="P327" i="3"/>
  <c r="T327" i="3"/>
  <c r="P304" i="3"/>
  <c r="T304" i="3"/>
  <c r="P280" i="3"/>
  <c r="T280" i="3"/>
  <c r="R259" i="3"/>
  <c r="P259" i="3"/>
  <c r="R129" i="3"/>
  <c r="P129" i="3"/>
  <c r="T96" i="3"/>
  <c r="R96" i="3"/>
  <c r="P96" i="3"/>
  <c r="R65" i="3"/>
  <c r="P65" i="3"/>
  <c r="R609" i="3"/>
  <c r="R593" i="3"/>
  <c r="R589" i="3"/>
  <c r="R585" i="3"/>
  <c r="T552" i="3"/>
  <c r="T539" i="3"/>
  <c r="T536" i="3"/>
  <c r="R473" i="3"/>
  <c r="T442" i="3"/>
  <c r="T428" i="3"/>
  <c r="R335" i="3"/>
  <c r="V331" i="3"/>
  <c r="W331" i="3" s="1"/>
  <c r="R321" i="3"/>
  <c r="R298" i="3"/>
  <c r="V286" i="3"/>
  <c r="W286" i="3" s="1"/>
  <c r="R275" i="3"/>
  <c r="P610" i="3"/>
  <c r="T610" i="3"/>
  <c r="P590" i="3"/>
  <c r="T590" i="3"/>
  <c r="P586" i="3"/>
  <c r="T586" i="3"/>
  <c r="P543" i="3"/>
  <c r="R543" i="3"/>
  <c r="P540" i="3"/>
  <c r="R540" i="3"/>
  <c r="P474" i="3"/>
  <c r="T474" i="3"/>
  <c r="V430" i="3"/>
  <c r="W430" i="3" s="1"/>
  <c r="V417" i="3"/>
  <c r="W417" i="3" s="1"/>
  <c r="V409" i="3"/>
  <c r="W409" i="3" s="1"/>
  <c r="P382" i="3"/>
  <c r="T382" i="3"/>
  <c r="P374" i="3"/>
  <c r="T374" i="3"/>
  <c r="P366" i="3"/>
  <c r="T366" i="3"/>
  <c r="P340" i="3"/>
  <c r="T340" i="3"/>
  <c r="P330" i="3"/>
  <c r="T330" i="3"/>
  <c r="P310" i="3"/>
  <c r="T310" i="3"/>
  <c r="P284" i="3"/>
  <c r="T284" i="3"/>
  <c r="T747" i="3"/>
  <c r="T745" i="3"/>
  <c r="T743" i="3"/>
  <c r="T741" i="3"/>
  <c r="T739" i="3"/>
  <c r="T737" i="3"/>
  <c r="T735" i="3"/>
  <c r="T733" i="3"/>
  <c r="T731" i="3"/>
  <c r="T729" i="3"/>
  <c r="T673" i="3"/>
  <c r="T634" i="3"/>
  <c r="T632" i="3"/>
  <c r="T630" i="3"/>
  <c r="T628" i="3"/>
  <c r="R612" i="3"/>
  <c r="R608" i="3"/>
  <c r="R592" i="3"/>
  <c r="R588" i="3"/>
  <c r="R584" i="3"/>
  <c r="R579" i="3"/>
  <c r="R565" i="3"/>
  <c r="R563" i="3"/>
  <c r="W553" i="3"/>
  <c r="W537" i="3"/>
  <c r="T535" i="3"/>
  <c r="T532" i="3"/>
  <c r="R505" i="3"/>
  <c r="R503" i="3"/>
  <c r="R489" i="3"/>
  <c r="R487" i="3"/>
  <c r="R380" i="3"/>
  <c r="R372" i="3"/>
  <c r="V369" i="3"/>
  <c r="W369" i="3" s="1"/>
  <c r="R352" i="3"/>
  <c r="W351" i="3"/>
  <c r="R338" i="3"/>
  <c r="V333" i="3"/>
  <c r="W333" i="3" s="1"/>
  <c r="R327" i="3"/>
  <c r="W324" i="3"/>
  <c r="V319" i="3"/>
  <c r="W319" i="3" s="1"/>
  <c r="R304" i="3"/>
  <c r="W301" i="3"/>
  <c r="V295" i="3"/>
  <c r="W295" i="3" s="1"/>
  <c r="R280" i="3"/>
  <c r="W277" i="3"/>
  <c r="V272" i="3"/>
  <c r="W272" i="3" s="1"/>
  <c r="T259" i="3"/>
  <c r="W256" i="3"/>
  <c r="T129" i="3"/>
  <c r="T65" i="3"/>
  <c r="W63" i="3"/>
  <c r="R471" i="3"/>
  <c r="R272" i="3"/>
  <c r="R267" i="3"/>
  <c r="R256" i="3"/>
  <c r="R73" i="3"/>
  <c r="R63" i="3"/>
  <c r="T381" i="3"/>
  <c r="T379" i="3"/>
  <c r="T377" i="3"/>
  <c r="T375" i="3"/>
  <c r="T373" i="3"/>
  <c r="T371" i="3"/>
  <c r="T369" i="3"/>
  <c r="T367" i="3"/>
  <c r="T351" i="3"/>
  <c r="T347" i="3"/>
  <c r="T343" i="3"/>
  <c r="T339" i="3"/>
  <c r="T336" i="3"/>
  <c r="T333" i="3"/>
  <c r="T331" i="3"/>
  <c r="T328" i="3"/>
  <c r="T324" i="3"/>
  <c r="T319" i="3"/>
  <c r="T313" i="3"/>
  <c r="T307" i="3"/>
  <c r="T301" i="3"/>
  <c r="T295" i="3"/>
  <c r="T286" i="3"/>
  <c r="T282" i="3"/>
  <c r="T277" i="3"/>
  <c r="A3" i="2" a="1"/>
  <c r="A3" i="2" s="1"/>
  <c r="T55" i="3" l="1"/>
  <c r="T844" i="3"/>
  <c r="R1188" i="3"/>
  <c r="D53" i="2" s="1"/>
  <c r="R354" i="3"/>
  <c r="D12" i="2" s="1"/>
  <c r="R428" i="3"/>
  <c r="D17" i="2" s="1"/>
  <c r="R650" i="3"/>
  <c r="D32" i="2" s="1"/>
  <c r="V250" i="3"/>
  <c r="W250" i="3" s="1"/>
  <c r="A77" i="2"/>
  <c r="C77" i="2" s="1"/>
  <c r="W371" i="3"/>
  <c r="W379" i="3"/>
  <c r="T75" i="3"/>
  <c r="W343" i="3"/>
  <c r="W375" i="3"/>
  <c r="W545" i="3"/>
  <c r="R614" i="3"/>
  <c r="D28" i="2" s="1"/>
  <c r="R420" i="3"/>
  <c r="D16" i="2" s="1"/>
  <c r="W874" i="3"/>
  <c r="W939" i="3"/>
  <c r="W953" i="3"/>
  <c r="W871" i="3"/>
  <c r="W968" i="3"/>
  <c r="W1198" i="3"/>
  <c r="R1211" i="3"/>
  <c r="D55" i="2" s="1"/>
  <c r="W767" i="3"/>
  <c r="P1211" i="3"/>
  <c r="C55" i="2" s="1"/>
  <c r="W269" i="3"/>
  <c r="W244" i="3"/>
  <c r="T1397" i="3"/>
  <c r="T877" i="3"/>
  <c r="T820" i="3"/>
  <c r="W915" i="3"/>
  <c r="F44" i="2" s="1"/>
  <c r="T1275" i="3"/>
  <c r="T915" i="3"/>
  <c r="T1203" i="3"/>
  <c r="W253" i="3"/>
  <c r="R132" i="3"/>
  <c r="D10" i="2" s="1"/>
  <c r="W925" i="3"/>
  <c r="T677" i="3"/>
  <c r="T670" i="3"/>
  <c r="P891" i="3"/>
  <c r="C43" i="2" s="1"/>
  <c r="R677" i="3"/>
  <c r="D34" i="2" s="1"/>
  <c r="R844" i="3"/>
  <c r="D39" i="2" s="1"/>
  <c r="V443" i="3"/>
  <c r="W443" i="3" s="1"/>
  <c r="P999" i="3"/>
  <c r="C47" i="2" s="1"/>
  <c r="R636" i="3"/>
  <c r="D30" i="2" s="1"/>
  <c r="T403" i="3"/>
  <c r="T1304" i="3"/>
  <c r="T595" i="3"/>
  <c r="V70" i="3"/>
  <c r="W70" i="3"/>
  <c r="V61" i="3"/>
  <c r="W61" i="3" s="1"/>
  <c r="V884" i="3"/>
  <c r="W884" i="3" s="1"/>
  <c r="V1289" i="3"/>
  <c r="W1289" i="3" s="1"/>
  <c r="P1149" i="3"/>
  <c r="C51" i="2" s="1"/>
  <c r="T866" i="3"/>
  <c r="W1152" i="3"/>
  <c r="R1175" i="3"/>
  <c r="D52" i="2" s="1"/>
  <c r="T1188" i="3"/>
  <c r="T1211" i="3"/>
  <c r="P132" i="3"/>
  <c r="C10" i="2" s="1"/>
  <c r="W549" i="3"/>
  <c r="R1149" i="3"/>
  <c r="D51" i="2" s="1"/>
  <c r="P442" i="3"/>
  <c r="C19" i="2" s="1"/>
  <c r="T853" i="3"/>
  <c r="T132" i="3"/>
  <c r="T478" i="3"/>
  <c r="V58" i="3"/>
  <c r="W58" i="3" s="1"/>
  <c r="V270" i="3"/>
  <c r="W270" i="3" s="1"/>
  <c r="R470" i="3"/>
  <c r="D21" i="2" s="1"/>
  <c r="W336" i="3"/>
  <c r="R75" i="3"/>
  <c r="D8" i="2" s="1"/>
  <c r="R853" i="3"/>
  <c r="D40" i="2" s="1"/>
  <c r="W633" i="3"/>
  <c r="V915" i="3"/>
  <c r="E44" i="2" s="1"/>
  <c r="W1214" i="3"/>
  <c r="P1403" i="3"/>
  <c r="C71" i="2" s="1"/>
  <c r="P403" i="3"/>
  <c r="C15" i="2" s="1"/>
  <c r="W524" i="3"/>
  <c r="V125" i="3"/>
  <c r="W125" i="3" s="1"/>
  <c r="R55" i="3"/>
  <c r="D7" i="2" s="1"/>
  <c r="R595" i="3"/>
  <c r="D26" i="2" s="1"/>
  <c r="W1170" i="3"/>
  <c r="R1269" i="3"/>
  <c r="D62" i="2" s="1"/>
  <c r="W1426" i="3"/>
  <c r="F72" i="2" s="1"/>
  <c r="V1431" i="3"/>
  <c r="E73" i="2" s="1"/>
  <c r="W1404" i="3"/>
  <c r="R403" i="3"/>
  <c r="D15" i="2" s="1"/>
  <c r="R866" i="3"/>
  <c r="D41" i="2" s="1"/>
  <c r="R1403" i="3"/>
  <c r="D71" i="2" s="1"/>
  <c r="P915" i="3"/>
  <c r="C44" i="2" s="1"/>
  <c r="T1109" i="3"/>
  <c r="W823" i="3"/>
  <c r="V642" i="3"/>
  <c r="W642" i="3" s="1"/>
  <c r="V1398" i="3"/>
  <c r="W1398" i="3" s="1"/>
  <c r="V362" i="3"/>
  <c r="W362" i="3" s="1"/>
  <c r="V546" i="3"/>
  <c r="W546" i="3" s="1"/>
  <c r="V892" i="3"/>
  <c r="W892" i="3" s="1"/>
  <c r="V1150" i="3"/>
  <c r="W1150" i="3" s="1"/>
  <c r="V1279" i="3"/>
  <c r="W1279" i="3" s="1"/>
  <c r="T766" i="3"/>
  <c r="V421" i="3"/>
  <c r="W421" i="3" s="1"/>
  <c r="V515" i="3"/>
  <c r="W515" i="3" s="1"/>
  <c r="V231" i="3"/>
  <c r="W231" i="3" s="1"/>
  <c r="V534" i="3"/>
  <c r="W534" i="3" s="1"/>
  <c r="P647" i="3"/>
  <c r="C31" i="2" s="1"/>
  <c r="V648" i="3"/>
  <c r="V888" i="3"/>
  <c r="W888" i="3" s="1"/>
  <c r="R119" i="3"/>
  <c r="D9" i="2" s="1"/>
  <c r="R442" i="3"/>
  <c r="D19" i="2" s="1"/>
  <c r="R999" i="3"/>
  <c r="D47" i="2" s="1"/>
  <c r="V418" i="3"/>
  <c r="W418" i="3" s="1"/>
  <c r="V445" i="3"/>
  <c r="W445" i="3" s="1"/>
  <c r="V603" i="3"/>
  <c r="W603" i="3" s="1"/>
  <c r="V1147" i="3"/>
  <c r="W1147" i="3" s="1"/>
  <c r="V559" i="3"/>
  <c r="V556" i="3" s="1"/>
  <c r="E24" i="2" s="1"/>
  <c r="V414" i="3"/>
  <c r="W414" i="3" s="1"/>
  <c r="V429" i="3"/>
  <c r="W429" i="3" s="1"/>
  <c r="W428" i="3" s="1"/>
  <c r="F17" i="2" s="1"/>
  <c r="P428" i="3"/>
  <c r="C17" i="2" s="1"/>
  <c r="V542" i="3"/>
  <c r="W542" i="3" s="1"/>
  <c r="V550" i="3"/>
  <c r="W550" i="3" s="1"/>
  <c r="R581" i="3"/>
  <c r="D25" i="2" s="1"/>
  <c r="T999" i="3"/>
  <c r="V264" i="3"/>
  <c r="W264" i="3" s="1"/>
  <c r="V1205" i="3"/>
  <c r="W1205" i="3" s="1"/>
  <c r="V523" i="3"/>
  <c r="W523" i="3" s="1"/>
  <c r="V425" i="3"/>
  <c r="W425" i="3" s="1"/>
  <c r="V538" i="3"/>
  <c r="W538" i="3" s="1"/>
  <c r="V878" i="3"/>
  <c r="W878" i="3" s="1"/>
  <c r="V828" i="3"/>
  <c r="W828" i="3" s="1"/>
  <c r="R243" i="3"/>
  <c r="D11" i="2" s="1"/>
  <c r="R457" i="3"/>
  <c r="D20" i="2" s="1"/>
  <c r="R924" i="3"/>
  <c r="D45" i="2" s="1"/>
  <c r="R1018" i="3"/>
  <c r="D48" i="2" s="1"/>
  <c r="T1149" i="3"/>
  <c r="V1131" i="3"/>
  <c r="W1131" i="3" s="1"/>
  <c r="V644" i="3"/>
  <c r="W644" i="3" s="1"/>
  <c r="V833" i="3"/>
  <c r="P820" i="3"/>
  <c r="C38" i="2" s="1"/>
  <c r="V1116" i="3"/>
  <c r="W1116" i="3" s="1"/>
  <c r="V453" i="3"/>
  <c r="W453" i="3" s="1"/>
  <c r="V687" i="3"/>
  <c r="W687" i="3" s="1"/>
  <c r="V1027" i="3"/>
  <c r="W1027" i="3" s="1"/>
  <c r="V1137" i="3"/>
  <c r="W1137" i="3" s="1"/>
  <c r="V1390" i="3"/>
  <c r="W1390" i="3"/>
  <c r="V1379" i="3"/>
  <c r="W1379" i="3" s="1"/>
  <c r="V385" i="3"/>
  <c r="W385" i="3" s="1"/>
  <c r="V509" i="3"/>
  <c r="W509" i="3" s="1"/>
  <c r="V640" i="3"/>
  <c r="W640" i="3" s="1"/>
  <c r="V809" i="3"/>
  <c r="W809" i="3" s="1"/>
  <c r="V1125" i="3"/>
  <c r="W1125" i="3" s="1"/>
  <c r="V483" i="3"/>
  <c r="V721" i="3"/>
  <c r="W721" i="3" s="1"/>
  <c r="V1111" i="3"/>
  <c r="T1045" i="3"/>
  <c r="W1154" i="3"/>
  <c r="V1403" i="3"/>
  <c r="E71" i="2" s="1"/>
  <c r="T1018" i="3"/>
  <c r="V766" i="3"/>
  <c r="E36" i="2" s="1"/>
  <c r="P1018" i="3"/>
  <c r="C48" i="2" s="1"/>
  <c r="V1113" i="3"/>
  <c r="W1113" i="3" s="1"/>
  <c r="V1264" i="3"/>
  <c r="P1263" i="3"/>
  <c r="C60" i="2" s="1"/>
  <c r="V1387" i="3"/>
  <c r="W1387" i="3" s="1"/>
  <c r="V501" i="3"/>
  <c r="W501" i="3" s="1"/>
  <c r="V1060" i="3"/>
  <c r="W1060" i="3" s="1"/>
  <c r="V507" i="3"/>
  <c r="W507" i="3" s="1"/>
  <c r="V752" i="3"/>
  <c r="W752" i="3" s="1"/>
  <c r="V836" i="3"/>
  <c r="W836" i="3" s="1"/>
  <c r="V851" i="3"/>
  <c r="W851" i="3" s="1"/>
  <c r="V1375" i="3"/>
  <c r="W1375" i="3" s="1"/>
  <c r="V582" i="3"/>
  <c r="W582" i="3" s="1"/>
  <c r="V873" i="3"/>
  <c r="W873" i="3" s="1"/>
  <c r="V981" i="3"/>
  <c r="P976" i="3"/>
  <c r="C46" i="2" s="1"/>
  <c r="V1189" i="3"/>
  <c r="W1189" i="3" s="1"/>
  <c r="V541" i="3"/>
  <c r="W541" i="3" s="1"/>
  <c r="P625" i="3"/>
  <c r="C29" i="2" s="1"/>
  <c r="V626" i="3"/>
  <c r="W626" i="3" s="1"/>
  <c r="V834" i="3"/>
  <c r="W834" i="3" s="1"/>
  <c r="V842" i="3"/>
  <c r="W842" i="3" s="1"/>
  <c r="V880" i="3"/>
  <c r="P877" i="3"/>
  <c r="C42" i="2" s="1"/>
  <c r="T606" i="3"/>
  <c r="P924" i="3"/>
  <c r="C45" i="2" s="1"/>
  <c r="T891" i="3"/>
  <c r="W766" i="3"/>
  <c r="F36" i="2" s="1"/>
  <c r="W6" i="3"/>
  <c r="T1369" i="3"/>
  <c r="R1431" i="3"/>
  <c r="D73" i="2" s="1"/>
  <c r="T807" i="3"/>
  <c r="P766" i="3"/>
  <c r="C36" i="2" s="1"/>
  <c r="V811" i="3"/>
  <c r="W811" i="3" s="1"/>
  <c r="V1133" i="3"/>
  <c r="W1133" i="3" s="1"/>
  <c r="V410" i="3"/>
  <c r="W410" i="3" s="1"/>
  <c r="V601" i="3"/>
  <c r="W601" i="3" s="1"/>
  <c r="V710" i="3"/>
  <c r="W710" i="3" s="1"/>
  <c r="P853" i="3"/>
  <c r="C40" i="2" s="1"/>
  <c r="V859" i="3"/>
  <c r="V1004" i="3"/>
  <c r="W1004" i="3" s="1"/>
  <c r="V1012" i="3"/>
  <c r="W1012" i="3" s="1"/>
  <c r="V1046" i="3"/>
  <c r="W1046" i="3" s="1"/>
  <c r="V1121" i="3"/>
  <c r="W1121" i="3" s="1"/>
  <c r="V1139" i="3"/>
  <c r="W1139" i="3" s="1"/>
  <c r="P1393" i="3"/>
  <c r="C69" i="2" s="1"/>
  <c r="V1394" i="3"/>
  <c r="V1393" i="3" s="1"/>
  <c r="E69" i="2" s="1"/>
  <c r="V267" i="3"/>
  <c r="W267" i="3" s="1"/>
  <c r="V493" i="3"/>
  <c r="W493" i="3" s="1"/>
  <c r="V1053" i="3"/>
  <c r="W1053" i="3" s="1"/>
  <c r="V1064" i="3"/>
  <c r="W1064" i="3" s="1"/>
  <c r="V1141" i="3"/>
  <c r="W1141" i="3" s="1"/>
  <c r="V499" i="3"/>
  <c r="W499" i="3" s="1"/>
  <c r="V607" i="3"/>
  <c r="W607" i="3" s="1"/>
  <c r="V697" i="3"/>
  <c r="W697" i="3" s="1"/>
  <c r="V861" i="3"/>
  <c r="W861" i="3" s="1"/>
  <c r="V1035" i="3"/>
  <c r="W1035" i="3" s="1"/>
  <c r="V1129" i="3"/>
  <c r="W1129" i="3" s="1"/>
  <c r="R384" i="3"/>
  <c r="D14" i="2" s="1"/>
  <c r="R820" i="3"/>
  <c r="D38" i="2" s="1"/>
  <c r="T924" i="3"/>
  <c r="R1109" i="3"/>
  <c r="D50" i="2" s="1"/>
  <c r="R1304" i="3"/>
  <c r="D66" i="2" s="1"/>
  <c r="P1109" i="3"/>
  <c r="C50" i="2" s="1"/>
  <c r="R625" i="3"/>
  <c r="D29" i="2" s="1"/>
  <c r="P556" i="3"/>
  <c r="C24" i="2" s="1"/>
  <c r="V671" i="3"/>
  <c r="W671" i="3" s="1"/>
  <c r="W670" i="3" s="1"/>
  <c r="F33" i="2" s="1"/>
  <c r="V1371" i="3"/>
  <c r="W1371" i="3" s="1"/>
  <c r="V485" i="3"/>
  <c r="W485" i="3" s="1"/>
  <c r="P595" i="3"/>
  <c r="C26" i="2" s="1"/>
  <c r="V596" i="3"/>
  <c r="V815" i="3"/>
  <c r="W815" i="3" s="1"/>
  <c r="V491" i="3"/>
  <c r="W491" i="3" s="1"/>
  <c r="V760" i="3"/>
  <c r="W760" i="3" s="1"/>
  <c r="V840" i="3"/>
  <c r="W840" i="3" s="1"/>
  <c r="V1180" i="3"/>
  <c r="V1175" i="3" s="1"/>
  <c r="E52" i="2" s="1"/>
  <c r="V1123" i="3"/>
  <c r="W1123" i="3" s="1"/>
  <c r="P1203" i="3"/>
  <c r="C54" i="2" s="1"/>
  <c r="V1204" i="3"/>
  <c r="P1266" i="3"/>
  <c r="C61" i="2" s="1"/>
  <c r="V1267" i="3"/>
  <c r="V1266" i="3" s="1"/>
  <c r="E61" i="2" s="1"/>
  <c r="V1318" i="3"/>
  <c r="W1318" i="3" s="1"/>
  <c r="V1000" i="3"/>
  <c r="W1000" i="3" s="1"/>
  <c r="V838" i="3"/>
  <c r="W838" i="3" s="1"/>
  <c r="V1008" i="3"/>
  <c r="W1008" i="3" s="1"/>
  <c r="T581" i="3"/>
  <c r="T243" i="3"/>
  <c r="T529" i="3"/>
  <c r="R556" i="3"/>
  <c r="D24" i="2" s="1"/>
  <c r="V428" i="3"/>
  <c r="E17" i="2" s="1"/>
  <c r="T625" i="3"/>
  <c r="R728" i="3"/>
  <c r="D35" i="2" s="1"/>
  <c r="R807" i="3"/>
  <c r="D37" i="2" s="1"/>
  <c r="T470" i="3"/>
  <c r="R976" i="3"/>
  <c r="D46" i="2" s="1"/>
  <c r="R1045" i="3"/>
  <c r="D49" i="2" s="1"/>
  <c r="V259" i="3"/>
  <c r="P243" i="3"/>
  <c r="C11" i="2" s="1"/>
  <c r="V397" i="3"/>
  <c r="W397" i="3" s="1"/>
  <c r="V547" i="3"/>
  <c r="W547" i="3" s="1"/>
  <c r="V639" i="3"/>
  <c r="W639" i="3" s="1"/>
  <c r="V689" i="3"/>
  <c r="W689" i="3" s="1"/>
  <c r="P677" i="3"/>
  <c r="C34" i="2" s="1"/>
  <c r="V275" i="3"/>
  <c r="W275" i="3" s="1"/>
  <c r="V321" i="3"/>
  <c r="W321" i="3" s="1"/>
  <c r="V349" i="3"/>
  <c r="W349" i="3" s="1"/>
  <c r="V440" i="3"/>
  <c r="V436" i="3" s="1"/>
  <c r="E18" i="2" s="1"/>
  <c r="P436" i="3"/>
  <c r="C18" i="2" s="1"/>
  <c r="V289" i="3"/>
  <c r="W289" i="3" s="1"/>
  <c r="V332" i="3"/>
  <c r="W332" i="3" s="1"/>
  <c r="V368" i="3"/>
  <c r="W368" i="3" s="1"/>
  <c r="V473" i="3"/>
  <c r="W473" i="3" s="1"/>
  <c r="V585" i="3"/>
  <c r="W585" i="3" s="1"/>
  <c r="V593" i="3"/>
  <c r="W593" i="3" s="1"/>
  <c r="P866" i="3"/>
  <c r="C41" i="2" s="1"/>
  <c r="V867" i="3"/>
  <c r="V866" i="3" s="1"/>
  <c r="E41" i="2" s="1"/>
  <c r="V1201" i="3"/>
  <c r="W1201" i="3" s="1"/>
  <c r="V1282" i="3"/>
  <c r="W1282" i="3" s="1"/>
  <c r="V1291" i="3"/>
  <c r="W1291" i="3" s="1"/>
  <c r="V1343" i="3"/>
  <c r="W1343" i="3" s="1"/>
  <c r="V1359" i="3"/>
  <c r="W1359" i="3" s="1"/>
  <c r="V1330" i="3"/>
  <c r="W1330" i="3" s="1"/>
  <c r="V1334" i="3"/>
  <c r="W1334" i="3" s="1"/>
  <c r="V1338" i="3"/>
  <c r="W1338" i="3" s="1"/>
  <c r="V1270" i="3"/>
  <c r="V1269" i="3" s="1"/>
  <c r="E62" i="2" s="1"/>
  <c r="P1269" i="3"/>
  <c r="C62" i="2" s="1"/>
  <c r="V1349" i="3"/>
  <c r="W1349" i="3" s="1"/>
  <c r="V1365" i="3"/>
  <c r="W1365" i="3" s="1"/>
  <c r="V1196" i="3"/>
  <c r="W1196" i="3" s="1"/>
  <c r="P1304" i="3"/>
  <c r="C66" i="2" s="1"/>
  <c r="V1308" i="3"/>
  <c r="V1316" i="3"/>
  <c r="W1316" i="3" s="1"/>
  <c r="V1345" i="3"/>
  <c r="W1345" i="3" s="1"/>
  <c r="V1361" i="3"/>
  <c r="W1361" i="3" s="1"/>
  <c r="T364" i="3"/>
  <c r="V625" i="3"/>
  <c r="E29" i="2" s="1"/>
  <c r="R1325" i="3"/>
  <c r="D67" i="2" s="1"/>
  <c r="T1403" i="3"/>
  <c r="V463" i="3"/>
  <c r="W463" i="3" s="1"/>
  <c r="V340" i="3"/>
  <c r="W340" i="3" s="1"/>
  <c r="V374" i="3"/>
  <c r="W374" i="3" s="1"/>
  <c r="V540" i="3"/>
  <c r="W540" i="3" s="1"/>
  <c r="V586" i="3"/>
  <c r="W586" i="3" s="1"/>
  <c r="V610" i="3"/>
  <c r="W610" i="3" s="1"/>
  <c r="V96" i="3"/>
  <c r="V75" i="3" s="1"/>
  <c r="E8" i="2" s="1"/>
  <c r="V280" i="3"/>
  <c r="W280" i="3" s="1"/>
  <c r="V327" i="3"/>
  <c r="W327" i="3" s="1"/>
  <c r="V352" i="3"/>
  <c r="W352" i="3" s="1"/>
  <c r="V380" i="3"/>
  <c r="W380" i="3" s="1"/>
  <c r="V583" i="3"/>
  <c r="W583" i="3" s="1"/>
  <c r="V591" i="3"/>
  <c r="W591" i="3" s="1"/>
  <c r="V637" i="3"/>
  <c r="W637" i="3" s="1"/>
  <c r="P636" i="3"/>
  <c r="C30" i="2" s="1"/>
  <c r="V725" i="3"/>
  <c r="W725" i="3" s="1"/>
  <c r="V365" i="3"/>
  <c r="P364" i="3"/>
  <c r="C13" i="2" s="1"/>
  <c r="V370" i="3"/>
  <c r="W370" i="3" s="1"/>
  <c r="V476" i="3"/>
  <c r="W476" i="3" s="1"/>
  <c r="V535" i="3"/>
  <c r="W535" i="3" s="1"/>
  <c r="V551" i="3"/>
  <c r="W551" i="3" s="1"/>
  <c r="V588" i="3"/>
  <c r="W588" i="3" s="1"/>
  <c r="V608" i="3"/>
  <c r="V71" i="3"/>
  <c r="W71" i="3" s="1"/>
  <c r="V122" i="3"/>
  <c r="W122" i="3" s="1"/>
  <c r="P119" i="3"/>
  <c r="C9" i="2" s="1"/>
  <c r="V539" i="3"/>
  <c r="W539" i="3" s="1"/>
  <c r="V894" i="3"/>
  <c r="W894" i="3" s="1"/>
  <c r="V902" i="3"/>
  <c r="W902" i="3" s="1"/>
  <c r="V910" i="3"/>
  <c r="W910" i="3" s="1"/>
  <c r="V946" i="3"/>
  <c r="W946" i="3" s="1"/>
  <c r="V895" i="3"/>
  <c r="W895" i="3" s="1"/>
  <c r="V903" i="3"/>
  <c r="W903" i="3" s="1"/>
  <c r="V911" i="3"/>
  <c r="W911" i="3" s="1"/>
  <c r="V942" i="3"/>
  <c r="W942" i="3" s="1"/>
  <c r="V900" i="3"/>
  <c r="W900" i="3" s="1"/>
  <c r="V908" i="3"/>
  <c r="W908" i="3" s="1"/>
  <c r="V940" i="3"/>
  <c r="W940" i="3" s="1"/>
  <c r="V897" i="3"/>
  <c r="W897" i="3" s="1"/>
  <c r="V905" i="3"/>
  <c r="W905" i="3" s="1"/>
  <c r="V913" i="3"/>
  <c r="W913" i="3" s="1"/>
  <c r="V950" i="3"/>
  <c r="W950" i="3" s="1"/>
  <c r="V1377" i="3"/>
  <c r="W1377" i="3" s="1"/>
  <c r="V1400" i="3"/>
  <c r="V1397" i="3" s="1"/>
  <c r="E70" i="2" s="1"/>
  <c r="P1397" i="3"/>
  <c r="C70" i="2" s="1"/>
  <c r="V1227" i="3"/>
  <c r="V1226" i="3" s="1"/>
  <c r="E56" i="2" s="1"/>
  <c r="P1226" i="3"/>
  <c r="C56" i="2" s="1"/>
  <c r="V1355" i="3"/>
  <c r="W1355" i="3" s="1"/>
  <c r="F6" i="2"/>
  <c r="R606" i="3"/>
  <c r="D27" i="2" s="1"/>
  <c r="R529" i="3"/>
  <c r="D23" i="2" s="1"/>
  <c r="R478" i="3"/>
  <c r="D22" i="2" s="1"/>
  <c r="P581" i="3"/>
  <c r="C25" i="2" s="1"/>
  <c r="P606" i="3"/>
  <c r="C27" i="2" s="1"/>
  <c r="P75" i="3"/>
  <c r="C8" i="2" s="1"/>
  <c r="W133" i="3"/>
  <c r="V426" i="3"/>
  <c r="W426" i="3" s="1"/>
  <c r="V310" i="3"/>
  <c r="W310" i="3" s="1"/>
  <c r="V129" i="3"/>
  <c r="W129" i="3" s="1"/>
  <c r="V393" i="3"/>
  <c r="W393" i="3" s="1"/>
  <c r="V401" i="3"/>
  <c r="W401" i="3" s="1"/>
  <c r="P457" i="3"/>
  <c r="C20" i="2" s="1"/>
  <c r="V459" i="3"/>
  <c r="V467" i="3"/>
  <c r="W467" i="3" s="1"/>
  <c r="V530" i="3"/>
  <c r="W530" i="3" s="1"/>
  <c r="P529" i="3"/>
  <c r="C23" i="2" s="1"/>
  <c r="V544" i="3"/>
  <c r="W544" i="3" s="1"/>
  <c r="V623" i="3"/>
  <c r="W623" i="3" s="1"/>
  <c r="P650" i="3"/>
  <c r="C32" i="2" s="1"/>
  <c r="V663" i="3"/>
  <c r="V650" i="3" s="1"/>
  <c r="E32" i="2" s="1"/>
  <c r="V712" i="3"/>
  <c r="W712" i="3" s="1"/>
  <c r="V751" i="3"/>
  <c r="W751" i="3" s="1"/>
  <c r="V759" i="3"/>
  <c r="W759" i="3" s="1"/>
  <c r="V812" i="3"/>
  <c r="W812" i="3" s="1"/>
  <c r="P807" i="3"/>
  <c r="C37" i="2" s="1"/>
  <c r="P844" i="3"/>
  <c r="C39" i="2" s="1"/>
  <c r="V845" i="3"/>
  <c r="V844" i="3" s="1"/>
  <c r="E39" i="2" s="1"/>
  <c r="V298" i="3"/>
  <c r="W298" i="3" s="1"/>
  <c r="V335" i="3"/>
  <c r="W335" i="3" s="1"/>
  <c r="P420" i="3"/>
  <c r="C16" i="2" s="1"/>
  <c r="V422" i="3"/>
  <c r="W422" i="3" s="1"/>
  <c r="V316" i="3"/>
  <c r="W316" i="3" s="1"/>
  <c r="V345" i="3"/>
  <c r="W345" i="3" s="1"/>
  <c r="V376" i="3"/>
  <c r="W376" i="3" s="1"/>
  <c r="V589" i="3"/>
  <c r="W589" i="3" s="1"/>
  <c r="V609" i="3"/>
  <c r="W609" i="3" s="1"/>
  <c r="V1277" i="3"/>
  <c r="W1277" i="3" s="1"/>
  <c r="V1287" i="3"/>
  <c r="W1287" i="3" s="1"/>
  <c r="P1297" i="3"/>
  <c r="C65" i="2" s="1"/>
  <c r="V1298" i="3"/>
  <c r="V1297" i="3" s="1"/>
  <c r="E65" i="2" s="1"/>
  <c r="V1351" i="3"/>
  <c r="W1351" i="3" s="1"/>
  <c r="V1367" i="3"/>
  <c r="W1367" i="3" s="1"/>
  <c r="V1328" i="3"/>
  <c r="W1328" i="3" s="1"/>
  <c r="V1332" i="3"/>
  <c r="W1332" i="3" s="1"/>
  <c r="V1336" i="3"/>
  <c r="W1336" i="3" s="1"/>
  <c r="P1369" i="3"/>
  <c r="C68" i="2" s="1"/>
  <c r="V1374" i="3"/>
  <c r="V1385" i="3"/>
  <c r="W1385" i="3" s="1"/>
  <c r="V1217" i="3"/>
  <c r="V1211" i="3" s="1"/>
  <c r="E55" i="2" s="1"/>
  <c r="V1276" i="3"/>
  <c r="P1275" i="3"/>
  <c r="V1341" i="3"/>
  <c r="W1341" i="3" s="1"/>
  <c r="V1357" i="3"/>
  <c r="W1357" i="3" s="1"/>
  <c r="V1255" i="3"/>
  <c r="V1250" i="3" s="1"/>
  <c r="E57" i="2" s="1"/>
  <c r="V1312" i="3"/>
  <c r="W1312" i="3" s="1"/>
  <c r="V1320" i="3"/>
  <c r="W1320" i="3" s="1"/>
  <c r="V1353" i="3"/>
  <c r="W1353" i="3" s="1"/>
  <c r="E6" i="2"/>
  <c r="T728" i="3"/>
  <c r="V403" i="3"/>
  <c r="E15" i="2" s="1"/>
  <c r="R877" i="3"/>
  <c r="D42" i="2" s="1"/>
  <c r="V670" i="3"/>
  <c r="E33" i="2" s="1"/>
  <c r="P1188" i="3"/>
  <c r="C53" i="2" s="1"/>
  <c r="P1325" i="3"/>
  <c r="C67" i="2" s="1"/>
  <c r="T1431" i="3"/>
  <c r="W1405" i="3"/>
  <c r="W1403" i="3" s="1"/>
  <c r="F71" i="2" s="1"/>
  <c r="W1432" i="3"/>
  <c r="W1431" i="3" s="1"/>
  <c r="F73" i="2" s="1"/>
  <c r="P384" i="3"/>
  <c r="C14" i="2" s="1"/>
  <c r="V389" i="3"/>
  <c r="V531" i="3"/>
  <c r="W531" i="3" s="1"/>
  <c r="V284" i="3"/>
  <c r="W284" i="3" s="1"/>
  <c r="V330" i="3"/>
  <c r="W330" i="3" s="1"/>
  <c r="V366" i="3"/>
  <c r="W366" i="3" s="1"/>
  <c r="V382" i="3"/>
  <c r="W382" i="3" s="1"/>
  <c r="V474" i="3"/>
  <c r="W474" i="3" s="1"/>
  <c r="V543" i="3"/>
  <c r="W543" i="3" s="1"/>
  <c r="V590" i="3"/>
  <c r="W590" i="3" s="1"/>
  <c r="V65" i="3"/>
  <c r="V55" i="3" s="1"/>
  <c r="E7" i="2" s="1"/>
  <c r="P55" i="3"/>
  <c r="V304" i="3"/>
  <c r="W304" i="3" s="1"/>
  <c r="V338" i="3"/>
  <c r="W338" i="3" s="1"/>
  <c r="V372" i="3"/>
  <c r="W372" i="3" s="1"/>
  <c r="V475" i="3"/>
  <c r="W475" i="3" s="1"/>
  <c r="V587" i="3"/>
  <c r="W587" i="3" s="1"/>
  <c r="V611" i="3"/>
  <c r="W611" i="3" s="1"/>
  <c r="P614" i="3"/>
  <c r="C28" i="2" s="1"/>
  <c r="V619" i="3"/>
  <c r="V643" i="3"/>
  <c r="W643" i="3" s="1"/>
  <c r="V700" i="3"/>
  <c r="W700" i="3" s="1"/>
  <c r="V748" i="3"/>
  <c r="W748" i="3" s="1"/>
  <c r="P728" i="3"/>
  <c r="C35" i="2" s="1"/>
  <c r="V756" i="3"/>
  <c r="W756" i="3" s="1"/>
  <c r="V764" i="3"/>
  <c r="W764" i="3" s="1"/>
  <c r="V817" i="3"/>
  <c r="W817" i="3" s="1"/>
  <c r="V359" i="3"/>
  <c r="V354" i="3" s="1"/>
  <c r="E12" i="2" s="1"/>
  <c r="P354" i="3"/>
  <c r="C12" i="2" s="1"/>
  <c r="V378" i="3"/>
  <c r="W378" i="3" s="1"/>
  <c r="V472" i="3"/>
  <c r="W472" i="3" s="1"/>
  <c r="P470" i="3"/>
  <c r="C21" i="2" s="1"/>
  <c r="V532" i="3"/>
  <c r="W532" i="3" s="1"/>
  <c r="V548" i="3"/>
  <c r="W548" i="3" s="1"/>
  <c r="V584" i="3"/>
  <c r="W584" i="3" s="1"/>
  <c r="V592" i="3"/>
  <c r="W592" i="3" s="1"/>
  <c r="V612" i="3"/>
  <c r="W612" i="3" s="1"/>
  <c r="V265" i="3"/>
  <c r="W265" i="3" s="1"/>
  <c r="V536" i="3"/>
  <c r="W536" i="3" s="1"/>
  <c r="V552" i="3"/>
  <c r="W552" i="3" s="1"/>
  <c r="V898" i="3"/>
  <c r="W898" i="3" s="1"/>
  <c r="V906" i="3"/>
  <c r="W906" i="3" s="1"/>
  <c r="V933" i="3"/>
  <c r="W933" i="3" s="1"/>
  <c r="V964" i="3"/>
  <c r="W964" i="3" s="1"/>
  <c r="V899" i="3"/>
  <c r="W899" i="3" s="1"/>
  <c r="V907" i="3"/>
  <c r="W907" i="3" s="1"/>
  <c r="V930" i="3"/>
  <c r="V959" i="3"/>
  <c r="W959" i="3" s="1"/>
  <c r="V896" i="3"/>
  <c r="W896" i="3" s="1"/>
  <c r="V904" i="3"/>
  <c r="W904" i="3" s="1"/>
  <c r="V912" i="3"/>
  <c r="W912" i="3" s="1"/>
  <c r="V956" i="3"/>
  <c r="W956" i="3" s="1"/>
  <c r="V893" i="3"/>
  <c r="W893" i="3" s="1"/>
  <c r="V901" i="3"/>
  <c r="W901" i="3" s="1"/>
  <c r="V909" i="3"/>
  <c r="W909" i="3" s="1"/>
  <c r="V937" i="3"/>
  <c r="W937" i="3" s="1"/>
  <c r="V1391" i="3"/>
  <c r="W1391" i="3" s="1"/>
  <c r="V1382" i="3"/>
  <c r="W1382" i="3" s="1"/>
  <c r="V1192" i="3"/>
  <c r="V1261" i="3"/>
  <c r="V1260" i="3" s="1"/>
  <c r="E59" i="2" s="1"/>
  <c r="V1347" i="3"/>
  <c r="W1347" i="3" s="1"/>
  <c r="V1363" i="3"/>
  <c r="W1363" i="3" s="1"/>
  <c r="W444" i="3"/>
  <c r="T119" i="3"/>
  <c r="R364" i="3"/>
  <c r="D13" i="2" s="1"/>
  <c r="V119" i="3"/>
  <c r="E9" i="2" s="1"/>
  <c r="R915" i="3"/>
  <c r="D44" i="2" s="1"/>
  <c r="W627" i="3"/>
  <c r="W730" i="3"/>
  <c r="T1325" i="3"/>
  <c r="T1297" i="3"/>
  <c r="R1369" i="3"/>
  <c r="D68" i="2" s="1"/>
  <c r="R1275" i="3"/>
  <c r="W1001" i="3"/>
  <c r="V1045" i="3"/>
  <c r="E49" i="2" s="1"/>
  <c r="W1327" i="3"/>
  <c r="B77" i="2"/>
  <c r="A4" i="2" a="1"/>
  <c r="A4" i="2" s="1"/>
  <c r="A78" i="2" s="1"/>
  <c r="A75" i="2" s="1"/>
  <c r="T5" i="3" l="1"/>
  <c r="V1149" i="3"/>
  <c r="E51" i="2" s="1"/>
  <c r="V1188" i="3"/>
  <c r="E53" i="2" s="1"/>
  <c r="V999" i="3"/>
  <c r="E47" i="2" s="1"/>
  <c r="V442" i="3"/>
  <c r="E19" i="2" s="1"/>
  <c r="V877" i="3"/>
  <c r="E42" i="2" s="1"/>
  <c r="V132" i="3"/>
  <c r="E10" i="2" s="1"/>
  <c r="W403" i="3"/>
  <c r="F15" i="2" s="1"/>
  <c r="W1261" i="3"/>
  <c r="W1260" i="3" s="1"/>
  <c r="F59" i="2" s="1"/>
  <c r="V614" i="3"/>
  <c r="E28" i="2" s="1"/>
  <c r="V384" i="3"/>
  <c r="E14" i="2" s="1"/>
  <c r="V924" i="3"/>
  <c r="E45" i="2" s="1"/>
  <c r="W845" i="3"/>
  <c r="W844" i="3" s="1"/>
  <c r="F39" i="2" s="1"/>
  <c r="W1180" i="3"/>
  <c r="W1175" i="3" s="1"/>
  <c r="F52" i="2" s="1"/>
  <c r="W1149" i="3"/>
  <c r="F51" i="2" s="1"/>
  <c r="W648" i="3"/>
  <c r="W647" i="3" s="1"/>
  <c r="F31" i="2" s="1"/>
  <c r="V647" i="3"/>
  <c r="E31" i="2" s="1"/>
  <c r="W442" i="3"/>
  <c r="F19" i="2" s="1"/>
  <c r="V457" i="3"/>
  <c r="E20" i="2" s="1"/>
  <c r="W132" i="3"/>
  <c r="F10" i="2" s="1"/>
  <c r="W119" i="3"/>
  <c r="F9" i="2" s="1"/>
  <c r="W1018" i="3"/>
  <c r="F48" i="2" s="1"/>
  <c r="W1045" i="3"/>
  <c r="F49" i="2" s="1"/>
  <c r="W559" i="3"/>
  <c r="W556" i="3" s="1"/>
  <c r="F24" i="2" s="1"/>
  <c r="W1298" i="3"/>
  <c r="W1297" i="3" s="1"/>
  <c r="F65" i="2" s="1"/>
  <c r="V1275" i="3"/>
  <c r="V853" i="3"/>
  <c r="E40" i="2" s="1"/>
  <c r="V595" i="3"/>
  <c r="E26" i="2" s="1"/>
  <c r="W596" i="3"/>
  <c r="W595" i="3" s="1"/>
  <c r="F26" i="2" s="1"/>
  <c r="W999" i="3"/>
  <c r="F47" i="2" s="1"/>
  <c r="W1192" i="3"/>
  <c r="W1188" i="3" s="1"/>
  <c r="F53" i="2" s="1"/>
  <c r="W359" i="3"/>
  <c r="W354" i="3" s="1"/>
  <c r="F12" i="2" s="1"/>
  <c r="V420" i="3"/>
  <c r="E16" i="2" s="1"/>
  <c r="W1267" i="3"/>
  <c r="W1266" i="3" s="1"/>
  <c r="F61" i="2" s="1"/>
  <c r="W1394" i="3"/>
  <c r="W1393" i="3" s="1"/>
  <c r="F69" i="2" s="1"/>
  <c r="W880" i="3"/>
  <c r="W877" i="3" s="1"/>
  <c r="F42" i="2" s="1"/>
  <c r="V1109" i="3"/>
  <c r="E50" i="2" s="1"/>
  <c r="V478" i="3"/>
  <c r="E22" i="2" s="1"/>
  <c r="W981" i="3"/>
  <c r="W976" i="3" s="1"/>
  <c r="F46" i="2" s="1"/>
  <c r="V976" i="3"/>
  <c r="E46" i="2" s="1"/>
  <c r="W833" i="3"/>
  <c r="W820" i="3" s="1"/>
  <c r="F38" i="2" s="1"/>
  <c r="V820" i="3"/>
  <c r="E38" i="2" s="1"/>
  <c r="V1325" i="3"/>
  <c r="E67" i="2" s="1"/>
  <c r="W619" i="3"/>
  <c r="W614" i="3" s="1"/>
  <c r="F28" i="2" s="1"/>
  <c r="W1217" i="3"/>
  <c r="W1211" i="3" s="1"/>
  <c r="F55" i="2" s="1"/>
  <c r="W1270" i="3"/>
  <c r="W1269" i="3" s="1"/>
  <c r="F62" i="2" s="1"/>
  <c r="W859" i="3"/>
  <c r="W853" i="3" s="1"/>
  <c r="F40" i="2" s="1"/>
  <c r="V1018" i="3"/>
  <c r="E48" i="2" s="1"/>
  <c r="V1203" i="3"/>
  <c r="E54" i="2" s="1"/>
  <c r="W1204" i="3"/>
  <c r="W1203" i="3" s="1"/>
  <c r="F54" i="2" s="1"/>
  <c r="V728" i="3"/>
  <c r="E35" i="2" s="1"/>
  <c r="V1263" i="3"/>
  <c r="E60" i="2" s="1"/>
  <c r="W1264" i="3"/>
  <c r="W1263" i="3" s="1"/>
  <c r="F60" i="2" s="1"/>
  <c r="W625" i="3"/>
  <c r="F29" i="2" s="1"/>
  <c r="W420" i="3"/>
  <c r="F16" i="2" s="1"/>
  <c r="W440" i="3"/>
  <c r="W436" i="3" s="1"/>
  <c r="F18" i="2" s="1"/>
  <c r="W1111" i="3"/>
  <c r="W1109" i="3" s="1"/>
  <c r="F50" i="2" s="1"/>
  <c r="W483" i="3"/>
  <c r="W478" i="3" s="1"/>
  <c r="F22" i="2" s="1"/>
  <c r="W677" i="3"/>
  <c r="F34" i="2" s="1"/>
  <c r="W636" i="3"/>
  <c r="F30" i="2" s="1"/>
  <c r="W581" i="3"/>
  <c r="F25" i="2" s="1"/>
  <c r="D64" i="2"/>
  <c r="R1274" i="3"/>
  <c r="D63" i="2" s="1"/>
  <c r="C64" i="2"/>
  <c r="P1274" i="3"/>
  <c r="C63" i="2" s="1"/>
  <c r="W891" i="3"/>
  <c r="F43" i="2" s="1"/>
  <c r="W807" i="3"/>
  <c r="F37" i="2" s="1"/>
  <c r="W529" i="3"/>
  <c r="F23" i="2" s="1"/>
  <c r="V606" i="3"/>
  <c r="E27" i="2" s="1"/>
  <c r="V1304" i="3"/>
  <c r="E66" i="2" s="1"/>
  <c r="V891" i="3"/>
  <c r="E43" i="2" s="1"/>
  <c r="W930" i="3"/>
  <c r="W924" i="3" s="1"/>
  <c r="F45" i="2" s="1"/>
  <c r="W470" i="3"/>
  <c r="F21" i="2" s="1"/>
  <c r="W1255" i="3"/>
  <c r="W1250" i="3" s="1"/>
  <c r="F57" i="2" s="1"/>
  <c r="V1369" i="3"/>
  <c r="E68" i="2" s="1"/>
  <c r="V243" i="3"/>
  <c r="E11" i="2" s="1"/>
  <c r="E64" i="2"/>
  <c r="T1274" i="3"/>
  <c r="V470" i="3"/>
  <c r="E21" i="2" s="1"/>
  <c r="W65" i="3"/>
  <c r="W55" i="3" s="1"/>
  <c r="W389" i="3"/>
  <c r="W384" i="3" s="1"/>
  <c r="F14" i="2" s="1"/>
  <c r="W1400" i="3"/>
  <c r="W1397" i="3" s="1"/>
  <c r="F70" i="2" s="1"/>
  <c r="V364" i="3"/>
  <c r="E13" i="2" s="1"/>
  <c r="V636" i="3"/>
  <c r="E30" i="2" s="1"/>
  <c r="V581" i="3"/>
  <c r="E25" i="2" s="1"/>
  <c r="R5" i="3"/>
  <c r="D5" i="2" s="1"/>
  <c r="W1308" i="3"/>
  <c r="W1304" i="3" s="1"/>
  <c r="F66" i="2" s="1"/>
  <c r="W259" i="3"/>
  <c r="W243" i="3" s="1"/>
  <c r="F11" i="2" s="1"/>
  <c r="P5" i="3"/>
  <c r="C5" i="2" s="1"/>
  <c r="C7" i="2"/>
  <c r="W1325" i="3"/>
  <c r="F67" i="2" s="1"/>
  <c r="W728" i="3"/>
  <c r="F35" i="2" s="1"/>
  <c r="W1276" i="3"/>
  <c r="W1275" i="3" s="1"/>
  <c r="W1374" i="3"/>
  <c r="W1369" i="3" s="1"/>
  <c r="F68" i="2" s="1"/>
  <c r="V807" i="3"/>
  <c r="E37" i="2" s="1"/>
  <c r="W663" i="3"/>
  <c r="W650" i="3" s="1"/>
  <c r="F32" i="2" s="1"/>
  <c r="V529" i="3"/>
  <c r="E23" i="2" s="1"/>
  <c r="W459" i="3"/>
  <c r="W457" i="3" s="1"/>
  <c r="F20" i="2" s="1"/>
  <c r="W1227" i="3"/>
  <c r="W1226" i="3" s="1"/>
  <c r="F56" i="2" s="1"/>
  <c r="W608" i="3"/>
  <c r="W606" i="3" s="1"/>
  <c r="F27" i="2" s="1"/>
  <c r="W365" i="3"/>
  <c r="W364" i="3" s="1"/>
  <c r="F13" i="2" s="1"/>
  <c r="W96" i="3"/>
  <c r="W75" i="3" s="1"/>
  <c r="F8" i="2" s="1"/>
  <c r="W867" i="3"/>
  <c r="W866" i="3" s="1"/>
  <c r="F41" i="2" s="1"/>
  <c r="V677" i="3"/>
  <c r="E34" i="2" s="1"/>
  <c r="C78" i="2"/>
  <c r="C76" i="2" s="1"/>
  <c r="B78" i="2"/>
  <c r="C75" i="2" l="1"/>
  <c r="C79" i="2" s="1"/>
  <c r="V1274" i="3"/>
  <c r="E63" i="2" s="1"/>
  <c r="F64" i="2"/>
  <c r="W1274" i="3"/>
  <c r="F63" i="2" s="1"/>
  <c r="F7" i="2"/>
  <c r="W5" i="3"/>
  <c r="F5" i="2" s="1"/>
  <c r="V5" i="3"/>
  <c r="E5" i="2" s="1"/>
</calcChain>
</file>

<file path=xl/sharedStrings.xml><?xml version="1.0" encoding="utf-8"?>
<sst xmlns="http://schemas.openxmlformats.org/spreadsheetml/2006/main" count="6510" uniqueCount="2203">
  <si>
    <t>%</t>
  </si>
  <si>
    <t>1</t>
  </si>
  <si>
    <t>H</t>
  </si>
  <si>
    <t>_</t>
  </si>
  <si>
    <t>h</t>
  </si>
  <si>
    <t>m</t>
  </si>
  <si>
    <t>t</t>
  </si>
  <si>
    <t>x</t>
  </si>
  <si>
    <t>MJ</t>
  </si>
  <si>
    <t>ON</t>
  </si>
  <si>
    <t>SP</t>
  </si>
  <si>
    <t>kg</t>
  </si>
  <si>
    <t>km</t>
  </si>
  <si>
    <t>ks</t>
  </si>
  <si>
    <t>lt</t>
  </si>
  <si>
    <t>m2</t>
  </si>
  <si>
    <t>m3</t>
  </si>
  <si>
    <t>sb</t>
  </si>
  <si>
    <t>001</t>
  </si>
  <si>
    <t>002</t>
  </si>
  <si>
    <t>003</t>
  </si>
  <si>
    <t>004</t>
  </si>
  <si>
    <t>005</t>
  </si>
  <si>
    <t>006</t>
  </si>
  <si>
    <t>009</t>
  </si>
  <si>
    <t>099</t>
  </si>
  <si>
    <t>711</t>
  </si>
  <si>
    <t>712</t>
  </si>
  <si>
    <t>713</t>
  </si>
  <si>
    <t>721</t>
  </si>
  <si>
    <t>722</t>
  </si>
  <si>
    <t>723</t>
  </si>
  <si>
    <t>725</t>
  </si>
  <si>
    <t>731</t>
  </si>
  <si>
    <t>732</t>
  </si>
  <si>
    <t>733</t>
  </si>
  <si>
    <t>734</t>
  </si>
  <si>
    <t>735</t>
  </si>
  <si>
    <t>737</t>
  </si>
  <si>
    <t>762</t>
  </si>
  <si>
    <t>763</t>
  </si>
  <si>
    <t>764</t>
  </si>
  <si>
    <t>765</t>
  </si>
  <si>
    <t>766</t>
  </si>
  <si>
    <t>767</t>
  </si>
  <si>
    <t>771</t>
  </si>
  <si>
    <t>775</t>
  </si>
  <si>
    <t>776</t>
  </si>
  <si>
    <t>781</t>
  </si>
  <si>
    <t>783</t>
  </si>
  <si>
    <t>784</t>
  </si>
  <si>
    <t>787</t>
  </si>
  <si>
    <t>DPH</t>
  </si>
  <si>
    <t>Kód</t>
  </si>
  <si>
    <t>TZ3</t>
  </si>
  <si>
    <t>Typ</t>
  </si>
  <si>
    <t>V01</t>
  </si>
  <si>
    <t>V03</t>
  </si>
  <si>
    <t>V04</t>
  </si>
  <si>
    <t>V06</t>
  </si>
  <si>
    <t>dní</t>
  </si>
  <si>
    <t>hod</t>
  </si>
  <si>
    <t>kpl</t>
  </si>
  <si>
    <t>kpt</t>
  </si>
  <si>
    <t>kus</t>
  </si>
  <si>
    <t>Kč</t>
  </si>
  <si>
    <t>0011</t>
  </si>
  <si>
    <t>0012</t>
  </si>
  <si>
    <t>0013</t>
  </si>
  <si>
    <t>0014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</si>
  <si>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</si>
  <si>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</si>
  <si>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</si>
  <si>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</si>
  <si>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</si>
  <si>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</si>
  <si>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</si>
  <si>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</si>
  <si>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</si>
  <si>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0221</t>
  </si>
  <si>
    <t>0222</t>
  </si>
  <si>
    <t>0223</t>
  </si>
  <si>
    <t>0224</t>
  </si>
  <si>
    <t>0241</t>
  </si>
  <si>
    <t>0242</t>
  </si>
  <si>
    <t>0243</t>
  </si>
  <si>
    <t>0244</t>
  </si>
  <si>
    <t>0245</t>
  </si>
  <si>
    <t>9*14</t>
  </si>
  <si>
    <t>Cena</t>
  </si>
  <si>
    <t>Fáze</t>
  </si>
  <si>
    <t>sada</t>
  </si>
  <si>
    <t>02191</t>
  </si>
  <si>
    <t>45,32</t>
  </si>
  <si>
    <t>51,44</t>
  </si>
  <si>
    <t>6*0,8</t>
  </si>
  <si>
    <t>Firmy</t>
  </si>
  <si>
    <t>Jméno</t>
  </si>
  <si>
    <t>Název</t>
  </si>
  <si>
    <t>Oddíl</t>
  </si>
  <si>
    <t>Popis</t>
  </si>
  <si>
    <t>SO_01</t>
  </si>
  <si>
    <t>SO_02</t>
  </si>
  <si>
    <t>Verze</t>
  </si>
  <si>
    <t>Výraz</t>
  </si>
  <si>
    <t>soub.</t>
  </si>
  <si>
    <t>Suť</t>
  </si>
  <si>
    <t>11,2*2</t>
  </si>
  <si>
    <t>154,25</t>
  </si>
  <si>
    <t>172,48</t>
  </si>
  <si>
    <t>Figura</t>
  </si>
  <si>
    <t>Objekt</t>
  </si>
  <si>
    <t>1,512/2</t>
  </si>
  <si>
    <t>2NP;  1</t>
  </si>
  <si>
    <t>4,145/2</t>
  </si>
  <si>
    <t>54,72/2</t>
  </si>
  <si>
    <t>9,8+9,2</t>
  </si>
  <si>
    <t>Hodnota</t>
  </si>
  <si>
    <t>Objímky</t>
  </si>
  <si>
    <t>TZ3-001</t>
  </si>
  <si>
    <t>Zakázka</t>
  </si>
  <si>
    <t>Ztratné</t>
  </si>
  <si>
    <t>Poř.</t>
  </si>
  <si>
    <t>(40+3,5)</t>
  </si>
  <si>
    <t>13380620</t>
  </si>
  <si>
    <t>13380625</t>
  </si>
  <si>
    <t>134100R1</t>
  </si>
  <si>
    <t>134100R2</t>
  </si>
  <si>
    <t>134100R3</t>
  </si>
  <si>
    <t>134100R4</t>
  </si>
  <si>
    <t>24+7,128</t>
  </si>
  <si>
    <t>28329326</t>
  </si>
  <si>
    <t>28372303</t>
  </si>
  <si>
    <t>28372306</t>
  </si>
  <si>
    <t>28372316</t>
  </si>
  <si>
    <t>58331200</t>
  </si>
  <si>
    <t>59030981</t>
  </si>
  <si>
    <t>59247370</t>
  </si>
  <si>
    <t>59631102</t>
  </si>
  <si>
    <t>59761290</t>
  </si>
  <si>
    <t>60511120</t>
  </si>
  <si>
    <t>60514114</t>
  </si>
  <si>
    <t>61191155</t>
  </si>
  <si>
    <t>62811150</t>
  </si>
  <si>
    <t>63148149</t>
  </si>
  <si>
    <t>63148152</t>
  </si>
  <si>
    <t>63148154</t>
  </si>
  <si>
    <t>63148157</t>
  </si>
  <si>
    <t>67352481</t>
  </si>
  <si>
    <t>Hmotnost</t>
  </si>
  <si>
    <t>IN-4-737</t>
  </si>
  <si>
    <t>Investor</t>
  </si>
  <si>
    <t>Zakázka:</t>
  </si>
  <si>
    <t>012002000</t>
  </si>
  <si>
    <t>030001000</t>
  </si>
  <si>
    <t>045002000</t>
  </si>
  <si>
    <t>062002000</t>
  </si>
  <si>
    <t>065002000</t>
  </si>
  <si>
    <t>113107121</t>
  </si>
  <si>
    <t>121101103</t>
  </si>
  <si>
    <t>131203101</t>
  </si>
  <si>
    <t>131203109</t>
  </si>
  <si>
    <t>132201101</t>
  </si>
  <si>
    <t>132201109</t>
  </si>
  <si>
    <t>132201201</t>
  </si>
  <si>
    <t>132201209</t>
  </si>
  <si>
    <t>132202102</t>
  </si>
  <si>
    <t>132202109</t>
  </si>
  <si>
    <t>139711101</t>
  </si>
  <si>
    <t>151101102</t>
  </si>
  <si>
    <t>151101112</t>
  </si>
  <si>
    <t>161101102</t>
  </si>
  <si>
    <t>161101501</t>
  </si>
  <si>
    <t>161101601</t>
  </si>
  <si>
    <t>162201201</t>
  </si>
  <si>
    <t>162201211</t>
  </si>
  <si>
    <t>162701105</t>
  </si>
  <si>
    <t>167101102</t>
  </si>
  <si>
    <t>171201201</t>
  </si>
  <si>
    <t>171201211</t>
  </si>
  <si>
    <t>174101101</t>
  </si>
  <si>
    <t>175101201</t>
  </si>
  <si>
    <t>181101102</t>
  </si>
  <si>
    <t>181111131</t>
  </si>
  <si>
    <t>187,169*3</t>
  </si>
  <si>
    <t>1PP;4,145</t>
  </si>
  <si>
    <t>1PP;5,656</t>
  </si>
  <si>
    <t>212312111</t>
  </si>
  <si>
    <t>212752311</t>
  </si>
  <si>
    <t>212752R01</t>
  </si>
  <si>
    <t>213141121</t>
  </si>
  <si>
    <t>224311114</t>
  </si>
  <si>
    <t>274313611</t>
  </si>
  <si>
    <t>274313812</t>
  </si>
  <si>
    <t>279232514</t>
  </si>
  <si>
    <t>283111110</t>
  </si>
  <si>
    <t>289474223</t>
  </si>
  <si>
    <t>2NP;0,224</t>
  </si>
  <si>
    <t>2NP;31,63</t>
  </si>
  <si>
    <t>311231116</t>
  </si>
  <si>
    <t>311321612</t>
  </si>
  <si>
    <t>311351101</t>
  </si>
  <si>
    <t>311351102</t>
  </si>
  <si>
    <t>311351105</t>
  </si>
  <si>
    <t>311351106</t>
  </si>
  <si>
    <t>311361821</t>
  </si>
  <si>
    <t>311362021</t>
  </si>
  <si>
    <t>317168112</t>
  </si>
  <si>
    <t>317169P01</t>
  </si>
  <si>
    <t>317169P02</t>
  </si>
  <si>
    <t>317941123</t>
  </si>
  <si>
    <t>342248110</t>
  </si>
  <si>
    <t>342248112</t>
  </si>
  <si>
    <t>342272523</t>
  </si>
  <si>
    <t>346244381</t>
  </si>
  <si>
    <t>348261151</t>
  </si>
  <si>
    <t>348261251</t>
  </si>
  <si>
    <t>348262028</t>
  </si>
  <si>
    <t>349231811</t>
  </si>
  <si>
    <t>411321616</t>
  </si>
  <si>
    <t>411351101</t>
  </si>
  <si>
    <t>411351102</t>
  </si>
  <si>
    <t>411354239</t>
  </si>
  <si>
    <t>411361821</t>
  </si>
  <si>
    <t>6+3+5,5+6</t>
  </si>
  <si>
    <t>611422321</t>
  </si>
  <si>
    <t>611441541</t>
  </si>
  <si>
    <t>611471413</t>
  </si>
  <si>
    <t>612421321</t>
  </si>
  <si>
    <t>612421422</t>
  </si>
  <si>
    <t>612425931</t>
  </si>
  <si>
    <t>612471413</t>
  </si>
  <si>
    <t>612473181</t>
  </si>
  <si>
    <t>612473182</t>
  </si>
  <si>
    <t>621325203</t>
  </si>
  <si>
    <t>621325R01</t>
  </si>
  <si>
    <t>622422521</t>
  </si>
  <si>
    <t>622423121</t>
  </si>
  <si>
    <t>622531011</t>
  </si>
  <si>
    <t>622611133</t>
  </si>
  <si>
    <t>622711120</t>
  </si>
  <si>
    <t>622732113</t>
  </si>
  <si>
    <t>628195001</t>
  </si>
  <si>
    <t>631311113</t>
  </si>
  <si>
    <t>631311114</t>
  </si>
  <si>
    <t>631319171</t>
  </si>
  <si>
    <t>631362021</t>
  </si>
  <si>
    <t>632441226</t>
  </si>
  <si>
    <t>632451034</t>
  </si>
  <si>
    <t>632451447</t>
  </si>
  <si>
    <t>632451R01</t>
  </si>
  <si>
    <t>632459124</t>
  </si>
  <si>
    <t>635111115</t>
  </si>
  <si>
    <t>635111142</t>
  </si>
  <si>
    <t>635111215</t>
  </si>
  <si>
    <t>636211122</t>
  </si>
  <si>
    <t>711131101</t>
  </si>
  <si>
    <t>711193122</t>
  </si>
  <si>
    <t>711211113</t>
  </si>
  <si>
    <t>711792V01</t>
  </si>
  <si>
    <t>711831110</t>
  </si>
  <si>
    <t>712100R01</t>
  </si>
  <si>
    <t>712100R02</t>
  </si>
  <si>
    <t>713111121</t>
  </si>
  <si>
    <t>713111126</t>
  </si>
  <si>
    <t>713111136</t>
  </si>
  <si>
    <t>713121111</t>
  </si>
  <si>
    <t>713141151</t>
  </si>
  <si>
    <t>713191131</t>
  </si>
  <si>
    <t>713291V01</t>
  </si>
  <si>
    <t>713291V02</t>
  </si>
  <si>
    <t>713291V03</t>
  </si>
  <si>
    <t>713511R01</t>
  </si>
  <si>
    <t>721191401</t>
  </si>
  <si>
    <t>721191402</t>
  </si>
  <si>
    <t>721191403</t>
  </si>
  <si>
    <t>721191404</t>
  </si>
  <si>
    <t>721191405</t>
  </si>
  <si>
    <t>721191406</t>
  </si>
  <si>
    <t>721191407</t>
  </si>
  <si>
    <t>721191408</t>
  </si>
  <si>
    <t>721191409</t>
  </si>
  <si>
    <t>721191410</t>
  </si>
  <si>
    <t>721191411</t>
  </si>
  <si>
    <t>721191412</t>
  </si>
  <si>
    <t>721191413</t>
  </si>
  <si>
    <t>721191414</t>
  </si>
  <si>
    <t>721191415</t>
  </si>
  <si>
    <t>721191416</t>
  </si>
  <si>
    <t>721191417</t>
  </si>
  <si>
    <t>721191418</t>
  </si>
  <si>
    <t>721191419</t>
  </si>
  <si>
    <t>721191420</t>
  </si>
  <si>
    <t>721191421</t>
  </si>
  <si>
    <t>721191422</t>
  </si>
  <si>
    <t>721191423</t>
  </si>
  <si>
    <t>721191424</t>
  </si>
  <si>
    <t>721191425</t>
  </si>
  <si>
    <t>721191426</t>
  </si>
  <si>
    <t>721191427</t>
  </si>
  <si>
    <t>721191428</t>
  </si>
  <si>
    <t>721191429</t>
  </si>
  <si>
    <t>721191430</t>
  </si>
  <si>
    <t>721191431</t>
  </si>
  <si>
    <t>721191432</t>
  </si>
  <si>
    <t>721191433</t>
  </si>
  <si>
    <t>721191434</t>
  </si>
  <si>
    <t>721191435</t>
  </si>
  <si>
    <t>721191436</t>
  </si>
  <si>
    <t>722191437</t>
  </si>
  <si>
    <t>722191438</t>
  </si>
  <si>
    <t>722191439</t>
  </si>
  <si>
    <t>722191440</t>
  </si>
  <si>
    <t>722191441</t>
  </si>
  <si>
    <t>722191442</t>
  </si>
  <si>
    <t>722191443</t>
  </si>
  <si>
    <t>722191444</t>
  </si>
  <si>
    <t>722191445</t>
  </si>
  <si>
    <t>722191446</t>
  </si>
  <si>
    <t>722191447</t>
  </si>
  <si>
    <t>722191448</t>
  </si>
  <si>
    <t>722191449</t>
  </si>
  <si>
    <t>722191450</t>
  </si>
  <si>
    <t>722191451</t>
  </si>
  <si>
    <t>722191452</t>
  </si>
  <si>
    <t>722191453</t>
  </si>
  <si>
    <t>722191454</t>
  </si>
  <si>
    <t>722191455</t>
  </si>
  <si>
    <t>722191456</t>
  </si>
  <si>
    <t>722191457</t>
  </si>
  <si>
    <t>722191458</t>
  </si>
  <si>
    <t>722191459</t>
  </si>
  <si>
    <t>722191460</t>
  </si>
  <si>
    <t>722191461</t>
  </si>
  <si>
    <t>722191462</t>
  </si>
  <si>
    <t>722191463</t>
  </si>
  <si>
    <t>722191464</t>
  </si>
  <si>
    <t>722191466</t>
  </si>
  <si>
    <t>722191467</t>
  </si>
  <si>
    <t>722191468</t>
  </si>
  <si>
    <t>722191469</t>
  </si>
  <si>
    <t>722191470</t>
  </si>
  <si>
    <t>722191471</t>
  </si>
  <si>
    <t>722191472</t>
  </si>
  <si>
    <t>722191473</t>
  </si>
  <si>
    <t>722191474</t>
  </si>
  <si>
    <t>722191475</t>
  </si>
  <si>
    <t>722191476</t>
  </si>
  <si>
    <t>725191476</t>
  </si>
  <si>
    <t>725191477</t>
  </si>
  <si>
    <t>725191478</t>
  </si>
  <si>
    <t>725191479</t>
  </si>
  <si>
    <t>725191480</t>
  </si>
  <si>
    <t>725191481</t>
  </si>
  <si>
    <t>725191482</t>
  </si>
  <si>
    <t>725191483</t>
  </si>
  <si>
    <t>725191484</t>
  </si>
  <si>
    <t>725191485</t>
  </si>
  <si>
    <t>725191487</t>
  </si>
  <si>
    <t>725191488</t>
  </si>
  <si>
    <t>725191489</t>
  </si>
  <si>
    <t>725191490</t>
  </si>
  <si>
    <t>725191491</t>
  </si>
  <si>
    <t>725191492</t>
  </si>
  <si>
    <t>725191493</t>
  </si>
  <si>
    <t>725191494</t>
  </si>
  <si>
    <t>725191495</t>
  </si>
  <si>
    <t>725191496</t>
  </si>
  <si>
    <t>725191497</t>
  </si>
  <si>
    <t>762330R21</t>
  </si>
  <si>
    <t>762331922</t>
  </si>
  <si>
    <t>762331932</t>
  </si>
  <si>
    <t>762331942</t>
  </si>
  <si>
    <t>762332922</t>
  </si>
  <si>
    <t>762332924</t>
  </si>
  <si>
    <t>762333R01</t>
  </si>
  <si>
    <t>762341210</t>
  </si>
  <si>
    <t>762342211</t>
  </si>
  <si>
    <t>762342441</t>
  </si>
  <si>
    <t>762342811</t>
  </si>
  <si>
    <t>762395000</t>
  </si>
  <si>
    <t>762395R01</t>
  </si>
  <si>
    <t>762510825</t>
  </si>
  <si>
    <t>762521104</t>
  </si>
  <si>
    <t>762522811</t>
  </si>
  <si>
    <t>762595001</t>
  </si>
  <si>
    <t>762821942</t>
  </si>
  <si>
    <t>762841111</t>
  </si>
  <si>
    <t>762841811</t>
  </si>
  <si>
    <t>762895000</t>
  </si>
  <si>
    <t>763111421</t>
  </si>
  <si>
    <t>763111424</t>
  </si>
  <si>
    <t>763111427</t>
  </si>
  <si>
    <t>763121562</t>
  </si>
  <si>
    <t>763121563</t>
  </si>
  <si>
    <t>763121564</t>
  </si>
  <si>
    <t>763121565</t>
  </si>
  <si>
    <t>763131521</t>
  </si>
  <si>
    <t>763164152</t>
  </si>
  <si>
    <t>764001891</t>
  </si>
  <si>
    <t>764222218</t>
  </si>
  <si>
    <t>764222219</t>
  </si>
  <si>
    <t>764231472</t>
  </si>
  <si>
    <t>764242240</t>
  </si>
  <si>
    <t>764252203</t>
  </si>
  <si>
    <t>764259216</t>
  </si>
  <si>
    <t>764331414</t>
  </si>
  <si>
    <t>764352811</t>
  </si>
  <si>
    <t>764394811</t>
  </si>
  <si>
    <t>764410850</t>
  </si>
  <si>
    <t>764454802</t>
  </si>
  <si>
    <t>764510240</t>
  </si>
  <si>
    <t>764530210</t>
  </si>
  <si>
    <t>764554202</t>
  </si>
  <si>
    <t>765111102</t>
  </si>
  <si>
    <t>765113412</t>
  </si>
  <si>
    <t>765114021</t>
  </si>
  <si>
    <t>765114211</t>
  </si>
  <si>
    <t>765114312</t>
  </si>
  <si>
    <t>765121802</t>
  </si>
  <si>
    <t>765311583</t>
  </si>
  <si>
    <t>765311813</t>
  </si>
  <si>
    <t>765901191</t>
  </si>
  <si>
    <t>766421213</t>
  </si>
  <si>
    <t>766421821</t>
  </si>
  <si>
    <t>766422342</t>
  </si>
  <si>
    <t>766661T01</t>
  </si>
  <si>
    <t>766661T02</t>
  </si>
  <si>
    <t>766661T03</t>
  </si>
  <si>
    <t>766661T04</t>
  </si>
  <si>
    <t>766661T05</t>
  </si>
  <si>
    <t>766661T06</t>
  </si>
  <si>
    <t>766661T07</t>
  </si>
  <si>
    <t>766661T08</t>
  </si>
  <si>
    <t>766661T09</t>
  </si>
  <si>
    <t>766661T10</t>
  </si>
  <si>
    <t>766661T11</t>
  </si>
  <si>
    <t>766661T12</t>
  </si>
  <si>
    <t>766661T13</t>
  </si>
  <si>
    <t>766661T14</t>
  </si>
  <si>
    <t>766661T15</t>
  </si>
  <si>
    <t>766661T16</t>
  </si>
  <si>
    <t>766661T17</t>
  </si>
  <si>
    <t>766661T18</t>
  </si>
  <si>
    <t>766662D01</t>
  </si>
  <si>
    <t>766662D02</t>
  </si>
  <si>
    <t>766662D03</t>
  </si>
  <si>
    <t>766662D04</t>
  </si>
  <si>
    <t>766662D05</t>
  </si>
  <si>
    <t>766662D06</t>
  </si>
  <si>
    <t>766662D07</t>
  </si>
  <si>
    <t>766662D08</t>
  </si>
  <si>
    <t>766662D09</t>
  </si>
  <si>
    <t>766662D10</t>
  </si>
  <si>
    <t>766662D11</t>
  </si>
  <si>
    <t>766662D12</t>
  </si>
  <si>
    <t>766662D13</t>
  </si>
  <si>
    <t>766662D14</t>
  </si>
  <si>
    <t>766662D15</t>
  </si>
  <si>
    <t>766662D16</t>
  </si>
  <si>
    <t>766662D17</t>
  </si>
  <si>
    <t>766662D18</t>
  </si>
  <si>
    <t>766662D19</t>
  </si>
  <si>
    <t>766662D20</t>
  </si>
  <si>
    <t>766662D21</t>
  </si>
  <si>
    <t>766662D22</t>
  </si>
  <si>
    <t>766662D23</t>
  </si>
  <si>
    <t>766662D24</t>
  </si>
  <si>
    <t>766662D25</t>
  </si>
  <si>
    <t>766662D26</t>
  </si>
  <si>
    <t>766662D27</t>
  </si>
  <si>
    <t>766662D28</t>
  </si>
  <si>
    <t>766800R21</t>
  </si>
  <si>
    <t>766801R01</t>
  </si>
  <si>
    <t>766801R02</t>
  </si>
  <si>
    <t>767000S01</t>
  </si>
  <si>
    <t>767000V01</t>
  </si>
  <si>
    <t>767400V01</t>
  </si>
  <si>
    <t>767581803</t>
  </si>
  <si>
    <t>767890S01</t>
  </si>
  <si>
    <t>767890S02</t>
  </si>
  <si>
    <t>767890V01</t>
  </si>
  <si>
    <t>767890V02</t>
  </si>
  <si>
    <t>767890Z01</t>
  </si>
  <si>
    <t>767890Z02</t>
  </si>
  <si>
    <t>767890Z03</t>
  </si>
  <si>
    <t>767890Z04</t>
  </si>
  <si>
    <t>767890Z05</t>
  </si>
  <si>
    <t>767890Z06</t>
  </si>
  <si>
    <t>767890Z07</t>
  </si>
  <si>
    <t>767890Z08</t>
  </si>
  <si>
    <t>767890Z09</t>
  </si>
  <si>
    <t>767890Z10</t>
  </si>
  <si>
    <t>767890Z11</t>
  </si>
  <si>
    <t>767890Z12</t>
  </si>
  <si>
    <t>767890Z13</t>
  </si>
  <si>
    <t>767891V01</t>
  </si>
  <si>
    <t>767891V02</t>
  </si>
  <si>
    <t>767891V03</t>
  </si>
  <si>
    <t>767892V01</t>
  </si>
  <si>
    <t>767955P01</t>
  </si>
  <si>
    <t>767995107</t>
  </si>
  <si>
    <t>767995108</t>
  </si>
  <si>
    <t>771473112</t>
  </si>
  <si>
    <t>771531007</t>
  </si>
  <si>
    <t>771551113</t>
  </si>
  <si>
    <t>771573112</t>
  </si>
  <si>
    <t>771574112</t>
  </si>
  <si>
    <t>775511480</t>
  </si>
  <si>
    <t>775530000</t>
  </si>
  <si>
    <t>775551R01</t>
  </si>
  <si>
    <t>775591319</t>
  </si>
  <si>
    <t>775591919</t>
  </si>
  <si>
    <t>776511820</t>
  </si>
  <si>
    <t>776511P10</t>
  </si>
  <si>
    <t>776511P12</t>
  </si>
  <si>
    <t>776551830</t>
  </si>
  <si>
    <t>776990112</t>
  </si>
  <si>
    <t>781413111</t>
  </si>
  <si>
    <t>783121116</t>
  </si>
  <si>
    <t>783121130</t>
  </si>
  <si>
    <t>783695233</t>
  </si>
  <si>
    <t>783783312</t>
  </si>
  <si>
    <t>784453641</t>
  </si>
  <si>
    <t>787192V01</t>
  </si>
  <si>
    <t>9,8+6+6,3</t>
  </si>
  <si>
    <t>941111132</t>
  </si>
  <si>
    <t>941111232</t>
  </si>
  <si>
    <t>941111832</t>
  </si>
  <si>
    <t>949111112</t>
  </si>
  <si>
    <t>949111114</t>
  </si>
  <si>
    <t>952901111</t>
  </si>
  <si>
    <t>952901S01</t>
  </si>
  <si>
    <t>952901S02</t>
  </si>
  <si>
    <t>953300R01</t>
  </si>
  <si>
    <t>953731215</t>
  </si>
  <si>
    <t>953801R01</t>
  </si>
  <si>
    <t>960211251</t>
  </si>
  <si>
    <t>961043111</t>
  </si>
  <si>
    <t>962031132</t>
  </si>
  <si>
    <t>962031133</t>
  </si>
  <si>
    <t>962032231</t>
  </si>
  <si>
    <t>962041314</t>
  </si>
  <si>
    <t>963042819</t>
  </si>
  <si>
    <t>963051110</t>
  </si>
  <si>
    <t>965031131</t>
  </si>
  <si>
    <t>965042141</t>
  </si>
  <si>
    <t>965081313</t>
  </si>
  <si>
    <t>965082923</t>
  </si>
  <si>
    <t>967031132</t>
  </si>
  <si>
    <t>968062354</t>
  </si>
  <si>
    <t>968062355</t>
  </si>
  <si>
    <t>968062356</t>
  </si>
  <si>
    <t>968062455</t>
  </si>
  <si>
    <t>968062456</t>
  </si>
  <si>
    <t>971028471</t>
  </si>
  <si>
    <t>974031666</t>
  </si>
  <si>
    <t>975024131</t>
  </si>
  <si>
    <t>975024241</t>
  </si>
  <si>
    <t>978012191</t>
  </si>
  <si>
    <t>979011111</t>
  </si>
  <si>
    <t>979011121</t>
  </si>
  <si>
    <t>979081111</t>
  </si>
  <si>
    <t>979081121</t>
  </si>
  <si>
    <t>979082111</t>
  </si>
  <si>
    <t>979082121</t>
  </si>
  <si>
    <t>979088212</t>
  </si>
  <si>
    <t>979098231</t>
  </si>
  <si>
    <t>985141212</t>
  </si>
  <si>
    <t>985331R01</t>
  </si>
  <si>
    <t>985421R01</t>
  </si>
  <si>
    <t>985421R02</t>
  </si>
  <si>
    <t>985441113</t>
  </si>
  <si>
    <t>998711201</t>
  </si>
  <si>
    <t>998711203</t>
  </si>
  <si>
    <t>998712202</t>
  </si>
  <si>
    <t>998713203</t>
  </si>
  <si>
    <t>998762203</t>
  </si>
  <si>
    <t>998763403</t>
  </si>
  <si>
    <t>998764202</t>
  </si>
  <si>
    <t>998765202</t>
  </si>
  <si>
    <t>998766203</t>
  </si>
  <si>
    <t>998767201</t>
  </si>
  <si>
    <t>998767203</t>
  </si>
  <si>
    <t>998771203</t>
  </si>
  <si>
    <t>998775203</t>
  </si>
  <si>
    <t>998776203</t>
  </si>
  <si>
    <t>998781203</t>
  </si>
  <si>
    <t>998787203</t>
  </si>
  <si>
    <t>999000R01</t>
  </si>
  <si>
    <t>999000R02</t>
  </si>
  <si>
    <t>999281111</t>
  </si>
  <si>
    <t>PVC;30,09</t>
  </si>
  <si>
    <t>Sazba DPH</t>
  </si>
  <si>
    <t>Typ Firmy</t>
  </si>
  <si>
    <t>výtah;3,6</t>
  </si>
  <si>
    <t>0011191498</t>
  </si>
  <si>
    <t>0011191499</t>
  </si>
  <si>
    <t>0011914179</t>
  </si>
  <si>
    <t>0011914180</t>
  </si>
  <si>
    <t>0011914181</t>
  </si>
  <si>
    <t>0011914182</t>
  </si>
  <si>
    <t>0011914183</t>
  </si>
  <si>
    <t>0011914184</t>
  </si>
  <si>
    <t>0011914185</t>
  </si>
  <si>
    <t>0011914186</t>
  </si>
  <si>
    <t>0011914187</t>
  </si>
  <si>
    <t>0011914188</t>
  </si>
  <si>
    <t>0011914189</t>
  </si>
  <si>
    <t>0011914190</t>
  </si>
  <si>
    <t>0011914191</t>
  </si>
  <si>
    <t>0011914192</t>
  </si>
  <si>
    <t>0211914237</t>
  </si>
  <si>
    <t>0211914238</t>
  </si>
  <si>
    <t>0211914239</t>
  </si>
  <si>
    <t>0211914240</t>
  </si>
  <si>
    <t>0211914241</t>
  </si>
  <si>
    <t>0211914242</t>
  </si>
  <si>
    <t>0211914243</t>
  </si>
  <si>
    <t>0211914244</t>
  </si>
  <si>
    <t>0211914245</t>
  </si>
  <si>
    <t>0211914246</t>
  </si>
  <si>
    <t>0211914247</t>
  </si>
  <si>
    <t>0211914248</t>
  </si>
  <si>
    <t>0211914249</t>
  </si>
  <si>
    <t>0211914250</t>
  </si>
  <si>
    <t>0211914251</t>
  </si>
  <si>
    <t>0211914252</t>
  </si>
  <si>
    <t>0211914253</t>
  </si>
  <si>
    <t>0211914254</t>
  </si>
  <si>
    <t>0211914255</t>
  </si>
  <si>
    <t>0211914256</t>
  </si>
  <si>
    <t>0211914257</t>
  </si>
  <si>
    <t>0211914258</t>
  </si>
  <si>
    <t>0211914259</t>
  </si>
  <si>
    <t>0211914260</t>
  </si>
  <si>
    <t>0211914261</t>
  </si>
  <si>
    <t>0211914262</t>
  </si>
  <si>
    <t>0211914263</t>
  </si>
  <si>
    <t>0211914264</t>
  </si>
  <si>
    <t>0211914265</t>
  </si>
  <si>
    <t>0211914266</t>
  </si>
  <si>
    <t>0211914267</t>
  </si>
  <si>
    <t>0211914268</t>
  </si>
  <si>
    <t>0211914269</t>
  </si>
  <si>
    <t>0211914270</t>
  </si>
  <si>
    <t>0211914271</t>
  </si>
  <si>
    <t>0211914272</t>
  </si>
  <si>
    <t>0211914273</t>
  </si>
  <si>
    <t>0211914274</t>
  </si>
  <si>
    <t>0211914275</t>
  </si>
  <si>
    <t>0211914276</t>
  </si>
  <si>
    <t>0211914277</t>
  </si>
  <si>
    <t>0211914278</t>
  </si>
  <si>
    <t>0211914279</t>
  </si>
  <si>
    <t>0211914280</t>
  </si>
  <si>
    <t>0211914281</t>
  </si>
  <si>
    <t>0211914282</t>
  </si>
  <si>
    <t>0211914283</t>
  </si>
  <si>
    <t>0211914284</t>
  </si>
  <si>
    <t>0211914285</t>
  </si>
  <si>
    <t>0211914286</t>
  </si>
  <si>
    <t>0211914287</t>
  </si>
  <si>
    <t>0211914288</t>
  </si>
  <si>
    <t>0211914289</t>
  </si>
  <si>
    <t>0211914290</t>
  </si>
  <si>
    <t>0211914291</t>
  </si>
  <si>
    <t>0211914292</t>
  </si>
  <si>
    <t>0211914293</t>
  </si>
  <si>
    <t>0211914294</t>
  </si>
  <si>
    <t>0211914295</t>
  </si>
  <si>
    <t>0211914296</t>
  </si>
  <si>
    <t>0211914297</t>
  </si>
  <si>
    <t>0211914298</t>
  </si>
  <si>
    <t>0211914299</t>
  </si>
  <si>
    <t>0211914300</t>
  </si>
  <si>
    <t>0211914301</t>
  </si>
  <si>
    <t>0211914302</t>
  </si>
  <si>
    <t>0211914303</t>
  </si>
  <si>
    <t>0211914304</t>
  </si>
  <si>
    <t>0211914305</t>
  </si>
  <si>
    <t>0211914306</t>
  </si>
  <si>
    <t>0211914307</t>
  </si>
  <si>
    <t>0211914308</t>
  </si>
  <si>
    <t>0211914309</t>
  </si>
  <si>
    <t>0211914310</t>
  </si>
  <si>
    <t>0211914311</t>
  </si>
  <si>
    <t>0211914312</t>
  </si>
  <si>
    <t>0211914313</t>
  </si>
  <si>
    <t>0211914314</t>
  </si>
  <si>
    <t>0211914315</t>
  </si>
  <si>
    <t>0211914316</t>
  </si>
  <si>
    <t>0211914317</t>
  </si>
  <si>
    <t>0211914318</t>
  </si>
  <si>
    <t>0211914319</t>
  </si>
  <si>
    <t>0211914320</t>
  </si>
  <si>
    <t>0211914321</t>
  </si>
  <si>
    <t>0211914322</t>
  </si>
  <si>
    <t>0211914323</t>
  </si>
  <si>
    <t>0211914324</t>
  </si>
  <si>
    <t>0211914325</t>
  </si>
  <si>
    <t>0211914326</t>
  </si>
  <si>
    <t>0211914327</t>
  </si>
  <si>
    <t>0211914328</t>
  </si>
  <si>
    <t>0211914329</t>
  </si>
  <si>
    <t>0211914330</t>
  </si>
  <si>
    <t>0211914331</t>
  </si>
  <si>
    <t>0211914332</t>
  </si>
  <si>
    <t>0211914333</t>
  </si>
  <si>
    <t>0211914334</t>
  </si>
  <si>
    <t>0211914335</t>
  </si>
  <si>
    <t>0211914336</t>
  </si>
  <si>
    <t>0211914337</t>
  </si>
  <si>
    <t>0211914338</t>
  </si>
  <si>
    <t>0211914339</t>
  </si>
  <si>
    <t>0211914340</t>
  </si>
  <si>
    <t>0221914341</t>
  </si>
  <si>
    <t>0221914342</t>
  </si>
  <si>
    <t>0221914343</t>
  </si>
  <si>
    <t>0221914344</t>
  </si>
  <si>
    <t>0221914345</t>
  </si>
  <si>
    <t>0221914346</t>
  </si>
  <si>
    <t>0221914347</t>
  </si>
  <si>
    <t>0221914348</t>
  </si>
  <si>
    <t>0221914349</t>
  </si>
  <si>
    <t>0221914350</t>
  </si>
  <si>
    <t>0221914351</t>
  </si>
  <si>
    <t>0221914352</t>
  </si>
  <si>
    <t>0221914353</t>
  </si>
  <si>
    <t>0221914354</t>
  </si>
  <si>
    <t>0221914355</t>
  </si>
  <si>
    <t>0221914356</t>
  </si>
  <si>
    <t>0221914357</t>
  </si>
  <si>
    <t>0221914358</t>
  </si>
  <si>
    <t>0221914359</t>
  </si>
  <si>
    <t>0221914360</t>
  </si>
  <si>
    <t>0221914361</t>
  </si>
  <si>
    <t>0221914362</t>
  </si>
  <si>
    <t>0221914363</t>
  </si>
  <si>
    <t>0221914364</t>
  </si>
  <si>
    <t>0221914365</t>
  </si>
  <si>
    <t>0221914366</t>
  </si>
  <si>
    <t>0221914367</t>
  </si>
  <si>
    <t>0221914368</t>
  </si>
  <si>
    <t>0221914369</t>
  </si>
  <si>
    <t>0221914370</t>
  </si>
  <si>
    <t>0221914371</t>
  </si>
  <si>
    <t>0221914372</t>
  </si>
  <si>
    <t>0221914373</t>
  </si>
  <si>
    <t>0221914374</t>
  </si>
  <si>
    <t>0221914375</t>
  </si>
  <si>
    <t>0221914376</t>
  </si>
  <si>
    <t>0221914377</t>
  </si>
  <si>
    <t>0221914378</t>
  </si>
  <si>
    <t>0221914379</t>
  </si>
  <si>
    <t>0221914380</t>
  </si>
  <si>
    <t>0221914381</t>
  </si>
  <si>
    <t>0221914382</t>
  </si>
  <si>
    <t>0221914383</t>
  </si>
  <si>
    <t>0221914384</t>
  </si>
  <si>
    <t>0221914385</t>
  </si>
  <si>
    <t>0221914386</t>
  </si>
  <si>
    <t>0221914387</t>
  </si>
  <si>
    <t>0221914388</t>
  </si>
  <si>
    <t>0221914389</t>
  </si>
  <si>
    <t>0221914390</t>
  </si>
  <si>
    <t>0221914391</t>
  </si>
  <si>
    <t>0221914392</t>
  </si>
  <si>
    <t>0221914393</t>
  </si>
  <si>
    <t>0221914394</t>
  </si>
  <si>
    <t>0221914395</t>
  </si>
  <si>
    <t>0221914396</t>
  </si>
  <si>
    <t>0221914397</t>
  </si>
  <si>
    <t>0221914398</t>
  </si>
  <si>
    <t>0221914399</t>
  </si>
  <si>
    <t>0221914400</t>
  </si>
  <si>
    <t>0221914401</t>
  </si>
  <si>
    <t>0221914402</t>
  </si>
  <si>
    <t>0221914403</t>
  </si>
  <si>
    <t>0221914404</t>
  </si>
  <si>
    <t>0221914405</t>
  </si>
  <si>
    <t>0221914406</t>
  </si>
  <si>
    <t>0221914407</t>
  </si>
  <si>
    <t>0221914408</t>
  </si>
  <si>
    <t>0221914409</t>
  </si>
  <si>
    <t>0221914410</t>
  </si>
  <si>
    <t>0221914411</t>
  </si>
  <si>
    <t>0221914412</t>
  </si>
  <si>
    <t>0221914413</t>
  </si>
  <si>
    <t>0221914414</t>
  </si>
  <si>
    <t>0221914415</t>
  </si>
  <si>
    <t>0221914416</t>
  </si>
  <si>
    <t>0221914417</t>
  </si>
  <si>
    <t>0221914418</t>
  </si>
  <si>
    <t>0221914419</t>
  </si>
  <si>
    <t>0221914420</t>
  </si>
  <si>
    <t>0221914421</t>
  </si>
  <si>
    <t>0221914422</t>
  </si>
  <si>
    <t>0221914423</t>
  </si>
  <si>
    <t>0221914424</t>
  </si>
  <si>
    <t>0221914425</t>
  </si>
  <si>
    <t>0221914426</t>
  </si>
  <si>
    <t>0221914427</t>
  </si>
  <si>
    <t>0221914428</t>
  </si>
  <si>
    <t>0221914429</t>
  </si>
  <si>
    <t>0221914430</t>
  </si>
  <si>
    <t>0221914431</t>
  </si>
  <si>
    <t>0221914432</t>
  </si>
  <si>
    <t>0221914433</t>
  </si>
  <si>
    <t>0221914434</t>
  </si>
  <si>
    <t>0221914435</t>
  </si>
  <si>
    <t>0221914436</t>
  </si>
  <si>
    <t>0221914437</t>
  </si>
  <si>
    <t>0221914438</t>
  </si>
  <si>
    <t>0221914439</t>
  </si>
  <si>
    <t>0221914440</t>
  </si>
  <si>
    <t>0221914441</t>
  </si>
  <si>
    <t>0221914442</t>
  </si>
  <si>
    <t>0221914443</t>
  </si>
  <si>
    <t>0221914444</t>
  </si>
  <si>
    <t>0221914445</t>
  </si>
  <si>
    <t>0221914446</t>
  </si>
  <si>
    <t>0221914447</t>
  </si>
  <si>
    <t>0221914448</t>
  </si>
  <si>
    <t>0221914449</t>
  </si>
  <si>
    <t>0241914520</t>
  </si>
  <si>
    <t>0241914521</t>
  </si>
  <si>
    <t>0241914522</t>
  </si>
  <si>
    <t>0241914523</t>
  </si>
  <si>
    <t>0241914524</t>
  </si>
  <si>
    <t>0241914525</t>
  </si>
  <si>
    <t>0241914526</t>
  </si>
  <si>
    <t>0241914527</t>
  </si>
  <si>
    <t>0241914528</t>
  </si>
  <si>
    <t>0241914529</t>
  </si>
  <si>
    <t>0241914530</t>
  </si>
  <si>
    <t>0241914531</t>
  </si>
  <si>
    <t>0241914532</t>
  </si>
  <si>
    <t>0241914533</t>
  </si>
  <si>
    <t>0241914534</t>
  </si>
  <si>
    <t>0241914535</t>
  </si>
  <si>
    <t>0241914536</t>
  </si>
  <si>
    <t>0241914537</t>
  </si>
  <si>
    <t>0241914538</t>
  </si>
  <si>
    <t>0241914539</t>
  </si>
  <si>
    <t>0241914540</t>
  </si>
  <si>
    <t>0241914541</t>
  </si>
  <si>
    <t>0241914542</t>
  </si>
  <si>
    <t>0241914543</t>
  </si>
  <si>
    <t>0241914544</t>
  </si>
  <si>
    <t>0241914545</t>
  </si>
  <si>
    <t>0241914546</t>
  </si>
  <si>
    <t>0241914547</t>
  </si>
  <si>
    <t>0241914548</t>
  </si>
  <si>
    <t>0241914549</t>
  </si>
  <si>
    <t>0241914550</t>
  </si>
  <si>
    <t>0241914551</t>
  </si>
  <si>
    <t>0241914552</t>
  </si>
  <si>
    <t>0241914553</t>
  </si>
  <si>
    <t>0241914554</t>
  </si>
  <si>
    <t>0241914555</t>
  </si>
  <si>
    <t>0241914556</t>
  </si>
  <si>
    <t>0241914557</t>
  </si>
  <si>
    <t>0241914558</t>
  </si>
  <si>
    <t>0241914559</t>
  </si>
  <si>
    <t>0241914560</t>
  </si>
  <si>
    <t>0241914561</t>
  </si>
  <si>
    <t>1801914127</t>
  </si>
  <si>
    <t>1801914128</t>
  </si>
  <si>
    <t>1801914129</t>
  </si>
  <si>
    <t>1801914130</t>
  </si>
  <si>
    <t>1801914131</t>
  </si>
  <si>
    <t>1801914132</t>
  </si>
  <si>
    <t>1801914133</t>
  </si>
  <si>
    <t>1801914134</t>
  </si>
  <si>
    <t>1801914135</t>
  </si>
  <si>
    <t>1801914136</t>
  </si>
  <si>
    <t>1801914137</t>
  </si>
  <si>
    <t>1801914138</t>
  </si>
  <si>
    <t>1801914139</t>
  </si>
  <si>
    <t>1801914140</t>
  </si>
  <si>
    <t>1801914141</t>
  </si>
  <si>
    <t>1801914142</t>
  </si>
  <si>
    <t>1801914143</t>
  </si>
  <si>
    <t>1801914144</t>
  </si>
  <si>
    <t>1801914145</t>
  </si>
  <si>
    <t>1801914146</t>
  </si>
  <si>
    <t>1801914147</t>
  </si>
  <si>
    <t>1801914148</t>
  </si>
  <si>
    <t>1801914149</t>
  </si>
  <si>
    <t>1801914150</t>
  </si>
  <si>
    <t>1801914151</t>
  </si>
  <si>
    <t>1801914152</t>
  </si>
  <si>
    <t>1801914153</t>
  </si>
  <si>
    <t>1801914154</t>
  </si>
  <si>
    <t>1801914155</t>
  </si>
  <si>
    <t>1801914156</t>
  </si>
  <si>
    <t>1801914157</t>
  </si>
  <si>
    <t>1801914158</t>
  </si>
  <si>
    <t>1801914159</t>
  </si>
  <si>
    <t>1801914160</t>
  </si>
  <si>
    <t>1801914161</t>
  </si>
  <si>
    <t>1801914162</t>
  </si>
  <si>
    <t>1801914163</t>
  </si>
  <si>
    <t>1801914164</t>
  </si>
  <si>
    <t>1801914165</t>
  </si>
  <si>
    <t>1801914171</t>
  </si>
  <si>
    <t>1801914172</t>
  </si>
  <si>
    <t>1801914173</t>
  </si>
  <si>
    <t>1801914174</t>
  </si>
  <si>
    <t>1801914175</t>
  </si>
  <si>
    <t>1801914176</t>
  </si>
  <si>
    <t>1801914177</t>
  </si>
  <si>
    <t>1801914178</t>
  </si>
  <si>
    <t>187,169*14</t>
  </si>
  <si>
    <t>1NP;340,96</t>
  </si>
  <si>
    <t>29,309*1,9</t>
  </si>
  <si>
    <t>2NP;382,84</t>
  </si>
  <si>
    <t>2NP;385,59</t>
  </si>
  <si>
    <t>3NP;336,64</t>
  </si>
  <si>
    <t>5001914193</t>
  </si>
  <si>
    <t>5001914194</t>
  </si>
  <si>
    <t>5001914195</t>
  </si>
  <si>
    <t>5001914196</t>
  </si>
  <si>
    <t>5001914197</t>
  </si>
  <si>
    <t>5001914198</t>
  </si>
  <si>
    <t>5001914199</t>
  </si>
  <si>
    <t>5001914201</t>
  </si>
  <si>
    <t>5001914202</t>
  </si>
  <si>
    <t>5001914203</t>
  </si>
  <si>
    <t>5001914204</t>
  </si>
  <si>
    <t>5001914205</t>
  </si>
  <si>
    <t>5001914206</t>
  </si>
  <si>
    <t>5001914207</t>
  </si>
  <si>
    <t>5001914208</t>
  </si>
  <si>
    <t>5001914209</t>
  </si>
  <si>
    <t>5001914210</t>
  </si>
  <si>
    <t>5001914211</t>
  </si>
  <si>
    <t>5001914212</t>
  </si>
  <si>
    <t>5001914213</t>
  </si>
  <si>
    <t>5001914214</t>
  </si>
  <si>
    <t>5001914215</t>
  </si>
  <si>
    <t>5901914216</t>
  </si>
  <si>
    <t>5901914217</t>
  </si>
  <si>
    <t>5901914218</t>
  </si>
  <si>
    <t>5901914219</t>
  </si>
  <si>
    <t>5901914220</t>
  </si>
  <si>
    <t>5901914221</t>
  </si>
  <si>
    <t>5901914222</t>
  </si>
  <si>
    <t>5901914223</t>
  </si>
  <si>
    <t>5901914224</t>
  </si>
  <si>
    <t>5901914225</t>
  </si>
  <si>
    <t>5901914226</t>
  </si>
  <si>
    <t>5901914227</t>
  </si>
  <si>
    <t>5901914228</t>
  </si>
  <si>
    <t>5901914229</t>
  </si>
  <si>
    <t>5901914230</t>
  </si>
  <si>
    <t>5901914231</t>
  </si>
  <si>
    <t>5901914232</t>
  </si>
  <si>
    <t>5901914233</t>
  </si>
  <si>
    <t>5901914234</t>
  </si>
  <si>
    <t>5901914235</t>
  </si>
  <si>
    <t>5901914236</t>
  </si>
  <si>
    <t>615,238*90</t>
  </si>
  <si>
    <t>7231914562</t>
  </si>
  <si>
    <t>7231914563</t>
  </si>
  <si>
    <t>7231914564</t>
  </si>
  <si>
    <t>7231914565</t>
  </si>
  <si>
    <t>7231914566</t>
  </si>
  <si>
    <t>7231914567</t>
  </si>
  <si>
    <t>7231914568</t>
  </si>
  <si>
    <t>7231914569</t>
  </si>
  <si>
    <t>7231914570</t>
  </si>
  <si>
    <t>7231914571</t>
  </si>
  <si>
    <t>7231914572</t>
  </si>
  <si>
    <t>7301914451</t>
  </si>
  <si>
    <t>7301914452</t>
  </si>
  <si>
    <t>7301914453</t>
  </si>
  <si>
    <t>7301914454</t>
  </si>
  <si>
    <t>7301914455</t>
  </si>
  <si>
    <t>7301914456</t>
  </si>
  <si>
    <t>7301914457</t>
  </si>
  <si>
    <t>7301914458</t>
  </si>
  <si>
    <t>7301914459</t>
  </si>
  <si>
    <t>7301914460</t>
  </si>
  <si>
    <t>7301914461</t>
  </si>
  <si>
    <t>7301914462</t>
  </si>
  <si>
    <t>7301914463</t>
  </si>
  <si>
    <t>7301914464</t>
  </si>
  <si>
    <t>7301914465</t>
  </si>
  <si>
    <t>7301914466</t>
  </si>
  <si>
    <t>7301914467</t>
  </si>
  <si>
    <t>7301914468</t>
  </si>
  <si>
    <t>7301914469</t>
  </si>
  <si>
    <t>7301914470</t>
  </si>
  <si>
    <t>7301914471</t>
  </si>
  <si>
    <t>7301914472</t>
  </si>
  <si>
    <t>7301914473</t>
  </si>
  <si>
    <t>7301914474</t>
  </si>
  <si>
    <t>7301914475</t>
  </si>
  <si>
    <t>7301914476</t>
  </si>
  <si>
    <t>7301914477</t>
  </si>
  <si>
    <t>7301914478</t>
  </si>
  <si>
    <t>7301914479</t>
  </si>
  <si>
    <t>7301914480</t>
  </si>
  <si>
    <t>7301914481</t>
  </si>
  <si>
    <t>7301914482</t>
  </si>
  <si>
    <t>7301914483</t>
  </si>
  <si>
    <t>7301914484</t>
  </si>
  <si>
    <t>7301914485</t>
  </si>
  <si>
    <t>7301914486</t>
  </si>
  <si>
    <t>7301914487</t>
  </si>
  <si>
    <t>7301914488</t>
  </si>
  <si>
    <t>7301914489</t>
  </si>
  <si>
    <t>7301914490</t>
  </si>
  <si>
    <t>7301914491</t>
  </si>
  <si>
    <t>7301914492</t>
  </si>
  <si>
    <t>7301914493</t>
  </si>
  <si>
    <t>7301914494</t>
  </si>
  <si>
    <t>7301914495</t>
  </si>
  <si>
    <t>7301914496</t>
  </si>
  <si>
    <t>7301914497</t>
  </si>
  <si>
    <t>7301914498</t>
  </si>
  <si>
    <t>7301914499</t>
  </si>
  <si>
    <t>7301914500</t>
  </si>
  <si>
    <t>7301914501</t>
  </si>
  <si>
    <t>7301914502</t>
  </si>
  <si>
    <t>7301914503</t>
  </si>
  <si>
    <t>7301914504</t>
  </si>
  <si>
    <t>7301914505</t>
  </si>
  <si>
    <t>7301914506</t>
  </si>
  <si>
    <t>7301914507</t>
  </si>
  <si>
    <t>7301914508</t>
  </si>
  <si>
    <t>7301914509</t>
  </si>
  <si>
    <t>7301914510</t>
  </si>
  <si>
    <t>7301914511</t>
  </si>
  <si>
    <t>7301914512</t>
  </si>
  <si>
    <t>7301914513</t>
  </si>
  <si>
    <t>7301914514</t>
  </si>
  <si>
    <t>7301914515</t>
  </si>
  <si>
    <t>7301914516</t>
  </si>
  <si>
    <t>7301914517</t>
  </si>
  <si>
    <t>7301914518</t>
  </si>
  <si>
    <t>7623329R01</t>
  </si>
  <si>
    <t>784: Malby</t>
  </si>
  <si>
    <t>Alter. kód</t>
  </si>
  <si>
    <t>Cena s DPH</t>
  </si>
  <si>
    <t>Jedn. cena</t>
  </si>
  <si>
    <t>Projektant</t>
  </si>
  <si>
    <t>výtah;0,09</t>
  </si>
  <si>
    <t>00111914100</t>
  </si>
  <si>
    <t>00111914101</t>
  </si>
  <si>
    <t>00111914102</t>
  </si>
  <si>
    <t>00111914115</t>
  </si>
  <si>
    <t>00111914118</t>
  </si>
  <si>
    <t>155,25+9,86</t>
  </si>
  <si>
    <t>532,056*1,2</t>
  </si>
  <si>
    <t>6*0,8*0,025</t>
  </si>
  <si>
    <t>Klasifikace</t>
  </si>
  <si>
    <t>výtah;1,7*4</t>
  </si>
  <si>
    <t>Výměra</t>
  </si>
  <si>
    <t>nátěry</t>
  </si>
  <si>
    <t>002: Základy</t>
  </si>
  <si>
    <t>1NP;0,6*0,89</t>
  </si>
  <si>
    <t>2NP;(3,5*10)</t>
  </si>
  <si>
    <t>2NP;0,6*0,89</t>
  </si>
  <si>
    <t>Jedn. hmotn.</t>
  </si>
  <si>
    <t>Kolostav kov</t>
  </si>
  <si>
    <t>SS spojovací</t>
  </si>
  <si>
    <t>výtah;(8+12)</t>
  </si>
  <si>
    <t>2NP;7,455*3,5</t>
  </si>
  <si>
    <t>422Sg2281-012</t>
  </si>
  <si>
    <t>Dtto,  16x2,7</t>
  </si>
  <si>
    <t>Dtto,  20x3,4</t>
  </si>
  <si>
    <t>Dtto,  25x4,2</t>
  </si>
  <si>
    <t>Urinál senzor</t>
  </si>
  <si>
    <t>výtah;0,53213</t>
  </si>
  <si>
    <t>výtah;4*3*3,9</t>
  </si>
  <si>
    <t>(40+3,5+3,6)*2</t>
  </si>
  <si>
    <t>2NP;0,3*1,45*2</t>
  </si>
  <si>
    <t>Geofiltex G250</t>
  </si>
  <si>
    <t>Umyvadlo 45 cm</t>
  </si>
  <si>
    <t>kotvy 2NP;22,5</t>
  </si>
  <si>
    <t>005: Komunikace</t>
  </si>
  <si>
    <t>1NP;0,95*2,38*2</t>
  </si>
  <si>
    <t>2NP;1,17*1,48*4</t>
  </si>
  <si>
    <t>2NP;1,2*2+1,8*2</t>
  </si>
  <si>
    <t>2NP;1,8*2+1,8*2</t>
  </si>
  <si>
    <t>3NP;(9,376*0,9)</t>
  </si>
  <si>
    <t>787: Zasklívání</t>
  </si>
  <si>
    <t>Dtto , ale DN25</t>
  </si>
  <si>
    <t>Dtto, ale DN 50</t>
  </si>
  <si>
    <t>Izolace potrubí</t>
  </si>
  <si>
    <t>Kabel UTP Cat.6</t>
  </si>
  <si>
    <t>PV/SJ/DOT nerez</t>
  </si>
  <si>
    <t>Pás asfaltovaný</t>
  </si>
  <si>
    <t>Scilla sibirica</t>
  </si>
  <si>
    <t>Význam (funkce)</t>
  </si>
  <si>
    <t>táhla 2NP;144,7</t>
  </si>
  <si>
    <t>výtah keson;6,6</t>
  </si>
  <si>
    <t>úchytky,konzoly</t>
  </si>
  <si>
    <t>Komentář</t>
  </si>
  <si>
    <t>001: Zemní práce</t>
  </si>
  <si>
    <t>2NP;(22,98)*0,07</t>
  </si>
  <si>
    <t>Celkem (bez DPH)</t>
  </si>
  <si>
    <t>Dtto, HTEM DN 40</t>
  </si>
  <si>
    <t>Dtto, HTEM DN 50</t>
  </si>
  <si>
    <t>Dtto, ale DN 110</t>
  </si>
  <si>
    <t>Geodetické práce</t>
  </si>
  <si>
    <t>Sprchová baterie</t>
  </si>
  <si>
    <t>podlahy 1PP;92,4</t>
  </si>
  <si>
    <t>revize plynovodu</t>
  </si>
  <si>
    <t>skladba P18;45,3</t>
  </si>
  <si>
    <t>skladba P19;4,68</t>
  </si>
  <si>
    <t>skladba P1;3,5*3</t>
  </si>
  <si>
    <t>skladba P1;47,94</t>
  </si>
  <si>
    <t>skladba P20;6,79</t>
  </si>
  <si>
    <t>skladba P3;91,96</t>
  </si>
  <si>
    <t>skladba P7;33,69</t>
  </si>
  <si>
    <t>skladba P9;31,63</t>
  </si>
  <si>
    <t>výtah;(2,3*1,95)</t>
  </si>
  <si>
    <t>výtah;0,897*0,13</t>
  </si>
  <si>
    <t>0,12+6,864+13,301</t>
  </si>
  <si>
    <t>2NP;(22,98+25,05)</t>
  </si>
  <si>
    <t>2NP;382,84-220,33</t>
  </si>
  <si>
    <t>Dtto, KGEM DN 125</t>
  </si>
  <si>
    <t>Dtto, KGEM DN 150</t>
  </si>
  <si>
    <t>V06: Územní vlivy</t>
  </si>
  <si>
    <t>rohy 2NP;(3,5*10)</t>
  </si>
  <si>
    <t>skladba P10;22,98</t>
  </si>
  <si>
    <t>skladba P11;10,75</t>
  </si>
  <si>
    <t>skladba P13;13,17</t>
  </si>
  <si>
    <t>skladba P2; 66,85</t>
  </si>
  <si>
    <t>skladba P4; 56,44</t>
  </si>
  <si>
    <t>skladba P8;243,35</t>
  </si>
  <si>
    <t>trhliny 2NP;126,5</t>
  </si>
  <si>
    <t>výtah;(6,2*10,71)</t>
  </si>
  <si>
    <t>Jedn. suť</t>
  </si>
  <si>
    <t>Uživatelé</t>
  </si>
  <si>
    <t>1 do dvora;(9,6*8)</t>
  </si>
  <si>
    <t>2NP;(1,45*3,1)-1,8</t>
  </si>
  <si>
    <t>2NP;(1,735*3,33*2)</t>
  </si>
  <si>
    <t>2NP;(1,8*2*0,0112)</t>
  </si>
  <si>
    <t>765: Krytiny tvrdé</t>
  </si>
  <si>
    <t>Kompost 0,02 m3/m2</t>
  </si>
  <si>
    <t>Kulový kohout DN32</t>
  </si>
  <si>
    <t>Kulový kohout DN40</t>
  </si>
  <si>
    <t>Kulový kohout DN50</t>
  </si>
  <si>
    <t>Umyvadlová baterie</t>
  </si>
  <si>
    <t>okna;-(1,2*0,8*10)</t>
  </si>
  <si>
    <t>skladba P12;172,48</t>
  </si>
  <si>
    <t>skladba P14; 23,59</t>
  </si>
  <si>
    <t>skladba P16; 27,76</t>
  </si>
  <si>
    <t>skladba P18;45,3*2</t>
  </si>
  <si>
    <t>skladba S5;3*19,12</t>
  </si>
  <si>
    <t>skladba S5;3*19,25</t>
  </si>
  <si>
    <t>(10,5*2+6+6,4)/0,92</t>
  </si>
  <si>
    <t>(10,5+4,5+2,8)/0,92</t>
  </si>
  <si>
    <t>006: Úpravy povrchu</t>
  </si>
  <si>
    <t>10,5/0,731+7,5/0,92</t>
  </si>
  <si>
    <t>1NP;(2,14*3*0,0112)</t>
  </si>
  <si>
    <t>1PP;4,75*0,45*0,3*2</t>
  </si>
  <si>
    <t>Kabel SYKFY 2x2x0,5</t>
  </si>
  <si>
    <t>Kulový kohout  DN25</t>
  </si>
  <si>
    <t>OK SM 8vl. 9/125 um</t>
  </si>
  <si>
    <t>OK nástavby;3254,94</t>
  </si>
  <si>
    <t xml:space="preserve">míst. 1.04 + 1.05; </t>
  </si>
  <si>
    <t>míst. 1.05;  1,25*2</t>
  </si>
  <si>
    <t>obklad 3NP;2,15*2,1</t>
  </si>
  <si>
    <t>oplocení;(10,8*0,4)</t>
  </si>
  <si>
    <t>##T2##PRO_ITEM_catID</t>
  </si>
  <si>
    <t>1NP;1,04*2+1,38*2,15</t>
  </si>
  <si>
    <t>1NP;30,6+33,25+27,14</t>
  </si>
  <si>
    <t>713: Izolace tepelné</t>
  </si>
  <si>
    <t>Koaxiální kabel H121</t>
  </si>
  <si>
    <t>Koaxiální kabel H125</t>
  </si>
  <si>
    <t>ekvitermkní regulace</t>
  </si>
  <si>
    <t>krytina;(40+3,5+3,6)</t>
  </si>
  <si>
    <t>skladba P13;13,17*25</t>
  </si>
  <si>
    <t>skladba P17;1,9*0,85</t>
  </si>
  <si>
    <t>skladba P19;4,68*0,1</t>
  </si>
  <si>
    <t>skladba S5;3*19,25*2</t>
  </si>
  <si>
    <t>výtah;(2,3*1,95*0,2)</t>
  </si>
  <si>
    <t>výtah;(8+12)*0,6*0,1</t>
  </si>
  <si>
    <t>1NP;((2,83+1,72)*3,5)</t>
  </si>
  <si>
    <t>Expanzní  nádoba  8 l</t>
  </si>
  <si>
    <t>HVDT - anuloid 100 kW</t>
  </si>
  <si>
    <t>Termostatická hlavice</t>
  </si>
  <si>
    <t>podlahy 1PP;92,4*0,15</t>
  </si>
  <si>
    <t>potrubí ocelové DN 25</t>
  </si>
  <si>
    <t>potrubí ocelové DN 40</t>
  </si>
  <si>
    <t>potrubí ocelové DN 65</t>
  </si>
  <si>
    <t>skladba P3;91,96*0,05</t>
  </si>
  <si>
    <t>skladba P3;91,96*0,08</t>
  </si>
  <si>
    <t>skladba P4; 56,44*0,1</t>
  </si>
  <si>
    <t>skladba P7;33,69*0,05</t>
  </si>
  <si>
    <t>783: Nátěry</t>
  </si>
  <si>
    <t>Přesun hmot</t>
  </si>
  <si>
    <t>Výkaz výměr</t>
  </si>
  <si>
    <t>##T2##PRO_ITEM_iteCode</t>
  </si>
  <si>
    <t>##T2##PRO_ITEM_szvCode</t>
  </si>
  <si>
    <t>##T2##PRO_ITEM_tevCode</t>
  </si>
  <si>
    <t>003: Svislé konstrukce</t>
  </si>
  <si>
    <t>1NP;1,9*3+2,8*2+2,14*3</t>
  </si>
  <si>
    <t>712: Povlakové krytiny</t>
  </si>
  <si>
    <t>776: Podlahy povlakové</t>
  </si>
  <si>
    <t>781: Obklady keramické</t>
  </si>
  <si>
    <t>Podsyp a obsyp potrubí</t>
  </si>
  <si>
    <t>skladba P11;10,75*0,05</t>
  </si>
  <si>
    <t>skladba P13;13,17*0,02</t>
  </si>
  <si>
    <t>skladba P18;45,3*0,025</t>
  </si>
  <si>
    <t>skladba P4; 56,44*0,05</t>
  </si>
  <si>
    <t>výtah keson;(6,9*0,95)</t>
  </si>
  <si>
    <t>##T2##N_Catalog_catGUID</t>
  </si>
  <si>
    <t>1NP;1,47+1,36+1,14*1,24</t>
  </si>
  <si>
    <t>2 do dvora;(18,068*8,3)</t>
  </si>
  <si>
    <t>Drcené kamenivo 8/16 mm</t>
  </si>
  <si>
    <t>Hnojivo plné trávníkové</t>
  </si>
  <si>
    <t>SR 3b svorka páska-drát</t>
  </si>
  <si>
    <t>Univerzální quattro LNB</t>
  </si>
  <si>
    <t>betonová krytina;87,613</t>
  </si>
  <si>
    <t>oplocení;(10,8*0,6*1,1)</t>
  </si>
  <si>
    <t>výfuková hlavice DN 125</t>
  </si>
  <si>
    <t>výfuková hlavice DN 150</t>
  </si>
  <si>
    <t>Rozvaděč RS2</t>
  </si>
  <si>
    <t>Rozvaděč RS3</t>
  </si>
  <si>
    <t>pavlač;22,98</t>
  </si>
  <si>
    <t>plynoměr G 6</t>
  </si>
  <si>
    <t>2NP;385,59-(22,98+25,05)</t>
  </si>
  <si>
    <t>Filtr pro otopné systémy</t>
  </si>
  <si>
    <t>Svítidla koule pr. 250mm</t>
  </si>
  <si>
    <t>Svítidla koule pr. 550mm</t>
  </si>
  <si>
    <t>Svítidla koule pr. 750mm</t>
  </si>
  <si>
    <t>skladba P19;4,68*0,00315</t>
  </si>
  <si>
    <t>skladba P3;91,96*0,00315</t>
  </si>
  <si>
    <t>skladba P7;33,69*0,00315</t>
  </si>
  <si>
    <t>004: Vodorovné konstrukce</t>
  </si>
  <si>
    <t>1NP;0,74*1,36*2+0,3*2,6*2</t>
  </si>
  <si>
    <t>763: Konstrukce montované</t>
  </si>
  <si>
    <t>Patch kabel UTP Cat.6, 1m</t>
  </si>
  <si>
    <t>Patch kabel UTP Cat.6, 2m</t>
  </si>
  <si>
    <t>keramická krytina;444,443</t>
  </si>
  <si>
    <t>keramická krytina;499,543</t>
  </si>
  <si>
    <t>skladba P11;10,75*0,00315</t>
  </si>
  <si>
    <t>skladba P17;1,9*0,85*0,03</t>
  </si>
  <si>
    <t>skladba P4; 56,44*0,00315</t>
  </si>
  <si>
    <t>Číslo zakázky</t>
  </si>
  <si>
    <t>věž;(3*7,6*4)</t>
  </si>
  <si>
    <t>0211: Silnoproud - dodávky</t>
  </si>
  <si>
    <t>1NP;((1,9*3+2,8*2)*0,0144)</t>
  </si>
  <si>
    <t>1PP;((21,2+84,3)*2,2)+92,4</t>
  </si>
  <si>
    <t>2NP;((1,8*4+2,8*2)*0,0144)</t>
  </si>
  <si>
    <t>2NP;((5,355+0,65)*2,8)-1,6</t>
  </si>
  <si>
    <t>Bloková úpravna topné vody</t>
  </si>
  <si>
    <t>Trubka ohebná 16 mm, 320 N</t>
  </si>
  <si>
    <t>Trubka ohebná 23 mm, 320 N</t>
  </si>
  <si>
    <t>Trubka ohebná 29 mm, 320 N</t>
  </si>
  <si>
    <t>Trubka ohebná 36 mm, 320 N</t>
  </si>
  <si>
    <t>Uvedení systému do provozu</t>
  </si>
  <si>
    <t>Výrobní dokumentace výtahu</t>
  </si>
  <si>
    <t>Zásuvka TV+RD+SAT, koncová</t>
  </si>
  <si>
    <t>radiální ventilátor DN 150</t>
  </si>
  <si>
    <t>02191: Silnoproud - ostatní</t>
  </si>
  <si>
    <t>1NP;(0,95*2,39*4+0,8*2,6*4)</t>
  </si>
  <si>
    <t>Madlo toaletní pevné 843 mm</t>
  </si>
  <si>
    <t>Objímky pro kanalizaci KGPO</t>
  </si>
  <si>
    <t>Podlahový konvertor 42x1600</t>
  </si>
  <si>
    <t>Podlahový konvertor 42x2000</t>
  </si>
  <si>
    <t>Podlahový konvertor 42x2400</t>
  </si>
  <si>
    <t>SR 2a svorka páska-páska M6</t>
  </si>
  <si>
    <t>Svítidla polokoule pr.300mm</t>
  </si>
  <si>
    <t>výtah keson;(6,6*0,15*0,95)</t>
  </si>
  <si>
    <t>Manžeta pro WC</t>
  </si>
  <si>
    <t>SP připojovací</t>
  </si>
  <si>
    <t>1NP prohloubení podlah;51,44</t>
  </si>
  <si>
    <t>Kosení trávníku parkového 3x</t>
  </si>
  <si>
    <t>Potrubí vedené v atriu PE 25</t>
  </si>
  <si>
    <t xml:space="preserve">míst. 1.11 + 1.12a +1.12b;  </t>
  </si>
  <si>
    <t>plechová krytina;-(40+3,5+2)</t>
  </si>
  <si>
    <t>podezdívka 1PP;21,2*0,45*0,3</t>
  </si>
  <si>
    <t>výtah;4*3*3,9-(2,3*1,95*3,9)</t>
  </si>
  <si>
    <t>2*2+5*2+5,8+5,3+5,5+2+0,5+4+6</t>
  </si>
  <si>
    <t>Izolace HVDT v tech.místnosti</t>
  </si>
  <si>
    <t>Proplach a dezinfekce potrubí</t>
  </si>
  <si>
    <t>Výsadba cibulovin do trávníku</t>
  </si>
  <si>
    <t>Výtokový ventil - T 621- 1/2"</t>
  </si>
  <si>
    <t>místo betonové krytiny;87,613</t>
  </si>
  <si>
    <t>Klozet zavěšený</t>
  </si>
  <si>
    <t>Město Poděbrady</t>
  </si>
  <si>
    <t>Požární manžeta</t>
  </si>
  <si>
    <t>Rozvaděč RH+RS1</t>
  </si>
  <si>
    <t>Výměra bez ztr.</t>
  </si>
  <si>
    <t>tlaková zkouška</t>
  </si>
  <si>
    <t>0219: Silnoproud - zemní práce</t>
  </si>
  <si>
    <t>1NP;1,8*2+1,6*3+0,9*2,18+1,2*4</t>
  </si>
  <si>
    <t>Potrubí PPR  S2,5 PN 20 50x8,4</t>
  </si>
  <si>
    <t>Potrubí PPR S2,5 PN 20  40x6,7</t>
  </si>
  <si>
    <t>TZ3: Výtahy, parkovací systémy</t>
  </si>
  <si>
    <t>malý odvodní ventilátor DN 125</t>
  </si>
  <si>
    <t>výtah keson;(6,6*0,95)*0,00315</t>
  </si>
  <si>
    <t>009: Ostatní konstrukce a práce</t>
  </si>
  <si>
    <t>Forma kabelová na kabelu do 5x2</t>
  </si>
  <si>
    <t>Potrubí PPR S2,5 PN 20  32x 5,4</t>
  </si>
  <si>
    <t>Telelná izolace  pro potrubí 32</t>
  </si>
  <si>
    <t>výtah;(6,7*2*2,52)+(1,8*2*2,52)</t>
  </si>
  <si>
    <t>CY 6 mm2,, pevně</t>
  </si>
  <si>
    <t>Certifikace sítě</t>
  </si>
  <si>
    <t>Sprchová zástěna</t>
  </si>
  <si>
    <t>Ventilky roháčky</t>
  </si>
  <si>
    <t>dvůr;18*1,55*0,1</t>
  </si>
  <si>
    <t>revize odkouření</t>
  </si>
  <si>
    <t>Forma kabelová na kabelu do 50x2</t>
  </si>
  <si>
    <t>Izolace potrubí v tech.místnosti</t>
  </si>
  <si>
    <t>Napojení na stávající kanalizaci</t>
  </si>
  <si>
    <t>Ocelové potrubí pozinkované DN40</t>
  </si>
  <si>
    <t>PV42 do zdiva (pro pásku 30x4mm)</t>
  </si>
  <si>
    <t>keramická krytina;444,443+87,613</t>
  </si>
  <si>
    <t>míst. 1.04 + 1.05;  (27,94+19,4)</t>
  </si>
  <si>
    <t>obklad 1NP;(5,08*1,5+7,65*2,1*2)</t>
  </si>
  <si>
    <t>Nakládání suti a vybouraných hmot</t>
  </si>
  <si>
    <t>Obdélníkový sloupek 2400/40x60/15</t>
  </si>
  <si>
    <t>Tabletové pomalurozpustné hnojivo</t>
  </si>
  <si>
    <t>obklad 1NP;-(5,08*1,5+7,65*2,1*2)</t>
  </si>
  <si>
    <t>odvod kondenzátu z potrubí DN 125</t>
  </si>
  <si>
    <t>odvod kondenzátu z potrubí DN 150</t>
  </si>
  <si>
    <t>CY 10 mm2,, pevně</t>
  </si>
  <si>
    <t>CY 16 mm2,, pevně</t>
  </si>
  <si>
    <t>Montáž kotlů 45kW</t>
  </si>
  <si>
    <t>Odpadkový koš kov</t>
  </si>
  <si>
    <t>Podružný materiál</t>
  </si>
  <si>
    <t>Půdní kondicionér</t>
  </si>
  <si>
    <t>Sifon pro vaničky</t>
  </si>
  <si>
    <t>odvětrání 1NP;2+6</t>
  </si>
  <si>
    <t>Úvazky ke stromům</t>
  </si>
  <si>
    <t>0216: Silnoproud - trubky, krabice</t>
  </si>
  <si>
    <t>1NP;((1,45*3+2,16+1,65)*2,8)-1,2*3</t>
  </si>
  <si>
    <t>1NP;((5,73+1,72+1,11)*3,5)-(1,4*3)</t>
  </si>
  <si>
    <t>tepelná izolace VZT potrubí DN 150</t>
  </si>
  <si>
    <t>-(0,9*2*4+1,6+1,04*2*3+1,6*8+1,2*2)</t>
  </si>
  <si>
    <t>1NP;2,8*0,14+1,9*0,14*2+2,14*0,12*2</t>
  </si>
  <si>
    <t>2NP;1,56*1,9+2,06*1,45+1,395*2,06*5</t>
  </si>
  <si>
    <t>EPS 2 EKVIPOTENCIONÁLNÍ SVORKOVNICE</t>
  </si>
  <si>
    <t>Hnojení rostlin tabletovým hnojivem</t>
  </si>
  <si>
    <t>Klozetové sedátko s poklopem pro WC</t>
  </si>
  <si>
    <t>Potrubí spl. kanalizace KGEM DN 100</t>
  </si>
  <si>
    <t>Tepelná izolace  pro potrubí 15 -25</t>
  </si>
  <si>
    <t>radiální ventilátor potrubní DN 150</t>
  </si>
  <si>
    <t>0224: Větrání CHÚC</t>
  </si>
  <si>
    <t>CYKY-J 5x4 , pevně</t>
  </si>
  <si>
    <t>Přesun hmot pro SÚ</t>
  </si>
  <si>
    <t>Přesun hmot pro TÚ</t>
  </si>
  <si>
    <t>Příprava realizace</t>
  </si>
  <si>
    <t>Stavební přípomoce</t>
  </si>
  <si>
    <t>Zpětná klapka DN25</t>
  </si>
  <si>
    <t>stavební přípomoce</t>
  </si>
  <si>
    <t>3 do dvora;((1*3+1,79)*6,4)+(1,79*3)</t>
  </si>
  <si>
    <t>Klozetové sedátko bez poklopu pro WC</t>
  </si>
  <si>
    <t>Krabice univerzální KU68, pod omítku</t>
  </si>
  <si>
    <t>marmoleum;(66,85+91,96+172,48+24,83)</t>
  </si>
  <si>
    <t>míst. 1.04 + 1.05;  (27,94+19,4)*0,1</t>
  </si>
  <si>
    <t>19" optická vana pro SM 8vl., 9/125um</t>
  </si>
  <si>
    <t>Kabel s certifikací b2 ca s1 d0 3x1,5</t>
  </si>
  <si>
    <t>Potrubí kanalizace HTEM DN 110-svislé</t>
  </si>
  <si>
    <t>míst. 1.04 + 1.05;  (27,94+19,4)*0,07</t>
  </si>
  <si>
    <t>míst. 1.04 + 1.05;  (27,94+19,4)*0,65</t>
  </si>
  <si>
    <t>CYKY-J 5x10 , pevně</t>
  </si>
  <si>
    <t>CYKY-J 5x16 , pevně</t>
  </si>
  <si>
    <t>Celkem (včetně DPH)</t>
  </si>
  <si>
    <t>Zařízení staveniště</t>
  </si>
  <si>
    <t>bednění PVC;6*0,8*2</t>
  </si>
  <si>
    <t>dveřní mřížka dolní</t>
  </si>
  <si>
    <t>košic. plechy;3,5*2</t>
  </si>
  <si>
    <t>2NP;(2,8*0,14*2+1,5*0,14*2+1,8*0,12*2)</t>
  </si>
  <si>
    <t>Kompletní izolace R+S v tech.místnosti</t>
  </si>
  <si>
    <t>parapety;1,55*2+2,4*2+1,15*6+1,2*3+1,5</t>
  </si>
  <si>
    <t>((7,5+27+14,14)+(21,14+11,3+7,95+9,55))</t>
  </si>
  <si>
    <t>(532,056*7*0,03*0,05+638,467*0,04*0,05)</t>
  </si>
  <si>
    <t>0215: Silnoproud - ochranné pospojování</t>
  </si>
  <si>
    <t>3NP;(10,055*0,9+10,55*5,54-(2,5*1,4/2))</t>
  </si>
  <si>
    <t>Kabel s certifikací b2 ca s1 d0 2x2x0,5</t>
  </si>
  <si>
    <t>Vinca minor (barvínek) - velikost 20/30</t>
  </si>
  <si>
    <t>0011: Asanační práce</t>
  </si>
  <si>
    <t>099: Přesun hmot HSV</t>
  </si>
  <si>
    <t>722: Vnitřní vodovod</t>
  </si>
  <si>
    <t>775: Podlahy dřevěné</t>
  </si>
  <si>
    <t>CMFM-X 7x1.5 , pevně</t>
  </si>
  <si>
    <t>CYKY-J 3x1.5 , pevně</t>
  </si>
  <si>
    <t>CYKY-J 3x2.5 , pevně</t>
  </si>
  <si>
    <t>CYKY-J 5x1.5 , pevně</t>
  </si>
  <si>
    <t>CYKY-J 5x2.5 , pevně</t>
  </si>
  <si>
    <t>CYKY-O 5x1.5 , pevně</t>
  </si>
  <si>
    <t>Lišta vkládací 18X13</t>
  </si>
  <si>
    <t>Lišta vkládací 40X15</t>
  </si>
  <si>
    <t>Nástěnky pro  ventil</t>
  </si>
  <si>
    <t>podhled pavlač;22,98</t>
  </si>
  <si>
    <t>průčelí;(20,88*8,05)</t>
  </si>
  <si>
    <t>stupeň 2NP;5,525*4,7</t>
  </si>
  <si>
    <t>1NP;(30,6+33,25+47,94+47,24+21,41+23,21)</t>
  </si>
  <si>
    <t>kohouty a  ostatní armatury KK,VK,OV,AOV</t>
  </si>
  <si>
    <t>parapety 1NP;1,97*0,9*0,64+2,06*0,9*0,83</t>
  </si>
  <si>
    <t>výtah;(2,3*3,914+2,3*0,614+1,95*0,614*2)</t>
  </si>
  <si>
    <t>2NP;((3,095+0,83+1,83+1,45)*3,16)-(1,2*2)</t>
  </si>
  <si>
    <t>723: Vnitřní plynovod</t>
  </si>
  <si>
    <t>JYTY-J 7x1 mm , pevně</t>
  </si>
  <si>
    <t>Obdělání půdy válením</t>
  </si>
  <si>
    <t>Zkouška tlaku potrubí</t>
  </si>
  <si>
    <t>Zpětný ventil N5-3/4"</t>
  </si>
  <si>
    <t>schodiště 2NP;8,5*1,2</t>
  </si>
  <si>
    <t>1NP;((1,9*3+2,8*3)*0,0144)+(2,14*3*0,0112)</t>
  </si>
  <si>
    <t>1NP;1,97*1,38+2,06*1,45+1,94*1,4+1,45*1,45</t>
  </si>
  <si>
    <t>Geotextilie netkaná (polypropylen)  PP 200</t>
  </si>
  <si>
    <t>Lonicera henryi (zimolez) - velikost 40/60</t>
  </si>
  <si>
    <t>Madlo toaletní sklopné pro WC 834 mm-nerez</t>
  </si>
  <si>
    <t>Výchozí revize, vypracování revizní zprávy</t>
  </si>
  <si>
    <t>1NP;1,94*3,35*0,3+0,45*0,3*0,9+0,4*0,6*0,65</t>
  </si>
  <si>
    <t>2NP;1,2*2,05+1,05*2*2+1,27*2,26+1,03*2,06*2</t>
  </si>
  <si>
    <t>Deska cementovláknitá 1250 x 2000 x 12,5 mm</t>
  </si>
  <si>
    <t>keramická krytina;(252,9/0,755+151,41/0,92)</t>
  </si>
  <si>
    <t>771: Podlahy z dlaždic</t>
  </si>
  <si>
    <t>Izolace plstěnými pásy</t>
  </si>
  <si>
    <t>JYTY-J 14x1 mm , pevně</t>
  </si>
  <si>
    <t>Kotvení dřeviny 3 kůly</t>
  </si>
  <si>
    <t>Obnovení čerpací jímky</t>
  </si>
  <si>
    <t>Příspěvek na recyklaci</t>
  </si>
  <si>
    <t>Požární tmel - těsnění</t>
  </si>
  <si>
    <t>Těsnící manžeta HL 800</t>
  </si>
  <si>
    <t>Zpěrný ventil  N5-6/4"</t>
  </si>
  <si>
    <t>v hornině č.3 + pažení</t>
  </si>
  <si>
    <t>3NP;((6,58+1,82+2,15)*2,4)+(4,2*5,1)-(1,6*2)</t>
  </si>
  <si>
    <t>3NP;(6,88*0,45*2,4)+(1,82*0,3*2,4)-(1,6*0,3)</t>
  </si>
  <si>
    <t>Provedení revize a vypracování revizní zprávy</t>
  </si>
  <si>
    <t>0012: Trávníky založení</t>
  </si>
  <si>
    <t>711: Izolace proti vodě</t>
  </si>
  <si>
    <t>721: Vnitřní kanalizace</t>
  </si>
  <si>
    <t>Demontáž úžlabí do suti</t>
  </si>
  <si>
    <t>Připojení ohřívače vody</t>
  </si>
  <si>
    <t>SZa zkušební - plechová</t>
  </si>
  <si>
    <t>Uzemnění RACK rozvaděče</t>
  </si>
  <si>
    <t>V04: Inženýrská činnost</t>
  </si>
  <si>
    <t>pod košic. plechy;3,5*2</t>
  </si>
  <si>
    <t>pod košic. plechy;3,5*3</t>
  </si>
  <si>
    <t>výtahová šachta;2708,04</t>
  </si>
  <si>
    <t>Vysekání kapes ve zdivu cihelném 100x100x50 mm</t>
  </si>
  <si>
    <t>El. ovládání konvertoru,trafo 12 V a komponenty</t>
  </si>
  <si>
    <t>míst. 1.11 + 1.12a +1.12b;  (47,24+21,41+23,21)</t>
  </si>
  <si>
    <t>zatepl. systém;((5,9+5,06+8,04)*6,4)+(5,06*3/2)</t>
  </si>
  <si>
    <t>725: Zařizovací předměty</t>
  </si>
  <si>
    <t>762: Konstrukce tesařské</t>
  </si>
  <si>
    <t>Budovy občanské výstavby</t>
  </si>
  <si>
    <t>FeZn-D10 ,62kg/m), pevně</t>
  </si>
  <si>
    <t>FeZn-D8 (0,4kg/m), pevně</t>
  </si>
  <si>
    <t>KO 125 E KRABICE ODBOČNÁ</t>
  </si>
  <si>
    <t>Oprava římsy nad pavlačí</t>
  </si>
  <si>
    <t>Poklop pro šachtu 425 mm</t>
  </si>
  <si>
    <t>Popis a záznam rozvaděče</t>
  </si>
  <si>
    <t>Písek křemitý 0,01 m3/m2</t>
  </si>
  <si>
    <t>V03: Zařízení staveniště</t>
  </si>
  <si>
    <t>Víčko ke kruhové krabici</t>
  </si>
  <si>
    <t>ostění;(4,1+4,5+4,2*3+5)</t>
  </si>
  <si>
    <t>Odvoz suti a vybouraných hmot na skládku do 1 km</t>
  </si>
  <si>
    <t>skladba S1;(9,8*5,68+6,7*2,88+12,6*10,02-2,2*3,9)</t>
  </si>
  <si>
    <t>Kulový uzávěr R 250D-3/4"</t>
  </si>
  <si>
    <t>Kulový uzávěr R 250D-6/4"</t>
  </si>
  <si>
    <t>Podpěra vedení na střechu</t>
  </si>
  <si>
    <t>Potrubí KG dešťové DN 100</t>
  </si>
  <si>
    <t>Vodoměr  G 25 dodávka VaK</t>
  </si>
  <si>
    <t>odvětrání podlahy;6,5+9*2</t>
  </si>
  <si>
    <t>tlaková zkouška plynovodu</t>
  </si>
  <si>
    <t>totální herbicid příprava</t>
  </si>
  <si>
    <t>věž;(3*7,6+3*3*5,1+3*2,5)</t>
  </si>
  <si>
    <t>3NP;((2,37+2,48)*3)+(2,882*3)-(2,4*1,14+0,79*1,25)</t>
  </si>
  <si>
    <t>2NP;(((5,78+1,72)*3,3)-(1,4*3))+(1,375*3*2,7-1,4*2)</t>
  </si>
  <si>
    <t>míst. 1.11 + 1.12a +1.12b;  (47,24+21,41+23,21)*0,1</t>
  </si>
  <si>
    <t>skladba S1;(9,8*5,68+6,7*2,88+12,6*10,02-2,2*3,9)*2</t>
  </si>
  <si>
    <t>764: Konstrukce klempířské</t>
  </si>
  <si>
    <t>766: Konstrukce truhlářské</t>
  </si>
  <si>
    <t>767: Konstrukce zámečnické</t>
  </si>
  <si>
    <t>Dřezová baterie pro kuchyň</t>
  </si>
  <si>
    <t>Doprava a přesun materiálu</t>
  </si>
  <si>
    <t>Kalové čerpadlo s plovákem</t>
  </si>
  <si>
    <t>Kulový uzávěr R 250DS-6/4"</t>
  </si>
  <si>
    <t>Přesun hmot pro kanalizaci</t>
  </si>
  <si>
    <t>Protahovací vodič CY1,5 mm</t>
  </si>
  <si>
    <t>Zpětný ventil ZV N5 - 5/4"</t>
  </si>
  <si>
    <t>plyn.kohout DN 25 s páčkou</t>
  </si>
  <si>
    <t>plyn.kohout DN 40 s páčkou</t>
  </si>
  <si>
    <t>schodiště do sklepa;378,82</t>
  </si>
  <si>
    <t>venkovní schodiště;1560,82</t>
  </si>
  <si>
    <t>Palubky obkladové SM profil klasický 19 x 116 mm A/B</t>
  </si>
  <si>
    <t>míst. 1.11 + 1.12a +1.12b;  (47,24+21,41+23,21)*0,07</t>
  </si>
  <si>
    <t>výtah;(2,3*1,95*0,25)+(6,7*0,25*2,27)+(1,8*0,2*2,27)</t>
  </si>
  <si>
    <t>Násyp pod podlahy z hrubého kameniva 16-32 s udusáním</t>
  </si>
  <si>
    <t>betonová krytina;(25,27/0,731+13,76/0,829+33,53/0,92)</t>
  </si>
  <si>
    <t>míst. 1.11 + 1.12a +1.12b;  (47,24+21,41+23,21)*0,225</t>
  </si>
  <si>
    <t>obklad 2NP;((6,66*1,5)+((8,04*2+3,85+2,45+6,45)*2,1))</t>
  </si>
  <si>
    <t>0013: Výsadby stromů a keřů</t>
  </si>
  <si>
    <t>0218: Bleskosvod a uzemnění</t>
  </si>
  <si>
    <t>0221: Strukturovaná kabaláž</t>
  </si>
  <si>
    <t>FeZn30x4 (0,95 kg/m), pevně</t>
  </si>
  <si>
    <t>Herbicid totállní, příprava</t>
  </si>
  <si>
    <t>INPROJEKT s.r.o., Poděbrady</t>
  </si>
  <si>
    <t>Objímky a montážní materiál</t>
  </si>
  <si>
    <t>Rákosová rohož výška 180 cm</t>
  </si>
  <si>
    <t>Uložení sypaniny na skládky</t>
  </si>
  <si>
    <t>Zápachová uzávěrka pro dřez</t>
  </si>
  <si>
    <t>na košic. plechy;3,5*2*0,08</t>
  </si>
  <si>
    <t>3NP;((6,58+1,82+2,15+4,095+1,8)*2,4)+(4,2*5,1)-(1,6*2)</t>
  </si>
  <si>
    <t>obklad 2NP;-((6,66*1,5)+((8,04*2+3,85+2,45+6,45)*2,1))</t>
  </si>
  <si>
    <t>0213: Silnoproud - osvětlení</t>
  </si>
  <si>
    <t>Dlaždice teracová 30x30x3 cm</t>
  </si>
  <si>
    <t>Montážní sady k Patch Panelu</t>
  </si>
  <si>
    <t>Napojení na stávající šachtu</t>
  </si>
  <si>
    <t>Pojistný ventil pro ohřívače</t>
  </si>
  <si>
    <t>Rozprostření ornice do 20 cm</t>
  </si>
  <si>
    <t>Sprchová vanička - keramická</t>
  </si>
  <si>
    <t>Topná zkouška dle ČSN 060310</t>
  </si>
  <si>
    <t>Travní směs parková zátěžová</t>
  </si>
  <si>
    <t>ostění;(4,1+4,5+4,2*3+5)*0,3</t>
  </si>
  <si>
    <t>regulace jednotlivých okruhů</t>
  </si>
  <si>
    <t>Clematis montana´Nelly Moser´ (plamének) - velikost 40/60</t>
  </si>
  <si>
    <t>Dodávka zahradnické zeminy pro terénní úpravy - stávající</t>
  </si>
  <si>
    <t>Vysekání rýh ve zdivu cihelném - Hloubka 30 mm Sire 30 mm</t>
  </si>
  <si>
    <t>Vysekání rýh ve zdivu cihelném - Hloubka 30 mm Sire 70 mm</t>
  </si>
  <si>
    <t>Anténní stožár včetně kotvení</t>
  </si>
  <si>
    <t>Dlažba cihelná 20 x 20 x 3 cm</t>
  </si>
  <si>
    <t>Elektrický ohřívač vody 125 l</t>
  </si>
  <si>
    <t>Ohřívač vody - 200 l - viz ÚT</t>
  </si>
  <si>
    <t>schodiště 1PP;(1*0,25*0,05*2)</t>
  </si>
  <si>
    <t>3NP;((2,061+6,45+5,55+12,82)*0,9)+(12,82*5,54)-(2,5*1,4/2)</t>
  </si>
  <si>
    <t>Vysekání rýh ve zdivu cihelném - Hloubka 30 mm Sire 100 mm</t>
  </si>
  <si>
    <t>Ventil regulační pro OT klasik</t>
  </si>
  <si>
    <t>Zinkování venkovního schodiště</t>
  </si>
  <si>
    <t>potrubí z trubek měděných 15x1</t>
  </si>
  <si>
    <t>potrubí z trubek měděných 18x1</t>
  </si>
  <si>
    <t>potrubí z trubek měděných 22x1</t>
  </si>
  <si>
    <t>potrubí z trubek měděných 28x1</t>
  </si>
  <si>
    <t>potrubí z trubek měděných 35x1</t>
  </si>
  <si>
    <t>potrubí z trubek měděných 42x1</t>
  </si>
  <si>
    <t>výtah;(0,4*50,52+0,4*13,36+0,3*15,52+0,3*13,36+0,8+0,24*51,6)</t>
  </si>
  <si>
    <t>0223: Společná televizní anténa</t>
  </si>
  <si>
    <t>H šroubení pro otopná tělesa VK</t>
  </si>
  <si>
    <t>Montážní rám podomítkový pro WC</t>
  </si>
  <si>
    <t>Přesun hmot pro vnitřní vodovod</t>
  </si>
  <si>
    <t>Přihnojení startovacím hnojivem</t>
  </si>
  <si>
    <t>Sestavení programu pro ústřednu</t>
  </si>
  <si>
    <t>Stolek parkový prostý dřevo/kov</t>
  </si>
  <si>
    <t>Talířový odvodní ventil VEF 100</t>
  </si>
  <si>
    <t>Tlakové zkoušky potrubí do DN50</t>
  </si>
  <si>
    <t>Zápachová uzávěrka pro umyvadlo</t>
  </si>
  <si>
    <t>odvodnění od  výtahu;(12)*2*3,8</t>
  </si>
  <si>
    <t>schodiště do sklepa;(13,43*0,5)</t>
  </si>
  <si>
    <t>zásobník pro ohřev TV 200 litrů</t>
  </si>
  <si>
    <t>Úklidová výlevka + mřížka DN100</t>
  </si>
  <si>
    <t>1NP;(((5,78+10,6+8,35*2)*3)-(1,4*6+1*2,04))+(1,94*2,6+0,8*0,9)</t>
  </si>
  <si>
    <t>2NP;(27,76+5,35+2,88+4,8+4,7+31,63+20,08+29,4+35,23+22,4+36,1)</t>
  </si>
  <si>
    <t>Zásuvka jednonásobná, vestavná, s ochranným kolíkem; barva bílá</t>
  </si>
  <si>
    <t>731: Ústřední vytápění - kotelny</t>
  </si>
  <si>
    <t>737: Ústřední vytápění - ostatní</t>
  </si>
  <si>
    <t>Automatický odvzdušňovací ventil</t>
  </si>
  <si>
    <t>Demontáž podkladní pás rš 250 mm</t>
  </si>
  <si>
    <t>Deskové těleso VK typ 11-600/600</t>
  </si>
  <si>
    <t>Deskové těleso VK typ 21-900/600</t>
  </si>
  <si>
    <t>Deskové těleso VK typ 21-900/700</t>
  </si>
  <si>
    <t>Deskové těleso VK typ 21-900/800</t>
  </si>
  <si>
    <t>Deskové těleso VK typ 33-900/800</t>
  </si>
  <si>
    <t>Dokumentace skutečného provedení</t>
  </si>
  <si>
    <t>Klozety KOMBI pro těl. postižené</t>
  </si>
  <si>
    <t>Stropy deskové ze ŽB tř. C 30/37</t>
  </si>
  <si>
    <t>V 125 E VÍČKO KE KRABICI KO 125E</t>
  </si>
  <si>
    <t>Zřízení bednění stropů deskových</t>
  </si>
  <si>
    <t>potrubí z trubek měděných 54x1,5</t>
  </si>
  <si>
    <t>obklad 3NP;(((5,36+7,15+4,4*2+4,96+3,56+4,26*2+6,7)*1,8)+(6*1,5))</t>
  </si>
  <si>
    <t>734: Ústřední vytápění - armatury</t>
  </si>
  <si>
    <t>Deskové těleso VK typ 21-900/1100</t>
  </si>
  <si>
    <t>Deskové těleso VK typ 22-600/1200</t>
  </si>
  <si>
    <t>Deskové těleso VK typ 22-900/1600</t>
  </si>
  <si>
    <t>Deskové těleso VK typ 33-500/2000</t>
  </si>
  <si>
    <t>Deskové těleso VK typ 33-600/1200</t>
  </si>
  <si>
    <t>Deskové těleso VK typ 33-600/1400</t>
  </si>
  <si>
    <t>Deskové těleso VK typ 33-600/2000</t>
  </si>
  <si>
    <t>Kompletační a koordinační činnost</t>
  </si>
  <si>
    <t>Krabice odbočná pr.97, pod omítku</t>
  </si>
  <si>
    <t>Mimostaveništní doprava materiálů</t>
  </si>
  <si>
    <t>Odstranění stavební suti a odpadu</t>
  </si>
  <si>
    <t>Plastová čerpací šachta PP 425 mm</t>
  </si>
  <si>
    <t>Podlahy dřevěné, celkové lakování</t>
  </si>
  <si>
    <t>Pospojení s hromosvodem, uzemnění</t>
  </si>
  <si>
    <t>odvodnění od  výtahu;(12)*1,2*0,5</t>
  </si>
  <si>
    <t>odvodnění od  výtahu;(12)*1,2*3,3</t>
  </si>
  <si>
    <t>odvodnění od  výtahu;(12)*1,2*3,8</t>
  </si>
  <si>
    <t>Datová dvojzásuvka 2xRJ45, Cat.5e, kryt, nosná maska, krabice atd.</t>
  </si>
  <si>
    <t>Amelanchier arborea´Robin Hill´ (muchovník) VK, Zb - velikost 16/18</t>
  </si>
  <si>
    <t>Datová jednozásuvka 1xRJ45, Cat.5e, kryt, nosná maska, krabice atd.</t>
  </si>
  <si>
    <t>0214: Silnoproud - kabely a vodiče</t>
  </si>
  <si>
    <t>1-CXKH-R-J 3x1.5 , pevně, B2cas1d1</t>
  </si>
  <si>
    <t>732: Ústřední vytápění - strojovny</t>
  </si>
  <si>
    <t>Hloubení jamek do 0,05 m3 v rovině</t>
  </si>
  <si>
    <t>Pronájem montážní plošiny a lešení</t>
  </si>
  <si>
    <t>Stavební úpravy Městské knihovny 1</t>
  </si>
  <si>
    <t>Ventilační hlavice HL 810 - DN 100</t>
  </si>
  <si>
    <t>dlažby 1NP;(30,6+33,25+47,94)*0,07</t>
  </si>
  <si>
    <t>koaxiální odkouření  kotle o125/80</t>
  </si>
  <si>
    <t>Úprava klenby nadpraží v míst.1.01</t>
  </si>
  <si>
    <t>Vrty maloprofilové D do 156 mm úklon do 45° hl do 25 m hor. III a IV</t>
  </si>
  <si>
    <t>strop 2NP;(27,76+5,35+2,88+4,8+4,7+31,63+20,08+29,4+35,23+22,4+36,1)</t>
  </si>
  <si>
    <t>-(1,5*2,2*2+1,38*2,16*2+1,03*2*6+1,2*2,05*2+0,77*2+1,27*2,25*2+1,6*4)</t>
  </si>
  <si>
    <t>Hydrangea  macrophylla ´Bela´ (hortenzie velkolistá) - velikost 30/40</t>
  </si>
  <si>
    <t>SDK podhled desky 2xA 12,5 bez TI jednovrstvá spodní kce profil CD+UD</t>
  </si>
  <si>
    <t>0014: Mobiliář, svítidla a oplocení</t>
  </si>
  <si>
    <t>Cirkulační čerpadlo s hodinami DN25</t>
  </si>
  <si>
    <t>Hloubení jamek do 0,125 m3 v rovině</t>
  </si>
  <si>
    <t>Krabice přístrojová na povrch 80x20</t>
  </si>
  <si>
    <t>Odstranění bednění stropů deskových</t>
  </si>
  <si>
    <t>Panel svařovaný 1630x2500/200x50/50</t>
  </si>
  <si>
    <t>Proměření metalické kabeláže (port)</t>
  </si>
  <si>
    <t>Repase zábradlí ve 2. NP na pavlači</t>
  </si>
  <si>
    <t>Sedák parkový s opěradlem dřevo/kov</t>
  </si>
  <si>
    <t>Vypouštěcí a napouštěcí kohout DN15</t>
  </si>
  <si>
    <t>Základové pásy z betonu tř. C 16/20</t>
  </si>
  <si>
    <t>Zápachová uzávěrka ZU HL 400 - DN40</t>
  </si>
  <si>
    <t>odvětrání podlahy;(6,5*0,8)+(9*1,2)</t>
  </si>
  <si>
    <t>zabezpečovací prvky plynových kotlů</t>
  </si>
  <si>
    <t>0212: Silnoproud - spínače a zásuvky</t>
  </si>
  <si>
    <t>19" Rozvodný panel 5x 230V, výška 1U</t>
  </si>
  <si>
    <t>Demontáž dřevěného schodiště na půdu</t>
  </si>
  <si>
    <t>Kladecí a spárovací štěrkodrť 2/5 mm</t>
  </si>
  <si>
    <t>Lavice parková s opěradlem dřevo/kov</t>
  </si>
  <si>
    <t>Lože pro trativody z betonu prostého</t>
  </si>
  <si>
    <t>Příčky tl 80 mm pevnosti P 10 na MVC</t>
  </si>
  <si>
    <t>Závěsný kotel kondenzační 45 - 50 kW</t>
  </si>
  <si>
    <t>nátěr odkrytých prvků - odhad;   150</t>
  </si>
  <si>
    <t>podbití střechy nad pavlačí;1,8*16,8</t>
  </si>
  <si>
    <t>Úprava a závěrečné práce v rozvaděči</t>
  </si>
  <si>
    <t>Úprava pláně v zářezech se zhutněním</t>
  </si>
  <si>
    <t>2NP;1,1*2,05*0,34+(1,45*3,1*2*0,2)-(1,6*0,2)+((0,4*1,9+1,45*0,45)*0,665)</t>
  </si>
  <si>
    <t>1 do dvora;(9,6*8)-(1,55*2,6+2,4*2,6+0,9*2,25+1,55*1,9+2,4*1,9+1,04*2,15)</t>
  </si>
  <si>
    <t>Hydrangea  macrophylla ´Snowball´ (hortenzie velkolistá) - velikost 30/40</t>
  </si>
  <si>
    <t>Čerpací šachta drenáže - v oddílu 721</t>
  </si>
  <si>
    <t>0217: Silnoproud - stavební přípomoce</t>
  </si>
  <si>
    <t>0222: Elektrický zabezpečovací systém</t>
  </si>
  <si>
    <t>Demontáž trouby kruhové průměr 120 mm</t>
  </si>
  <si>
    <t>Demontáž zastropení - tvarovaný plech</t>
  </si>
  <si>
    <t>Opláštění stěn ocel. konstrukce  věže</t>
  </si>
  <si>
    <t>Přepínače sériový; řazení 5, vestavný</t>
  </si>
  <si>
    <t>Příčky tl 115 mm pevnosti P 10 na MVC</t>
  </si>
  <si>
    <t>Příprava kabelu pro uložení do 10 žil</t>
  </si>
  <si>
    <t>Pohybové čidlo, úhel snímání min 120°</t>
  </si>
  <si>
    <t>Vyvedení a upevnění výpustek do DN 25</t>
  </si>
  <si>
    <t>Zkouška těsnosti kanalizace do DN 125</t>
  </si>
  <si>
    <t>Zkouška těsnosti kanalizace do DN 200</t>
  </si>
  <si>
    <t>elektronické čerpadlo dopravní pro ÚT</t>
  </si>
  <si>
    <t>venk. schodiště;(2,14+1,03*2)*0,3*1,2</t>
  </si>
  <si>
    <t>strop 2NP;(27,76+5,35+2,88+4,8+4,7+31,63+20,08+29,4+35,23+22,4+36,1)*0,025</t>
  </si>
  <si>
    <t>735: Ústřední vytápění - otopná tělesa</t>
  </si>
  <si>
    <t>Kulový uzávěr s vypouštěním R 250DS-1"</t>
  </si>
  <si>
    <t>Opěrné madlo pro umyvadla 300 mm-nerez</t>
  </si>
  <si>
    <t>Příprava kabelu pro uložení do 100 žil</t>
  </si>
  <si>
    <t>Spínač jednopólový; řazení 1, vestavný</t>
  </si>
  <si>
    <t>Stolek parkový se šachovnicí dřevo/kov</t>
  </si>
  <si>
    <t>Výztuž mazanin svařovanými sítěmi Kari</t>
  </si>
  <si>
    <t>Výztuž stropů betonářskou ocelí 10 505</t>
  </si>
  <si>
    <t>příčky 3NP;(3,153*0,894+3,153*1,106/2)</t>
  </si>
  <si>
    <t>venk. schodiště;(2,14+1,03*2)*0,3*0,99</t>
  </si>
  <si>
    <t>((4,79+5,06)*6,4)+((6,75+1,1)*3,5)+(5,06*3/2)-(1,5*1,3+1,5*1,5+1,2*1,5*3+1*2)</t>
  </si>
  <si>
    <t>2NP;((7,36+14,2+8,72*2)*3,3)+((4,55*2+7,15+1,375+5,355*2)*2,6)-(1,4*12+1,6*4)</t>
  </si>
  <si>
    <t>19" patchpanel 24xRJ45, Cat.6, výška 1U</t>
  </si>
  <si>
    <t>Bourání ŽB stropů deskových tl do 80 mm</t>
  </si>
  <si>
    <t>Hedera helix (břečťan) - velikost 30/40</t>
  </si>
  <si>
    <t>Kůly 2,5 m frézované a příčky spojovací</t>
  </si>
  <si>
    <t>Krabice odbočná / přístrojová na povrch</t>
  </si>
  <si>
    <t>Montáž oplocení včetně betonáže sloupků</t>
  </si>
  <si>
    <t>Mulčování 10 cm v rovině keřové skupiny</t>
  </si>
  <si>
    <t>Podklad ze štěrkodrtě ŠD 8/16 tl 100 mm</t>
  </si>
  <si>
    <t>Podkladová vrstva ze štěrku vrstva 10cm</t>
  </si>
  <si>
    <t>Písek na zásyp dlažby frakce 0,1 - 1 mm</t>
  </si>
  <si>
    <t>Rámeček jednonásobný, pro el. přístroje</t>
  </si>
  <si>
    <t>SO_01: Městská knihovna - hlavní objekt</t>
  </si>
  <si>
    <t>SO_02: Městská knihovna - sadové úpravy</t>
  </si>
  <si>
    <t>Vystavení měřicího protokolu - metalika</t>
  </si>
  <si>
    <t>Zalití vysazených dřevin po výsadbě  3x</t>
  </si>
  <si>
    <t>Zhotovení obalu kmene z rákosové rohože</t>
  </si>
  <si>
    <t>Základové pásy z betonu tř. C 30/37 XC3</t>
  </si>
  <si>
    <t>Zápachová uzávěrka pro UI šetřící místo</t>
  </si>
  <si>
    <t>Štěrkopísek netříděný zásypový materiál</t>
  </si>
  <si>
    <t>příčky 3NP;(8,32*2,75+3*2,28/2)-(1,2*2)</t>
  </si>
  <si>
    <t>zemnící tyč o 25mm, L 2000mm se svorkou</t>
  </si>
  <si>
    <t>Žlab Cu - kotlík kulatý vel. 330/100 mm</t>
  </si>
  <si>
    <t>Deskové těleso klasické typ 11 - 600/600</t>
  </si>
  <si>
    <t>Deskové těleso klasické typ 21 - 600/700</t>
  </si>
  <si>
    <t>Deskové těleso klasické typ 21 - 900/700</t>
  </si>
  <si>
    <t>Kulový uzávěr s vypouštěním R 250DS-1/2"</t>
  </si>
  <si>
    <t>Kulový uzávěr s vypouštěním R 250DS-3/4"</t>
  </si>
  <si>
    <t>Položení podlahy z hrubých prken na sraz</t>
  </si>
  <si>
    <t>Sejmutí drnu - Nářez drnu,naložení,odvoz</t>
  </si>
  <si>
    <t>Výložníky, ráhna, třmeny, držák paraboly</t>
  </si>
  <si>
    <t>Výrobní dokumentace venkovního schodiště</t>
  </si>
  <si>
    <t>Provedení izolace proti zemní vlhkosti pásy na sucho vodorovné AIP nebo tkaninou</t>
  </si>
  <si>
    <t>733: Ústřední vytápění - rozvodné potrubí</t>
  </si>
  <si>
    <t>Akumulátor 12V/18Ah, olověný, bezúdržbový</t>
  </si>
  <si>
    <t>Deskové těleso klasické typ 21 - 600/1000</t>
  </si>
  <si>
    <t>Deskové těleso klasické typ 21 - 900/1200</t>
  </si>
  <si>
    <t>Deskové těleso klasické typ 21 - 900/1600</t>
  </si>
  <si>
    <t>Ošetření a vypletí dřevin ve skupinách 2x</t>
  </si>
  <si>
    <t>Připojení kabelu na zářezový pásek do 5x2</t>
  </si>
  <si>
    <t>Provizorní úprava terénu v zemina třídy 4</t>
  </si>
  <si>
    <t>Tlakové potrubí čerpání spodní vody PE 40</t>
  </si>
  <si>
    <t>Vnitřní výkop pro vodovod včetně zasypání</t>
  </si>
  <si>
    <t>Zřízení oboustranného bednění zdí nosných</t>
  </si>
  <si>
    <t>pojistné, zabezpečovací a měřící armatury</t>
  </si>
  <si>
    <t>2 ostění;(6,55+4,9+6,55*2+5,68+4,95*5)*0,2</t>
  </si>
  <si>
    <t>Demontáž oplechování parapetu rš do 330 mm</t>
  </si>
  <si>
    <t>Krytina keramická bobrovka přiřezání tašky</t>
  </si>
  <si>
    <t>Obkládačka porovinová keramická dle výběru</t>
  </si>
  <si>
    <t>Přepínač křížový, řazení 7, vestavný, bílý</t>
  </si>
  <si>
    <t>Připojení kabelu na zářezový pásek do 50x2</t>
  </si>
  <si>
    <t>Potrubí kanalizace HTEM DN 110-připojovací</t>
  </si>
  <si>
    <t>Výztuž nosných zdí svařovanými sítěmi Kari</t>
  </si>
  <si>
    <t>Zřízení jednostranného bednění zdí nosných</t>
  </si>
  <si>
    <t>Zřízení záhonů pro keřové skupiny v rovině</t>
  </si>
  <si>
    <t>Zlepšení zemní pláně ŠD 16/32 v tl. 100 mm</t>
  </si>
  <si>
    <t>příčky 3NP;((3,153*0,894+3,153*1,106/2))*2</t>
  </si>
  <si>
    <t>2 do dvora;(18,068*8,3)-(1,75*2,39+0,9*2+1,75*2,39*2+0,9*2,39+1,15*1,9*5+1,375*2,65)</t>
  </si>
  <si>
    <t>1 ostění;((6,75+7,6+5,4+5,35+6,2+5,34)*0,2)</t>
  </si>
  <si>
    <t>2NP- osazování nosníků;(2,8*0,8)+(1,75*0,9)</t>
  </si>
  <si>
    <t>Chemické odplevelení před založením kultury</t>
  </si>
  <si>
    <t>Demontáž části zábradlí ve 2. NP na pavlači</t>
  </si>
  <si>
    <t>Dlaždice keramické - 30 x 30 x 0,9 cm I. j.</t>
  </si>
  <si>
    <t>Hloubení jam do 1 m3 s 50% výměnou v rovině</t>
  </si>
  <si>
    <t>Konzole pro zavěšenou kanalizaci v suterénu</t>
  </si>
  <si>
    <t>Lapač střešních splavenin PP HL 600 - DN100</t>
  </si>
  <si>
    <t>Násyp pod podlahy ze štěrkopísku s udusáním</t>
  </si>
  <si>
    <t>R+S - rozdělovač a sběrač  100kW (4 vývody)</t>
  </si>
  <si>
    <t>Vyvedení a upevnění odpadních výpustek DN40</t>
  </si>
  <si>
    <t>Výztuž nosných zdí betonářskou ocelí 10 505</t>
  </si>
  <si>
    <t>Zpětné šroubení regulační pro otopná tělesa</t>
  </si>
  <si>
    <t>příčky 3NP;((8,32*2,75+3*2,28/2)-(1,2*2))*2</t>
  </si>
  <si>
    <t>0242: Vzduchotechnika - Větev B - míst. 3.03</t>
  </si>
  <si>
    <t>0243: Vzduchotechnika - Větev C - míst. 2.16</t>
  </si>
  <si>
    <t>Bourání základů z betonu proloženého kamenem</t>
  </si>
  <si>
    <t>Demontáž povlakových podlah volně položených</t>
  </si>
  <si>
    <t>Fólie podstřešní vysoce difúzní (1,5 x 50 m)</t>
  </si>
  <si>
    <t>Odstranění oboustranného bednění zdí nosných</t>
  </si>
  <si>
    <t>Překlad keramický plochý š 11,5 cm dl 125 cm</t>
  </si>
  <si>
    <t>Potěr cementový tl do 50 mm vyztužený vlákny</t>
  </si>
  <si>
    <t>Vnitřní výkop pro kanalizaci,včetně zasypání</t>
  </si>
  <si>
    <t>bednění keramická krytina;(444,443+87,613)*2</t>
  </si>
  <si>
    <t>potrubí VZT plechové DN 125 vč.kolen,odboček</t>
  </si>
  <si>
    <t>potrubí VZT plechové DN 150 vč.kolen,odboček</t>
  </si>
  <si>
    <t>Bourání příček z betonu prostého tl do 120 mm</t>
  </si>
  <si>
    <t>Dřevěné kolíky pro nastavení a zesílení prvků</t>
  </si>
  <si>
    <t>Krabice odbočná / přístrojová na povrch, IP65</t>
  </si>
  <si>
    <t>Nosná zeď ze ŽB tř. C 30/37XC3 V4 bez výztuže</t>
  </si>
  <si>
    <t>Násyp pod podlahy ze štěrkopísku se zhutněním</t>
  </si>
  <si>
    <t>Odstranění jednostranného bednění zdí nosných</t>
  </si>
  <si>
    <t>PP 80/K-5 – protahovací rám podlahové krabice</t>
  </si>
  <si>
    <t>Podklad ze štěrkodrtě kladecí ŠD 2/5 tl 50 mm</t>
  </si>
  <si>
    <t>Požární systém s tvarově stálou hadicí D19/30</t>
  </si>
  <si>
    <t>Prověření a zesílení spojů zkracovaných prvků</t>
  </si>
  <si>
    <t>V01: Průzkumné, geodetické a projektové práce</t>
  </si>
  <si>
    <t>zděný komín - čistění a frézování na o 180 mm</t>
  </si>
  <si>
    <t>19" patchpanel ISDN, 25xRJ-45, výška 1U, cat.3</t>
  </si>
  <si>
    <t>Brána dvoukřídlá svařovaná se zámkem 1700x3000</t>
  </si>
  <si>
    <t>Deska minerální izolační 600x1200 mm tl. 30 mm</t>
  </si>
  <si>
    <t>Deska minerální izolační 600x1200 mm tl. 60 mm</t>
  </si>
  <si>
    <t>Přizdívka ostění s ozubem z cihel tl do 150 mm</t>
  </si>
  <si>
    <t>Vytrhání dlažby - Kostky drobné,spáry nezalité</t>
  </si>
  <si>
    <t>Vytrhání dlažby - Kostky velké, spáry nezalité</t>
  </si>
  <si>
    <t>ostění průčelí;((4,95*5+5,79+7,08+5,65*5)*0,3)</t>
  </si>
  <si>
    <t>zatepl. systém;((4,79+5,06)*6,4)+((6,75+1,1)*3,5)+(5,06*3/2)-(1,5*1,3+1,5*1,5+1,2*1,5*3+1*2)</t>
  </si>
  <si>
    <t>BOX 80 – rám podlahové krabice 330 x 260 x 62mm</t>
  </si>
  <si>
    <t>Beton prostý C20/25 pro kotvení prvků mobiliáře</t>
  </si>
  <si>
    <t>Borka mulčovací hrubá keřové skupiny a solitery</t>
  </si>
  <si>
    <t>DUZ držák ochranného úhelníku do zdiva, L 170mm</t>
  </si>
  <si>
    <t>Deska minerální izolační 600x1200 mm tl. 100 mm</t>
  </si>
  <si>
    <t>Deska minerální izolační 600x1200 mm tl. 160 mm</t>
  </si>
  <si>
    <t>Drcené kamenivo 16/32 mm včetně drenážní vrstvy</t>
  </si>
  <si>
    <t>Montáž dvoukřídlé brány včetně betonáže sloupků</t>
  </si>
  <si>
    <t>Přesun hmot pro opravy a údržbu budov v do 25 m</t>
  </si>
  <si>
    <t>Potěr pískocementový tl do 40 mm tř. C 30 běžný</t>
  </si>
  <si>
    <t>Rhododendron luteum (pěnišník) - velikost 40/60</t>
  </si>
  <si>
    <t>Selektivní herbicid proti dvouděložným plevelům</t>
  </si>
  <si>
    <t>Vybourání dřevěných dveřních zárubní pl do 2 m2</t>
  </si>
  <si>
    <t>zesílení a nastavení prvků; 21,6*0,96+19,8*0,72</t>
  </si>
  <si>
    <t>OK nástavby;((4,6+9,1+7,84+5,28+7,35)*0,25)+((42,56+14,77+58,3)*0,335)+(2,35*0,3)+(43,2*0,05*2)</t>
  </si>
  <si>
    <t>19” vyvazovací panel, 5x  plastové oko, výška 1U</t>
  </si>
  <si>
    <t>Bourání konstrukcí zděných z kamene nebo z cihel</t>
  </si>
  <si>
    <t>Instalace nebo montáž laviček a stolků mobilních</t>
  </si>
  <si>
    <t>Ošetření trávníku po založení s dosevem v rovině</t>
  </si>
  <si>
    <t>Oprava stávající parketové podlahy vč. lištování</t>
  </si>
  <si>
    <t>Rámeček dvojnásobný, vodorovný pro el. přístroje</t>
  </si>
  <si>
    <t>SDK obklad kcí tvaru L š přes 0,8 m desky 1xA 15</t>
  </si>
  <si>
    <t>Z09 - Větrací mřížka Al se síťkou - 150 x 150 mm</t>
  </si>
  <si>
    <t>Z10 - Větrací mřížka Al se síťkou - 200 x 200 mm</t>
  </si>
  <si>
    <t>bednění keramická krytina;(444,443+87,613)*0,025</t>
  </si>
  <si>
    <t>Demontáž truhlářského obložení podhledů z palubek</t>
  </si>
  <si>
    <t>Nakládání výkopku z hornin tř. 1 až 4 přes 100 m3</t>
  </si>
  <si>
    <t>Protipožární utěsnění systémem Intumex nebo jiným</t>
  </si>
  <si>
    <t>Rhododendron hybridum (pěnišník) - velikost 60/80</t>
  </si>
  <si>
    <t>Vybourání dřevěných dveřních zárubní pl přes 2 m2</t>
  </si>
  <si>
    <t>Vytýčení trati - Kabelové vedení ve volném terénu</t>
  </si>
  <si>
    <t>Žulová dlažební kostka štípaná 10/10/10 šedá + 2%</t>
  </si>
  <si>
    <t>DIO - ztížené dopravní podmínky (přístupové cesty)</t>
  </si>
  <si>
    <t>K03 - Oplechování Cu okapů tvrdá krytina rš 165 mm</t>
  </si>
  <si>
    <t>Mazanina tl do 80 mm z betonu prostého tř. C 12/15</t>
  </si>
  <si>
    <t>Mazanina tl do 80 mm z betonu prostého tř. C 16/20</t>
  </si>
  <si>
    <t>Podlahy z vlysů lepených, tl do 22 mm - dle výběru</t>
  </si>
  <si>
    <t>Rhododendron impeditum (pěnišník) - velikost 20/30</t>
  </si>
  <si>
    <t>Svislá doprava suti a vybouraných hmot ZKD podlaží</t>
  </si>
  <si>
    <t>Bourání příček z cihel pálených na MVC tl do 100 mm</t>
  </si>
  <si>
    <t>Bourání příček z cihel pálených na MVC tl do 150 mm</t>
  </si>
  <si>
    <t>Sejmutí ornice s přemístěním na vzdálenost do 250 m</t>
  </si>
  <si>
    <t>Čedičová dlažební kostka štípaná 10/10/10 černá + 2%</t>
  </si>
  <si>
    <t>Beton prostý C20/25 pro kotvení odvodňovqacího žlabu</t>
  </si>
  <si>
    <t>Chemické odplevelení před založením kultury v rovině</t>
  </si>
  <si>
    <t>Demontáž podlah s polštáři z prken tloušťky do 32 mm</t>
  </si>
  <si>
    <t>Dlažba z cihel pálených dl 290 mm do písku nastojato</t>
  </si>
  <si>
    <t>Obnova dlažby - Kostky drobné / velké,spáry nezalité</t>
  </si>
  <si>
    <t>Potěr anhydritový samonivelační tl do 60 mm C30 litý</t>
  </si>
  <si>
    <t>Spínač střídavý, vestavný, IP 44; řazení 6;  b. bílá</t>
  </si>
  <si>
    <t>Vnitřní omítka  vápenosádrová stropů s "rákosováním"</t>
  </si>
  <si>
    <t>Vytýčení staveniště a trasování komunikací a povrchů</t>
  </si>
  <si>
    <t>Úprava výšky stávajících vpustí a kontrolních šachet</t>
  </si>
  <si>
    <t>část studny;(((1,6*1,6*3,14)/4)*1)-(((1*1*3,14)/4)*1)</t>
  </si>
  <si>
    <t>Doplnění zahradnického substrátu a kompostu do záhonů</t>
  </si>
  <si>
    <t>Nášlapná vrstva PVC vč. sokl. lišt - dodávka + montáž</t>
  </si>
  <si>
    <t>Obnovení zasypaných nebo zaslepených větracích otvorů</t>
  </si>
  <si>
    <t>Přepínač střídavý dvojitý; řazení 6+6, vestavný, bílý</t>
  </si>
  <si>
    <t>Protokolární předání, seznámení s obsluhou, zaškolení</t>
  </si>
  <si>
    <t>Spínač jednopólový vestavný IP 44; řazení 1;  b. bílá</t>
  </si>
  <si>
    <t>Žaluziový spínač 1/0+1/0 s blokováním, vestavný, bílý</t>
  </si>
  <si>
    <t>0241: Vzduchotechnika - Větev A - míst. 3.05,3.06,3.08</t>
  </si>
  <si>
    <t>0244: Vzduchotechnika - Větev D - míst. 2.05,2.06,2.07</t>
  </si>
  <si>
    <t>0245: Vzduchotechnika - Větev E - míst. 1.08,1.09,1.10</t>
  </si>
  <si>
    <t>Demontáž lepených povlakových podlah s podložkou ručně</t>
  </si>
  <si>
    <t>Plot z betonových bloků krycí deska neštípaná přírodní</t>
  </si>
  <si>
    <t>Svislá doprava suti a vybouraných hmot za prvé podlaží</t>
  </si>
  <si>
    <t>Vykopávky v uzavřených prostorách v hornině tř. 1 až 4</t>
  </si>
  <si>
    <t>Řezivo jehličnaté,střešní latě impregnované dl 4 - 5 m</t>
  </si>
  <si>
    <t>Zřízení vrstvy z geotextilie ve sklonu do 1:2 š do 3 m</t>
  </si>
  <si>
    <t>1NP- osazování nosníků;(1,55*0,65)+(2,4*0,8)+(1,75*0,9)</t>
  </si>
  <si>
    <t>Bourání podlah z cihel kladených na plocho pl přes 1 m2</t>
  </si>
  <si>
    <t>KUP 80 – krabice universální podlahová 332 x 250 x 80mm</t>
  </si>
  <si>
    <t>Kladení dlažby z kostek z kamene příplatek za kombinaci</t>
  </si>
  <si>
    <t>Montáž podlah z dlaždic teracových do malty do 12 ks/m2</t>
  </si>
  <si>
    <t>Odstranění násypů pod podlahy tl do 100 mm pl přes 2 m2</t>
  </si>
  <si>
    <t>Příplatek k potěrům tl do 40 mm za sklon přes 15 do 30°</t>
  </si>
  <si>
    <t>Rozrušení a úprava podloží - zajištění vodopropustnosti</t>
  </si>
  <si>
    <t>Vyrovnávací potěr tl do 50 mm z MC 15 provedený v ploše</t>
  </si>
  <si>
    <t>Finální úpravu povrchu na dvoře provede dodavatel stavby</t>
  </si>
  <si>
    <t>Kladení dlažby z kostek z kamene do štěrkopískového lože</t>
  </si>
  <si>
    <t>Ocelové prvky výtahové šachty dle výkazu ocelových prvků</t>
  </si>
  <si>
    <t>Přisekání rovných ostění v cihelném zdivu na MV nebo MVC</t>
  </si>
  <si>
    <t>Piloty svislé neinjektované tordovaného průřezu D 100 mm</t>
  </si>
  <si>
    <t>T12 - Dřevěné obložení vč. povrch.úpravy - 800 x 1970 mm</t>
  </si>
  <si>
    <t>Zřízení příložného pažení a rozepření stěn rýh hl do 4 m</t>
  </si>
  <si>
    <t>Demontáž žlab podokapní půlkruhový rovný rš 330 mm do 45°</t>
  </si>
  <si>
    <t>Hloubení rýh š do 600 mm v hornině tř. 3 objemu do 100 m3</t>
  </si>
  <si>
    <t>Hypericum calycinum (třezalka kalíškatá) - velikost 20/30</t>
  </si>
  <si>
    <t>Oprava podlah dřevěných - broušení celkové včetně tmelení</t>
  </si>
  <si>
    <t>Přepínač střídavý; řazení 6, 6So (1, 1So), vestavný, bílý</t>
  </si>
  <si>
    <t>Podlaha dřevěná šroubovaná s polštáři  - dodávka + montáž</t>
  </si>
  <si>
    <t>Vyčištění trhlin a dutin ve zdivu š do 50 mm hl do 300 mm</t>
  </si>
  <si>
    <t>Zdivo nosné z cihel dl 290 mm pevnosti P 7 až 15 na MC 10</t>
  </si>
  <si>
    <t>Úprava pláně v zářezech v hornině tř. 1 až 4 se zhutněním</t>
  </si>
  <si>
    <t>19" Stojanový rozvaděč 27U, 600x600, skleněné dveře, zámek</t>
  </si>
  <si>
    <t>Deska z pěnového polystyrenu EPS 100 S 1000 x 1000 x 60 mm</t>
  </si>
  <si>
    <t>Hloubení rýh š do 2000 mm v hornině tř. 3 objemu do 100 m3</t>
  </si>
  <si>
    <t>Nátěr viditelných dřevěných prvků impregnační protipožární</t>
  </si>
  <si>
    <t>Obdělání plochy frézováním, smykováním a hrabáním v rovině</t>
  </si>
  <si>
    <t>Oprava vnitřních omítek hladkých stěn MV v rozsahu do 30 %</t>
  </si>
  <si>
    <t>Oprava vnitřních omítek hladkých stěn MV v rozsahu do 60 %</t>
  </si>
  <si>
    <t>Přesun hmot procentní pro zasklívání v objektech v do 24 m</t>
  </si>
  <si>
    <t>Tyč ocelová I, značka oceli S 235 JR, označení průřezu 120</t>
  </si>
  <si>
    <t>Tyč ocelová I, značka oceli S 235 JR, označení průřezu 140</t>
  </si>
  <si>
    <t>Demontáž laťování střech z latí osové vzdálenosti do 0,22 m</t>
  </si>
  <si>
    <t>Deska z pěnového polystyrenu EPS 100 S 1000 x 1000 x 140 mm</t>
  </si>
  <si>
    <t>K09-10-11-12 - Oplechování Cu okapů tvrdá krytina rš 200 mm</t>
  </si>
  <si>
    <t>Krytina keramická úžlabí na plech na sucho s těsnicím pásem</t>
  </si>
  <si>
    <t>Odstranění příložného pažení a rozepření stěn rýh hl do 4 m</t>
  </si>
  <si>
    <t>Odvoz suti a vybouraných hmot na skládku ZKD 1 km přes 1 km</t>
  </si>
  <si>
    <t>Bourání schodišťových stupňů betonových zhotovených na místě</t>
  </si>
  <si>
    <t>Ocelové prvky konstrukce nástavby dle výkazu ocelových prvků</t>
  </si>
  <si>
    <t>Ocelové prvky schodiště do sklepa dle výkazu ocelových prvků</t>
  </si>
  <si>
    <t>Přesun hmot procentní pro kce tesařské v objektech v do 24 m</t>
  </si>
  <si>
    <t>Parotěsná zábrana ve skladbě S1, S5 a S18 - dodávka + montáž</t>
  </si>
  <si>
    <t>Propojovací kabely, F spojky a konektory, zakončovací odpory</t>
  </si>
  <si>
    <t>Vnitřní omítka zdiva vápenocementová ze suchých směsí hladká</t>
  </si>
  <si>
    <t>Výsadba dřeviny s balem, v rovině, při průměru balu do 30 cm</t>
  </si>
  <si>
    <t>Výsadba dřeviny s balem, v rovině, při průměru balu do 80 cm</t>
  </si>
  <si>
    <t>Výsadba dřeviny s balem, ve svahu, při průměru balu do 20 cm</t>
  </si>
  <si>
    <t>Založení trávníku parkového zátěžového výsevem se zapravením</t>
  </si>
  <si>
    <t>Montáž atypických zámečnických konstrukcí hmotnosti do 500 kg</t>
  </si>
  <si>
    <t>Ošetření dřevin soliterních po výsadbě včetně výchovného řezu</t>
  </si>
  <si>
    <t>Ocelové prvky venkovního schodiště dle výkazu ocelových prvků</t>
  </si>
  <si>
    <t>Odstranění podkladu pl do 50 m2 z kameniva drceného tl 100 mm</t>
  </si>
  <si>
    <t>Oprava ocel. konstrukce na pavlači - (dokumentace dodavatele)</t>
  </si>
  <si>
    <t>Poplatek za uložení stavebního odpadu na skládce (skládkovné)</t>
  </si>
  <si>
    <t>Vnitřní omítka zdiva vápenocementová ze suchých směsí štuková</t>
  </si>
  <si>
    <t>Vybourání otvorů ve zdivu smíšeném pl do 0,25 m2 tl do 750 mm</t>
  </si>
  <si>
    <t>Krabice universální / přístrojová pod omítku / do sádrokartonu</t>
  </si>
  <si>
    <t>Montáž podlah keramických režných hladkých lepených do 9 ks/m2</t>
  </si>
  <si>
    <t>Omítka vápenná štuková vnitřního ostění okenního nebo dveřního</t>
  </si>
  <si>
    <t>Poplatek za uložení odpadu ze sypaniny na skládce (skládkovné)</t>
  </si>
  <si>
    <t>Požární hasící přístroje dle PBŘ vč. atestu - dodávka + montáž</t>
  </si>
  <si>
    <t>Spojovací prostředky pro montáž záklopu, stropnice a podbíjení</t>
  </si>
  <si>
    <t>Vložky do dilatační spáry - dilatační lišta - dodávka + montáž</t>
  </si>
  <si>
    <t>Zakrytí šikmých střech - montáž podstřešní hydroizolační fólie</t>
  </si>
  <si>
    <t>Zához kabelové rýhy - Zemina třídy 4, šíře 350mm,hloubka 500mm</t>
  </si>
  <si>
    <t>Montáž atypických zámečnických konstrukcí hmotnosti přes 500 kg</t>
  </si>
  <si>
    <t>Přesun hmot procentní pro izolace tepelné v objektech v do 24 m</t>
  </si>
  <si>
    <t>Přesun hmot procentní pro podlahy dřevěné v objektech v do 24 m</t>
  </si>
  <si>
    <t>Plentování jednostranné v do 200 mm válcovaných nosníků cihlami</t>
  </si>
  <si>
    <t>Rozebrání a zpětná oprava chodníkové dlažby vč. podklad. vrstev</t>
  </si>
  <si>
    <t>Svislé přemístění výkopku z horniny tř. 1 až 4 hl výkopu do 4 m</t>
  </si>
  <si>
    <t>Zásyp jam, šachet rýh nebo kolem objektů sypaninou se zhutněním</t>
  </si>
  <si>
    <t>průčelí;(20,88*8,05)-(1,15*1,9*5+1,39*2,2+1,5*2,79+1,15*2,25*5)</t>
  </si>
  <si>
    <t>Kotvení sloupků výtah. šachty do zdiva (dle výrobní dokumentace)</t>
  </si>
  <si>
    <t>Montáž podlahy z cihelných dlaždic kladením do malty do 25 ks/m2</t>
  </si>
  <si>
    <t>Montáž soklíků z dlaždic keramických lepených rovných v do 90 mm</t>
  </si>
  <si>
    <t>Očištění zdiva nebo betonu zdí a valů před započetím oprav ručně</t>
  </si>
  <si>
    <t>Přesun hmot procentní pro krytiny skládané v objektech v do 12 m</t>
  </si>
  <si>
    <t>Příplatek za lepivost k hloubení rýh š do 600 mm v hornině tř. 3</t>
  </si>
  <si>
    <t>Rašelina a zahradnický substrát pro výměnu v jamkách a do záhonů</t>
  </si>
  <si>
    <t>SDK stěna předsazená tl 125 mm profil CD+UD desky 2xDF 15  EI 60</t>
  </si>
  <si>
    <t>SDK stěna předsazená tl 150 mm profil CD+UD desky 2xDF 15  EI 60</t>
  </si>
  <si>
    <t>SDK stěna předsazená tl 200 mm profil CD+UD desky 2xDF 15  EI 60</t>
  </si>
  <si>
    <t>Vybourání dřevěných rámů oken dvojitých včetně křídel pl do 1 m2</t>
  </si>
  <si>
    <t>Vybourání dřevěných rámů oken dvojitých včetně křídel pl do 2 m2</t>
  </si>
  <si>
    <t>Vybourání dřevěných rámů oken dvojitých včetně křídel pl do 4 m2</t>
  </si>
  <si>
    <t>Vyrovnání podkladu samonivelační stěrkou tl 3 mm pevnosti 30 Mpa</t>
  </si>
  <si>
    <t>Hloubení kabelové rýhy - Zemina třídy 4, šíře 350mm,hloubka 500mm</t>
  </si>
  <si>
    <t>Izolace proti zemní vlhkosti na vodorovné ploše nátěrovou izolací</t>
  </si>
  <si>
    <t>Ocelová pásnice 100/6 mm včetně spojovacího a kotevního materiálu</t>
  </si>
  <si>
    <t>Přesun hmot procentní pro krytiny povlakové v objektech v do 12 m</t>
  </si>
  <si>
    <t>Přesun hmot procentní pro obklady keramické v objektech v do 24 m</t>
  </si>
  <si>
    <t>Přesun hmot procentní pro podlahy povlakové v objektech v do 24 m</t>
  </si>
  <si>
    <t>Přesun hmot procentní pro podlahy z dlaždic v objektech v do 24 m</t>
  </si>
  <si>
    <t>Příplatek za lepivost k hloubení rýh š do 2000 mm v hornině tř. 3</t>
  </si>
  <si>
    <t>Prostorový termostat s přepínačem otáček, 24-250V, teplota 8-30°C</t>
  </si>
  <si>
    <t>Vodorovné přemístění do 10 m nošením výkopku z horniny tř. 1 až 4</t>
  </si>
  <si>
    <t>Zřízení podepření uvolněného zdiva tl do 450 mm dřevěnou výztuhou</t>
  </si>
  <si>
    <t>Zásuvka průmyslová, nástěnná montáž; řazení 3P+N+PE;  IP 44, 16 A</t>
  </si>
  <si>
    <t>Demontáž krytiny betonové sklonu do 30° na sucho k dalšímu použití</t>
  </si>
  <si>
    <t>Hnízdový selektivní herbicidní postřik proti dvouděložným plevelům</t>
  </si>
  <si>
    <t>K04-06 - Žlab Cu podokapní půlkruhový rš 330 mm - včetně háků, čel</t>
  </si>
  <si>
    <t>Nátěry syntetické OK těžkých "A" barva dražší základní antikorozní</t>
  </si>
  <si>
    <t>Parthenocissus tricuspidata (přísavník trojhrotý) - velikost 40/60</t>
  </si>
  <si>
    <t>Řezivo stavební prkna prismovaná tloušťky 25 - 37 mm délky 2 - 5 m</t>
  </si>
  <si>
    <t>Hloubení jam ručním nebo pneum nářadím v soudržných horninách tř. 3</t>
  </si>
  <si>
    <t>Spojovací prostředky pro položení dřevěných podlah a zakrytí kanálů</t>
  </si>
  <si>
    <t>Spínač jednopólový; řazení 1S, vestavný, se signalizační doutnavkou</t>
  </si>
  <si>
    <t>Uzavřená expanzní nádoba s membránou  120 litrů, pro otopné systémy</t>
  </si>
  <si>
    <t>Vnitrostaveništní vodorovná doprava suti a vybouraných hmot do 10 m</t>
  </si>
  <si>
    <t>Vyčištění budov bytové a občanské výstavby při výšce podlaží do 4 m</t>
  </si>
  <si>
    <t>Odstranění podepření uvolněného zdiva tl do 600 mm dřevěnou výztuhou</t>
  </si>
  <si>
    <t>Oprava vnitřních omítek vápenných hladkých stropů  v rozsahu do 30 %</t>
  </si>
  <si>
    <t>Přesun hmot procentní pro zámečnické konstrukce v objektech v do 6 m</t>
  </si>
  <si>
    <t>Vybourání základů a pozůstatků původních prvků  mobiliáře a oplocení</t>
  </si>
  <si>
    <t>Zřízení drénářní štěrkové vrstvy 100 mm včetně separační geotextilie</t>
  </si>
  <si>
    <t>Demontáž kování na dřevěné zárubni ve 2.NP, oprava - dodávka + montáž</t>
  </si>
  <si>
    <t>KPP 80 – krabice přístrojová podlahová + PP 80 – přístrojová podložka</t>
  </si>
  <si>
    <t>Přesun hmot procentní pro konstrukce klempířské v objektech v do 12 m</t>
  </si>
  <si>
    <t>Přesun hmot procentní pro konstrukce truhlářské v objektech v do 24 m</t>
  </si>
  <si>
    <t>Přesun hmot procentní pro zámečnické konstrukce v objektech v do 24 m</t>
  </si>
  <si>
    <t>Vodorovné přemístění do 10000 m výkopku/sypaniny z horniny tř. 1 až 4</t>
  </si>
  <si>
    <t>Demontáž keramické krytiny z tašek bobrovek na sucho k dalšímu použití</t>
  </si>
  <si>
    <t>Krytina keramická bobrovka režná šupinové krytí sklonu do 30° na sucho</t>
  </si>
  <si>
    <t>Lešení lehké pomocné kozové trubkové o výšce lešeňové podlahy do 1,9 m</t>
  </si>
  <si>
    <t>Lešení lehké pomocné kozové trubkové o výšce lešeňové podlahy do 3,5 m</t>
  </si>
  <si>
    <t>Montáž obložení podhledů jednoduchých panely aglomerovanými do 1,50 m2</t>
  </si>
  <si>
    <t>Povlaková hydroizolace úžlabí fólií mPVC na bednění - dodávka + montáž</t>
  </si>
  <si>
    <t>Svislé přemístění výkopku nošením svisle do v 3 m v hornině tř. 1 až 4</t>
  </si>
  <si>
    <t>Aplikace půdního kondicionéru se zapravením do záhonů a výsadbových jam</t>
  </si>
  <si>
    <t>Montáž lišt trojúhelníkových nebo kontralatí na střechách sklonu do 60°</t>
  </si>
  <si>
    <t>Vytýčení všech podzemních sítí v prostoru dotčeném stavbou a přípojkami</t>
  </si>
  <si>
    <t>K13 - Lemování trub Cu hladká krytina D do 200 mm - včetně krycí manžety</t>
  </si>
  <si>
    <t>Odstranění keřových skupin nad 1 m s odstraněním kořenů včetně likvidace</t>
  </si>
  <si>
    <t>Oprava vápenocementové štukové omítky vnějších podhledů v rozsahu do 50%</t>
  </si>
  <si>
    <t>Povlaková krytinaí fólií PVC 1,5mm mechanicky kotvená - dodávka + montáž</t>
  </si>
  <si>
    <t>Investor musí podat žádost o přeložku zařízení distribuční společnosti NN</t>
  </si>
  <si>
    <t>Přesun hmot procentní pro sádrokartonové konstrukce v objektech v do 24 m</t>
  </si>
  <si>
    <t>Plot z betonových bloků zákrytová deska sloupku 600x600 mm barva přírodní</t>
  </si>
  <si>
    <t>Podepření a přichycení dřevěných prvků k nové ocelové konstrukci vestavby</t>
  </si>
  <si>
    <t>Prunus  subhirtella ´Fukubana´ (višeň chloupkatá) VK, Zb - velikost 16/18</t>
  </si>
  <si>
    <t>Spojovací prostředky pro montáž krovu, bednění, laťování, světlíky, klíny</t>
  </si>
  <si>
    <t>Těsnící profil v železobet. stěnách dojezdového kesonu - dodávka + montáž</t>
  </si>
  <si>
    <t>Odvodňovací žlab prefabrikovaný s mřížkou 10x16x15 cm a připojovací rourou</t>
  </si>
  <si>
    <t>Otlučení vnitřních omítek MV nebo MVC stropů rákosových o rozsahu do 100 %</t>
  </si>
  <si>
    <t>Závěsy a objímky ,ostatní upevňovací prvky jsou započteny v cenách potrubí</t>
  </si>
  <si>
    <t>Izolace tepelné podlah, stropů vrchem a střech překrytí PE fólií tl. 0,2 mm</t>
  </si>
  <si>
    <t>Montáž obložení podhledů jednoduchých palubkami z měkkého dřeva š do 100 mm</t>
  </si>
  <si>
    <t>2NP;((37,1+43,61+19,34+23,81+30,14)*3,3)+((44,03+9,35+7,2+15,06)*2,6)-(1,5*2,79+1,15*2,25*5+1,55*1,9+2,4*1,9+1,04*2,05+1,15*1,9*5+1,2*1,5+1*21,2*1,5*2)</t>
  </si>
  <si>
    <t>1-CSKH-V O 2x1.5 , pevně, B2cas1d1, s funkční schopností při požáru 30 minut</t>
  </si>
  <si>
    <t>Bourání zdiva z cihel pálených nebo vápenopískových na MV nebo MVC přes 1 m3</t>
  </si>
  <si>
    <t>Deska izolační PIR 80mm ve skladbě S3 (zastřešení výtahu) - dodávka + montáž</t>
  </si>
  <si>
    <t>Osazování ocelových válcovaných nosníků na zdivu I, IE, U, UE nebo L do č 22</t>
  </si>
  <si>
    <t>SDK příčka tl 100 mm profil CW+UW 50 desky 2xDF 12,5 TI 40 mm EI 90 Rw 50 dB</t>
  </si>
  <si>
    <t>SDK příčka tl 125 mm profil CW+UW 75 desky 2xDF 12,5 TI 60 mm EI 90 Rw 53 dB</t>
  </si>
  <si>
    <t>Vodorovné přemístění výkopku z horniny tř. 1 až 4 stavebním kolečkem do 10 m</t>
  </si>
  <si>
    <t>Vyřezání části střešní vazby průřezové plochy řeziva do 224 cm2 délky do 5 m</t>
  </si>
  <si>
    <t>Vyřezání části střešní vazby průřezové plochy řeziva do 288 cm2 délky do 5 m</t>
  </si>
  <si>
    <t>Vyřezání části střešní vazby průřezové plochy řeziva do 450 cm2 délky do 5 m</t>
  </si>
  <si>
    <t>Zásuvka jednonásobná vestavná  IP 44, s ochranným kolíkem, s víčkem; b. bílá</t>
  </si>
  <si>
    <t>Herbicidní ikvidace stávajícího bylinotravního krytu včetně dodávky herbicidu</t>
  </si>
  <si>
    <t>K05-08 - Odpadní trouby Cu kruhové D 100 mm - včetně kolen, objímek a montáže</t>
  </si>
  <si>
    <t>Malby směsi tekuté disperzní bílé dvojnásobné s penetrací místnost v do 3,8 m</t>
  </si>
  <si>
    <t>Montáž a instalace zemních svítidel (bez přípojky - součást souvisejícího SO)</t>
  </si>
  <si>
    <t>Montáž bednění střech rovných a šikmých sklonu do 60° z hrubých prken na sraz</t>
  </si>
  <si>
    <t>SDK příčka tl 150 mm profil CW+UW 100 desky 2xDF 12,5 TI 80 mm EI 90 Rw 55 dB</t>
  </si>
  <si>
    <t>T18 - 19 - Dřevěné madlo zábradlí - DUB - MASIV (ev. BUK) / vč. povrch.úpravy</t>
  </si>
  <si>
    <t>Vnitrostaveništní vodorovná doprava suti a vybouraných hmot ZKD 5 m přes 10 m</t>
  </si>
  <si>
    <t>Vysekání rýh ve zdivu cihelném pro vtahování nosníků hl do 150 mm v do 250 mm</t>
  </si>
  <si>
    <t>K07 - Oplechování úžlabí z Cu plechu rš 1000 mm - s přídavnou plechovou lištou</t>
  </si>
  <si>
    <t>Montáž izolace tepelné spodem stropů lepením bodově rohoží, pásů, dílců, desek</t>
  </si>
  <si>
    <t>Montáž podbíjení stropů a střech rovných z hrubých prken s mezerou 10 až 15 mm</t>
  </si>
  <si>
    <t>Příplatek za lepivost u hloubení jam ručním nebo pneum nářadím v hornině tř. 3</t>
  </si>
  <si>
    <t>Stavební úpravy související s přemístěním rozváděče v místě nové výtah. šachty</t>
  </si>
  <si>
    <t>Tenkovrstvá silikonová zrnitá omítka tl. 1,5 mm včetně penetrace vnějších stěn</t>
  </si>
  <si>
    <t>Deska izolační PIR 120mm ve skladbě S4 (zastřešení vestavby) - dodávka + montáž</t>
  </si>
  <si>
    <t>KZS vnějšího ostění hloubky špalet do 300 mm deskami z polystyrénu EPS tl 30 mm</t>
  </si>
  <si>
    <t>Montáž a kotvení do betonu odvodňovací žlab s mřížkou a zaústěním do kanalizace</t>
  </si>
  <si>
    <t>Montáž a kotvení ocelových pásnic pro obrubu záhonů a ukončení zpevněných ploch</t>
  </si>
  <si>
    <t>Nášlapná vrstva linoleum s povrchem zátěžovým vč. sokl. lišt - dodávka + montáž</t>
  </si>
  <si>
    <t>Vyřezání části stropního trámu průřezové plochy řřeziva do 450 cm2 délky do 5 m</t>
  </si>
  <si>
    <t>G - svítidlo zářivkové, přisazené, 2x36W, EVG, zkosené, lesklá parabolická mřížka</t>
  </si>
  <si>
    <t>Hloubení rýh š do 600 mm ručním nebo pneum nářadím v nesoudržných horninách tř. 3</t>
  </si>
  <si>
    <t>Vytažení výkopku těženého z prostoru pod základy z hl do 2 m v hornině tř. 1 až 4</t>
  </si>
  <si>
    <t>Montáž a instalace orientačních svítidel (bez přípojky - součást souvisejícího SO)</t>
  </si>
  <si>
    <t>Montáž izolace tepelné spodem stropů s uchycením drátem rohoží, pásů, dílců, desek</t>
  </si>
  <si>
    <t>Nátěr fasádní dvojnásobný vnějších omítaných stěn včetně penetrace provedený ručně</t>
  </si>
  <si>
    <t>F - LED svítidlo 24W, včetně napájecího zdroje, sklěněný difuzér, hliníkový chladič</t>
  </si>
  <si>
    <t>Montáž laťování na střechách jednoduchých sklonu do 60° osové vzdálenosti do 150 mm</t>
  </si>
  <si>
    <t>Montáž podlah keramických režných hladkých lepených flexibilním lepidlem do 9 ks/m2</t>
  </si>
  <si>
    <t>Oprava vnějších omítek štukových MV nebo MVC členitosti I nebo II v rozsahu do 50 %</t>
  </si>
  <si>
    <t>Trativod z drenážních trubek plastových tuhých DN 100 mm včetně lože otevřený výkop</t>
  </si>
  <si>
    <t>1NP;((36,5+43,4+36,8+22,92)*2,6)+((26,1+18,64+18,9+16,67+20,68+5,58)*3,33)-(1,15*1,9*5+1,39*2,2+1,55*2,6+2,4*2,6+0,9*2,2+1,75*2,39*3+1,01*2,45+1,4*2+1,15*1,3+1,5*1,5)</t>
  </si>
  <si>
    <t>Demontáž podbíjení obkladů stropů a střech sklonu do 60° z hrubých prken tl do 35 mm</t>
  </si>
  <si>
    <t>Demontáž stávající elektroinstalace v rozsahu cca 100 hodin vč. ekologické likvidace</t>
  </si>
  <si>
    <t>K14 až 22 - Oplechování Cu parapetů rš 250 mm včetně rohů - boky upravené pod fasádu</t>
  </si>
  <si>
    <t>Oprava dřevěného schodiště z 1.NP do 2.NP restaurátorským způsobem vč. povrch.úpravy</t>
  </si>
  <si>
    <t>Přesun hmot procentní pro izolace proti vodě, vlhkosti a plynům v objektech v do 6 m</t>
  </si>
  <si>
    <t>Pokácení a manipulace stromu ve ztížených podm.do 20 cm odstraněním kořenů vykopáním</t>
  </si>
  <si>
    <t>Montáž izolace tepelné podlah volně kladenými rohožemi, pásy, dílci, deskami 1 vrstva</t>
  </si>
  <si>
    <t>Přesun hmot procentní pro izolace proti vodě, vlhkosti a plynům v objektech v do 60 m</t>
  </si>
  <si>
    <t>Spárování kleneb, stěn a zdiva z cihel nebo lomového kamene drobného hl spár do 30 mm</t>
  </si>
  <si>
    <t>Likvidace dřevní hmoty do průměru 10 cm štěpkováním s uložením na kompostárnu do 10 km</t>
  </si>
  <si>
    <t>N1 - nouzové svítidlo s piktogramem, LED zdroj, 2,4W, přisazené, samostatnost 3 hodiny</t>
  </si>
  <si>
    <t>Tenkovrstvá úprava stropů aktivovaným štukem s disperzní přilnavou přísadou tl do 3 mm</t>
  </si>
  <si>
    <t>Bednění stropů ztracené z hraněných trapézových vln v 40 mm plech pozinkovaný tl 1,0 mm</t>
  </si>
  <si>
    <t>Demontáž kce podkladové z desek cementotřískových tl do 20 mm na pero a drážku lepených</t>
  </si>
  <si>
    <t>Montáž izolace tepelné stropů volně kladenými rohožemi, pásy, dílci, deskami mezi trámy</t>
  </si>
  <si>
    <t>Odvětrání svislé troubami plastovými DN do 160 mm ve ventilační šachtě včetně zakotvení</t>
  </si>
  <si>
    <t>Příplatek k mazanině tl do 80 mm za stržení povrchu spodní vrstvy před vložením výztuže</t>
  </si>
  <si>
    <t>Tlačítko TOTAL STOP - tlačítko pod sklem, červená krabice, 1x spínací kontakt s aretací</t>
  </si>
  <si>
    <t>Vyklizení a rozsortimentování dřevní hmoty nad 10 cm  s odvozem na kompostárnu do 10 km</t>
  </si>
  <si>
    <t>1NP-ostění;4,95*0,3*5+5,79*0,3+4,9*0,5+5,04*0,6+7,5*0,8+5,9*0,8+3,75*0,3+4,5*0,3+5*0,6*4</t>
  </si>
  <si>
    <t>E - svítidlo zářivkové, přisazené, 1x28W,T5, EVG, interiérové, difuzor z transparent. PC</t>
  </si>
  <si>
    <t>Montáž izolace tepelné střech plochých kladené volně 1 vrstva rohoží, pásů, dílců, desek</t>
  </si>
  <si>
    <t>Kotvení výtah. šachty plechem a šrouby do železobet. konstrukce (dle výrobní dokumentace)</t>
  </si>
  <si>
    <t>Montáž krytiny keramické hladké sklonu do 30° na sucho přes 32 do 40 ks/m2 šupinové krytí</t>
  </si>
  <si>
    <t>Nátěry vodou ředitelné truhlářských konstrukcí barva dražší lazurovacím lakem 3x lakování</t>
  </si>
  <si>
    <t>Oprava vnějších omítek štukových MV nebo MVC členitosti III v rozsahu do 10 % - vč. soklu</t>
  </si>
  <si>
    <t>Deska z pěnového polystyrenu EPS 100 S 1000 x 1000 x 40 mm - (část dodávky elestifikovaný)</t>
  </si>
  <si>
    <t>F1 - LED svítidlo 24W, včetně napájecího zdroje, sklěněný difuzér, hliníkový chladič, IP44</t>
  </si>
  <si>
    <t>JA-110R Sběrnicový modul pro připojení bezdrátových komponentů do sběrnicového systému EZS</t>
  </si>
  <si>
    <t>JA-110Z-C – svorkovnice je určena ke spojování vodičů sběrnice v systému, lze instalovat d</t>
  </si>
  <si>
    <t>Krytina keramická bobrovka hřeben z hřebenáčů režných na sucho s větracím pásem s kartáčem</t>
  </si>
  <si>
    <t>Příčky tl 150 mm z pórobetonových přesných hladkých příčkovek objemové hmotnosti 500 kg/m3</t>
  </si>
  <si>
    <t>Příplatek za lepivost u hloubení rýh š do 600 mm ručním nebo pneum nářadím v hornině tř. 3</t>
  </si>
  <si>
    <t>Zásuvka jednonásobná, s ochranným kolíkem, vestavná, s ochranou před přepětím; barva bordo</t>
  </si>
  <si>
    <t>2NP;((37,1+43,61+19,34+23,81+30,14+7,36+14,2+8,74*2)*3,3)+((44,03+9,35+7,2+15,06+4,55*2+7,15)*2,6)-(1,5*2,79+1,15*2,25*5+1,55*1,9+2,4*1,9+1,04*2,05+1,15*1,9*5+1,2*1,5+1*21,2*1,5*2)</t>
  </si>
  <si>
    <t>Kotvení venk. schodiště plechem a šrouby do železobet. konstrukce (dle výrobní dokumentace)</t>
  </si>
  <si>
    <t>Ukončení kabelů v rozvaděči a v zařízení, vč. štítku s vyznačením okruhu a původem napájení</t>
  </si>
  <si>
    <t>1NP;((36,5+43,4+36,8+22,92)*2,6)+((26,1+18,64+18,9+16,67+20,68+5,58+5,78+8,35*2+10,6)*3,33)-(1,15*1,9*5+1,39*2,2+1,55*2,6+2,4*2,6+0,9*2,2+1,75*2,39*3+1,01*2,45+1,4*2+1,15*1,3+1,5*1,5)</t>
  </si>
  <si>
    <t>2NP-ostění;((7,38+5,65*5+5,35+6,2+5,34+4,95*5+5+4,2*2)*0,6)+((5,9+5,7+5,25+5,05*2+5,72)*0,6)</t>
  </si>
  <si>
    <t>Bourání podlah z dlaždic betonových, teracových nebo čedičových tl do 20 mm plochy přes 1 m2</t>
  </si>
  <si>
    <t>I - svítidlo dodáváno v rámci úprav atria, dodavatel elektro provede pouze připojení svítidla</t>
  </si>
  <si>
    <t>KZS stěn budov pod omítku deskami z polystyrénu EPS tl 100 mm s hmoždinkami s plastovým trnem</t>
  </si>
  <si>
    <t>Obsypání objektů bez prohození sypaniny z hornin tř. 1 až 4 uloženým do 30 m od kraje objektu</t>
  </si>
  <si>
    <t>Ocelový keson dojezdu výtahu z plechu tl. 3mm vč. nátěru 2000 x 1650x950mm - dodávka + montáž</t>
  </si>
  <si>
    <t>Spínače a zásuvky budou dodány kompletní, tj. včetně krytů, rámečků a ostatního příslušenství</t>
  </si>
  <si>
    <t>Krytina keramická bobrovka nárožní hrana z hřebenáčů režných na sucho s větracím pásem kovovým</t>
  </si>
  <si>
    <t>Montáž obkladaček vnitřních pórovinových pravoúhlých do 22 ks/m2 lepených standardním lepidlem</t>
  </si>
  <si>
    <t>Tenkovrstvá úprava vnitřních stěn tl do 3 mm aktivovaným štukem s disperzní přilnavou přísadou</t>
  </si>
  <si>
    <t>Vjezdová vrata otočná 3000 x 2000 mm vč. sloupků, kování a povrchové úpravy - dodávka + montáž</t>
  </si>
  <si>
    <t>Dodatečné vlepování sklolaminátové výztuže D 24 mm do polyuretan. pryskyřice vč vyvrtání otvoru</t>
  </si>
  <si>
    <t>Montáž lešení řadového trubkového lehkého s podlahami zatížení do 200 kg/m2 š do 1,5 m v do 25 m</t>
  </si>
  <si>
    <t>Montáž stabilních odpadkových košů a stojanů na kola do betonových patek dle technologie výrobce</t>
  </si>
  <si>
    <t>Parabolická Offset anténa pro SAT příjem, materiál hliník, průměr 85 cm, šedá, včetně držáku LNB</t>
  </si>
  <si>
    <t>Plot z betonových  bloků zeď š. do 200mm jednořadá z bloků vel. do 0,04 m2 broušených přírodních</t>
  </si>
  <si>
    <t>Nátěry syntetické OK těžkých "A" barva dražší lesklý povrch 2x antikorozní, 1x základní, 3x email</t>
  </si>
  <si>
    <t>Příprava podlahy v míst. 1.14 pro kolejnice pojízdných regálů - koordinovat s projektem interiéru</t>
  </si>
  <si>
    <t>Plošná úprava terénu do 500 m2 zemina tř 1 až 4 nerovnosti do +/- 200 mm v rovinně a svahu do 1:5</t>
  </si>
  <si>
    <t>T11 - Prosklená dřevěná stěna, pevné zasklení, protipožární EI 30 - 1800 x 2030 mm protipož. sklo</t>
  </si>
  <si>
    <t>Demontáž lešení řadového trubkového lehkého s podlahami zatížení do 200 kg/m2 š do 1,5 m v do 25 m</t>
  </si>
  <si>
    <t>Izolace proti zemní vlhkosti a radonu provětrávaná z plastových segmentů v 120 mm se zabetonováním</t>
  </si>
  <si>
    <t>Bourání podkladů pod dlažby nebo mazanin betonových nebo z litého asfaltu tl do 100 mm pl přes 4 m2</t>
  </si>
  <si>
    <t>Nátěry tesařských kcí proti dřevokazným houbám, hmyzu a plísním preventivní dvojnásobné v exteriéru</t>
  </si>
  <si>
    <t>Doplnění písku a kompostu do půdního profilu pro zlepšení struktury vegetační vrstvy v množství 0,03</t>
  </si>
  <si>
    <t>H - svítidlo dodáváno v rámci úprav atria, dodavatel elektro provede pouze připojení zemního svítidl</t>
  </si>
  <si>
    <t>JA-111A-BASE-RB Sběrnicová siréna venkovní-základna s elektronikou JA-1X1A-C-WH - plast. kryt sirény</t>
  </si>
  <si>
    <t>Nouzový signalizační systém na imobilní WC - kompletní včetně instalačních krabic, tlačítka, tahovéh</t>
  </si>
  <si>
    <t>Příplatek k lešení řadovému trubkovému lehkému s podlahami š 1,5 m v 25 m za první a ZKD den použití</t>
  </si>
  <si>
    <t>Plastová nástěnná rozvodnice pro řízení kotelny, cca 36 modulů, nutno před objednáním ověřit u dodav</t>
  </si>
  <si>
    <t>Plastová rozvodnice pod omítku pro osazení komponent řízení a napájení fancoil jednotek, cca 12 modu</t>
  </si>
  <si>
    <t>Podlahová krabice, 4x zásuvka, 1x zásuvka s přepěťovou ochranou, 1x volný pozice pro 2x RJ45, komple</t>
  </si>
  <si>
    <t>Práce neobsažané v ve výše uvedených položkách - montáže, zednické přípomoce, drobný montážní materi</t>
  </si>
  <si>
    <t>Rozvaděč PS+RE - kompletní modul přípojkové skříně a elektroměrového rozvaděče, horizontální uspořád</t>
  </si>
  <si>
    <t>Venkovní IP komunikátor – 3 tlačítka, mikrofon, reproduktor komunikace s nastavenou pobočkou/zásuvko</t>
  </si>
  <si>
    <t>Postupná podezdívka základového zdiva cihlami betonovými na MV s hydraul. přísadou - vyztužená drátky</t>
  </si>
  <si>
    <t>Zastiňovací textilní roleta, ovládání elektromotorem s vypínačem a dálkovým ovládáním_x000D_
 - 1200 x 1900 mm</t>
  </si>
  <si>
    <t>Z01 - Vstupní čistící rohož, polymerbetonový box s pozinkovanou hranou a s vloženou rohoží - 750 x 500 mm</t>
  </si>
  <si>
    <t>28-29 - Dveře dřevěné vnitřní jednokř. otočné pravé a levé,  do kovové zárubně - 700 x 1970 mm  / Zámek WC</t>
  </si>
  <si>
    <t>Injektáž trhlin š do 100 mm v cihelném zdivu tl do 150 mm vápennou maltou s hydraul. přísadou - vč. klínování</t>
  </si>
  <si>
    <t>K01-02 - Oplechování Cu zdí rš 250 mm včetně rohů - včetně příponek, drobného spojovacího materiálu a montáže</t>
  </si>
  <si>
    <t>N2 - nouzové svítidlo vestavné, LED zdroj, IP65, 3W, samostatnost 1 hodina, coridor vyzařovací - charakteristika</t>
  </si>
  <si>
    <t>Injektáž trhlin  v cihelném zdivu tl do 600 mm vápennou maltou s hydraul. přísadou - vč. klínování (napojení zdí)</t>
  </si>
  <si>
    <t>Svítidla budou dodána kompletní, vč. zdrojů, příslušenství pro upevnění a uchycení, propojovacích  - modulů apod.</t>
  </si>
  <si>
    <t>JA-111M sběrnicový magnetický detektor otevření mini - Detekuje otevření dveří či oken - , sabotážní ochranu krytu</t>
  </si>
  <si>
    <t>Osobní výtah bez strojovny o nos. 630 kg pro 8 osob s jednostranně posuvnými dveřmi šířky 900 mm - dodávka + montáž</t>
  </si>
  <si>
    <t>Revize a případná oprava stropních trámů ve 2.NP po otlučení omítek a odstranění rákosového podbití - cena předběžná</t>
  </si>
  <si>
    <t>Sanitární příčka WC z kompakt desek z vysokotlak laminátu, dveřní křídla se zámkem WC,nerez podpěry - 1650 x 1735 mm</t>
  </si>
  <si>
    <t>Sanitární příčka WC z kompakt desek z vysokotlak laminátu, dveřní křídla se zámkem WC,nerez podpěry - 1680 x 1720 mm</t>
  </si>
  <si>
    <t>Nový MIS1b + svorkovnice LSA + Optokazeta/držák optických svárů pro zakončení a propojení  - optic. kabelů (příprava)</t>
  </si>
  <si>
    <t>Detektor kouře – kompatibilní pro zapojení do ústředny větrání CHÚC, bližší specifikace hlásiče dle - dodávky ústředny</t>
  </si>
  <si>
    <t>Z02 - Kovové zábradlí, madlo 60x10, výplň prům. 20 á 140 mm vč. povrch.úpravy - 2600 x 1000 mm / kotvit do stropní desky</t>
  </si>
  <si>
    <t>Provedení izolace proti vlhkosti na vodorovné ploše na sucho pásy speciálními - vč. dilatace a detailů - dodávka + montáž</t>
  </si>
  <si>
    <t>27 - Dveře dřevěné vnitřní jednokř. otočné levé,  obložková zárubeň, madlo - 800 x 1970 mm  / Zámek WC odjistitelný zvenku</t>
  </si>
  <si>
    <t>Přídavná šroubovitá nerezová  výztuž 1 táhlo D 8 mm v drážce v cihelném zdivu hl do 70 mm - (bourání a oprava v ceně položky)</t>
  </si>
  <si>
    <t>Z03 - Kovové zábradlí schodiště, madlo TR 50, výplň prům. 20 á 140 mm vč. povrch.úpravy - 4748 x 1000 mm / kotvit do schodnice</t>
  </si>
  <si>
    <t>Z04 - Kovové zábradlí schodiště, madlo TR 50, výplň prům. 20 á 140 mm vč. povrch.úpravy - 3748 x 1000 mm / kotvit do schodnice</t>
  </si>
  <si>
    <t>Z05 - Kovové zábradlí schodiště, madlo TR 50, výplň prům. 20 á 140 mm vč. povrch.úpravy - 3883 x 1000 mm / kotvit do schodnice</t>
  </si>
  <si>
    <t>Z06 - Kovové zábradlí schodiště, madlo TR 50, výplň prům. 20 á 140 mm vč. povrch.úpravy - 4363 x 1000 mm / kotvit do schodnice</t>
  </si>
  <si>
    <t>Z07 - Kovové zábradlí schodiště, madlo TR 50, výplň prům. 20 á 140 mm vč. povrch.úpravy - 2100 x 1000 mm / kotvit do schodnice</t>
  </si>
  <si>
    <t>Z08 - Kovové zábradlí schodiště, madlo TR 50, výplň prům. 20 á 140 mm vč. povrch.úpravy - 1000 x 1000 mm / kotvit do schodnice</t>
  </si>
  <si>
    <t>Hlavní požární tlačítko - kompatibilní pro zapojení do ústředny větrání CHÚC, bližší specifikace  - hlásiče dle dodávky ústředny</t>
  </si>
  <si>
    <t>Podružné požární tlačítko - kompatibilní pro zapojení do ústředny větrání CHÚC, bližší specifikace  - hlásiče dle dodávky ústředny</t>
  </si>
  <si>
    <t>Doplnění části střešní vazby z hranolů průřezové plochy do 224 cm2 včetně materiálu - (zesílení - viz detaily dřevěných konstrukcí)</t>
  </si>
  <si>
    <t>Doplnění části střešní vazby z hranolů průřezové plochy do 450 cm2 včetně materiálu - (nastavení - viz detaily dřevěných konstrukcí)</t>
  </si>
  <si>
    <t>T17 - Okno dřevěné jednokřídlové otevíravé a sklápěcí - 750 x 1200 mm Izolační dvojsklo s argonem, Ug max 1,1, spodní sklo bezpečnostní</t>
  </si>
  <si>
    <t>T10 - Prosklená dřevěná stěna, pevná - 1375 x 2650 mm Izol dvojsklo s argonem, Ug max 1,1, teplý rámeček, spodní 2 řady s nerozbit. sklem</t>
  </si>
  <si>
    <t>18 - Dveře dřevěné jednokř. otočné levé plné, obložková zárubeň - 800 x 2000 mm  / Kování mosaz, zadlabací zámek dozický, kliky se štítkem</t>
  </si>
  <si>
    <t>15 - Dveře dřevěné jednokř. otočné pravé plné, laminované do kovové zárubně - 800 x 1970 mm  / Vrchní kování z lehkých kovů, zámek obyčejný</t>
  </si>
  <si>
    <t>19 - Dveře dřevěné jednokř. otočné pravé plné, obložková zárubeň - 800 x 1970 mm  / Kování mosaz, zadlabací zámek dozický, kliky se štítkem</t>
  </si>
  <si>
    <t>STA multipřepínač - 47-2400 MHz, vstup 4x SAT + 1x TV/12x výstup, zpětný kanál, aktivní v SAT-MF, -  síťový zdroj, instalováno do RACK rozvaděči</t>
  </si>
  <si>
    <t>16-17 - Dveře dřevěné jednokř. otočné levé a pravé plné, laminované obložková zárubeň - 700 x 1970 mm  / Zámek se zajišťující páčkou a ukazatelem</t>
  </si>
  <si>
    <t>13-14 - Dveře dřevěné jednokř. otočné levé a pravé plné, laminované obložková zárubeň - 700 x 2000 mm  / Vrchní kování z lehkých kovů, zámek obyčejný</t>
  </si>
  <si>
    <t>T03 - Sestava balkonových dveří otevíravých a sklápěcích s pevným bočním dílem - 1750 x 2390 mm Izolační dvojsklo s argonem, Ug max 1,1, teplý rámeček</t>
  </si>
  <si>
    <t>05 - Dveře dřevěné vnitřní jednokřídlové otočné levé plné, obložková zárubeň, - 800 x 1910 mm / Kování mosaz, zadlabací zámek dozický, kliky se štítkem</t>
  </si>
  <si>
    <t>06 - Dveře dřevěné vnitřní jednokřídlové otočné pravé plné, obložková zárubeň, - 800 x 1930 mm / Kování mosaz, zadlabací zámek dozický, kliky se štítkem</t>
  </si>
  <si>
    <t>07 - Dveře dřevěné vnitřní jednokřídlové otočné pravé plné, obložková zárubeň, - 800 x 1970 mm / Kování mosaz, zadlabací zámek dozický, kliky se štítkem</t>
  </si>
  <si>
    <t>25-26 - Dveře dřevěné vnitřní jednokř. otočné pravé, levé,  obložková zárubeň - 800 x 1970 mm  / Kování mosaz, zadlabací zámek dozický, kliky se štítkem</t>
  </si>
  <si>
    <t>T04 - Okno dřevěné dvoukřídlové otevíravé a sklápěcí,součástí je dřevěný vnitř. parapet - 1150 x 1300 mm Izolační dvojsklo s argonem, Ug max 1,1, teplý rámeček</t>
  </si>
  <si>
    <t>K23 - Lemování rovných zdí střech s krytinou skládanou  z Cu plechu rš 330 mm - ukončení na stěně přítlačnou lištou se zatmelením, krycí lišta dle obr. F.17 ČSN</t>
  </si>
  <si>
    <t>PUK 38 x 150 S1 – podlahový kanál 2,83m včetně veškerého příslušenství např.  - (SPUK-spojka podlahových kanálů, PLUK-propojovací lanko podlahového kanálu atd.)</t>
  </si>
  <si>
    <t>T05 - Okno dřevěné dvoukřídlové otevíravé a sklápěcí,součástí je dřevěný vnitř. parapet  - 1500 x 1500 mm Izolační dvojsklo s argonem, Ug max 1,1, teplý rámeček</t>
  </si>
  <si>
    <t>T07 - Okno dřevěné 6-ti křídlové otevíravé a sklápěcí - 1550 x 1900 mm Izolační dvojsklo s argonem, Ug max 1,1, teplý rámeček  / součástí je dřevěný vnitř. parapet</t>
  </si>
  <si>
    <t>T08 - Okno dřevěné 6-ti křídlové otevíravé a sklápěcí - 1150 x 1900 mm Izolační dvojsklo s argonem, Ug max 1,1, teplý rámeček  / součástí je dřevěný vnitř. parapet</t>
  </si>
  <si>
    <t>T09 - Okno dřevěné 6-ti křídlové otevíravé a sklápěcí - 1200 x 1500 mm Izolační dvojsklo s argonem, Ug max 1,1, teplý rámeček  / součástí je dřevěný vnitř. parapet</t>
  </si>
  <si>
    <t>31 - Dveře dřevěné vnitřní jednokř. otočné pravé, obložková zárubeň, zasklení mat. sklem - 800 x 1970 mm  / Kování mosaz, zadlabací zámek vložkový, kliky se štítkem</t>
  </si>
  <si>
    <t>Dřevěné schodiště s pož. odolností dle PBŘ z 2.NP do 3.NP  vč.zábradlí, kotvení a  povrch.úpravy - (dílenská dokumentace dodavatele, tvrdé dřevo) - dodávka + montáž</t>
  </si>
  <si>
    <t>11 - Dveře dřevěné dvoukř otočné levé plné, obložková zárubeň, protipožární - EI30DP3C 1200 x 2050 mm , zavírač / Kování mosaz, zadlabací zámek dozický, kliky se štítkem</t>
  </si>
  <si>
    <t>12 - Dveře dřevěné dvoukř otočné levé plné, obložková zárubeň, protipožární - EI30DP3C 1270 x 2250 mm , zavírač / Kování mosaz, zadlabací zámek dozický, kliky se štítkem</t>
  </si>
  <si>
    <t>T02 - Sestava dvou dvoukř otevíravých francouzských oken se sklápěcími nadvětlíky, pevný boční díl - 1550 x 2600 mm Izolační dvojsklo s argonem, Ug max 1,1, teplý rámeček</t>
  </si>
  <si>
    <t>30 - Dveře dřevěné vstupní jednokř. otočné pravé, prosklené,  rámová zárubeň - 1000 x 2260 mm  / Kování mosaz, zadlabací zámek vložkový, kliky se štítkem, izol sklo, argon</t>
  </si>
  <si>
    <t>22 - Dveře dřevěné vnitřní jednokř. otočné levé obložková zárubeň, protipožární - EI15 DP3 C 800 x 1970 mm , zavírač / Kování mosaz, zadlabací zámek dozický, kliky se štítkem</t>
  </si>
  <si>
    <t>10 - Dveře dřevěné jednokř otočné levé plné, obložková zárubeň, protipožární - EI30DP3C 1030 x 1970-2030 mm , zavírač / Kování mosaz, zadlabací zámek dozický, kliky se štítkem</t>
  </si>
  <si>
    <t>23 - Dveře dřevěné vnitřní jednokř. otočné pravé, protipožární, zárubeň stávající - EI15 DP3 C 790 x 1250 mm , zavírač / Kování mosaz, zadlabací zámek dozický, kliky se štítkem</t>
  </si>
  <si>
    <t>příčky 3NP;((0,66+3,773+0,125+1,895)*3,73)+((9,54+1,895*5+1,65+1,48+5,22+1,953*2+3,98+1,953)*2,75)+(7,28*3,38-2,5*1,5/2)+(1,895*2,28*2)+(5,16*5,35+3*2,28/2)-(1,6*8+1,4*4+1,8*2)</t>
  </si>
  <si>
    <t>08 - Dveře dřevěné vnitřní jednokřídlové otočné pravé prosklené, rámová zárubeň, bezp. sklo argon - 900 x 2180-2300 mm  / Kování mosaz, zadlabací zámek dozický, kliky se štítkem</t>
  </si>
  <si>
    <t>Zasklení výtah. šachty proskleným hliníkovým fasádním systémem s izolačním dvojsklem - spodní část bezpečnostní zasklení vč. spojovacího a ostatního materiálu / dodávka + montáž</t>
  </si>
  <si>
    <t>20 - Dveře dřevěné vstupní jednokř. otočné pravé plné, rámová zárubeň v proskl. stěně - 800 x 1970 mm  / Kování mosaz, zadlabací zámek dozický, kliky se štítkem, bezp. sklo, argon</t>
  </si>
  <si>
    <t>příčky 3NP;(((0,66+3,773+0,125+1,895)*3,73)+((9,54+1,895*5+1,65+1,48+5,22+1,953*2+3,98+1,953)*2,75)+(7,28*3,38-2,5*1,5/2)+(1,895*2,28*2)+(5,16*5,35+3*2,28/2)-(1,6*8+1,4*4+1,8*2))*2</t>
  </si>
  <si>
    <t>T15 -Dřevěné střeš okno kyvné, elektr. ovládání, dešť. senzor - 780 x 780 mm Izolační dvojsklo s argonem, Ug max 1,1, spodní sklo bezpečnostní / CU lemování, vent. klapka, zatepl sada</t>
  </si>
  <si>
    <t>03 - Dveře dřevěné vnitřní jednokřídlové otočné pravé plné, obložková zárubeň, protipožární - EI30DP3C - 900 x 2000 mm, zavírač / Kování mosaz, zadlabací zámek dozický, kliky se štítkem</t>
  </si>
  <si>
    <t>04 - Dveře dřevěné vnitřní jednokřídlové otočné pravé plné, obložková zárubeň, protipožární - EI30DP3C - 800 x 1970 mm, zavírač / Kování mosaz, zadlabací zámek dozický, kliky se štítkem</t>
  </si>
  <si>
    <t>09 - Dveře dřevěné vstupní jednokř otočné levé v proskl stěně, rámová zárubeň, nadsvětlík - 900 x 1970+400 mm  / Kování mosaz, zadlabací zámek dozický, kliky se štítkem, bezp.sklo, argon</t>
  </si>
  <si>
    <t>01- Dveře dřevěné vnitřní jednokřídlové otočné levé plné, obložková zárubeň, protipožární - EI30DP3C - 1040 x 2000 - 2006 mm, zavírač / Kování mosaz, zadlabací zámek dozický, kliky se štítkem</t>
  </si>
  <si>
    <t>02 - Dveře dřevěné vnitřní jednokřídlové otočné levé plné, obložková zárubeň, protipožární - EI30DP3C - 900 x 2000 - 2006 mm, zavírač / Kování mosaz, zadlabací zámek dozický, kliky se štítkem</t>
  </si>
  <si>
    <t>T06 - Sestava oken dřevěných 4-kř, spodní otevíravá, horní sklápěcí,ovlád. mechanismus - 2400 x 1900 mm Izolační dvojsklo s argonem, Ug max 1,1, teplý rámeček  / součástí je dřevěný vnitř . parapet</t>
  </si>
  <si>
    <t>21 - Dveře dřevěné vstupní jednokř. otočné pravé prosklené obložková zárubeň, protipožární - EI15 DP3 C 900 x 1970 mm , zavírač / Kování mosaz, zadlabací zámek dozický, kliky se štítkem, protipož. sklo</t>
  </si>
  <si>
    <t>JA-110P je sběrnicový detektor pohybu PIR určený pro ochranu interiérů prostřednictvím  - infrapasivní detekce pohybu v místnosti, 110°/12m, montáž max.2,5metrů vysoko, -10 až +40°C, čočka / lze vyměnit</t>
  </si>
  <si>
    <t>JA-114E – modul s LCD displejem, ovládacími klávesami a čtečkou RFID pro ovládání zabezpeč - systému. Obsahuje jeden ovládací segment, a pokud je potřeba, může být vybaven až 20 ovládacími segm / JA-192E.</t>
  </si>
  <si>
    <t>B - svítidlo závěsné, hliníkové, přímo nepřímé vyzařování, leštěná parabolická hliníková, s možností - spojování pomocí prázdných profilů, 2x35W, včetně závěsů, a propojovacích / modulů, připojovací sady, EVG</t>
  </si>
  <si>
    <t>C - svítidlo závěsné, hliníkové, přímo nepřímé vyzařování, leštěná parabolická hliníková, -  s možností spojování pomocí prázdných profilů, 2x49W, včetně závěsů, a propojovacích  / modulů, připojovací sady, EVG</t>
  </si>
  <si>
    <t>D - svítidlo závěsné, hliníkové, přímo nepřímé vyzařování, leštěná parabolická hliníková,  - s možností spojování pomocí prázdných profilů, 2x54W, včetně závěsů, a propojovacích  / modulů, připojovací sady, EVG</t>
  </si>
  <si>
    <t>A - svítidlo závěsné, hliníkové, přímo nepřímé vyzařování, mikroprismatický optický systém,  -  s možností spojování pomocí prázdných profilů, 2x49W, včetně závěsů, a propojovacích / modulů, připojovací sady, EVG</t>
  </si>
  <si>
    <t>T16 - Dřevěné střešní okno kyvné jako zařízení pro odvod kouře a tepla s motorickou jednotkou  - 780 x 1398 mm Izolační dvojsklo s argonem, Ug max 1,1, spodní sklo bezpečnostní / CU lemování, zatepl sada, manžeta</t>
  </si>
  <si>
    <t>24 - Dveře dřevěné vnitřní jednokř. otočné pravé, protipožární,v prosklené stěně - EI15 DP3 C stěna EW 30 800 x 1970 mm (3800x2070), zavírač / Kování mosaz, zadlabací zámek dozický, kliky se štítkem, protipožár. sklo</t>
  </si>
  <si>
    <t>JA-150ST Bezdrátový kombinovaný detektor kouře a teploty, detekuje požár v obytných  - a komerčních budovách. Umožňuje nastavení detekce: optická a teplotní, optická nebo teplotní, / pouze optická nebo pouze teplotní</t>
  </si>
  <si>
    <t>T14 - Sestava 2 ks dřevěných střeš oken kyvných, elektr. ovládání, dešť. senzor - 780 x 780 mm Izolační dvojsklo s argonem, Ug max 1,1, spodní sklo bezpečnostní / CU lemování, vent. klapka, zatepl sada, meziok. kroke</t>
  </si>
  <si>
    <t>JA-110ST sběrnicový detektor požáru (optická a teplotní detekce), detekuje požár v obyt. -  a komerčních budovách. Umožňuje nastavení detekce: optická a teplotní, optická nebo teplotní, /  pouze optická nebo pouze teplotní</t>
  </si>
  <si>
    <t>T01 - Sestava dvou dvoukř otevíravých francouzských oken se sklápěcími nadvětlíky - 2400 x 2600 mm Izolační dvojsklo s argonem, Ug max 1,1, teplý rámeček / Celoobvodové, vrchní kování z mosazi, pákový ovladač vrchních křídel</t>
  </si>
  <si>
    <t>S6 - systémové opláštění šachty cement. deskami 12,5mm upevněnými na kovové profily - parotěs. zábrana, pozink. profily s tepelněizolač výplní z vlny, difuz. fólie, cementotř. deska 16mm / stěrka s perlinko, silikátová omítka</t>
  </si>
  <si>
    <t>Ústředna JA-106K - až 120 zón, až 300 uživatelských kódů, až 15 sekcí, až 32 programovatel - výstupů, SMS reporty systému, 4 nastavitelné PCO, vestavěný GSM/GPRS/LAN komunikátor, /  1GB paměťová karta, velká skříň, prostor pro AKU.</t>
  </si>
  <si>
    <t>T13 - Sestava 4 ks dřevěných střeš oken kyvných, spodní s horním ovlád, horní se spod. ovlád. - 780 x 1180 mm Izolační dvojsklo s argonem, Ug max 1,1, spodní sklo bezpečnostní / CU lemování, vent. klapka, zatepl sada, meziok. krokev</t>
  </si>
  <si>
    <t>D1 - svítidlo závěsné, hliníkové, přímo nepřímé vyzařování, leštěná parabolická hliníková, - s možností spojování pomocí prázdných profilů, 2x54W, včetně závěsů, a propojovacích  / modulů, připojovací sady, EVG, nouzový modul 1 hodina</t>
  </si>
  <si>
    <t>B1 - svítidlo závěsné, hliníkové, přímo nepřímé vyzařování, leštěná parabolická hliníková,  -  s možností spojování pomocí prázdných profilů, 2x35W, včetně závěsů, a propojovacích / modulů, připojovací sady, EVG, nouzový modul 1 hodina</t>
  </si>
  <si>
    <t>A1 - svítidlo závěsné, hliníkové, přímo nepřímé vyzařování, mikroprismatický optický systém,  -  s možností spojování pomocí prázdných profilů, 2x49W, včetně závěsů, a propojovacích / modulů, připojovací sady, EVG, nouzový modul 1 hodina</t>
  </si>
  <si>
    <t>Anténa VKV - FM, zisk  5 dB, rozsah příjmu 87,5-108 MHz, Pro horizontální a vertikální montáž - Připojovací krabice s integrovaným symetrizačním členem, plastové díly odolné proti povětrnostním  / vlivům, tažené hliníkové trubky zlatě eloxované</t>
  </si>
  <si>
    <t>C1 - svítidlo závěsné, hliníkové, přímo nepřímé vyzařování, leštěná parabolická hliníková, s možnost -  s možností spojování pomocí prázdných profilů, 2x49W, včetně závěsů, a propojovacích  / modulů, připojovací sady, EVG, nouzový modul 1 hodina</t>
  </si>
  <si>
    <t>Anténa VHF - pásmo III, zisk  10 dB max., rozsah příjmu 174-230 MHz (K5-K12), pro horizont a vert. - montáž, připojovací krabice s integrovaným symetrizačním členem, plastové díly odolné proti povětrn / vlivům, prvky z plného hliníkového materiálu - zlatě eloxované, dipól z tažené hliníkové trubky</t>
  </si>
  <si>
    <t>Anténa UHF, zisk  14 dB max., rozsah příjmu 470-862 MHz (K21-K69), pro horizont a vertikální montáž - připojovací krabice s integrovaným symetrizačním členem, plastové díly odolné proti povětrnostním  / vlivům, nos. trubka čtverc. průřezu (mat. hliník) - zlatě eloxovaná, mřížka pozinkovaná s plast.povl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</si>
</sst>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#,##0&quot;.&quot;_)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68" formatCode="_(#,##0.00000_);[Red]\-\ #,##0.00000_);&quot;–&quot;??;_(@_)"/>
    <numFmt numFmtId="169" formatCode="_(#,##0.0_);[Red]\-\ #,##0.0_);&quot;–&quot;??;_(@_)"/>
    <numFmt numFmtId="170" formatCode="#"/>
  </numFmts>
  <fonts count="40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sz val="10"/>
      <color indexed="8"/>
      <name val="Arial CE"/>
      <charset val="238"/>
    </font>
    <font>
      <b/>
      <sz val="12"/>
      <color indexed="25"/>
      <name val="Arial"/>
      <family val="2"/>
      <charset val="238"/>
    </font>
    <font>
      <sz val="8"/>
      <color indexed="17"/>
      <name val="Courier New"/>
      <family val="3"/>
      <charset val="238"/>
    </font>
    <font>
      <sz val="1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18"/>
      <name val="Arial"/>
      <family val="2"/>
      <charset val="238"/>
    </font>
    <font>
      <b/>
      <sz val="9"/>
      <color indexed="18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 CE"/>
      <charset val="238"/>
    </font>
    <font>
      <sz val="8"/>
      <color indexed="17"/>
      <name val="Arial"/>
      <family val="2"/>
      <charset val="238"/>
    </font>
    <font>
      <sz val="10"/>
      <color indexed="61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color indexed="1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54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8"/>
      <color indexed="18"/>
      <name val="Arial"/>
      <family val="2"/>
      <charset val="238"/>
    </font>
    <font>
      <b/>
      <sz val="15"/>
      <color indexed="18"/>
      <name val="Calibri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0"/>
      <name val="Courier New"/>
      <family val="3"/>
      <charset val="238"/>
    </font>
    <font>
      <b/>
      <i/>
      <sz val="1"/>
      <color theme="0"/>
      <name val="Cambria"/>
      <family val="1"/>
      <charset val="238"/>
      <scheme val="major"/>
    </font>
    <font>
      <b/>
      <sz val="10"/>
      <color rgb="FF000080"/>
      <name val="Arial"/>
      <family val="2"/>
      <charset val="238"/>
    </font>
    <font>
      <b/>
      <sz val="20"/>
      <color rgb="FF00008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2" fillId="0" borderId="12" applyNumberFormat="0" applyFill="0" applyAlignment="0" applyProtection="0"/>
    <xf numFmtId="0" fontId="33" fillId="0" borderId="0" applyNumberFormat="0" applyFill="0" applyBorder="0" applyAlignment="0" applyProtection="0"/>
  </cellStyleXfs>
  <cellXfs count="142">
    <xf numFmtId="0" fontId="0" fillId="0" borderId="0" xfId="0"/>
    <xf numFmtId="164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165" fontId="3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/>
    <xf numFmtId="49" fontId="4" fillId="0" borderId="0" xfId="0" applyNumberFormat="1" applyFont="1" applyAlignment="1"/>
    <xf numFmtId="165" fontId="4" fillId="0" borderId="0" xfId="0" applyNumberFormat="1" applyFont="1" applyFill="1" applyBorder="1" applyAlignment="1"/>
    <xf numFmtId="166" fontId="4" fillId="0" borderId="0" xfId="0" applyNumberFormat="1" applyFont="1" applyAlignment="1"/>
    <xf numFmtId="167" fontId="4" fillId="0" borderId="0" xfId="0" applyNumberFormat="1" applyFont="1" applyAlignment="1"/>
    <xf numFmtId="168" fontId="4" fillId="0" borderId="0" xfId="0" applyNumberFormat="1" applyFont="1" applyAlignment="1"/>
    <xf numFmtId="49" fontId="7" fillId="0" borderId="0" xfId="0" applyNumberFormat="1" applyFont="1" applyAlignment="1">
      <alignment horizontal="left" vertical="top"/>
    </xf>
    <xf numFmtId="49" fontId="8" fillId="0" borderId="0" xfId="0" applyNumberFormat="1" applyFont="1" applyAlignment="1"/>
    <xf numFmtId="164" fontId="9" fillId="0" borderId="0" xfId="0" applyNumberFormat="1" applyFont="1" applyAlignment="1"/>
    <xf numFmtId="164" fontId="10" fillId="0" borderId="2" xfId="0" applyNumberFormat="1" applyFont="1" applyBorder="1" applyAlignment="1">
      <alignment horizontal="right" vertical="top"/>
    </xf>
    <xf numFmtId="49" fontId="10" fillId="0" borderId="2" xfId="0" applyNumberFormat="1" applyFont="1" applyBorder="1" applyAlignment="1">
      <alignment horizontal="center" vertical="top"/>
    </xf>
    <xf numFmtId="0" fontId="11" fillId="0" borderId="0" xfId="0" applyFont="1"/>
    <xf numFmtId="0" fontId="12" fillId="0" borderId="0" xfId="0" applyFont="1"/>
    <xf numFmtId="166" fontId="10" fillId="0" borderId="2" xfId="0" applyNumberFormat="1" applyFont="1" applyBorder="1" applyAlignment="1">
      <alignment horizontal="right" vertical="top"/>
    </xf>
    <xf numFmtId="167" fontId="10" fillId="0" borderId="2" xfId="0" applyNumberFormat="1" applyFont="1" applyBorder="1" applyAlignment="1">
      <alignment horizontal="right" vertical="top"/>
    </xf>
    <xf numFmtId="0" fontId="33" fillId="0" borderId="0" xfId="2"/>
    <xf numFmtId="0" fontId="15" fillId="0" borderId="0" xfId="0" applyFont="1"/>
    <xf numFmtId="49" fontId="16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/>
    </xf>
    <xf numFmtId="0" fontId="17" fillId="0" borderId="0" xfId="0" applyFont="1"/>
    <xf numFmtId="164" fontId="17" fillId="0" borderId="0" xfId="0" applyNumberFormat="1" applyFont="1" applyAlignment="1"/>
    <xf numFmtId="49" fontId="17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left"/>
    </xf>
    <xf numFmtId="165" fontId="17" fillId="0" borderId="0" xfId="0" applyNumberFormat="1" applyFont="1" applyFill="1" applyBorder="1" applyAlignment="1"/>
    <xf numFmtId="166" fontId="17" fillId="0" borderId="0" xfId="0" applyNumberFormat="1" applyFont="1" applyAlignment="1"/>
    <xf numFmtId="167" fontId="17" fillId="0" borderId="0" xfId="0" applyNumberFormat="1" applyFont="1" applyAlignment="1"/>
    <xf numFmtId="168" fontId="17" fillId="0" borderId="0" xfId="0" applyNumberFormat="1" applyFont="1" applyAlignment="1"/>
    <xf numFmtId="169" fontId="17" fillId="0" borderId="0" xfId="0" applyNumberFormat="1" applyFont="1" applyAlignment="1"/>
    <xf numFmtId="0" fontId="17" fillId="0" borderId="0" xfId="0" applyNumberFormat="1" applyFont="1" applyAlignment="1"/>
    <xf numFmtId="49" fontId="17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/>
    <xf numFmtId="0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/>
    <xf numFmtId="166" fontId="2" fillId="0" borderId="0" xfId="0" applyNumberFormat="1" applyFont="1" applyAlignment="1"/>
    <xf numFmtId="167" fontId="2" fillId="0" borderId="0" xfId="0" applyNumberFormat="1" applyFont="1" applyAlignment="1"/>
    <xf numFmtId="168" fontId="2" fillId="0" borderId="0" xfId="0" applyNumberFormat="1" applyFont="1" applyAlignment="1"/>
    <xf numFmtId="169" fontId="2" fillId="0" borderId="0" xfId="0" applyNumberFormat="1" applyFont="1" applyAlignment="1"/>
    <xf numFmtId="0" fontId="2" fillId="0" borderId="0" xfId="0" applyNumberFormat="1" applyFont="1" applyAlignment="1"/>
    <xf numFmtId="0" fontId="18" fillId="0" borderId="0" xfId="0" applyFont="1"/>
    <xf numFmtId="49" fontId="10" fillId="0" borderId="2" xfId="0" applyNumberFormat="1" applyFont="1" applyBorder="1" applyAlignment="1">
      <alignment horizontal="left" vertical="top"/>
    </xf>
    <xf numFmtId="0" fontId="10" fillId="0" borderId="2" xfId="0" applyNumberFormat="1" applyFont="1" applyBorder="1" applyAlignment="1">
      <alignment horizontal="left" vertical="top" wrapText="1"/>
    </xf>
    <xf numFmtId="165" fontId="19" fillId="0" borderId="2" xfId="0" applyNumberFormat="1" applyFont="1" applyFill="1" applyBorder="1" applyAlignment="1">
      <alignment horizontal="right" vertical="top"/>
    </xf>
    <xf numFmtId="168" fontId="10" fillId="0" borderId="2" xfId="0" applyNumberFormat="1" applyFont="1" applyBorder="1" applyAlignment="1">
      <alignment horizontal="right" vertical="top"/>
    </xf>
    <xf numFmtId="169" fontId="10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right" vertical="top"/>
    </xf>
    <xf numFmtId="166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 vertical="top" wrapText="1"/>
    </xf>
    <xf numFmtId="167" fontId="5" fillId="0" borderId="0" xfId="0" applyNumberFormat="1" applyFont="1" applyAlignment="1">
      <alignment horizontal="left" vertical="top" wrapText="1"/>
    </xf>
    <xf numFmtId="168" fontId="5" fillId="0" borderId="0" xfId="0" applyNumberFormat="1" applyFont="1" applyAlignment="1">
      <alignment horizontal="left" vertical="top" wrapText="1"/>
    </xf>
    <xf numFmtId="0" fontId="21" fillId="0" borderId="0" xfId="0" applyFont="1"/>
    <xf numFmtId="167" fontId="22" fillId="0" borderId="0" xfId="0" applyNumberFormat="1" applyFont="1" applyAlignment="1"/>
    <xf numFmtId="169" fontId="22" fillId="0" borderId="0" xfId="0" applyNumberFormat="1" applyFont="1" applyAlignment="1"/>
    <xf numFmtId="0" fontId="23" fillId="0" borderId="0" xfId="0" applyFont="1"/>
    <xf numFmtId="167" fontId="16" fillId="0" borderId="0" xfId="0" applyNumberFormat="1" applyFont="1" applyAlignment="1"/>
    <xf numFmtId="169" fontId="16" fillId="0" borderId="0" xfId="0" applyNumberFormat="1" applyFont="1" applyAlignment="1"/>
    <xf numFmtId="0" fontId="14" fillId="0" borderId="0" xfId="0" applyFont="1" applyAlignment="1">
      <alignment horizontal="left"/>
    </xf>
    <xf numFmtId="0" fontId="24" fillId="0" borderId="0" xfId="0" applyFont="1"/>
    <xf numFmtId="0" fontId="25" fillId="0" borderId="4" xfId="0" applyFont="1" applyBorder="1" applyAlignment="1">
      <alignment horizontal="left"/>
    </xf>
    <xf numFmtId="167" fontId="25" fillId="0" borderId="4" xfId="0" applyNumberFormat="1" applyFont="1" applyBorder="1" applyAlignment="1"/>
    <xf numFmtId="0" fontId="25" fillId="0" borderId="0" xfId="0" applyFont="1" applyAlignment="1">
      <alignment horizontal="left"/>
    </xf>
    <xf numFmtId="167" fontId="25" fillId="0" borderId="0" xfId="0" applyNumberFormat="1" applyFont="1" applyAlignment="1"/>
    <xf numFmtId="0" fontId="26" fillId="0" borderId="0" xfId="0" applyFont="1"/>
    <xf numFmtId="167" fontId="27" fillId="0" borderId="0" xfId="0" applyNumberFormat="1" applyFont="1" applyAlignment="1"/>
    <xf numFmtId="0" fontId="28" fillId="0" borderId="0" xfId="2" applyNumberFormat="1" applyFont="1" applyBorder="1" applyAlignment="1">
      <alignment horizontal="left"/>
    </xf>
    <xf numFmtId="0" fontId="33" fillId="0" borderId="0" xfId="2" applyNumberFormat="1" applyAlignment="1">
      <alignment horizontal="left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wrapText="1"/>
    </xf>
    <xf numFmtId="0" fontId="29" fillId="0" borderId="0" xfId="1" applyNumberFormat="1" applyFont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29" fillId="0" borderId="0" xfId="1" applyNumberFormat="1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/>
    </xf>
    <xf numFmtId="0" fontId="27" fillId="0" borderId="0" xfId="0" applyFont="1" applyAlignment="1">
      <alignment horizontal="left" indent="1"/>
    </xf>
    <xf numFmtId="49" fontId="22" fillId="0" borderId="0" xfId="0" applyNumberFormat="1" applyFont="1" applyAlignment="1">
      <alignment horizontal="left" indent="1"/>
    </xf>
    <xf numFmtId="49" fontId="16" fillId="0" borderId="0" xfId="0" applyNumberFormat="1" applyFont="1" applyAlignment="1">
      <alignment horizontal="left" indent="2"/>
    </xf>
    <xf numFmtId="0" fontId="13" fillId="0" borderId="0" xfId="0" applyNumberFormat="1" applyFont="1" applyBorder="1" applyAlignment="1">
      <alignment horizontal="left" vertical="top" wrapText="1"/>
    </xf>
    <xf numFmtId="0" fontId="6" fillId="0" borderId="0" xfId="0" applyFont="1"/>
    <xf numFmtId="0" fontId="6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170" fontId="34" fillId="0" borderId="0" xfId="0" applyNumberFormat="1" applyFont="1" applyAlignment="1"/>
    <xf numFmtId="170" fontId="35" fillId="0" borderId="0" xfId="0" applyNumberFormat="1" applyFont="1" applyAlignment="1"/>
    <xf numFmtId="170" fontId="36" fillId="0" borderId="0" xfId="0" applyNumberFormat="1" applyFont="1" applyAlignment="1">
      <alignment horizontal="left" vertical="top" wrapText="1"/>
    </xf>
    <xf numFmtId="0" fontId="37" fillId="0" borderId="0" xfId="0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 wrapText="1"/>
    </xf>
    <xf numFmtId="165" fontId="37" fillId="0" borderId="0" xfId="0" applyNumberFormat="1" applyFont="1" applyFill="1" applyBorder="1" applyAlignment="1">
      <alignment horizontal="center" vertical="center"/>
    </xf>
    <xf numFmtId="166" fontId="37" fillId="0" borderId="0" xfId="0" applyNumberFormat="1" applyFont="1" applyAlignment="1">
      <alignment horizontal="center" vertical="center"/>
    </xf>
    <xf numFmtId="167" fontId="37" fillId="0" borderId="0" xfId="0" applyNumberFormat="1" applyFont="1" applyAlignment="1">
      <alignment horizontal="center" vertical="center"/>
    </xf>
    <xf numFmtId="168" fontId="37" fillId="0" borderId="0" xfId="0" applyNumberFormat="1" applyFont="1" applyAlignment="1">
      <alignment horizontal="center" vertical="center"/>
    </xf>
    <xf numFmtId="170" fontId="37" fillId="0" borderId="0" xfId="0" applyNumberFormat="1" applyFont="1" applyAlignment="1">
      <alignment horizontal="center" vertical="center"/>
    </xf>
    <xf numFmtId="0" fontId="13" fillId="0" borderId="5" xfId="0" applyNumberFormat="1" applyFont="1" applyBorder="1" applyAlignment="1">
      <alignment horizontal="left" vertical="top"/>
    </xf>
    <xf numFmtId="0" fontId="6" fillId="0" borderId="6" xfId="0" applyNumberFormat="1" applyFont="1" applyBorder="1" applyAlignment="1">
      <alignment horizontal="left" vertical="top" wrapText="1"/>
    </xf>
    <xf numFmtId="0" fontId="13" fillId="0" borderId="7" xfId="0" applyNumberFormat="1" applyFont="1" applyBorder="1" applyAlignment="1">
      <alignment horizontal="left" vertical="top"/>
    </xf>
    <xf numFmtId="0" fontId="31" fillId="0" borderId="8" xfId="0" applyNumberFormat="1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13" fillId="0" borderId="9" xfId="0" applyNumberFormat="1" applyFont="1" applyBorder="1" applyAlignment="1">
      <alignment horizontal="left" vertical="top"/>
    </xf>
    <xf numFmtId="0" fontId="6" fillId="0" borderId="10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horizontal="center" vertical="top"/>
    </xf>
    <xf numFmtId="0" fontId="16" fillId="0" borderId="3" xfId="0" applyNumberFormat="1" applyFont="1" applyBorder="1" applyAlignment="1">
      <alignment horizontal="center"/>
    </xf>
    <xf numFmtId="167" fontId="24" fillId="0" borderId="4" xfId="0" applyNumberFormat="1" applyFont="1" applyBorder="1"/>
    <xf numFmtId="0" fontId="24" fillId="0" borderId="4" xfId="0" applyFont="1" applyBorder="1"/>
    <xf numFmtId="164" fontId="30" fillId="0" borderId="0" xfId="0" applyNumberFormat="1" applyFont="1" applyAlignment="1">
      <alignment horizontal="left" indent="3"/>
    </xf>
    <xf numFmtId="49" fontId="2" fillId="0" borderId="3" xfId="0" applyNumberFormat="1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13" fillId="0" borderId="7" xfId="0" applyNumberFormat="1" applyFont="1" applyBorder="1" applyAlignment="1">
      <alignment horizontal="left" vertical="center"/>
    </xf>
    <xf numFmtId="0" fontId="39" fillId="0" borderId="0" xfId="0" applyNumberFormat="1" applyFont="1" applyAlignment="1">
      <alignment horizontal="center"/>
    </xf>
    <xf numFmtId="164" fontId="10" fillId="0" borderId="2" xfId="0" applyNumberFormat="1" applyFont="1" applyFill="1" applyBorder="1" applyAlignment="1">
      <alignment horizontal="right" vertical="top"/>
    </xf>
    <xf numFmtId="49" fontId="10" fillId="0" borderId="2" xfId="0" applyNumberFormat="1" applyFont="1" applyFill="1" applyBorder="1" applyAlignment="1">
      <alignment horizontal="left" vertical="top"/>
    </xf>
    <xf numFmtId="0" fontId="10" fillId="0" borderId="2" xfId="0" applyNumberFormat="1" applyFont="1" applyFill="1" applyBorder="1" applyAlignment="1">
      <alignment horizontal="left" vertical="top" wrapText="1"/>
    </xf>
    <xf numFmtId="167" fontId="10" fillId="0" borderId="2" xfId="0" applyNumberFormat="1" applyFont="1" applyFill="1" applyBorder="1" applyAlignment="1">
      <alignment horizontal="right" vertical="top"/>
    </xf>
    <xf numFmtId="168" fontId="10" fillId="0" borderId="2" xfId="0" applyNumberFormat="1" applyFont="1" applyFill="1" applyBorder="1" applyAlignment="1">
      <alignment horizontal="right" vertical="top"/>
    </xf>
    <xf numFmtId="169" fontId="10" fillId="0" borderId="2" xfId="0" applyNumberFormat="1" applyFont="1" applyFill="1" applyBorder="1" applyAlignment="1">
      <alignment horizontal="right" vertical="top"/>
    </xf>
    <xf numFmtId="0" fontId="18" fillId="0" borderId="0" xfId="0" applyFont="1" applyFill="1"/>
    <xf numFmtId="49" fontId="10" fillId="0" borderId="0" xfId="0" applyNumberFormat="1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left" vertical="top"/>
    </xf>
    <xf numFmtId="0" fontId="10" fillId="0" borderId="0" xfId="0" applyNumberFormat="1" applyFont="1" applyBorder="1" applyAlignment="1">
      <alignment horizontal="left" vertical="top" wrapText="1"/>
    </xf>
    <xf numFmtId="165" fontId="19" fillId="0" borderId="0" xfId="0" applyNumberFormat="1" applyFont="1" applyFill="1" applyBorder="1" applyAlignment="1">
      <alignment horizontal="right" vertical="top"/>
    </xf>
    <xf numFmtId="166" fontId="10" fillId="0" borderId="0" xfId="0" applyNumberFormat="1" applyFont="1" applyBorder="1" applyAlignment="1">
      <alignment horizontal="right" vertical="top"/>
    </xf>
    <xf numFmtId="167" fontId="10" fillId="0" borderId="0" xfId="0" applyNumberFormat="1" applyFont="1" applyBorder="1" applyAlignment="1">
      <alignment horizontal="right" vertical="top"/>
    </xf>
  </cellXfs>
  <cellStyles count="3">
    <cellStyle name="Nadpis 1" xfId="1" builtinId="16"/>
    <cellStyle name="Název" xfId="2" builtinId="15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3" sqref="A3"/>
    </sheetView>
  </sheetViews>
  <sheetFormatPr defaultRowHeight="12.75" x14ac:dyDescent="0.2"/>
  <cols>
    <col min="1" max="1" width="29.42578125" customWidth="1"/>
    <col min="2" max="2" width="92" customWidth="1"/>
    <col min="7" max="7" width="18" customWidth="1"/>
    <col min="8" max="8" width="27.42578125" bestFit="1" customWidth="1"/>
    <col min="9" max="9" width="20" customWidth="1"/>
  </cols>
  <sheetData>
    <row r="1" spans="1:2" s="26" customFormat="1" ht="23.25" x14ac:dyDescent="0.35">
      <c r="A1" s="81"/>
      <c r="B1" s="82"/>
    </row>
    <row r="2" spans="1:2" ht="30" customHeight="1" x14ac:dyDescent="0.4">
      <c r="A2" s="128" t="s">
        <v>1198</v>
      </c>
      <c r="B2" s="128"/>
    </row>
    <row r="3" spans="1:2" ht="19.5" x14ac:dyDescent="0.3">
      <c r="A3" s="85" t="s">
        <v>120</v>
      </c>
      <c r="B3" s="84"/>
    </row>
    <row r="4" spans="1:2" x14ac:dyDescent="0.2">
      <c r="A4" s="111" t="s">
        <v>1246</v>
      </c>
      <c r="B4" s="112" t="s">
        <v>150</v>
      </c>
    </row>
    <row r="5" spans="1:2" ht="15.75" x14ac:dyDescent="0.2">
      <c r="A5" s="127" t="s">
        <v>120</v>
      </c>
      <c r="B5" s="114" t="s">
        <v>1598</v>
      </c>
    </row>
    <row r="6" spans="1:2" x14ac:dyDescent="0.2">
      <c r="A6" s="113" t="s">
        <v>1058</v>
      </c>
      <c r="B6" s="115" t="s">
        <v>1448</v>
      </c>
    </row>
    <row r="7" spans="1:2" x14ac:dyDescent="0.2">
      <c r="A7" s="113" t="s">
        <v>90</v>
      </c>
      <c r="B7" s="115" t="s">
        <v>1351</v>
      </c>
    </row>
    <row r="8" spans="1:2" x14ac:dyDescent="0.2">
      <c r="A8" s="116" t="s">
        <v>1101</v>
      </c>
      <c r="B8" s="117"/>
    </row>
    <row r="9" spans="1:2" ht="30" customHeight="1" x14ac:dyDescent="0.2">
      <c r="A9" s="86"/>
      <c r="B9" s="84"/>
    </row>
    <row r="10" spans="1:2" ht="19.5" x14ac:dyDescent="0.3">
      <c r="A10" s="87" t="s">
        <v>103</v>
      </c>
      <c r="B10" s="84"/>
    </row>
    <row r="11" spans="1:2" x14ac:dyDescent="0.2">
      <c r="A11" s="111" t="s">
        <v>100</v>
      </c>
      <c r="B11" s="112" t="s">
        <v>1</v>
      </c>
    </row>
    <row r="12" spans="1:2" x14ac:dyDescent="0.2">
      <c r="A12" s="116" t="s">
        <v>1101</v>
      </c>
      <c r="B12" s="117"/>
    </row>
    <row r="13" spans="1:2" ht="30" customHeight="1" x14ac:dyDescent="0.2">
      <c r="A13" s="83"/>
      <c r="B13" s="84"/>
    </row>
    <row r="14" spans="1:2" ht="19.5" customHeight="1" x14ac:dyDescent="0.3">
      <c r="A14" s="85" t="s">
        <v>96</v>
      </c>
      <c r="B14" s="84"/>
    </row>
    <row r="15" spans="1:2" x14ac:dyDescent="0.2">
      <c r="A15" s="120" t="s">
        <v>594</v>
      </c>
      <c r="B15" s="88" t="s">
        <v>98</v>
      </c>
    </row>
    <row r="16" spans="1:2" x14ac:dyDescent="0.2">
      <c r="A16" s="89" t="s">
        <v>151</v>
      </c>
      <c r="B16" s="88" t="s">
        <v>1288</v>
      </c>
    </row>
    <row r="17" spans="1:7" x14ac:dyDescent="0.2">
      <c r="A17" s="89" t="s">
        <v>1048</v>
      </c>
      <c r="B17" s="88" t="s">
        <v>1500</v>
      </c>
    </row>
    <row r="18" spans="1:7" ht="30.75" customHeight="1" x14ac:dyDescent="0.2">
      <c r="A18" s="83"/>
    </row>
    <row r="19" spans="1:7" ht="19.5" x14ac:dyDescent="0.3">
      <c r="A19" s="85" t="s">
        <v>1138</v>
      </c>
    </row>
    <row r="20" spans="1:7" ht="14.25" x14ac:dyDescent="0.2">
      <c r="A20" s="119" t="s">
        <v>1097</v>
      </c>
      <c r="B20" s="118" t="s">
        <v>97</v>
      </c>
      <c r="G20" s="23"/>
    </row>
    <row r="21" spans="1:7" x14ac:dyDescent="0.2">
      <c r="G21" s="22"/>
    </row>
    <row r="22" spans="1:7" x14ac:dyDescent="0.2">
      <c r="G22" s="22"/>
    </row>
    <row r="23" spans="1:7" ht="14.25" x14ac:dyDescent="0.2">
      <c r="G23" s="23"/>
    </row>
  </sheetData>
  <mergeCells count="1">
    <mergeCell ref="A2:B2"/>
  </mergeCells>
  <phoneticPr fontId="0" type="noConversion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12.75" outlineLevelRow="1" x14ac:dyDescent="0.2"/>
  <cols>
    <col min="1" max="1" width="18.140625" hidden="1" customWidth="1"/>
    <col min="2" max="2" width="80.7109375" customWidth="1"/>
    <col min="3" max="3" width="15.7109375" customWidth="1"/>
    <col min="4" max="4" width="15.7109375" hidden="1" customWidth="1"/>
    <col min="5" max="6" width="15.7109375" customWidth="1"/>
  </cols>
  <sheetData>
    <row r="1" spans="1:7" ht="15.75" customHeight="1" x14ac:dyDescent="0.25">
      <c r="A1" s="19"/>
      <c r="B1" s="94" t="s">
        <v>152</v>
      </c>
      <c r="C1" s="12"/>
      <c r="D1" s="15"/>
      <c r="E1" s="14"/>
      <c r="F1" s="12"/>
      <c r="G1" s="17"/>
    </row>
    <row r="2" spans="1:7" ht="14.25" customHeight="1" x14ac:dyDescent="0.25">
      <c r="A2" t="str">
        <f t="array" ref="A2">INDEX(__SAZBA__,MATCH(0,COUNTIF($A$1:A1,__SAZBA__),0))</f>
        <v>_</v>
      </c>
      <c r="B2" s="124" t="str">
        <f>'Kryci list'!B5</f>
        <v>Stavební úpravy Městské knihovny 1</v>
      </c>
      <c r="C2" s="12"/>
      <c r="D2" s="15"/>
      <c r="E2" s="14"/>
      <c r="F2" s="12"/>
      <c r="G2" s="17"/>
    </row>
    <row r="3" spans="1:7" ht="13.5" thickBot="1" x14ac:dyDescent="0.25">
      <c r="A3">
        <f t="array" ref="A3">INDEX(__SAZBA__,MATCH(0,COUNTIF($A$1:A2,__SAZBA__),0))</f>
        <v>21</v>
      </c>
      <c r="B3" s="125" t="s">
        <v>100</v>
      </c>
      <c r="C3" s="125" t="s">
        <v>89</v>
      </c>
      <c r="D3" s="125" t="s">
        <v>149</v>
      </c>
      <c r="E3" s="125" t="s">
        <v>52</v>
      </c>
      <c r="F3" s="125" t="s">
        <v>1046</v>
      </c>
      <c r="G3" s="18"/>
    </row>
    <row r="4" spans="1:7" x14ac:dyDescent="0.2">
      <c r="A4" t="e">
        <f t="array" ref="A4">INDEX(__SAZBA__,MATCH(0,COUNTIF($A$1:A3,__SAZBA__),0))</f>
        <v>#N/A</v>
      </c>
      <c r="B4" s="97"/>
      <c r="C4" s="98"/>
      <c r="D4" s="98"/>
      <c r="E4" s="98"/>
      <c r="F4" s="98"/>
      <c r="G4" s="18"/>
    </row>
    <row r="5" spans="1:7" s="67" customFormat="1" ht="15.75" customHeight="1" x14ac:dyDescent="0.2">
      <c r="B5" s="91" t="str">
        <f>IF(Zakazka!$J$5=0,"",Zakazka!$J$5)</f>
        <v>SO_01: Městská knihovna - hlavní objekt</v>
      </c>
      <c r="C5" s="68" t="str">
        <f>IF(Zakazka!$P$5=0,"",Zakazka!$P$5)</f>
        <v/>
      </c>
      <c r="D5" s="69" t="e">
        <f>IF(Zakazka!$R$5=0,"",Zakazka!$R$5)</f>
        <v>#REF!</v>
      </c>
      <c r="E5" s="68" t="e">
        <f>IF(Zakazka!$V$5=0,"",Zakazka!$V$5)</f>
        <v>#REF!</v>
      </c>
      <c r="F5" s="68" t="e">
        <f>IF(Zakazka!$W$5=0,"",Zakazka!$W$5)</f>
        <v>#REF!</v>
      </c>
    </row>
    <row r="6" spans="1:7" s="70" customFormat="1" ht="15" customHeight="1" outlineLevel="1" x14ac:dyDescent="0.2">
      <c r="B6" s="92" t="str">
        <f>IF(Zakazka!$J$6=0,"",Zakazka!$J$6)</f>
        <v>001: Zemní práce</v>
      </c>
      <c r="C6" s="71" t="str">
        <f>IF(Zakazka!$P$6=0,"",Zakazka!$P$6)</f>
        <v/>
      </c>
      <c r="D6" s="72">
        <f>IF(Zakazka!$R$6=0,"",Zakazka!$R$6)</f>
        <v>55.764620000000001</v>
      </c>
      <c r="E6" s="71" t="str">
        <f>IF(Zakazka!$V$6=0,"",Zakazka!$V$6)</f>
        <v/>
      </c>
      <c r="F6" s="71" t="str">
        <f>IF(Zakazka!$W$6=0,"",Zakazka!$W$6)</f>
        <v/>
      </c>
    </row>
    <row r="7" spans="1:7" s="70" customFormat="1" ht="15" customHeight="1" outlineLevel="1" x14ac:dyDescent="0.2">
      <c r="B7" s="92" t="str">
        <f>IF(Zakazka!$J$55=0,"",Zakazka!$J$55)</f>
        <v>002: Základy</v>
      </c>
      <c r="C7" s="71" t="str">
        <f>IF(Zakazka!$P$55=0,"",Zakazka!$P$55)</f>
        <v/>
      </c>
      <c r="D7" s="72">
        <f>IF(Zakazka!$R$55=0,"",Zakazka!$R$55)</f>
        <v>32.181185446000001</v>
      </c>
      <c r="E7" s="71" t="str">
        <f>IF(Zakazka!$V$55=0,"",Zakazka!$V$55)</f>
        <v/>
      </c>
      <c r="F7" s="71" t="str">
        <f>IF(Zakazka!$W$55=0,"",Zakazka!$W$55)</f>
        <v/>
      </c>
    </row>
    <row r="8" spans="1:7" s="70" customFormat="1" ht="15" customHeight="1" outlineLevel="1" x14ac:dyDescent="0.2">
      <c r="B8" s="92" t="str">
        <f>IF(Zakazka!$J$75=0,"",Zakazka!$J$75)</f>
        <v>003: Svislé konstrukce</v>
      </c>
      <c r="C8" s="71" t="str">
        <f>IF(Zakazka!$P$75=0,"",Zakazka!$P$75)</f>
        <v/>
      </c>
      <c r="D8" s="72">
        <f>IF(Zakazka!$R$75=0,"",Zakazka!$R$75)</f>
        <v>47.7785972059364</v>
      </c>
      <c r="E8" s="71" t="str">
        <f>IF(Zakazka!$V$75=0,"",Zakazka!$V$75)</f>
        <v/>
      </c>
      <c r="F8" s="71" t="str">
        <f>IF(Zakazka!$W$75=0,"",Zakazka!$W$75)</f>
        <v/>
      </c>
    </row>
    <row r="9" spans="1:7" s="70" customFormat="1" ht="15" customHeight="1" outlineLevel="1" x14ac:dyDescent="0.2">
      <c r="B9" s="92" t="str">
        <f>IF(Zakazka!$J$119=0,"",Zakazka!$J$119)</f>
        <v>004: Vodorovné konstrukce</v>
      </c>
      <c r="C9" s="71" t="str">
        <f>IF(Zakazka!$P$119=0,"",Zakazka!$P$119)</f>
        <v/>
      </c>
      <c r="D9" s="72">
        <f>IF(Zakazka!$R$119=0,"",Zakazka!$R$119)</f>
        <v>2.4504178942079995</v>
      </c>
      <c r="E9" s="71" t="str">
        <f>IF(Zakazka!$V$119=0,"",Zakazka!$V$119)</f>
        <v/>
      </c>
      <c r="F9" s="71" t="str">
        <f>IF(Zakazka!$W$119=0,"",Zakazka!$W$119)</f>
        <v/>
      </c>
    </row>
    <row r="10" spans="1:7" s="70" customFormat="1" ht="15" customHeight="1" outlineLevel="1" x14ac:dyDescent="0.2">
      <c r="B10" s="92" t="str">
        <f>IF(Zakazka!$J$132=0,"",Zakazka!$J$132)</f>
        <v>006: Úpravy povrchu</v>
      </c>
      <c r="C10" s="71" t="str">
        <f>IF(Zakazka!$P$132=0,"",Zakazka!$P$132)</f>
        <v/>
      </c>
      <c r="D10" s="72">
        <f>IF(Zakazka!$R$132=0,"",Zakazka!$R$132)</f>
        <v>235.41165575740243</v>
      </c>
      <c r="E10" s="71" t="str">
        <f>IF(Zakazka!$V$132=0,"",Zakazka!$V$132)</f>
        <v/>
      </c>
      <c r="F10" s="71" t="str">
        <f>IF(Zakazka!$W$132=0,"",Zakazka!$W$132)</f>
        <v/>
      </c>
    </row>
    <row r="11" spans="1:7" s="70" customFormat="1" ht="15" customHeight="1" outlineLevel="1" x14ac:dyDescent="0.2">
      <c r="B11" s="92" t="str">
        <f>IF(Zakazka!$J$243=0,"",Zakazka!$J$243)</f>
        <v>009: Ostatní konstrukce a práce</v>
      </c>
      <c r="C11" s="71" t="str">
        <f>IF(Zakazka!$P$243=0,"",Zakazka!$P$243)</f>
        <v/>
      </c>
      <c r="D11" s="72">
        <f>IF(Zakazka!$R$243=0,"",Zakazka!$R$243)</f>
        <v>4.2528194750000008</v>
      </c>
      <c r="E11" s="71" t="str">
        <f>IF(Zakazka!$V$243=0,"",Zakazka!$V$243)</f>
        <v/>
      </c>
      <c r="F11" s="71" t="str">
        <f>IF(Zakazka!$W$243=0,"",Zakazka!$W$243)</f>
        <v/>
      </c>
    </row>
    <row r="12" spans="1:7" s="70" customFormat="1" ht="15" customHeight="1" outlineLevel="1" x14ac:dyDescent="0.2">
      <c r="B12" s="92" t="str">
        <f>IF(Zakazka!$J$354=0,"",Zakazka!$J$354)</f>
        <v>0211: Silnoproud - dodávky</v>
      </c>
      <c r="C12" s="71" t="str">
        <f>IF(Zakazka!$P$354=0,"",Zakazka!$P$354)</f>
        <v/>
      </c>
      <c r="D12" s="72" t="str">
        <f>IF(Zakazka!$R$354=0,"",Zakazka!$R$354)</f>
        <v/>
      </c>
      <c r="E12" s="71" t="str">
        <f>IF(Zakazka!$V$354=0,"",Zakazka!$V$354)</f>
        <v/>
      </c>
      <c r="F12" s="71" t="str">
        <f>IF(Zakazka!$W$354=0,"",Zakazka!$W$354)</f>
        <v/>
      </c>
    </row>
    <row r="13" spans="1:7" s="70" customFormat="1" ht="15" customHeight="1" outlineLevel="1" x14ac:dyDescent="0.2">
      <c r="B13" s="92" t="str">
        <f>IF(Zakazka!$J$364=0,"",Zakazka!$J$364)</f>
        <v>0212: Silnoproud - spínače a zásuvky</v>
      </c>
      <c r="C13" s="71" t="str">
        <f>IF(Zakazka!$P$364=0,"",Zakazka!$P$364)</f>
        <v/>
      </c>
      <c r="D13" s="72" t="str">
        <f>IF(Zakazka!$R$364=0,"",Zakazka!$R$364)</f>
        <v/>
      </c>
      <c r="E13" s="71" t="str">
        <f>IF(Zakazka!$V$364=0,"",Zakazka!$V$364)</f>
        <v/>
      </c>
      <c r="F13" s="71" t="str">
        <f>IF(Zakazka!$W$364=0,"",Zakazka!$W$364)</f>
        <v/>
      </c>
    </row>
    <row r="14" spans="1:7" s="70" customFormat="1" ht="15" customHeight="1" outlineLevel="1" x14ac:dyDescent="0.2">
      <c r="B14" s="92" t="str">
        <f>IF(Zakazka!$J$384=0,"",Zakazka!$J$384)</f>
        <v>0213: Silnoproud - osvětlení</v>
      </c>
      <c r="C14" s="71" t="str">
        <f>IF(Zakazka!$P$384=0,"",Zakazka!$P$384)</f>
        <v/>
      </c>
      <c r="D14" s="72" t="str">
        <f>IF(Zakazka!$R$384=0,"",Zakazka!$R$384)</f>
        <v/>
      </c>
      <c r="E14" s="71" t="str">
        <f>IF(Zakazka!$V$384=0,"",Zakazka!$V$384)</f>
        <v/>
      </c>
      <c r="F14" s="71" t="str">
        <f>IF(Zakazka!$W$384=0,"",Zakazka!$W$384)</f>
        <v/>
      </c>
    </row>
    <row r="15" spans="1:7" s="70" customFormat="1" ht="15" customHeight="1" outlineLevel="1" x14ac:dyDescent="0.2">
      <c r="B15" s="92" t="str">
        <f>IF(Zakazka!$J$403=0,"",Zakazka!$J$403)</f>
        <v>0214: Silnoproud - kabely a vodiče</v>
      </c>
      <c r="C15" s="71" t="str">
        <f>IF(Zakazka!$P$403=0,"",Zakazka!$P$403)</f>
        <v/>
      </c>
      <c r="D15" s="72" t="str">
        <f>IF(Zakazka!$R$403=0,"",Zakazka!$R$403)</f>
        <v/>
      </c>
      <c r="E15" s="71" t="str">
        <f>IF(Zakazka!$V$403=0,"",Zakazka!$V$403)</f>
        <v/>
      </c>
      <c r="F15" s="71" t="str">
        <f>IF(Zakazka!$W$403=0,"",Zakazka!$W$403)</f>
        <v/>
      </c>
    </row>
    <row r="16" spans="1:7" s="70" customFormat="1" ht="15" customHeight="1" outlineLevel="1" x14ac:dyDescent="0.2">
      <c r="B16" s="92" t="str">
        <f>IF(Zakazka!$J$420=0,"",Zakazka!$J$420)</f>
        <v>0215: Silnoproud - ochranné pospojování</v>
      </c>
      <c r="C16" s="71" t="str">
        <f>IF(Zakazka!$P$420=0,"",Zakazka!$P$420)</f>
        <v/>
      </c>
      <c r="D16" s="72" t="str">
        <f>IF(Zakazka!$R$420=0,"",Zakazka!$R$420)</f>
        <v/>
      </c>
      <c r="E16" s="71" t="str">
        <f>IF(Zakazka!$V$420=0,"",Zakazka!$V$420)</f>
        <v/>
      </c>
      <c r="F16" s="71" t="str">
        <f>IF(Zakazka!$W$420=0,"",Zakazka!$W$420)</f>
        <v/>
      </c>
    </row>
    <row r="17" spans="2:6" s="70" customFormat="1" ht="15" customHeight="1" outlineLevel="1" x14ac:dyDescent="0.2">
      <c r="B17" s="92" t="str">
        <f>IF(Zakazka!$J$428=0,"",Zakazka!$J$428)</f>
        <v>0216: Silnoproud - trubky, krabice</v>
      </c>
      <c r="C17" s="71" t="str">
        <f>IF(Zakazka!$P$428=0,"",Zakazka!$P$428)</f>
        <v/>
      </c>
      <c r="D17" s="72" t="str">
        <f>IF(Zakazka!$R$428=0,"",Zakazka!$R$428)</f>
        <v/>
      </c>
      <c r="E17" s="71" t="str">
        <f>IF(Zakazka!$V$428=0,"",Zakazka!$V$428)</f>
        <v/>
      </c>
      <c r="F17" s="71" t="str">
        <f>IF(Zakazka!$W$428=0,"",Zakazka!$W$428)</f>
        <v/>
      </c>
    </row>
    <row r="18" spans="2:6" s="70" customFormat="1" ht="15" customHeight="1" outlineLevel="1" x14ac:dyDescent="0.2">
      <c r="B18" s="92" t="str">
        <f>IF(Zakazka!$J$436=0,"",Zakazka!$J$436)</f>
        <v>0217: Silnoproud - stavební přípomoce</v>
      </c>
      <c r="C18" s="71" t="str">
        <f>IF(Zakazka!$P$436=0,"",Zakazka!$P$436)</f>
        <v/>
      </c>
      <c r="D18" s="72" t="str">
        <f>IF(Zakazka!$R$436=0,"",Zakazka!$R$436)</f>
        <v/>
      </c>
      <c r="E18" s="71" t="str">
        <f>IF(Zakazka!$V$436=0,"",Zakazka!$V$436)</f>
        <v/>
      </c>
      <c r="F18" s="71" t="str">
        <f>IF(Zakazka!$W$436=0,"",Zakazka!$W$436)</f>
        <v/>
      </c>
    </row>
    <row r="19" spans="2:6" s="70" customFormat="1" ht="15" customHeight="1" outlineLevel="1" x14ac:dyDescent="0.2">
      <c r="B19" s="92" t="str">
        <f>IF(Zakazka!$J$442=0,"",Zakazka!$J$442)</f>
        <v>0218: Bleskosvod a uzemnění</v>
      </c>
      <c r="C19" s="71" t="str">
        <f>IF(Zakazka!$P$442=0,"",Zakazka!$P$442)</f>
        <v/>
      </c>
      <c r="D19" s="72" t="str">
        <f>IF(Zakazka!$R$442=0,"",Zakazka!$R$442)</f>
        <v/>
      </c>
      <c r="E19" s="71" t="str">
        <f>IF(Zakazka!$V$442=0,"",Zakazka!$V$442)</f>
        <v/>
      </c>
      <c r="F19" s="71" t="str">
        <f>IF(Zakazka!$W$442=0,"",Zakazka!$W$442)</f>
        <v/>
      </c>
    </row>
    <row r="20" spans="2:6" s="70" customFormat="1" ht="15" customHeight="1" outlineLevel="1" x14ac:dyDescent="0.2">
      <c r="B20" s="92" t="str">
        <f>IF(Zakazka!$J$457=0,"",Zakazka!$J$457)</f>
        <v>0219: Silnoproud - zemní práce</v>
      </c>
      <c r="C20" s="71" t="str">
        <f>IF(Zakazka!$P$457=0,"",Zakazka!$P$457)</f>
        <v/>
      </c>
      <c r="D20" s="72" t="str">
        <f>IF(Zakazka!$R$457=0,"",Zakazka!$R$457)</f>
        <v/>
      </c>
      <c r="E20" s="71" t="str">
        <f>IF(Zakazka!$V$457=0,"",Zakazka!$V$457)</f>
        <v/>
      </c>
      <c r="F20" s="71" t="str">
        <f>IF(Zakazka!$W$457=0,"",Zakazka!$W$457)</f>
        <v/>
      </c>
    </row>
    <row r="21" spans="2:6" s="70" customFormat="1" ht="15" customHeight="1" outlineLevel="1" x14ac:dyDescent="0.2">
      <c r="B21" s="92" t="str">
        <f>IF(Zakazka!$J$470=0,"",Zakazka!$J$470)</f>
        <v>02191: Silnoproud - ostatní</v>
      </c>
      <c r="C21" s="71" t="str">
        <f>IF(Zakazka!$P$470=0,"",Zakazka!$P$470)</f>
        <v/>
      </c>
      <c r="D21" s="72" t="str">
        <f>IF(Zakazka!$R$470=0,"",Zakazka!$R$470)</f>
        <v/>
      </c>
      <c r="E21" s="71" t="str">
        <f>IF(Zakazka!$V$470=0,"",Zakazka!$V$470)</f>
        <v/>
      </c>
      <c r="F21" s="71" t="str">
        <f>IF(Zakazka!$W$470=0,"",Zakazka!$W$470)</f>
        <v/>
      </c>
    </row>
    <row r="22" spans="2:6" s="70" customFormat="1" ht="15" customHeight="1" outlineLevel="1" x14ac:dyDescent="0.2">
      <c r="B22" s="92" t="str">
        <f>IF(Zakazka!$J$478=0,"",Zakazka!$J$478)</f>
        <v>0221: Strukturovaná kabaláž</v>
      </c>
      <c r="C22" s="71" t="str">
        <f>IF(Zakazka!$P$478=0,"",Zakazka!$P$478)</f>
        <v/>
      </c>
      <c r="D22" s="72" t="str">
        <f>IF(Zakazka!$R$478=0,"",Zakazka!$R$478)</f>
        <v/>
      </c>
      <c r="E22" s="71" t="str">
        <f>IF(Zakazka!$V$478=0,"",Zakazka!$V$478)</f>
        <v/>
      </c>
      <c r="F22" s="71" t="str">
        <f>IF(Zakazka!$W$478=0,"",Zakazka!$W$478)</f>
        <v/>
      </c>
    </row>
    <row r="23" spans="2:6" s="70" customFormat="1" ht="15" customHeight="1" outlineLevel="1" x14ac:dyDescent="0.2">
      <c r="B23" s="92" t="str">
        <f>IF(Zakazka!$J$529=0,"",Zakazka!$J$529)</f>
        <v>0222: Elektrický zabezpečovací systém</v>
      </c>
      <c r="C23" s="71" t="str">
        <f>IF(Zakazka!$P$529=0,"",Zakazka!$P$529)</f>
        <v/>
      </c>
      <c r="D23" s="72" t="str">
        <f>IF(Zakazka!$R$529=0,"",Zakazka!$R$529)</f>
        <v/>
      </c>
      <c r="E23" s="71" t="str">
        <f>IF(Zakazka!$V$529=0,"",Zakazka!$V$529)</f>
        <v/>
      </c>
      <c r="F23" s="71" t="str">
        <f>IF(Zakazka!$W$529=0,"",Zakazka!$W$529)</f>
        <v/>
      </c>
    </row>
    <row r="24" spans="2:6" s="70" customFormat="1" ht="15" customHeight="1" outlineLevel="1" x14ac:dyDescent="0.2">
      <c r="B24" s="92" t="str">
        <f>IF(Zakazka!$J$556=0,"",Zakazka!$J$556)</f>
        <v>0223: Společná televizní anténa</v>
      </c>
      <c r="C24" s="71" t="str">
        <f>IF(Zakazka!$P$556=0,"",Zakazka!$P$556)</f>
        <v/>
      </c>
      <c r="D24" s="72" t="str">
        <f>IF(Zakazka!$R$556=0,"",Zakazka!$R$556)</f>
        <v/>
      </c>
      <c r="E24" s="71" t="str">
        <f>IF(Zakazka!$V$556=0,"",Zakazka!$V$556)</f>
        <v/>
      </c>
      <c r="F24" s="71" t="str">
        <f>IF(Zakazka!$W$556=0,"",Zakazka!$W$556)</f>
        <v/>
      </c>
    </row>
    <row r="25" spans="2:6" s="70" customFormat="1" ht="15" customHeight="1" outlineLevel="1" x14ac:dyDescent="0.2">
      <c r="B25" s="92" t="str">
        <f>IF(Zakazka!$J$581=0,"",Zakazka!$J$581)</f>
        <v>0224: Větrání CHÚC</v>
      </c>
      <c r="C25" s="71" t="str">
        <f>IF(Zakazka!$P$581=0,"",Zakazka!$P$581)</f>
        <v/>
      </c>
      <c r="D25" s="72" t="str">
        <f>IF(Zakazka!$R$581=0,"",Zakazka!$R$581)</f>
        <v/>
      </c>
      <c r="E25" s="71" t="str">
        <f>IF(Zakazka!$V$581=0,"",Zakazka!$V$581)</f>
        <v/>
      </c>
      <c r="F25" s="71" t="str">
        <f>IF(Zakazka!$W$581=0,"",Zakazka!$W$581)</f>
        <v/>
      </c>
    </row>
    <row r="26" spans="2:6" s="70" customFormat="1" ht="15" customHeight="1" outlineLevel="1" x14ac:dyDescent="0.2">
      <c r="B26" s="92" t="str">
        <f>IF(Zakazka!$J$595=0,"",Zakazka!$J$595)</f>
        <v>0241: Vzduchotechnika - Větev A - míst. 3.05,3.06,3.08</v>
      </c>
      <c r="C26" s="71" t="str">
        <f>IF(Zakazka!$P$595=0,"",Zakazka!$P$595)</f>
        <v/>
      </c>
      <c r="D26" s="72" t="str">
        <f>IF(Zakazka!$R$595=0,"",Zakazka!$R$595)</f>
        <v/>
      </c>
      <c r="E26" s="71" t="str">
        <f>IF(Zakazka!$V$595=0,"",Zakazka!$V$595)</f>
        <v/>
      </c>
      <c r="F26" s="71" t="str">
        <f>IF(Zakazka!$W$595=0,"",Zakazka!$W$595)</f>
        <v/>
      </c>
    </row>
    <row r="27" spans="2:6" s="70" customFormat="1" ht="15" customHeight="1" outlineLevel="1" x14ac:dyDescent="0.2">
      <c r="B27" s="92" t="str">
        <f>IF(Zakazka!$J$606=0,"",Zakazka!$J$606)</f>
        <v>0242: Vzduchotechnika - Větev B - míst. 3.03</v>
      </c>
      <c r="C27" s="71" t="str">
        <f>IF(Zakazka!$P$606=0,"",Zakazka!$P$606)</f>
        <v/>
      </c>
      <c r="D27" s="72" t="str">
        <f>IF(Zakazka!$R$606=0,"",Zakazka!$R$606)</f>
        <v/>
      </c>
      <c r="E27" s="71" t="str">
        <f>IF(Zakazka!$V$606=0,"",Zakazka!$V$606)</f>
        <v/>
      </c>
      <c r="F27" s="71" t="str">
        <f>IF(Zakazka!$W$606=0,"",Zakazka!$W$606)</f>
        <v/>
      </c>
    </row>
    <row r="28" spans="2:6" s="70" customFormat="1" ht="15" customHeight="1" outlineLevel="1" x14ac:dyDescent="0.2">
      <c r="B28" s="92" t="str">
        <f>IF(Zakazka!$J$614=0,"",Zakazka!$J$614)</f>
        <v>0243: Vzduchotechnika - Větev C - míst. 2.16</v>
      </c>
      <c r="C28" s="71" t="str">
        <f>IF(Zakazka!$P$614=0,"",Zakazka!$P$614)</f>
        <v/>
      </c>
      <c r="D28" s="72" t="str">
        <f>IF(Zakazka!$R$614=0,"",Zakazka!$R$614)</f>
        <v/>
      </c>
      <c r="E28" s="71" t="str">
        <f>IF(Zakazka!$V$614=0,"",Zakazka!$V$614)</f>
        <v/>
      </c>
      <c r="F28" s="71" t="str">
        <f>IF(Zakazka!$W$614=0,"",Zakazka!$W$614)</f>
        <v/>
      </c>
    </row>
    <row r="29" spans="2:6" s="70" customFormat="1" ht="15" customHeight="1" outlineLevel="1" x14ac:dyDescent="0.2">
      <c r="B29" s="92" t="str">
        <f>IF(Zakazka!$J$625=0,"",Zakazka!$J$625)</f>
        <v>0244: Vzduchotechnika - Větev D - míst. 2.05,2.06,2.07</v>
      </c>
      <c r="C29" s="71" t="str">
        <f>IF(Zakazka!$P$625=0,"",Zakazka!$P$625)</f>
        <v/>
      </c>
      <c r="D29" s="72" t="str">
        <f>IF(Zakazka!$R$625=0,"",Zakazka!$R$625)</f>
        <v/>
      </c>
      <c r="E29" s="71" t="str">
        <f>IF(Zakazka!$V$625=0,"",Zakazka!$V$625)</f>
        <v/>
      </c>
      <c r="F29" s="71" t="str">
        <f>IF(Zakazka!$W$625=0,"",Zakazka!$W$625)</f>
        <v/>
      </c>
    </row>
    <row r="30" spans="2:6" s="70" customFormat="1" ht="15" customHeight="1" outlineLevel="1" x14ac:dyDescent="0.2">
      <c r="B30" s="92" t="str">
        <f>IF(Zakazka!$J$636=0,"",Zakazka!$J$636)</f>
        <v>0245: Vzduchotechnika - Větev E - míst. 1.08,1.09,1.10</v>
      </c>
      <c r="C30" s="71" t="str">
        <f>IF(Zakazka!$P$636=0,"",Zakazka!$P$636)</f>
        <v/>
      </c>
      <c r="D30" s="72" t="str">
        <f>IF(Zakazka!$R$636=0,"",Zakazka!$R$636)</f>
        <v/>
      </c>
      <c r="E30" s="71" t="str">
        <f>IF(Zakazka!$V$636=0,"",Zakazka!$V$636)</f>
        <v/>
      </c>
      <c r="F30" s="71" t="str">
        <f>IF(Zakazka!$W$636=0,"",Zakazka!$W$636)</f>
        <v/>
      </c>
    </row>
    <row r="31" spans="2:6" s="70" customFormat="1" ht="15" customHeight="1" outlineLevel="1" x14ac:dyDescent="0.2">
      <c r="B31" s="92" t="str">
        <f>IF(Zakazka!$J$647=0,"",Zakazka!$J$647)</f>
        <v>099: Přesun hmot HSV</v>
      </c>
      <c r="C31" s="71" t="str">
        <f>IF(Zakazka!$P$647=0,"",Zakazka!$P$647)</f>
        <v/>
      </c>
      <c r="D31" s="72" t="str">
        <f>IF(Zakazka!$R$647=0,"",Zakazka!$R$647)</f>
        <v/>
      </c>
      <c r="E31" s="71" t="str">
        <f>IF(Zakazka!$V$647=0,"",Zakazka!$V$647)</f>
        <v/>
      </c>
      <c r="F31" s="71" t="str">
        <f>IF(Zakazka!$W$647=0,"",Zakazka!$W$647)</f>
        <v/>
      </c>
    </row>
    <row r="32" spans="2:6" s="70" customFormat="1" ht="15" customHeight="1" outlineLevel="1" x14ac:dyDescent="0.2">
      <c r="B32" s="92" t="str">
        <f>IF(Zakazka!$J$650=0,"",Zakazka!$J$650)</f>
        <v>711: Izolace proti vodě</v>
      </c>
      <c r="C32" s="71" t="str">
        <f>IF(Zakazka!$P$650=0,"",Zakazka!$P$650)</f>
        <v/>
      </c>
      <c r="D32" s="72">
        <f>IF(Zakazka!$R$650=0,"",Zakazka!$R$650)</f>
        <v>19.980311259999997</v>
      </c>
      <c r="E32" s="71" t="str">
        <f>IF(Zakazka!$V$650=0,"",Zakazka!$V$650)</f>
        <v/>
      </c>
      <c r="F32" s="71" t="str">
        <f>IF(Zakazka!$W$650=0,"",Zakazka!$W$650)</f>
        <v/>
      </c>
    </row>
    <row r="33" spans="2:6" s="70" customFormat="1" ht="15" customHeight="1" outlineLevel="1" x14ac:dyDescent="0.2">
      <c r="B33" s="92" t="str">
        <f>IF(Zakazka!$J$670=0,"",Zakazka!$J$670)</f>
        <v>712: Povlakové krytiny</v>
      </c>
      <c r="C33" s="71" t="str">
        <f>IF(Zakazka!$P$670=0,"",Zakazka!$P$670)</f>
        <v/>
      </c>
      <c r="D33" s="72" t="str">
        <f>IF(Zakazka!$R$670=0,"",Zakazka!$R$670)</f>
        <v/>
      </c>
      <c r="E33" s="71" t="str">
        <f>IF(Zakazka!$V$670=0,"",Zakazka!$V$670)</f>
        <v/>
      </c>
      <c r="F33" s="71" t="str">
        <f>IF(Zakazka!$W$670=0,"",Zakazka!$W$670)</f>
        <v/>
      </c>
    </row>
    <row r="34" spans="2:6" s="70" customFormat="1" ht="15" customHeight="1" outlineLevel="1" x14ac:dyDescent="0.2">
      <c r="B34" s="92" t="str">
        <f>IF(Zakazka!$J$677=0,"",Zakazka!$J$677)</f>
        <v>713: Izolace tepelné</v>
      </c>
      <c r="C34" s="71" t="str">
        <f>IF(Zakazka!$P$677=0,"",Zakazka!$P$677)</f>
        <v/>
      </c>
      <c r="D34" s="72">
        <f>IF(Zakazka!$R$677=0,"",Zakazka!$R$677)</f>
        <v>3.9785276600000001</v>
      </c>
      <c r="E34" s="71" t="str">
        <f>IF(Zakazka!$V$677=0,"",Zakazka!$V$677)</f>
        <v/>
      </c>
      <c r="F34" s="71" t="str">
        <f>IF(Zakazka!$W$677=0,"",Zakazka!$W$677)</f>
        <v/>
      </c>
    </row>
    <row r="35" spans="2:6" s="70" customFormat="1" ht="15" customHeight="1" outlineLevel="1" x14ac:dyDescent="0.2">
      <c r="B35" s="92" t="str">
        <f>IF(Zakazka!$J$728=0,"",Zakazka!$J$728)</f>
        <v>721: Vnitřní kanalizace</v>
      </c>
      <c r="C35" s="71" t="str">
        <f>IF(Zakazka!$P$728=0,"",Zakazka!$P$728)</f>
        <v/>
      </c>
      <c r="D35" s="72" t="str">
        <f>IF(Zakazka!$R$728=0,"",Zakazka!$R$728)</f>
        <v/>
      </c>
      <c r="E35" s="71" t="str">
        <f>IF(Zakazka!$V$728=0,"",Zakazka!$V$728)</f>
        <v/>
      </c>
      <c r="F35" s="71" t="str">
        <f>IF(Zakazka!$W$728=0,"",Zakazka!$W$728)</f>
        <v/>
      </c>
    </row>
    <row r="36" spans="2:6" s="70" customFormat="1" ht="15" customHeight="1" outlineLevel="1" x14ac:dyDescent="0.2">
      <c r="B36" s="92" t="str">
        <f>IF(Zakazka!$J$766=0,"",Zakazka!$J$766)</f>
        <v>722: Vnitřní vodovod</v>
      </c>
      <c r="C36" s="71" t="str">
        <f>IF(Zakazka!$P$766=0,"",Zakazka!$P$766)</f>
        <v/>
      </c>
      <c r="D36" s="72" t="str">
        <f>IF(Zakazka!$R$766=0,"",Zakazka!$R$766)</f>
        <v/>
      </c>
      <c r="E36" s="71" t="str">
        <f>IF(Zakazka!$V$766=0,"",Zakazka!$V$766)</f>
        <v/>
      </c>
      <c r="F36" s="71" t="str">
        <f>IF(Zakazka!$W$766=0,"",Zakazka!$W$766)</f>
        <v/>
      </c>
    </row>
    <row r="37" spans="2:6" s="70" customFormat="1" ht="15" customHeight="1" outlineLevel="1" x14ac:dyDescent="0.2">
      <c r="B37" s="92" t="str">
        <f>IF(Zakazka!$J$807=0,"",Zakazka!$J$807)</f>
        <v>723: Vnitřní plynovod</v>
      </c>
      <c r="C37" s="71" t="str">
        <f>IF(Zakazka!$P$807=0,"",Zakazka!$P$807)</f>
        <v/>
      </c>
      <c r="D37" s="72" t="str">
        <f>IF(Zakazka!$R$807=0,"",Zakazka!$R$807)</f>
        <v/>
      </c>
      <c r="E37" s="71" t="str">
        <f>IF(Zakazka!$V$807=0,"",Zakazka!$V$807)</f>
        <v/>
      </c>
      <c r="F37" s="71" t="str">
        <f>IF(Zakazka!$W$807=0,"",Zakazka!$W$807)</f>
        <v/>
      </c>
    </row>
    <row r="38" spans="2:6" s="70" customFormat="1" ht="15" customHeight="1" outlineLevel="1" x14ac:dyDescent="0.2">
      <c r="B38" s="92" t="str">
        <f>IF(Zakazka!$J$820=0,"",Zakazka!$J$820)</f>
        <v>725: Zařizovací předměty</v>
      </c>
      <c r="C38" s="71" t="str">
        <f>IF(Zakazka!$P$820=0,"",Zakazka!$P$820)</f>
        <v/>
      </c>
      <c r="D38" s="72" t="e">
        <f>IF(Zakazka!$R$820=0,"",Zakazka!$R$820)</f>
        <v>#REF!</v>
      </c>
      <c r="E38" s="71" t="e">
        <f>IF(Zakazka!$V$820=0,"",Zakazka!$V$820)</f>
        <v>#REF!</v>
      </c>
      <c r="F38" s="71" t="e">
        <f>IF(Zakazka!$W$820=0,"",Zakazka!$W$820)</f>
        <v>#REF!</v>
      </c>
    </row>
    <row r="39" spans="2:6" s="70" customFormat="1" ht="15" customHeight="1" outlineLevel="1" x14ac:dyDescent="0.2">
      <c r="B39" s="92" t="str">
        <f>IF(Zakazka!$J$844=0,"",Zakazka!$J$844)</f>
        <v>731: Ústřední vytápění - kotelny</v>
      </c>
      <c r="C39" s="71" t="str">
        <f>IF(Zakazka!$P$844=0,"",Zakazka!$P$844)</f>
        <v/>
      </c>
      <c r="D39" s="72" t="str">
        <f>IF(Zakazka!$R$844=0,"",Zakazka!$R$844)</f>
        <v/>
      </c>
      <c r="E39" s="71" t="str">
        <f>IF(Zakazka!$V$844=0,"",Zakazka!$V$844)</f>
        <v/>
      </c>
      <c r="F39" s="71" t="str">
        <f>IF(Zakazka!$W$844=0,"",Zakazka!$W$844)</f>
        <v/>
      </c>
    </row>
    <row r="40" spans="2:6" s="70" customFormat="1" ht="15" customHeight="1" outlineLevel="1" x14ac:dyDescent="0.2">
      <c r="B40" s="92" t="str">
        <f>IF(Zakazka!$J$853=0,"",Zakazka!$J$853)</f>
        <v>732: Ústřední vytápění - strojovny</v>
      </c>
      <c r="C40" s="71" t="str">
        <f>IF(Zakazka!$P$853=0,"",Zakazka!$P$853)</f>
        <v/>
      </c>
      <c r="D40" s="72" t="str">
        <f>IF(Zakazka!$R$853=0,"",Zakazka!$R$853)</f>
        <v/>
      </c>
      <c r="E40" s="71" t="str">
        <f>IF(Zakazka!$V$853=0,"",Zakazka!$V$853)</f>
        <v/>
      </c>
      <c r="F40" s="71" t="str">
        <f>IF(Zakazka!$W$853=0,"",Zakazka!$W$853)</f>
        <v/>
      </c>
    </row>
    <row r="41" spans="2:6" s="70" customFormat="1" ht="15" customHeight="1" outlineLevel="1" x14ac:dyDescent="0.2">
      <c r="B41" s="92" t="str">
        <f>IF(Zakazka!$J$866=0,"",Zakazka!$J$866)</f>
        <v>733: Ústřední vytápění - rozvodné potrubí</v>
      </c>
      <c r="C41" s="71" t="str">
        <f>IF(Zakazka!$P$866=0,"",Zakazka!$P$866)</f>
        <v/>
      </c>
      <c r="D41" s="72" t="str">
        <f>IF(Zakazka!$R$866=0,"",Zakazka!$R$866)</f>
        <v/>
      </c>
      <c r="E41" s="71" t="str">
        <f>IF(Zakazka!$V$866=0,"",Zakazka!$V$866)</f>
        <v/>
      </c>
      <c r="F41" s="71" t="str">
        <f>IF(Zakazka!$W$866=0,"",Zakazka!$W$866)</f>
        <v/>
      </c>
    </row>
    <row r="42" spans="2:6" s="70" customFormat="1" ht="15" customHeight="1" outlineLevel="1" x14ac:dyDescent="0.2">
      <c r="B42" s="92" t="str">
        <f>IF(Zakazka!$J$877=0,"",Zakazka!$J$877)</f>
        <v>734: Ústřední vytápění - armatury</v>
      </c>
      <c r="C42" s="71" t="str">
        <f>IF(Zakazka!$P$877=0,"",Zakazka!$P$877)</f>
        <v/>
      </c>
      <c r="D42" s="72" t="str">
        <f>IF(Zakazka!$R$877=0,"",Zakazka!$R$877)</f>
        <v/>
      </c>
      <c r="E42" s="71" t="str">
        <f>IF(Zakazka!$V$877=0,"",Zakazka!$V$877)</f>
        <v/>
      </c>
      <c r="F42" s="71" t="str">
        <f>IF(Zakazka!$W$877=0,"",Zakazka!$W$877)</f>
        <v/>
      </c>
    </row>
    <row r="43" spans="2:6" s="70" customFormat="1" ht="15" customHeight="1" outlineLevel="1" x14ac:dyDescent="0.2">
      <c r="B43" s="92" t="str">
        <f>IF(Zakazka!$J$891=0,"",Zakazka!$J$891)</f>
        <v>735: Ústřední vytápění - otopná tělesa</v>
      </c>
      <c r="C43" s="71" t="str">
        <f>IF(Zakazka!$P$891=0,"",Zakazka!$P$891)</f>
        <v/>
      </c>
      <c r="D43" s="72" t="str">
        <f>IF(Zakazka!$R$891=0,"",Zakazka!$R$891)</f>
        <v/>
      </c>
      <c r="E43" s="71" t="str">
        <f>IF(Zakazka!$V$891=0,"",Zakazka!$V$891)</f>
        <v/>
      </c>
      <c r="F43" s="71" t="str">
        <f>IF(Zakazka!$W$891=0,"",Zakazka!$W$891)</f>
        <v/>
      </c>
    </row>
    <row r="44" spans="2:6" s="70" customFormat="1" ht="15" customHeight="1" outlineLevel="1" x14ac:dyDescent="0.2">
      <c r="B44" s="92" t="str">
        <f>IF(Zakazka!$J$915=0,"",Zakazka!$J$915)</f>
        <v>737: Ústřední vytápění - ostatní</v>
      </c>
      <c r="C44" s="71" t="str">
        <f>IF(Zakazka!$P$915=0,"",Zakazka!$P$915)</f>
        <v/>
      </c>
      <c r="D44" s="72" t="str">
        <f>IF(Zakazka!$R$915=0,"",Zakazka!$R$915)</f>
        <v/>
      </c>
      <c r="E44" s="71" t="str">
        <f>IF(Zakazka!$V$915=0,"",Zakazka!$V$915)</f>
        <v/>
      </c>
      <c r="F44" s="71" t="str">
        <f>IF(Zakazka!$W$915=0,"",Zakazka!$W$915)</f>
        <v/>
      </c>
    </row>
    <row r="45" spans="2:6" s="70" customFormat="1" ht="15" customHeight="1" outlineLevel="1" x14ac:dyDescent="0.2">
      <c r="B45" s="92" t="str">
        <f>IF(Zakazka!$J$924=0,"",Zakazka!$J$924)</f>
        <v>762: Konstrukce tesařské</v>
      </c>
      <c r="C45" s="71" t="str">
        <f>IF(Zakazka!$P$924=0,"",Zakazka!$P$924)</f>
        <v/>
      </c>
      <c r="D45" s="72">
        <f>IF(Zakazka!$R$924=0,"",Zakazka!$R$924)</f>
        <v>17.354300100500009</v>
      </c>
      <c r="E45" s="71" t="str">
        <f>IF(Zakazka!$V$924=0,"",Zakazka!$V$924)</f>
        <v/>
      </c>
      <c r="F45" s="71" t="str">
        <f>IF(Zakazka!$W$924=0,"",Zakazka!$W$924)</f>
        <v/>
      </c>
    </row>
    <row r="46" spans="2:6" s="70" customFormat="1" ht="15" customHeight="1" outlineLevel="1" x14ac:dyDescent="0.2">
      <c r="B46" s="92" t="str">
        <f>IF(Zakazka!$J$976=0,"",Zakazka!$J$976)</f>
        <v>763: Konstrukce montované</v>
      </c>
      <c r="C46" s="71" t="str">
        <f>IF(Zakazka!$P$976=0,"",Zakazka!$P$976)</f>
        <v/>
      </c>
      <c r="D46" s="72">
        <f>IF(Zakazka!$R$976=0,"",Zakazka!$R$976)</f>
        <v>22.2359428378</v>
      </c>
      <c r="E46" s="71" t="str">
        <f>IF(Zakazka!$V$976=0,"",Zakazka!$V$976)</f>
        <v/>
      </c>
      <c r="F46" s="71" t="str">
        <f>IF(Zakazka!$W$976=0,"",Zakazka!$W$976)</f>
        <v/>
      </c>
    </row>
    <row r="47" spans="2:6" s="70" customFormat="1" ht="15" customHeight="1" outlineLevel="1" x14ac:dyDescent="0.2">
      <c r="B47" s="92" t="str">
        <f>IF(Zakazka!$J$999=0,"",Zakazka!$J$999)</f>
        <v>764: Konstrukce klempířské</v>
      </c>
      <c r="C47" s="71" t="str">
        <f>IF(Zakazka!$P$999=0,"",Zakazka!$P$999)</f>
        <v/>
      </c>
      <c r="D47" s="72">
        <f>IF(Zakazka!$R$999=0,"",Zakazka!$R$999)</f>
        <v>0.39954900000000004</v>
      </c>
      <c r="E47" s="71" t="str">
        <f>IF(Zakazka!$V$999=0,"",Zakazka!$V$999)</f>
        <v/>
      </c>
      <c r="F47" s="71" t="str">
        <f>IF(Zakazka!$W$999=0,"",Zakazka!$W$999)</f>
        <v/>
      </c>
    </row>
    <row r="48" spans="2:6" s="70" customFormat="1" ht="15" customHeight="1" outlineLevel="1" x14ac:dyDescent="0.2">
      <c r="B48" s="92" t="str">
        <f>IF(Zakazka!$J$1018=0,"",Zakazka!$J$1018)</f>
        <v>765: Krytiny tvrdé</v>
      </c>
      <c r="C48" s="71" t="str">
        <f>IF(Zakazka!$P$1018=0,"",Zakazka!$P$1018)</f>
        <v/>
      </c>
      <c r="D48" s="72">
        <f>IF(Zakazka!$R$1018=0,"",Zakazka!$R$1018)</f>
        <v>6.2103257578009874</v>
      </c>
      <c r="E48" s="71" t="str">
        <f>IF(Zakazka!$V$1018=0,"",Zakazka!$V$1018)</f>
        <v/>
      </c>
      <c r="F48" s="71" t="str">
        <f>IF(Zakazka!$W$1018=0,"",Zakazka!$W$1018)</f>
        <v/>
      </c>
    </row>
    <row r="49" spans="2:6" s="70" customFormat="1" ht="15" customHeight="1" outlineLevel="1" x14ac:dyDescent="0.2">
      <c r="B49" s="92" t="str">
        <f>IF(Zakazka!$J$1045=0,"",Zakazka!$J$1045)</f>
        <v>766: Konstrukce truhlářské</v>
      </c>
      <c r="C49" s="71" t="str">
        <f>IF(Zakazka!$P$1045=0,"",Zakazka!$P$1045)</f>
        <v/>
      </c>
      <c r="D49" s="72">
        <f>IF(Zakazka!$R$1045=0,"",Zakazka!$R$1045)</f>
        <v>0.39901389000000004</v>
      </c>
      <c r="E49" s="71" t="str">
        <f>IF(Zakazka!$V$1045=0,"",Zakazka!$V$1045)</f>
        <v/>
      </c>
      <c r="F49" s="71" t="str">
        <f>IF(Zakazka!$W$1045=0,"",Zakazka!$W$1045)</f>
        <v/>
      </c>
    </row>
    <row r="50" spans="2:6" s="70" customFormat="1" ht="15" customHeight="1" outlineLevel="1" x14ac:dyDescent="0.2">
      <c r="B50" s="92" t="str">
        <f>IF(Zakazka!$J$1109=0,"",Zakazka!$J$1109)</f>
        <v>767: Konstrukce zámečnické</v>
      </c>
      <c r="C50" s="71" t="str">
        <f>IF(Zakazka!$P$1109=0,"",Zakazka!$P$1109)</f>
        <v/>
      </c>
      <c r="D50" s="72">
        <f>IF(Zakazka!$R$1109=0,"",Zakazka!$R$1109)</f>
        <v>24.673415800000001</v>
      </c>
      <c r="E50" s="71" t="str">
        <f>IF(Zakazka!$V$1109=0,"",Zakazka!$V$1109)</f>
        <v/>
      </c>
      <c r="F50" s="71" t="str">
        <f>IF(Zakazka!$W$1109=0,"",Zakazka!$W$1109)</f>
        <v/>
      </c>
    </row>
    <row r="51" spans="2:6" s="70" customFormat="1" ht="15" customHeight="1" outlineLevel="1" x14ac:dyDescent="0.2">
      <c r="B51" s="92" t="str">
        <f>IF(Zakazka!$J$1149=0,"",Zakazka!$J$1149)</f>
        <v>771: Podlahy z dlaždic</v>
      </c>
      <c r="C51" s="71" t="str">
        <f>IF(Zakazka!$P$1149=0,"",Zakazka!$P$1149)</f>
        <v/>
      </c>
      <c r="D51" s="72">
        <f>IF(Zakazka!$R$1149=0,"",Zakazka!$R$1149)</f>
        <v>20.445310000000003</v>
      </c>
      <c r="E51" s="71" t="str">
        <f>IF(Zakazka!$V$1149=0,"",Zakazka!$V$1149)</f>
        <v/>
      </c>
      <c r="F51" s="71" t="str">
        <f>IF(Zakazka!$W$1149=0,"",Zakazka!$W$1149)</f>
        <v/>
      </c>
    </row>
    <row r="52" spans="2:6" s="70" customFormat="1" ht="15" customHeight="1" outlineLevel="1" x14ac:dyDescent="0.2">
      <c r="B52" s="92" t="str">
        <f>IF(Zakazka!$J$1175=0,"",Zakazka!$J$1175)</f>
        <v>775: Podlahy dřevěné</v>
      </c>
      <c r="C52" s="71" t="str">
        <f>IF(Zakazka!$P$1175=0,"",Zakazka!$P$1175)</f>
        <v/>
      </c>
      <c r="D52" s="72">
        <f>IF(Zakazka!$R$1175=0,"",Zakazka!$R$1175)</f>
        <v>1.0250589000000001</v>
      </c>
      <c r="E52" s="71" t="str">
        <f>IF(Zakazka!$V$1175=0,"",Zakazka!$V$1175)</f>
        <v/>
      </c>
      <c r="F52" s="71" t="str">
        <f>IF(Zakazka!$W$1175=0,"",Zakazka!$W$1175)</f>
        <v/>
      </c>
    </row>
    <row r="53" spans="2:6" s="70" customFormat="1" ht="15" customHeight="1" outlineLevel="1" x14ac:dyDescent="0.2">
      <c r="B53" s="92" t="str">
        <f>IF(Zakazka!$J$1188=0,"",Zakazka!$J$1188)</f>
        <v>776: Podlahy povlakové</v>
      </c>
      <c r="C53" s="71" t="str">
        <f>IF(Zakazka!$P$1188=0,"",Zakazka!$P$1188)</f>
        <v/>
      </c>
      <c r="D53" s="72">
        <f>IF(Zakazka!$R$1188=0,"",Zakazka!$R$1188)</f>
        <v>2.2322937999999999</v>
      </c>
      <c r="E53" s="71" t="str">
        <f>IF(Zakazka!$V$1188=0,"",Zakazka!$V$1188)</f>
        <v/>
      </c>
      <c r="F53" s="71" t="str">
        <f>IF(Zakazka!$W$1188=0,"",Zakazka!$W$1188)</f>
        <v/>
      </c>
    </row>
    <row r="54" spans="2:6" s="70" customFormat="1" ht="15" customHeight="1" outlineLevel="1" x14ac:dyDescent="0.2">
      <c r="B54" s="92" t="str">
        <f>IF(Zakazka!$J$1203=0,"",Zakazka!$J$1203)</f>
        <v>781: Obklady keramické</v>
      </c>
      <c r="C54" s="71" t="str">
        <f>IF(Zakazka!$P$1203=0,"",Zakazka!$P$1203)</f>
        <v/>
      </c>
      <c r="D54" s="72">
        <f>IF(Zakazka!$R$1203=0,"",Zakazka!$R$1203)</f>
        <v>0.60111899999999996</v>
      </c>
      <c r="E54" s="71" t="str">
        <f>IF(Zakazka!$V$1203=0,"",Zakazka!$V$1203)</f>
        <v/>
      </c>
      <c r="F54" s="71" t="str">
        <f>IF(Zakazka!$W$1203=0,"",Zakazka!$W$1203)</f>
        <v/>
      </c>
    </row>
    <row r="55" spans="2:6" s="70" customFormat="1" ht="15" customHeight="1" outlineLevel="1" x14ac:dyDescent="0.2">
      <c r="B55" s="92" t="str">
        <f>IF(Zakazka!$J$1211=0,"",Zakazka!$J$1211)</f>
        <v>783: Nátěry</v>
      </c>
      <c r="C55" s="71" t="str">
        <f>IF(Zakazka!$P$1211=0,"",Zakazka!$P$1211)</f>
        <v/>
      </c>
      <c r="D55" s="72">
        <f>IF(Zakazka!$R$1211=0,"",Zakazka!$R$1211)</f>
        <v>0.1309944555</v>
      </c>
      <c r="E55" s="71" t="str">
        <f>IF(Zakazka!$V$1211=0,"",Zakazka!$V$1211)</f>
        <v/>
      </c>
      <c r="F55" s="71" t="str">
        <f>IF(Zakazka!$W$1211=0,"",Zakazka!$W$1211)</f>
        <v/>
      </c>
    </row>
    <row r="56" spans="2:6" s="70" customFormat="1" ht="15" customHeight="1" outlineLevel="1" x14ac:dyDescent="0.2">
      <c r="B56" s="92" t="str">
        <f>IF(Zakazka!$J$1226=0,"",Zakazka!$J$1226)</f>
        <v>784: Malby</v>
      </c>
      <c r="C56" s="71" t="str">
        <f>IF(Zakazka!$P$1226=0,"",Zakazka!$P$1226)</f>
        <v/>
      </c>
      <c r="D56" s="72">
        <f>IF(Zakazka!$R$1226=0,"",Zakazka!$R$1226)</f>
        <v>1.3873056565200004</v>
      </c>
      <c r="E56" s="71" t="str">
        <f>IF(Zakazka!$V$1226=0,"",Zakazka!$V$1226)</f>
        <v/>
      </c>
      <c r="F56" s="71" t="str">
        <f>IF(Zakazka!$W$1226=0,"",Zakazka!$W$1226)</f>
        <v/>
      </c>
    </row>
    <row r="57" spans="2:6" s="70" customFormat="1" ht="15" customHeight="1" outlineLevel="1" x14ac:dyDescent="0.2">
      <c r="B57" s="92" t="str">
        <f>IF(Zakazka!$J$1250=0,"",Zakazka!$J$1250)</f>
        <v>787: Zasklívání</v>
      </c>
      <c r="C57" s="71" t="str">
        <f>IF(Zakazka!$P$1250=0,"",Zakazka!$P$1250)</f>
        <v/>
      </c>
      <c r="D57" s="72" t="str">
        <f>IF(Zakazka!$R$1250=0,"",Zakazka!$R$1250)</f>
        <v/>
      </c>
      <c r="E57" s="71" t="str">
        <f>IF(Zakazka!$V$1250=0,"",Zakazka!$V$1250)</f>
        <v/>
      </c>
      <c r="F57" s="71" t="str">
        <f>IF(Zakazka!$W$1250=0,"",Zakazka!$W$1250)</f>
        <v/>
      </c>
    </row>
    <row r="58" spans="2:6" s="70" customFormat="1" ht="15" customHeight="1" outlineLevel="1" x14ac:dyDescent="0.2">
      <c r="B58" s="92" t="str">
        <f>IF(Zakazka!$J$1257=0,"",Zakazka!$J$1257)</f>
        <v>TZ3: Výtahy, parkovací systémy</v>
      </c>
      <c r="C58" s="71" t="str">
        <f>IF(Zakazka!$P$1257=0,"",Zakazka!$P$1257)</f>
        <v/>
      </c>
      <c r="D58" s="72" t="str">
        <f>IF(Zakazka!$R$1257=0,"",Zakazka!$R$1257)</f>
        <v/>
      </c>
      <c r="E58" s="71" t="str">
        <f>IF(Zakazka!$V$1257=0,"",Zakazka!$V$1257)</f>
        <v/>
      </c>
      <c r="F58" s="71" t="str">
        <f>IF(Zakazka!$W$1257=0,"",Zakazka!$W$1257)</f>
        <v/>
      </c>
    </row>
    <row r="59" spans="2:6" s="70" customFormat="1" ht="15" customHeight="1" outlineLevel="1" x14ac:dyDescent="0.2">
      <c r="B59" s="92" t="str">
        <f>IF(Zakazka!$J$1260=0,"",Zakazka!$J$1260)</f>
        <v>V01: Průzkumné, geodetické a projektové práce</v>
      </c>
      <c r="C59" s="71" t="str">
        <f>IF(Zakazka!$P$1260=0,"",Zakazka!$P$1260)</f>
        <v/>
      </c>
      <c r="D59" s="72" t="str">
        <f>IF(Zakazka!$R$1260=0,"",Zakazka!$R$1260)</f>
        <v/>
      </c>
      <c r="E59" s="71" t="str">
        <f>IF(Zakazka!$V$1260=0,"",Zakazka!$V$1260)</f>
        <v/>
      </c>
      <c r="F59" s="71" t="str">
        <f>IF(Zakazka!$W$1260=0,"",Zakazka!$W$1260)</f>
        <v/>
      </c>
    </row>
    <row r="60" spans="2:6" s="70" customFormat="1" ht="15" customHeight="1" outlineLevel="1" x14ac:dyDescent="0.2">
      <c r="B60" s="92" t="str">
        <f>IF(Zakazka!$J$1263=0,"",Zakazka!$J$1263)</f>
        <v>V03: Zařízení staveniště</v>
      </c>
      <c r="C60" s="71" t="str">
        <f>IF(Zakazka!$P$1263=0,"",Zakazka!$P$1263)</f>
        <v/>
      </c>
      <c r="D60" s="72" t="str">
        <f>IF(Zakazka!$R$1263=0,"",Zakazka!$R$1263)</f>
        <v/>
      </c>
      <c r="E60" s="71" t="str">
        <f>IF(Zakazka!$V$1263=0,"",Zakazka!$V$1263)</f>
        <v/>
      </c>
      <c r="F60" s="71" t="str">
        <f>IF(Zakazka!$W$1263=0,"",Zakazka!$W$1263)</f>
        <v/>
      </c>
    </row>
    <row r="61" spans="2:6" s="70" customFormat="1" ht="15" customHeight="1" outlineLevel="1" x14ac:dyDescent="0.2">
      <c r="B61" s="92" t="str">
        <f>IF(Zakazka!$J$1266=0,"",Zakazka!$J$1266)</f>
        <v>V04: Inženýrská činnost</v>
      </c>
      <c r="C61" s="71" t="str">
        <f>IF(Zakazka!$P$1266=0,"",Zakazka!$P$1266)</f>
        <v/>
      </c>
      <c r="D61" s="72" t="str">
        <f>IF(Zakazka!$R$1266=0,"",Zakazka!$R$1266)</f>
        <v/>
      </c>
      <c r="E61" s="71" t="str">
        <f>IF(Zakazka!$V$1266=0,"",Zakazka!$V$1266)</f>
        <v/>
      </c>
      <c r="F61" s="71" t="str">
        <f>IF(Zakazka!$W$1266=0,"",Zakazka!$W$1266)</f>
        <v/>
      </c>
    </row>
    <row r="62" spans="2:6" s="70" customFormat="1" ht="15" customHeight="1" outlineLevel="1" x14ac:dyDescent="0.2">
      <c r="B62" s="92" t="str">
        <f>IF(Zakazka!$J$1269=0,"",Zakazka!$J$1269)</f>
        <v>V06: Územní vlivy</v>
      </c>
      <c r="C62" s="71" t="str">
        <f>IF(Zakazka!$P$1269=0,"",Zakazka!$P$1269)</f>
        <v/>
      </c>
      <c r="D62" s="72" t="str">
        <f>IF(Zakazka!$R$1269=0,"",Zakazka!$R$1269)</f>
        <v/>
      </c>
      <c r="E62" s="71" t="str">
        <f>IF(Zakazka!$V$1269=0,"",Zakazka!$V$1269)</f>
        <v/>
      </c>
      <c r="F62" s="71" t="str">
        <f>IF(Zakazka!$W$1269=0,"",Zakazka!$W$1269)</f>
        <v/>
      </c>
    </row>
    <row r="63" spans="2:6" s="67" customFormat="1" ht="15.75" customHeight="1" x14ac:dyDescent="0.2">
      <c r="B63" s="91" t="str">
        <f>IF(Zakazka!$J$1274=0,"",Zakazka!$J$1274)</f>
        <v>SO_02: Městská knihovna - sadové úpravy</v>
      </c>
      <c r="C63" s="68" t="str">
        <f>IF(Zakazka!$P$1274=0,"",Zakazka!$P$1274)</f>
        <v/>
      </c>
      <c r="D63" s="69">
        <f>IF(Zakazka!$R$1274=0,"",Zakazka!$R$1274)</f>
        <v>24.359031519999998</v>
      </c>
      <c r="E63" s="68" t="str">
        <f>IF(Zakazka!$V$1274=0,"",Zakazka!$V$1274)</f>
        <v/>
      </c>
      <c r="F63" s="68" t="str">
        <f>IF(Zakazka!$W$1274=0,"",Zakazka!$W$1274)</f>
        <v/>
      </c>
    </row>
    <row r="64" spans="2:6" s="70" customFormat="1" ht="15" customHeight="1" outlineLevel="1" x14ac:dyDescent="0.2">
      <c r="B64" s="92" t="str">
        <f>IF(Zakazka!$J$1275=0,"",Zakazka!$J$1275)</f>
        <v>001: Zemní práce</v>
      </c>
      <c r="C64" s="71" t="str">
        <f>IF(Zakazka!$P$1275=0,"",Zakazka!$P$1275)</f>
        <v/>
      </c>
      <c r="D64" s="72" t="str">
        <f>IF(Zakazka!$R$1275=0,"",Zakazka!$R$1275)</f>
        <v/>
      </c>
      <c r="E64" s="71" t="str">
        <f>IF(Zakazka!$V$1275=0,"",Zakazka!$V$1275)</f>
        <v/>
      </c>
      <c r="F64" s="71" t="str">
        <f>IF(Zakazka!$W$1275=0,"",Zakazka!$W$1275)</f>
        <v/>
      </c>
    </row>
    <row r="65" spans="1:6" s="70" customFormat="1" ht="15" customHeight="1" outlineLevel="1" x14ac:dyDescent="0.2">
      <c r="B65" s="92" t="str">
        <f>IF(Zakazka!$J$1297=0,"",Zakazka!$J$1297)</f>
        <v>0011: Asanační práce</v>
      </c>
      <c r="C65" s="71" t="str">
        <f>IF(Zakazka!$P$1297=0,"",Zakazka!$P$1297)</f>
        <v/>
      </c>
      <c r="D65" s="72" t="str">
        <f>IF(Zakazka!$R$1297=0,"",Zakazka!$R$1297)</f>
        <v/>
      </c>
      <c r="E65" s="71" t="str">
        <f>IF(Zakazka!$V$1297=0,"",Zakazka!$V$1297)</f>
        <v/>
      </c>
      <c r="F65" s="71" t="str">
        <f>IF(Zakazka!$W$1297=0,"",Zakazka!$W$1297)</f>
        <v/>
      </c>
    </row>
    <row r="66" spans="1:6" s="70" customFormat="1" ht="15" customHeight="1" outlineLevel="1" x14ac:dyDescent="0.2">
      <c r="B66" s="92" t="str">
        <f>IF(Zakazka!$J$1304=0,"",Zakazka!$J$1304)</f>
        <v>0012: Trávníky založení</v>
      </c>
      <c r="C66" s="71" t="str">
        <f>IF(Zakazka!$P$1304=0,"",Zakazka!$P$1304)</f>
        <v/>
      </c>
      <c r="D66" s="72" t="str">
        <f>IF(Zakazka!$R$1304=0,"",Zakazka!$R$1304)</f>
        <v/>
      </c>
      <c r="E66" s="71" t="str">
        <f>IF(Zakazka!$V$1304=0,"",Zakazka!$V$1304)</f>
        <v/>
      </c>
      <c r="F66" s="71" t="str">
        <f>IF(Zakazka!$W$1304=0,"",Zakazka!$W$1304)</f>
        <v/>
      </c>
    </row>
    <row r="67" spans="1:6" s="70" customFormat="1" ht="15" customHeight="1" outlineLevel="1" x14ac:dyDescent="0.2">
      <c r="B67" s="92" t="str">
        <f>IF(Zakazka!$J$1325=0,"",Zakazka!$J$1325)</f>
        <v>0013: Výsadby stromů a keřů</v>
      </c>
      <c r="C67" s="71" t="str">
        <f>IF(Zakazka!$P$1325=0,"",Zakazka!$P$1325)</f>
        <v/>
      </c>
      <c r="D67" s="72" t="str">
        <f>IF(Zakazka!$R$1325=0,"",Zakazka!$R$1325)</f>
        <v/>
      </c>
      <c r="E67" s="71" t="str">
        <f>IF(Zakazka!$V$1325=0,"",Zakazka!$V$1325)</f>
        <v/>
      </c>
      <c r="F67" s="71" t="str">
        <f>IF(Zakazka!$W$1325=0,"",Zakazka!$W$1325)</f>
        <v/>
      </c>
    </row>
    <row r="68" spans="1:6" s="70" customFormat="1" ht="15" customHeight="1" outlineLevel="1" x14ac:dyDescent="0.2">
      <c r="B68" s="92" t="str">
        <f>IF(Zakazka!$J$1369=0,"",Zakazka!$J$1369)</f>
        <v>0014: Mobiliář, svítidla a oplocení</v>
      </c>
      <c r="C68" s="71" t="str">
        <f>IF(Zakazka!$P$1369=0,"",Zakazka!$P$1369)</f>
        <v/>
      </c>
      <c r="D68" s="72" t="str">
        <f>IF(Zakazka!$R$1369=0,"",Zakazka!$R$1369)</f>
        <v/>
      </c>
      <c r="E68" s="71" t="str">
        <f>IF(Zakazka!$V$1369=0,"",Zakazka!$V$1369)</f>
        <v/>
      </c>
      <c r="F68" s="71" t="str">
        <f>IF(Zakazka!$W$1369=0,"",Zakazka!$W$1369)</f>
        <v/>
      </c>
    </row>
    <row r="69" spans="1:6" s="70" customFormat="1" ht="15" customHeight="1" outlineLevel="1" x14ac:dyDescent="0.2">
      <c r="B69" s="92" t="str">
        <f>IF(Zakazka!$J$1393=0,"",Zakazka!$J$1393)</f>
        <v>002: Základy</v>
      </c>
      <c r="C69" s="71" t="str">
        <f>IF(Zakazka!$P$1393=0,"",Zakazka!$P$1393)</f>
        <v/>
      </c>
      <c r="D69" s="72">
        <f>IF(Zakazka!$R$1393=0,"",Zakazka!$R$1393)</f>
        <v>16.08319152</v>
      </c>
      <c r="E69" s="71" t="str">
        <f>IF(Zakazka!$V$1393=0,"",Zakazka!$V$1393)</f>
        <v/>
      </c>
      <c r="F69" s="71" t="str">
        <f>IF(Zakazka!$W$1393=0,"",Zakazka!$W$1393)</f>
        <v/>
      </c>
    </row>
    <row r="70" spans="1:6" s="70" customFormat="1" ht="15" customHeight="1" outlineLevel="1" x14ac:dyDescent="0.2">
      <c r="B70" s="92" t="str">
        <f>IF(Zakazka!$J$1397=0,"",Zakazka!$J$1397)</f>
        <v>003: Svislé konstrukce</v>
      </c>
      <c r="C70" s="71" t="str">
        <f>IF(Zakazka!$P$1397=0,"",Zakazka!$P$1397)</f>
        <v/>
      </c>
      <c r="D70" s="72">
        <f>IF(Zakazka!$R$1397=0,"",Zakazka!$R$1397)</f>
        <v>8.2607199999999992</v>
      </c>
      <c r="E70" s="71" t="str">
        <f>IF(Zakazka!$V$1397=0,"",Zakazka!$V$1397)</f>
        <v/>
      </c>
      <c r="F70" s="71" t="str">
        <f>IF(Zakazka!$W$1397=0,"",Zakazka!$W$1397)</f>
        <v/>
      </c>
    </row>
    <row r="71" spans="1:6" s="70" customFormat="1" ht="15" customHeight="1" outlineLevel="1" x14ac:dyDescent="0.2">
      <c r="B71" s="92" t="str">
        <f>IF(Zakazka!$J$1403=0,"",Zakazka!$J$1403)</f>
        <v>005: Komunikace</v>
      </c>
      <c r="C71" s="71" t="str">
        <f>IF(Zakazka!$P$1403=0,"",Zakazka!$P$1403)</f>
        <v/>
      </c>
      <c r="D71" s="72" t="str">
        <f>IF(Zakazka!$R$1403=0,"",Zakazka!$R$1403)</f>
        <v/>
      </c>
      <c r="E71" s="71" t="str">
        <f>IF(Zakazka!$V$1403=0,"",Zakazka!$V$1403)</f>
        <v/>
      </c>
      <c r="F71" s="71" t="str">
        <f>IF(Zakazka!$W$1403=0,"",Zakazka!$W$1403)</f>
        <v/>
      </c>
    </row>
    <row r="72" spans="1:6" s="70" customFormat="1" ht="15" customHeight="1" outlineLevel="1" x14ac:dyDescent="0.2">
      <c r="B72" s="92" t="str">
        <f>IF(Zakazka!$J$1426=0,"",Zakazka!$J$1426)</f>
        <v>711: Izolace proti vodě</v>
      </c>
      <c r="C72" s="71" t="str">
        <f>IF(Zakazka!$P$1426=0,"",Zakazka!$P$1426)</f>
        <v/>
      </c>
      <c r="D72" s="72">
        <f>IF(Zakazka!$R$1426=0,"",Zakazka!$R$1426)</f>
        <v>1.5120000000000001E-2</v>
      </c>
      <c r="E72" s="71" t="str">
        <f>IF(Zakazka!$V$1426=0,"",Zakazka!$V$1426)</f>
        <v/>
      </c>
      <c r="F72" s="71" t="str">
        <f>IF(Zakazka!$W$1426=0,"",Zakazka!$W$1426)</f>
        <v/>
      </c>
    </row>
    <row r="73" spans="1:6" s="70" customFormat="1" ht="15" customHeight="1" outlineLevel="1" x14ac:dyDescent="0.2">
      <c r="B73" s="92" t="str">
        <f>IF(Zakazka!$J$1431=0,"",Zakazka!$J$1431)</f>
        <v>767: Konstrukce zámečnické</v>
      </c>
      <c r="C73" s="71" t="str">
        <f>IF(Zakazka!$P$1431=0,"",Zakazka!$P$1431)</f>
        <v/>
      </c>
      <c r="D73" s="72" t="str">
        <f>IF(Zakazka!$R$1431=0,"",Zakazka!$R$1431)</f>
        <v/>
      </c>
      <c r="E73" s="71" t="str">
        <f>IF(Zakazka!$V$1431=0,"",Zakazka!$V$1431)</f>
        <v/>
      </c>
      <c r="F73" s="71" t="str">
        <f>IF(Zakazka!$W$1431=0,"",Zakazka!$W$1431)</f>
        <v/>
      </c>
    </row>
    <row r="74" spans="1:6" ht="13.5" outlineLevel="1" thickBot="1" x14ac:dyDescent="0.25">
      <c r="B74" s="73"/>
    </row>
    <row r="75" spans="1:6" s="74" customFormat="1" ht="15" x14ac:dyDescent="0.25">
      <c r="A75" s="74">
        <f>SUM(A77:A78)</f>
        <v>0</v>
      </c>
      <c r="B75" s="75" t="s">
        <v>1104</v>
      </c>
      <c r="C75" s="76">
        <f>SUBTOTAL(9,C5:C74)/2</f>
        <v>0</v>
      </c>
      <c r="D75" s="122"/>
      <c r="E75" s="123"/>
      <c r="F75" s="123"/>
    </row>
    <row r="76" spans="1:6" s="74" customFormat="1" ht="15" x14ac:dyDescent="0.25">
      <c r="B76" s="77" t="s">
        <v>52</v>
      </c>
      <c r="C76" s="78">
        <f>SUBTOTAL(9,C77:C78)</f>
        <v>0</v>
      </c>
    </row>
    <row r="77" spans="1:6" s="79" customFormat="1" x14ac:dyDescent="0.2">
      <c r="A77" s="79">
        <f>IF(ISNUMBER(A3),SUMIF(__SAZBA__,A3,__CENA__),0)</f>
        <v>0</v>
      </c>
      <c r="B77" s="90" t="str">
        <f>IF(A77=0,"","DPH " &amp; A3 &amp; " % ze základny: " &amp; TEXT(A77,"# ##0"))</f>
        <v/>
      </c>
      <c r="C77" s="80" t="str">
        <f>IF(A77=0,"",A77*A3/100)</f>
        <v/>
      </c>
    </row>
    <row r="78" spans="1:6" s="79" customFormat="1" ht="13.5" thickBot="1" x14ac:dyDescent="0.25">
      <c r="A78" s="79">
        <f>IF(ISNUMBER(A4),SUMIF(__SAZBA__,A4,__CENA__),0)</f>
        <v>0</v>
      </c>
      <c r="B78" s="90" t="str">
        <f>IF(A78=0,"","DPH " &amp; A4 &amp; " % ze základny: " &amp; TEXT(A78,"# ##0"))</f>
        <v/>
      </c>
      <c r="C78" s="80" t="str">
        <f>IF(A78=0,"",A78*A4/100)</f>
        <v/>
      </c>
    </row>
    <row r="79" spans="1:6" s="74" customFormat="1" ht="15" x14ac:dyDescent="0.25">
      <c r="B79" s="75" t="s">
        <v>1367</v>
      </c>
      <c r="C79" s="76">
        <f>SUM(C75:C76)</f>
        <v>0</v>
      </c>
      <c r="D79" s="123"/>
      <c r="E79" s="123"/>
      <c r="F79" s="123"/>
    </row>
  </sheetData>
  <phoneticPr fontId="0" type="noConversion"/>
  <pageMargins left="0.78740157480314965" right="0.78740157480314965" top="0.78740157480314965" bottom="0.78740157480314965" header="0.39370078740157483" footer="0.39370078740157483"/>
  <pageSetup paperSize="9" scale="90" orientation="landscape" horizontalDpi="300" verticalDpi="300" r:id="rId1"/>
  <headerFooter>
    <oddFooter>&amp;L&amp;8www.euroCALC.cz&amp;C&amp;8&amp;P z 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436"/>
  <sheetViews>
    <sheetView tabSelected="1" topLeftCell="F1" zoomScaleNormal="100" zoomScaleSheetLayoutView="100" workbookViewId="0">
      <pane ySplit="3" topLeftCell="A840" activePane="bottomLeft" state="frozen"/>
      <selection activeCell="A3" sqref="A3"/>
      <selection pane="bottomLeft" activeCell="H843" sqref="H843"/>
    </sheetView>
  </sheetViews>
  <sheetFormatPr defaultRowHeight="12.75" outlineLevelRow="3" x14ac:dyDescent="0.2"/>
  <cols>
    <col min="1" max="5" width="0" hidden="1" customWidth="1"/>
    <col min="6" max="6" width="5.42578125" style="1" customWidth="1"/>
    <col min="7" max="7" width="4.28515625" style="4" customWidth="1"/>
    <col min="8" max="8" width="14.28515625" style="3" customWidth="1"/>
    <col min="9" max="9" width="10" style="3" hidden="1" customWidth="1"/>
    <col min="10" max="10" width="57.140625" style="5" customWidth="1"/>
    <col min="11" max="11" width="4.28515625" style="4" customWidth="1"/>
    <col min="12" max="12" width="13.7109375" style="7" customWidth="1"/>
    <col min="13" max="13" width="6.85546875" style="8" customWidth="1"/>
    <col min="14" max="14" width="13.42578125" style="7" customWidth="1"/>
    <col min="15" max="15" width="12.42578125" style="8" customWidth="1"/>
    <col min="16" max="16" width="15.7109375" style="9" customWidth="1"/>
    <col min="17" max="17" width="11.42578125" style="10" hidden="1" customWidth="1"/>
    <col min="18" max="18" width="14.28515625" style="8" hidden="1" customWidth="1"/>
    <col min="19" max="19" width="11.42578125" style="8" hidden="1" customWidth="1"/>
    <col min="20" max="20" width="14.28515625" style="8" hidden="1" customWidth="1"/>
    <col min="21" max="21" width="9.7109375" style="8" hidden="1" customWidth="1"/>
    <col min="22" max="22" width="14.5703125" style="8" hidden="1" customWidth="1"/>
    <col min="23" max="23" width="15.7109375" style="8" hidden="1" customWidth="1"/>
    <col min="24" max="24" width="25.7109375" style="8" hidden="1" customWidth="1"/>
    <col min="25" max="26" width="10" style="3" hidden="1" customWidth="1"/>
    <col min="27" max="27" width="9.42578125" customWidth="1"/>
  </cols>
  <sheetData>
    <row r="1" spans="1:26" ht="21.6" customHeight="1" x14ac:dyDescent="0.25">
      <c r="F1" s="11"/>
      <c r="G1" s="12"/>
      <c r="H1" s="12"/>
      <c r="I1" s="12"/>
      <c r="J1" s="12"/>
      <c r="K1" s="12"/>
      <c r="L1" s="13"/>
      <c r="M1" s="14"/>
      <c r="N1" s="13"/>
      <c r="O1" s="14"/>
      <c r="P1" s="15"/>
      <c r="Q1" s="16"/>
      <c r="R1" s="14"/>
      <c r="S1" s="14"/>
      <c r="T1" s="14"/>
      <c r="U1" s="14"/>
      <c r="V1" s="14"/>
      <c r="W1" s="14"/>
      <c r="X1" s="14"/>
      <c r="Y1" s="12"/>
      <c r="Z1" s="12"/>
    </row>
    <row r="2" spans="1:26" ht="21.6" customHeight="1" x14ac:dyDescent="0.25">
      <c r="F2" s="11"/>
      <c r="G2" s="12"/>
      <c r="H2" s="12"/>
      <c r="I2" s="12"/>
      <c r="J2" s="12"/>
      <c r="K2" s="12"/>
      <c r="L2" s="13"/>
      <c r="M2" s="14"/>
      <c r="N2" s="13"/>
      <c r="O2" s="14"/>
      <c r="P2" s="15"/>
      <c r="Q2" s="16"/>
      <c r="R2" s="14"/>
      <c r="S2" s="14"/>
      <c r="T2" s="14"/>
      <c r="U2" s="14"/>
      <c r="V2" s="14"/>
      <c r="W2" s="14"/>
      <c r="X2" s="14"/>
      <c r="Y2" s="12"/>
      <c r="Z2" s="12"/>
    </row>
    <row r="3" spans="1:26" s="27" customFormat="1" ht="13.5" thickBot="1" x14ac:dyDescent="0.25">
      <c r="F3" s="28" t="s">
        <v>122</v>
      </c>
      <c r="G3" s="28" t="s">
        <v>55</v>
      </c>
      <c r="H3" s="28" t="s">
        <v>53</v>
      </c>
      <c r="I3" s="28" t="s">
        <v>1045</v>
      </c>
      <c r="J3" s="121" t="s">
        <v>100</v>
      </c>
      <c r="K3" s="28" t="s">
        <v>8</v>
      </c>
      <c r="L3" s="28" t="s">
        <v>1291</v>
      </c>
      <c r="M3" s="28" t="s">
        <v>121</v>
      </c>
      <c r="N3" s="28" t="s">
        <v>1060</v>
      </c>
      <c r="O3" s="28" t="s">
        <v>1047</v>
      </c>
      <c r="P3" s="28" t="s">
        <v>89</v>
      </c>
      <c r="Q3" s="28" t="s">
        <v>1066</v>
      </c>
      <c r="R3" s="28" t="s">
        <v>149</v>
      </c>
      <c r="S3" s="28" t="s">
        <v>1137</v>
      </c>
      <c r="T3" s="28" t="s">
        <v>106</v>
      </c>
      <c r="U3" s="28" t="s">
        <v>593</v>
      </c>
      <c r="V3" s="28" t="s">
        <v>52</v>
      </c>
      <c r="W3" s="28" t="s">
        <v>1046</v>
      </c>
      <c r="X3" s="121" t="s">
        <v>1101</v>
      </c>
      <c r="Y3" s="28" t="s">
        <v>111</v>
      </c>
      <c r="Z3" s="28" t="s">
        <v>99</v>
      </c>
    </row>
    <row r="4" spans="1:26" ht="11.25" customHeight="1" x14ac:dyDescent="0.2">
      <c r="F4" s="2"/>
      <c r="G4" s="6"/>
      <c r="H4" s="29"/>
      <c r="I4" s="29"/>
      <c r="J4" s="30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1"/>
      <c r="Y4" s="29"/>
      <c r="Z4" s="29"/>
    </row>
    <row r="5" spans="1:26" s="32" customFormat="1" ht="18.75" customHeight="1" x14ac:dyDescent="0.2">
      <c r="F5" s="33"/>
      <c r="G5" s="34"/>
      <c r="H5" s="35"/>
      <c r="I5" s="35"/>
      <c r="J5" s="35" t="s">
        <v>1676</v>
      </c>
      <c r="K5" s="34"/>
      <c r="L5" s="36"/>
      <c r="M5" s="37"/>
      <c r="N5" s="36"/>
      <c r="O5" s="37"/>
      <c r="P5" s="38">
        <f>SUBTOTAL(9,P6:P1273)</f>
        <v>0</v>
      </c>
      <c r="Q5" s="39"/>
      <c r="R5" s="40" t="e">
        <f>SUBTOTAL(9,R6:R1273)</f>
        <v>#REF!</v>
      </c>
      <c r="S5" s="37"/>
      <c r="T5" s="40" t="e">
        <f>SUBTOTAL(9,T6:T1273)</f>
        <v>#REF!</v>
      </c>
      <c r="U5" s="99" t="s">
        <v>3</v>
      </c>
      <c r="V5" s="38" t="e">
        <f>SUBTOTAL(9,V6:V1273)</f>
        <v>#REF!</v>
      </c>
      <c r="W5" s="38" t="e">
        <f>SUBTOTAL(9,W6:W1273)</f>
        <v>#REF!</v>
      </c>
      <c r="X5" s="41"/>
      <c r="Y5" s="42"/>
      <c r="Z5" s="42"/>
    </row>
    <row r="6" spans="1:26" s="43" customFormat="1" ht="16.5" customHeight="1" outlineLevel="1" x14ac:dyDescent="0.2">
      <c r="F6" s="44"/>
      <c r="G6" s="6"/>
      <c r="H6" s="45"/>
      <c r="I6" s="45"/>
      <c r="J6" s="45" t="s">
        <v>1102</v>
      </c>
      <c r="K6" s="6"/>
      <c r="L6" s="46"/>
      <c r="M6" s="47"/>
      <c r="N6" s="46"/>
      <c r="O6" s="47"/>
      <c r="P6" s="48">
        <f>SUBTOTAL(9,P7:P54)</f>
        <v>0</v>
      </c>
      <c r="Q6" s="49"/>
      <c r="R6" s="50">
        <f>SUBTOTAL(9,R7:R54)</f>
        <v>55.764620000000001</v>
      </c>
      <c r="S6" s="47"/>
      <c r="T6" s="50">
        <f>SUBTOTAL(9,T7:T54)</f>
        <v>0</v>
      </c>
      <c r="U6" s="100" t="s">
        <v>3</v>
      </c>
      <c r="V6" s="48">
        <f>SUBTOTAL(9,V7:V54)</f>
        <v>0</v>
      </c>
      <c r="W6" s="48">
        <f>SUBTOTAL(9,W7:W54)</f>
        <v>0</v>
      </c>
      <c r="X6" s="51"/>
      <c r="Y6" s="29"/>
      <c r="Z6" s="29"/>
    </row>
    <row r="7" spans="1:26" s="52" customFormat="1" ht="24" outlineLevel="2" x14ac:dyDescent="0.2">
      <c r="A7" s="52" t="s">
        <v>1213</v>
      </c>
      <c r="B7" s="52" t="s">
        <v>1170</v>
      </c>
      <c r="C7" s="52" t="s">
        <v>1199</v>
      </c>
      <c r="D7" s="52" t="s">
        <v>1200</v>
      </c>
      <c r="E7" s="52" t="s">
        <v>1201</v>
      </c>
      <c r="F7" s="20">
        <v>1</v>
      </c>
      <c r="G7" s="21" t="s">
        <v>10</v>
      </c>
      <c r="H7" s="53" t="s">
        <v>160</v>
      </c>
      <c r="I7" s="53"/>
      <c r="J7" s="54" t="s">
        <v>1948</v>
      </c>
      <c r="K7" s="21" t="s">
        <v>16</v>
      </c>
      <c r="L7" s="55">
        <v>46.8</v>
      </c>
      <c r="M7" s="24">
        <v>0</v>
      </c>
      <c r="N7" s="55">
        <f>L7*(1+M7/100)</f>
        <v>46.8</v>
      </c>
      <c r="O7" s="24">
        <v>0</v>
      </c>
      <c r="P7" s="25">
        <f>N7*O7</f>
        <v>0</v>
      </c>
      <c r="Q7" s="56"/>
      <c r="R7" s="57">
        <f>N7*Q7</f>
        <v>0</v>
      </c>
      <c r="S7" s="56"/>
      <c r="T7" s="57">
        <f>N7*S7</f>
        <v>0</v>
      </c>
      <c r="U7" s="25">
        <v>21</v>
      </c>
      <c r="V7" s="25">
        <f>P7*(U7/100)</f>
        <v>0</v>
      </c>
      <c r="W7" s="25">
        <f>P7+V7</f>
        <v>0</v>
      </c>
      <c r="X7" s="54"/>
      <c r="Y7" s="53" t="s">
        <v>101</v>
      </c>
      <c r="Z7" s="53" t="s">
        <v>18</v>
      </c>
    </row>
    <row r="8" spans="1:26" s="58" customFormat="1" ht="11.25" outlineLevel="3" x14ac:dyDescent="0.2">
      <c r="F8" s="59"/>
      <c r="G8" s="60"/>
      <c r="H8" s="60"/>
      <c r="I8" s="60"/>
      <c r="J8" s="61" t="s">
        <v>1077</v>
      </c>
      <c r="K8" s="60"/>
      <c r="L8" s="62">
        <v>46.8</v>
      </c>
      <c r="M8" s="63"/>
      <c r="N8" s="64"/>
      <c r="O8" s="63"/>
      <c r="P8" s="65"/>
      <c r="Q8" s="66"/>
      <c r="R8" s="63"/>
      <c r="S8" s="63"/>
      <c r="T8" s="63"/>
      <c r="U8" s="101" t="s">
        <v>3</v>
      </c>
      <c r="V8" s="63"/>
      <c r="W8" s="63"/>
      <c r="X8" s="61"/>
      <c r="Y8" s="60"/>
      <c r="Z8" s="60"/>
    </row>
    <row r="9" spans="1:26" s="52" customFormat="1" ht="24" outlineLevel="2" x14ac:dyDescent="0.2">
      <c r="F9" s="20">
        <v>2</v>
      </c>
      <c r="G9" s="21" t="s">
        <v>10</v>
      </c>
      <c r="H9" s="53" t="s">
        <v>161</v>
      </c>
      <c r="I9" s="53"/>
      <c r="J9" s="54" t="s">
        <v>2015</v>
      </c>
      <c r="K9" s="21" t="s">
        <v>16</v>
      </c>
      <c r="L9" s="55">
        <v>23.4</v>
      </c>
      <c r="M9" s="24">
        <v>0</v>
      </c>
      <c r="N9" s="55">
        <f>L9*(1+M9/100)</f>
        <v>23.4</v>
      </c>
      <c r="O9" s="24">
        <v>0</v>
      </c>
      <c r="P9" s="25">
        <f>N9*O9</f>
        <v>0</v>
      </c>
      <c r="Q9" s="56"/>
      <c r="R9" s="57">
        <f>N9*Q9</f>
        <v>0</v>
      </c>
      <c r="S9" s="56"/>
      <c r="T9" s="57">
        <f>N9*S9</f>
        <v>0</v>
      </c>
      <c r="U9" s="25">
        <v>21</v>
      </c>
      <c r="V9" s="25">
        <f>P9*(U9/100)</f>
        <v>0</v>
      </c>
      <c r="W9" s="25">
        <f>P9+V9</f>
        <v>0</v>
      </c>
      <c r="X9" s="54"/>
      <c r="Y9" s="53" t="s">
        <v>101</v>
      </c>
      <c r="Z9" s="53" t="s">
        <v>18</v>
      </c>
    </row>
    <row r="10" spans="1:26" s="52" customFormat="1" ht="12" outlineLevel="2" x14ac:dyDescent="0.2">
      <c r="F10" s="20">
        <v>3</v>
      </c>
      <c r="G10" s="21" t="s">
        <v>10</v>
      </c>
      <c r="H10" s="53" t="s">
        <v>164</v>
      </c>
      <c r="I10" s="53"/>
      <c r="J10" s="54" t="s">
        <v>1866</v>
      </c>
      <c r="K10" s="21" t="s">
        <v>16</v>
      </c>
      <c r="L10" s="55">
        <v>54.719999999999992</v>
      </c>
      <c r="M10" s="24">
        <v>0</v>
      </c>
      <c r="N10" s="55">
        <f>L10*(1+M10/100)</f>
        <v>54.719999999999992</v>
      </c>
      <c r="O10" s="24">
        <v>0</v>
      </c>
      <c r="P10" s="25">
        <f>N10*O10</f>
        <v>0</v>
      </c>
      <c r="Q10" s="56"/>
      <c r="R10" s="57">
        <f>N10*Q10</f>
        <v>0</v>
      </c>
      <c r="S10" s="56"/>
      <c r="T10" s="57">
        <f>N10*S10</f>
        <v>0</v>
      </c>
      <c r="U10" s="25">
        <v>21</v>
      </c>
      <c r="V10" s="25">
        <f>P10*(U10/100)</f>
        <v>0</v>
      </c>
      <c r="W10" s="25">
        <f>P10+V10</f>
        <v>0</v>
      </c>
      <c r="X10" s="54"/>
      <c r="Y10" s="53" t="s">
        <v>101</v>
      </c>
      <c r="Z10" s="53" t="s">
        <v>18</v>
      </c>
    </row>
    <row r="11" spans="1:26" s="58" customFormat="1" ht="11.25" outlineLevel="3" x14ac:dyDescent="0.2">
      <c r="F11" s="59"/>
      <c r="G11" s="60"/>
      <c r="H11" s="60"/>
      <c r="I11" s="60"/>
      <c r="J11" s="61" t="s">
        <v>1589</v>
      </c>
      <c r="K11" s="60"/>
      <c r="L11" s="62">
        <v>54.719999999999992</v>
      </c>
      <c r="M11" s="63"/>
      <c r="N11" s="64"/>
      <c r="O11" s="63"/>
      <c r="P11" s="65"/>
      <c r="Q11" s="66"/>
      <c r="R11" s="63"/>
      <c r="S11" s="63"/>
      <c r="T11" s="63"/>
      <c r="U11" s="101" t="s">
        <v>3</v>
      </c>
      <c r="V11" s="63"/>
      <c r="W11" s="63"/>
      <c r="X11" s="61"/>
      <c r="Y11" s="60"/>
      <c r="Z11" s="60"/>
    </row>
    <row r="12" spans="1:26" s="52" customFormat="1" ht="12" outlineLevel="2" x14ac:dyDescent="0.2">
      <c r="F12" s="20">
        <v>4</v>
      </c>
      <c r="G12" s="21" t="s">
        <v>10</v>
      </c>
      <c r="H12" s="53" t="s">
        <v>165</v>
      </c>
      <c r="I12" s="53"/>
      <c r="J12" s="54" t="s">
        <v>1937</v>
      </c>
      <c r="K12" s="21" t="s">
        <v>16</v>
      </c>
      <c r="L12" s="55">
        <v>27.36</v>
      </c>
      <c r="M12" s="24">
        <v>0</v>
      </c>
      <c r="N12" s="55">
        <f>L12*(1+M12/100)</f>
        <v>27.36</v>
      </c>
      <c r="O12" s="24">
        <v>0</v>
      </c>
      <c r="P12" s="25">
        <f>N12*O12</f>
        <v>0</v>
      </c>
      <c r="Q12" s="56"/>
      <c r="R12" s="57">
        <f>N12*Q12</f>
        <v>0</v>
      </c>
      <c r="S12" s="56"/>
      <c r="T12" s="57">
        <f>N12*S12</f>
        <v>0</v>
      </c>
      <c r="U12" s="25">
        <v>21</v>
      </c>
      <c r="V12" s="25">
        <f>P12*(U12/100)</f>
        <v>0</v>
      </c>
      <c r="W12" s="25">
        <f>P12+V12</f>
        <v>0</v>
      </c>
      <c r="X12" s="54"/>
      <c r="Y12" s="53" t="s">
        <v>101</v>
      </c>
      <c r="Z12" s="53" t="s">
        <v>18</v>
      </c>
    </row>
    <row r="13" spans="1:26" s="58" customFormat="1" ht="11.25" outlineLevel="3" x14ac:dyDescent="0.2">
      <c r="F13" s="59"/>
      <c r="G13" s="60"/>
      <c r="H13" s="60"/>
      <c r="I13" s="60"/>
      <c r="J13" s="61" t="s">
        <v>115</v>
      </c>
      <c r="K13" s="60"/>
      <c r="L13" s="62">
        <v>27.36</v>
      </c>
      <c r="M13" s="63"/>
      <c r="N13" s="64"/>
      <c r="O13" s="63"/>
      <c r="P13" s="65"/>
      <c r="Q13" s="66"/>
      <c r="R13" s="63"/>
      <c r="S13" s="63"/>
      <c r="T13" s="63"/>
      <c r="U13" s="101" t="s">
        <v>3</v>
      </c>
      <c r="V13" s="63"/>
      <c r="W13" s="63"/>
      <c r="X13" s="61"/>
      <c r="Y13" s="60"/>
      <c r="Z13" s="60"/>
    </row>
    <row r="14" spans="1:26" s="52" customFormat="1" ht="24" outlineLevel="2" x14ac:dyDescent="0.2">
      <c r="F14" s="20">
        <v>5</v>
      </c>
      <c r="G14" s="21" t="s">
        <v>10</v>
      </c>
      <c r="H14" s="53" t="s">
        <v>166</v>
      </c>
      <c r="I14" s="53"/>
      <c r="J14" s="54" t="s">
        <v>2025</v>
      </c>
      <c r="K14" s="21" t="s">
        <v>16</v>
      </c>
      <c r="L14" s="55">
        <v>5.6564999999999994</v>
      </c>
      <c r="M14" s="24">
        <v>0</v>
      </c>
      <c r="N14" s="55">
        <f>L14*(1+M14/100)</f>
        <v>5.6564999999999994</v>
      </c>
      <c r="O14" s="24">
        <v>0</v>
      </c>
      <c r="P14" s="25">
        <f>N14*O14</f>
        <v>0</v>
      </c>
      <c r="Q14" s="56"/>
      <c r="R14" s="57">
        <f>N14*Q14</f>
        <v>0</v>
      </c>
      <c r="S14" s="56"/>
      <c r="T14" s="57">
        <f>N14*S14</f>
        <v>0</v>
      </c>
      <c r="U14" s="25">
        <v>21</v>
      </c>
      <c r="V14" s="25">
        <f>P14*(U14/100)</f>
        <v>0</v>
      </c>
      <c r="W14" s="25">
        <f>P14+V14</f>
        <v>0</v>
      </c>
      <c r="X14" s="54"/>
      <c r="Y14" s="53" t="s">
        <v>101</v>
      </c>
      <c r="Z14" s="53" t="s">
        <v>18</v>
      </c>
    </row>
    <row r="15" spans="1:26" s="58" customFormat="1" ht="11.25" outlineLevel="3" x14ac:dyDescent="0.2">
      <c r="F15" s="59"/>
      <c r="G15" s="60"/>
      <c r="H15" s="60"/>
      <c r="I15" s="60"/>
      <c r="J15" s="61" t="s">
        <v>1161</v>
      </c>
      <c r="K15" s="60"/>
      <c r="L15" s="62">
        <v>1.2825</v>
      </c>
      <c r="M15" s="63"/>
      <c r="N15" s="64"/>
      <c r="O15" s="63"/>
      <c r="P15" s="65"/>
      <c r="Q15" s="66"/>
      <c r="R15" s="63"/>
      <c r="S15" s="63"/>
      <c r="T15" s="63"/>
      <c r="U15" s="101" t="s">
        <v>3</v>
      </c>
      <c r="V15" s="63"/>
      <c r="W15" s="63"/>
      <c r="X15" s="61"/>
      <c r="Y15" s="60"/>
      <c r="Z15" s="60"/>
    </row>
    <row r="16" spans="1:26" s="58" customFormat="1" ht="11.25" outlineLevel="3" x14ac:dyDescent="0.2">
      <c r="F16" s="59"/>
      <c r="G16" s="60"/>
      <c r="H16" s="60"/>
      <c r="I16" s="60"/>
      <c r="J16" s="61" t="s">
        <v>1279</v>
      </c>
      <c r="K16" s="60"/>
      <c r="L16" s="62">
        <v>2.8619999999999997</v>
      </c>
      <c r="M16" s="63"/>
      <c r="N16" s="64"/>
      <c r="O16" s="63"/>
      <c r="P16" s="65"/>
      <c r="Q16" s="66"/>
      <c r="R16" s="63"/>
      <c r="S16" s="63"/>
      <c r="T16" s="63"/>
      <c r="U16" s="101" t="s">
        <v>3</v>
      </c>
      <c r="V16" s="63"/>
      <c r="W16" s="63"/>
      <c r="X16" s="61"/>
      <c r="Y16" s="60"/>
      <c r="Z16" s="60"/>
    </row>
    <row r="17" spans="6:26" s="58" customFormat="1" ht="11.25" outlineLevel="3" x14ac:dyDescent="0.2">
      <c r="F17" s="59"/>
      <c r="G17" s="60"/>
      <c r="H17" s="60"/>
      <c r="I17" s="60"/>
      <c r="J17" s="61" t="s">
        <v>1651</v>
      </c>
      <c r="K17" s="60"/>
      <c r="L17" s="62">
        <v>1.512</v>
      </c>
      <c r="M17" s="63"/>
      <c r="N17" s="64"/>
      <c r="O17" s="63"/>
      <c r="P17" s="65"/>
      <c r="Q17" s="66"/>
      <c r="R17" s="63"/>
      <c r="S17" s="63"/>
      <c r="T17" s="63"/>
      <c r="U17" s="101" t="s">
        <v>3</v>
      </c>
      <c r="V17" s="63"/>
      <c r="W17" s="63"/>
      <c r="X17" s="61"/>
      <c r="Y17" s="60"/>
      <c r="Z17" s="60"/>
    </row>
    <row r="18" spans="6:26" s="52" customFormat="1" ht="24" outlineLevel="2" x14ac:dyDescent="0.2">
      <c r="F18" s="20">
        <v>6</v>
      </c>
      <c r="G18" s="21" t="s">
        <v>10</v>
      </c>
      <c r="H18" s="53" t="s">
        <v>167</v>
      </c>
      <c r="I18" s="53"/>
      <c r="J18" s="54" t="s">
        <v>2068</v>
      </c>
      <c r="K18" s="21" t="s">
        <v>16</v>
      </c>
      <c r="L18" s="55">
        <v>2.8285</v>
      </c>
      <c r="M18" s="24">
        <v>0</v>
      </c>
      <c r="N18" s="55">
        <f>L18*(1+M18/100)</f>
        <v>2.8285</v>
      </c>
      <c r="O18" s="24">
        <v>0</v>
      </c>
      <c r="P18" s="25">
        <f>N18*O18</f>
        <v>0</v>
      </c>
      <c r="Q18" s="56"/>
      <c r="R18" s="57">
        <f>N18*Q18</f>
        <v>0</v>
      </c>
      <c r="S18" s="56"/>
      <c r="T18" s="57">
        <f>N18*S18</f>
        <v>0</v>
      </c>
      <c r="U18" s="25">
        <v>21</v>
      </c>
      <c r="V18" s="25">
        <f>P18*(U18/100)</f>
        <v>0</v>
      </c>
      <c r="W18" s="25">
        <f>P18+V18</f>
        <v>0</v>
      </c>
      <c r="X18" s="54"/>
      <c r="Y18" s="53" t="s">
        <v>101</v>
      </c>
      <c r="Z18" s="53" t="s">
        <v>18</v>
      </c>
    </row>
    <row r="19" spans="6:26" s="58" customFormat="1" ht="11.25" outlineLevel="3" x14ac:dyDescent="0.2">
      <c r="F19" s="59"/>
      <c r="G19" s="60"/>
      <c r="H19" s="60"/>
      <c r="I19" s="60"/>
      <c r="J19" s="61" t="s">
        <v>114</v>
      </c>
      <c r="K19" s="60"/>
      <c r="L19" s="62">
        <v>2.0724999999999998</v>
      </c>
      <c r="M19" s="63"/>
      <c r="N19" s="64"/>
      <c r="O19" s="63"/>
      <c r="P19" s="65"/>
      <c r="Q19" s="66"/>
      <c r="R19" s="63"/>
      <c r="S19" s="63"/>
      <c r="T19" s="63"/>
      <c r="U19" s="101" t="s">
        <v>3</v>
      </c>
      <c r="V19" s="63"/>
      <c r="W19" s="63"/>
      <c r="X19" s="61"/>
      <c r="Y19" s="60"/>
      <c r="Z19" s="60"/>
    </row>
    <row r="20" spans="6:26" s="58" customFormat="1" ht="11.25" outlineLevel="3" x14ac:dyDescent="0.2">
      <c r="F20" s="59"/>
      <c r="G20" s="60"/>
      <c r="H20" s="60"/>
      <c r="I20" s="60"/>
      <c r="J20" s="61" t="s">
        <v>112</v>
      </c>
      <c r="K20" s="60"/>
      <c r="L20" s="62">
        <v>0.75600000000000001</v>
      </c>
      <c r="M20" s="63"/>
      <c r="N20" s="64"/>
      <c r="O20" s="63"/>
      <c r="P20" s="65"/>
      <c r="Q20" s="66"/>
      <c r="R20" s="63"/>
      <c r="S20" s="63"/>
      <c r="T20" s="63"/>
      <c r="U20" s="101" t="s">
        <v>3</v>
      </c>
      <c r="V20" s="63"/>
      <c r="W20" s="63"/>
      <c r="X20" s="61"/>
      <c r="Y20" s="60"/>
      <c r="Z20" s="60"/>
    </row>
    <row r="21" spans="6:26" s="52" customFormat="1" ht="12" outlineLevel="2" x14ac:dyDescent="0.2">
      <c r="F21" s="20">
        <v>7</v>
      </c>
      <c r="G21" s="21" t="s">
        <v>10</v>
      </c>
      <c r="H21" s="53" t="s">
        <v>168</v>
      </c>
      <c r="I21" s="53"/>
      <c r="J21" s="54" t="s">
        <v>1836</v>
      </c>
      <c r="K21" s="21" t="s">
        <v>16</v>
      </c>
      <c r="L21" s="55">
        <v>51.43950000000001</v>
      </c>
      <c r="M21" s="24">
        <v>0</v>
      </c>
      <c r="N21" s="55">
        <f>L21*(1+M21/100)</f>
        <v>51.43950000000001</v>
      </c>
      <c r="O21" s="24">
        <v>0</v>
      </c>
      <c r="P21" s="25">
        <f>N21*O21</f>
        <v>0</v>
      </c>
      <c r="Q21" s="56"/>
      <c r="R21" s="57">
        <f>N21*Q21</f>
        <v>0</v>
      </c>
      <c r="S21" s="56"/>
      <c r="T21" s="57">
        <f>N21*S21</f>
        <v>0</v>
      </c>
      <c r="U21" s="25">
        <v>21</v>
      </c>
      <c r="V21" s="25">
        <f>P21*(U21/100)</f>
        <v>0</v>
      </c>
      <c r="W21" s="25">
        <f>P21+V21</f>
        <v>0</v>
      </c>
      <c r="X21" s="54"/>
      <c r="Y21" s="53" t="s">
        <v>101</v>
      </c>
      <c r="Z21" s="53" t="s">
        <v>18</v>
      </c>
    </row>
    <row r="22" spans="6:26" s="58" customFormat="1" ht="11.25" outlineLevel="3" x14ac:dyDescent="0.2">
      <c r="F22" s="59"/>
      <c r="G22" s="60"/>
      <c r="H22" s="60"/>
      <c r="I22" s="60"/>
      <c r="J22" s="61" t="s">
        <v>1364</v>
      </c>
      <c r="K22" s="60"/>
      <c r="L22" s="62">
        <v>30.771000000000004</v>
      </c>
      <c r="M22" s="63"/>
      <c r="N22" s="64"/>
      <c r="O22" s="63"/>
      <c r="P22" s="65"/>
      <c r="Q22" s="66"/>
      <c r="R22" s="63"/>
      <c r="S22" s="63"/>
      <c r="T22" s="63"/>
      <c r="U22" s="101" t="s">
        <v>3</v>
      </c>
      <c r="V22" s="63"/>
      <c r="W22" s="63"/>
      <c r="X22" s="61"/>
      <c r="Y22" s="60"/>
      <c r="Z22" s="60"/>
    </row>
    <row r="23" spans="6:26" s="58" customFormat="1" ht="11.25" outlineLevel="3" x14ac:dyDescent="0.2">
      <c r="F23" s="59"/>
      <c r="G23" s="60"/>
      <c r="H23" s="60"/>
      <c r="I23" s="60"/>
      <c r="J23" s="61" t="s">
        <v>1493</v>
      </c>
      <c r="K23" s="60"/>
      <c r="L23" s="62">
        <v>20.668500000000005</v>
      </c>
      <c r="M23" s="63"/>
      <c r="N23" s="64"/>
      <c r="O23" s="63"/>
      <c r="P23" s="65"/>
      <c r="Q23" s="66"/>
      <c r="R23" s="63"/>
      <c r="S23" s="63"/>
      <c r="T23" s="63"/>
      <c r="U23" s="101" t="s">
        <v>3</v>
      </c>
      <c r="V23" s="63"/>
      <c r="W23" s="63"/>
      <c r="X23" s="61"/>
      <c r="Y23" s="60"/>
      <c r="Z23" s="60"/>
    </row>
    <row r="24" spans="6:26" s="52" customFormat="1" ht="12" outlineLevel="2" x14ac:dyDescent="0.2">
      <c r="F24" s="20">
        <v>8</v>
      </c>
      <c r="G24" s="21" t="s">
        <v>10</v>
      </c>
      <c r="H24" s="53" t="s">
        <v>169</v>
      </c>
      <c r="I24" s="53"/>
      <c r="J24" s="54" t="s">
        <v>1854</v>
      </c>
      <c r="K24" s="21" t="s">
        <v>15</v>
      </c>
      <c r="L24" s="55">
        <v>91.199999999999989</v>
      </c>
      <c r="M24" s="24">
        <v>0</v>
      </c>
      <c r="N24" s="55">
        <f>L24*(1+M24/100)</f>
        <v>91.199999999999989</v>
      </c>
      <c r="O24" s="24">
        <v>0</v>
      </c>
      <c r="P24" s="25">
        <f>N24*O24</f>
        <v>0</v>
      </c>
      <c r="Q24" s="56">
        <v>8.4999999999999995E-4</v>
      </c>
      <c r="R24" s="57">
        <f>N24*Q24</f>
        <v>7.7519999999999992E-2</v>
      </c>
      <c r="S24" s="56"/>
      <c r="T24" s="57">
        <f>N24*S24</f>
        <v>0</v>
      </c>
      <c r="U24" s="25">
        <v>21</v>
      </c>
      <c r="V24" s="25">
        <f>P24*(U24/100)</f>
        <v>0</v>
      </c>
      <c r="W24" s="25">
        <f>P24+V24</f>
        <v>0</v>
      </c>
      <c r="X24" s="54"/>
      <c r="Y24" s="53" t="s">
        <v>101</v>
      </c>
      <c r="Z24" s="53" t="s">
        <v>18</v>
      </c>
    </row>
    <row r="25" spans="6:26" s="58" customFormat="1" ht="11.25" outlineLevel="3" x14ac:dyDescent="0.2">
      <c r="F25" s="59"/>
      <c r="G25" s="60"/>
      <c r="H25" s="60"/>
      <c r="I25" s="60"/>
      <c r="J25" s="61" t="s">
        <v>1549</v>
      </c>
      <c r="K25" s="60"/>
      <c r="L25" s="62">
        <v>91.199999999999989</v>
      </c>
      <c r="M25" s="63"/>
      <c r="N25" s="64"/>
      <c r="O25" s="63"/>
      <c r="P25" s="65"/>
      <c r="Q25" s="66"/>
      <c r="R25" s="63"/>
      <c r="S25" s="63"/>
      <c r="T25" s="63"/>
      <c r="U25" s="101" t="s">
        <v>3</v>
      </c>
      <c r="V25" s="63"/>
      <c r="W25" s="63"/>
      <c r="X25" s="61"/>
      <c r="Y25" s="60"/>
      <c r="Z25" s="60"/>
    </row>
    <row r="26" spans="6:26" s="52" customFormat="1" ht="12" outlineLevel="2" x14ac:dyDescent="0.2">
      <c r="F26" s="20">
        <v>9</v>
      </c>
      <c r="G26" s="21" t="s">
        <v>10</v>
      </c>
      <c r="H26" s="53" t="s">
        <v>170</v>
      </c>
      <c r="I26" s="53"/>
      <c r="J26" s="54" t="s">
        <v>1878</v>
      </c>
      <c r="K26" s="21" t="s">
        <v>15</v>
      </c>
      <c r="L26" s="55">
        <v>91.2</v>
      </c>
      <c r="M26" s="24">
        <v>0</v>
      </c>
      <c r="N26" s="55">
        <f>L26*(1+M26/100)</f>
        <v>91.2</v>
      </c>
      <c r="O26" s="24">
        <v>0</v>
      </c>
      <c r="P26" s="25">
        <f>N26*O26</f>
        <v>0</v>
      </c>
      <c r="Q26" s="56"/>
      <c r="R26" s="57">
        <f>N26*Q26</f>
        <v>0</v>
      </c>
      <c r="S26" s="56"/>
      <c r="T26" s="57">
        <f>N26*S26</f>
        <v>0</v>
      </c>
      <c r="U26" s="25">
        <v>21</v>
      </c>
      <c r="V26" s="25">
        <f>P26*(U26/100)</f>
        <v>0</v>
      </c>
      <c r="W26" s="25">
        <f>P26+V26</f>
        <v>0</v>
      </c>
      <c r="X26" s="54"/>
      <c r="Y26" s="53" t="s">
        <v>101</v>
      </c>
      <c r="Z26" s="53" t="s">
        <v>18</v>
      </c>
    </row>
    <row r="27" spans="6:26" s="52" customFormat="1" ht="12" outlineLevel="2" x14ac:dyDescent="0.2">
      <c r="F27" s="20">
        <v>10</v>
      </c>
      <c r="G27" s="21" t="s">
        <v>10</v>
      </c>
      <c r="H27" s="53" t="s">
        <v>171</v>
      </c>
      <c r="I27" s="53"/>
      <c r="J27" s="54" t="s">
        <v>1913</v>
      </c>
      <c r="K27" s="21" t="s">
        <v>16</v>
      </c>
      <c r="L27" s="55">
        <v>54.719999999999992</v>
      </c>
      <c r="M27" s="24">
        <v>0</v>
      </c>
      <c r="N27" s="55">
        <f>L27*(1+M27/100)</f>
        <v>54.719999999999992</v>
      </c>
      <c r="O27" s="24">
        <v>0</v>
      </c>
      <c r="P27" s="25">
        <f>N27*O27</f>
        <v>0</v>
      </c>
      <c r="Q27" s="56"/>
      <c r="R27" s="57">
        <f>N27*Q27</f>
        <v>0</v>
      </c>
      <c r="S27" s="56"/>
      <c r="T27" s="57">
        <f>N27*S27</f>
        <v>0</v>
      </c>
      <c r="U27" s="25">
        <v>21</v>
      </c>
      <c r="V27" s="25">
        <f>P27*(U27/100)</f>
        <v>0</v>
      </c>
      <c r="W27" s="25">
        <f>P27+V27</f>
        <v>0</v>
      </c>
      <c r="X27" s="54"/>
      <c r="Y27" s="53" t="s">
        <v>101</v>
      </c>
      <c r="Z27" s="53" t="s">
        <v>18</v>
      </c>
    </row>
    <row r="28" spans="6:26" s="58" customFormat="1" ht="11.25" outlineLevel="3" x14ac:dyDescent="0.2">
      <c r="F28" s="59"/>
      <c r="G28" s="60"/>
      <c r="H28" s="60"/>
      <c r="I28" s="60"/>
      <c r="J28" s="61" t="s">
        <v>1589</v>
      </c>
      <c r="K28" s="60"/>
      <c r="L28" s="62">
        <v>54.719999999999992</v>
      </c>
      <c r="M28" s="63"/>
      <c r="N28" s="64"/>
      <c r="O28" s="63"/>
      <c r="P28" s="65"/>
      <c r="Q28" s="66"/>
      <c r="R28" s="63"/>
      <c r="S28" s="63"/>
      <c r="T28" s="63"/>
      <c r="U28" s="101" t="s">
        <v>3</v>
      </c>
      <c r="V28" s="63"/>
      <c r="W28" s="63"/>
      <c r="X28" s="61"/>
      <c r="Y28" s="60"/>
      <c r="Z28" s="60"/>
    </row>
    <row r="29" spans="6:26" s="52" customFormat="1" ht="12" outlineLevel="2" x14ac:dyDescent="0.2">
      <c r="F29" s="20">
        <v>11</v>
      </c>
      <c r="G29" s="21" t="s">
        <v>10</v>
      </c>
      <c r="H29" s="53" t="s">
        <v>172</v>
      </c>
      <c r="I29" s="53"/>
      <c r="J29" s="54" t="s">
        <v>1971</v>
      </c>
      <c r="K29" s="21" t="s">
        <v>16</v>
      </c>
      <c r="L29" s="55">
        <v>4.1449999999999996</v>
      </c>
      <c r="M29" s="24">
        <v>0</v>
      </c>
      <c r="N29" s="55">
        <f>L29*(1+M29/100)</f>
        <v>4.1449999999999996</v>
      </c>
      <c r="O29" s="24">
        <v>0</v>
      </c>
      <c r="P29" s="25">
        <f>N29*O29</f>
        <v>0</v>
      </c>
      <c r="Q29" s="56"/>
      <c r="R29" s="57">
        <f>N29*Q29</f>
        <v>0</v>
      </c>
      <c r="S29" s="56"/>
      <c r="T29" s="57">
        <f>N29*S29</f>
        <v>0</v>
      </c>
      <c r="U29" s="25">
        <v>21</v>
      </c>
      <c r="V29" s="25">
        <f>P29*(U29/100)</f>
        <v>0</v>
      </c>
      <c r="W29" s="25">
        <f>P29+V29</f>
        <v>0</v>
      </c>
      <c r="X29" s="54"/>
      <c r="Y29" s="53" t="s">
        <v>101</v>
      </c>
      <c r="Z29" s="53" t="s">
        <v>18</v>
      </c>
    </row>
    <row r="30" spans="6:26" s="58" customFormat="1" ht="11.25" outlineLevel="3" x14ac:dyDescent="0.2">
      <c r="F30" s="59"/>
      <c r="G30" s="60"/>
      <c r="H30" s="60"/>
      <c r="I30" s="60"/>
      <c r="J30" s="61" t="s">
        <v>185</v>
      </c>
      <c r="K30" s="60"/>
      <c r="L30" s="62">
        <v>4.1449999999999996</v>
      </c>
      <c r="M30" s="63"/>
      <c r="N30" s="64"/>
      <c r="O30" s="63"/>
      <c r="P30" s="65"/>
      <c r="Q30" s="66"/>
      <c r="R30" s="63"/>
      <c r="S30" s="63"/>
      <c r="T30" s="63"/>
      <c r="U30" s="101" t="s">
        <v>3</v>
      </c>
      <c r="V30" s="63"/>
      <c r="W30" s="63"/>
      <c r="X30" s="61"/>
      <c r="Y30" s="60"/>
      <c r="Z30" s="60"/>
    </row>
    <row r="31" spans="6:26" s="52" customFormat="1" ht="24" outlineLevel="2" x14ac:dyDescent="0.2">
      <c r="F31" s="20">
        <v>12</v>
      </c>
      <c r="G31" s="21" t="s">
        <v>10</v>
      </c>
      <c r="H31" s="53" t="s">
        <v>173</v>
      </c>
      <c r="I31" s="53"/>
      <c r="J31" s="54" t="s">
        <v>2026</v>
      </c>
      <c r="K31" s="21" t="s">
        <v>16</v>
      </c>
      <c r="L31" s="55">
        <v>4.1449999999999996</v>
      </c>
      <c r="M31" s="24">
        <v>0</v>
      </c>
      <c r="N31" s="55">
        <f>L31*(1+M31/100)</f>
        <v>4.1449999999999996</v>
      </c>
      <c r="O31" s="24">
        <v>0</v>
      </c>
      <c r="P31" s="25">
        <f>N31*O31</f>
        <v>0</v>
      </c>
      <c r="Q31" s="56"/>
      <c r="R31" s="57">
        <f>N31*Q31</f>
        <v>0</v>
      </c>
      <c r="S31" s="56"/>
      <c r="T31" s="57">
        <f>N31*S31</f>
        <v>0</v>
      </c>
      <c r="U31" s="25">
        <v>21</v>
      </c>
      <c r="V31" s="25">
        <f>P31*(U31/100)</f>
        <v>0</v>
      </c>
      <c r="W31" s="25">
        <f>P31+V31</f>
        <v>0</v>
      </c>
      <c r="X31" s="54"/>
      <c r="Y31" s="53" t="s">
        <v>101</v>
      </c>
      <c r="Z31" s="53" t="s">
        <v>18</v>
      </c>
    </row>
    <row r="32" spans="6:26" s="58" customFormat="1" ht="11.25" outlineLevel="3" x14ac:dyDescent="0.2">
      <c r="F32" s="59"/>
      <c r="G32" s="60"/>
      <c r="H32" s="60"/>
      <c r="I32" s="60"/>
      <c r="J32" s="61" t="s">
        <v>185</v>
      </c>
      <c r="K32" s="60"/>
      <c r="L32" s="62">
        <v>4.1449999999999996</v>
      </c>
      <c r="M32" s="63"/>
      <c r="N32" s="64"/>
      <c r="O32" s="63"/>
      <c r="P32" s="65"/>
      <c r="Q32" s="66"/>
      <c r="R32" s="63"/>
      <c r="S32" s="63"/>
      <c r="T32" s="63"/>
      <c r="U32" s="101" t="s">
        <v>3</v>
      </c>
      <c r="V32" s="63"/>
      <c r="W32" s="63"/>
      <c r="X32" s="61"/>
      <c r="Y32" s="60"/>
      <c r="Z32" s="60"/>
    </row>
    <row r="33" spans="6:26" s="52" customFormat="1" ht="12" outlineLevel="2" x14ac:dyDescent="0.2">
      <c r="F33" s="20">
        <v>13</v>
      </c>
      <c r="G33" s="21" t="s">
        <v>10</v>
      </c>
      <c r="H33" s="53" t="s">
        <v>174</v>
      </c>
      <c r="I33" s="53"/>
      <c r="J33" s="54" t="s">
        <v>1939</v>
      </c>
      <c r="K33" s="21" t="s">
        <v>16</v>
      </c>
      <c r="L33" s="55">
        <v>4.1449999999999996</v>
      </c>
      <c r="M33" s="24">
        <v>0</v>
      </c>
      <c r="N33" s="55">
        <f>L33*(1+M33/100)</f>
        <v>4.1449999999999996</v>
      </c>
      <c r="O33" s="24">
        <v>0</v>
      </c>
      <c r="P33" s="25">
        <f>N33*O33</f>
        <v>0</v>
      </c>
      <c r="Q33" s="56"/>
      <c r="R33" s="57">
        <f>N33*Q33</f>
        <v>0</v>
      </c>
      <c r="S33" s="56"/>
      <c r="T33" s="57">
        <f>N33*S33</f>
        <v>0</v>
      </c>
      <c r="U33" s="25">
        <v>21</v>
      </c>
      <c r="V33" s="25">
        <f>P33*(U33/100)</f>
        <v>0</v>
      </c>
      <c r="W33" s="25">
        <f>P33+V33</f>
        <v>0</v>
      </c>
      <c r="X33" s="54"/>
      <c r="Y33" s="53" t="s">
        <v>101</v>
      </c>
      <c r="Z33" s="53" t="s">
        <v>18</v>
      </c>
    </row>
    <row r="34" spans="6:26" s="58" customFormat="1" ht="11.25" outlineLevel="3" x14ac:dyDescent="0.2">
      <c r="F34" s="59"/>
      <c r="G34" s="60"/>
      <c r="H34" s="60"/>
      <c r="I34" s="60"/>
      <c r="J34" s="61" t="s">
        <v>185</v>
      </c>
      <c r="K34" s="60"/>
      <c r="L34" s="62">
        <v>4.1449999999999996</v>
      </c>
      <c r="M34" s="63"/>
      <c r="N34" s="64"/>
      <c r="O34" s="63"/>
      <c r="P34" s="65"/>
      <c r="Q34" s="66"/>
      <c r="R34" s="63"/>
      <c r="S34" s="63"/>
      <c r="T34" s="63"/>
      <c r="U34" s="101" t="s">
        <v>3</v>
      </c>
      <c r="V34" s="63"/>
      <c r="W34" s="63"/>
      <c r="X34" s="61"/>
      <c r="Y34" s="60"/>
      <c r="Z34" s="60"/>
    </row>
    <row r="35" spans="6:26" s="52" customFormat="1" ht="24" outlineLevel="2" x14ac:dyDescent="0.2">
      <c r="F35" s="20">
        <v>14</v>
      </c>
      <c r="G35" s="21" t="s">
        <v>10</v>
      </c>
      <c r="H35" s="53" t="s">
        <v>175</v>
      </c>
      <c r="I35" s="53"/>
      <c r="J35" s="54" t="s">
        <v>1998</v>
      </c>
      <c r="K35" s="21" t="s">
        <v>16</v>
      </c>
      <c r="L35" s="55">
        <v>55.584999999999994</v>
      </c>
      <c r="M35" s="24">
        <v>0</v>
      </c>
      <c r="N35" s="55">
        <f>L35*(1+M35/100)</f>
        <v>55.584999999999994</v>
      </c>
      <c r="O35" s="24">
        <v>0</v>
      </c>
      <c r="P35" s="25">
        <f>N35*O35</f>
        <v>0</v>
      </c>
      <c r="Q35" s="56"/>
      <c r="R35" s="57">
        <f>N35*Q35</f>
        <v>0</v>
      </c>
      <c r="S35" s="56"/>
      <c r="T35" s="57">
        <f>N35*S35</f>
        <v>0</v>
      </c>
      <c r="U35" s="25">
        <v>21</v>
      </c>
      <c r="V35" s="25">
        <f>P35*(U35/100)</f>
        <v>0</v>
      </c>
      <c r="W35" s="25">
        <f>P35+V35</f>
        <v>0</v>
      </c>
      <c r="X35" s="54"/>
      <c r="Y35" s="53" t="s">
        <v>101</v>
      </c>
      <c r="Z35" s="53" t="s">
        <v>18</v>
      </c>
    </row>
    <row r="36" spans="6:26" s="58" customFormat="1" ht="11.25" outlineLevel="3" x14ac:dyDescent="0.2">
      <c r="F36" s="59"/>
      <c r="G36" s="60"/>
      <c r="H36" s="60"/>
      <c r="I36" s="60"/>
      <c r="J36" s="61" t="s">
        <v>1166</v>
      </c>
      <c r="K36" s="60"/>
      <c r="L36" s="62">
        <v>0</v>
      </c>
      <c r="M36" s="63"/>
      <c r="N36" s="64"/>
      <c r="O36" s="63"/>
      <c r="P36" s="65"/>
      <c r="Q36" s="66"/>
      <c r="R36" s="63"/>
      <c r="S36" s="63"/>
      <c r="T36" s="63"/>
      <c r="U36" s="101" t="s">
        <v>3</v>
      </c>
      <c r="V36" s="63"/>
      <c r="W36" s="63"/>
      <c r="X36" s="61"/>
      <c r="Y36" s="60"/>
      <c r="Z36" s="60"/>
    </row>
    <row r="37" spans="6:26" s="58" customFormat="1" ht="11.25" outlineLevel="3" x14ac:dyDescent="0.2">
      <c r="F37" s="59"/>
      <c r="G37" s="60"/>
      <c r="H37" s="60"/>
      <c r="I37" s="60"/>
      <c r="J37" s="61" t="s">
        <v>1277</v>
      </c>
      <c r="K37" s="60"/>
      <c r="L37" s="62">
        <v>0</v>
      </c>
      <c r="M37" s="63"/>
      <c r="N37" s="64"/>
      <c r="O37" s="63"/>
      <c r="P37" s="65"/>
      <c r="Q37" s="66"/>
      <c r="R37" s="63"/>
      <c r="S37" s="63"/>
      <c r="T37" s="63"/>
      <c r="U37" s="101" t="s">
        <v>3</v>
      </c>
      <c r="V37" s="63"/>
      <c r="W37" s="63"/>
      <c r="X37" s="61"/>
      <c r="Y37" s="60"/>
      <c r="Z37" s="60"/>
    </row>
    <row r="38" spans="6:26" s="58" customFormat="1" ht="11.25" outlineLevel="3" x14ac:dyDescent="0.2">
      <c r="F38" s="59"/>
      <c r="G38" s="60"/>
      <c r="H38" s="60"/>
      <c r="I38" s="60"/>
      <c r="J38" s="61" t="s">
        <v>94</v>
      </c>
      <c r="K38" s="60"/>
      <c r="L38" s="62">
        <v>51.44</v>
      </c>
      <c r="M38" s="63"/>
      <c r="N38" s="64"/>
      <c r="O38" s="63"/>
      <c r="P38" s="65"/>
      <c r="Q38" s="66"/>
      <c r="R38" s="63"/>
      <c r="S38" s="63"/>
      <c r="T38" s="63"/>
      <c r="U38" s="101" t="s">
        <v>3</v>
      </c>
      <c r="V38" s="63"/>
      <c r="W38" s="63"/>
      <c r="X38" s="61"/>
      <c r="Y38" s="60"/>
      <c r="Z38" s="60"/>
    </row>
    <row r="39" spans="6:26" s="58" customFormat="1" ht="11.25" outlineLevel="3" x14ac:dyDescent="0.2">
      <c r="F39" s="59"/>
      <c r="G39" s="60"/>
      <c r="H39" s="60"/>
      <c r="I39" s="60"/>
      <c r="J39" s="61" t="s">
        <v>185</v>
      </c>
      <c r="K39" s="60"/>
      <c r="L39" s="62">
        <v>4.1449999999999996</v>
      </c>
      <c r="M39" s="63"/>
      <c r="N39" s="64"/>
      <c r="O39" s="63"/>
      <c r="P39" s="65"/>
      <c r="Q39" s="66"/>
      <c r="R39" s="63"/>
      <c r="S39" s="63"/>
      <c r="T39" s="63"/>
      <c r="U39" s="101" t="s">
        <v>3</v>
      </c>
      <c r="V39" s="63"/>
      <c r="W39" s="63"/>
      <c r="X39" s="61"/>
      <c r="Y39" s="60"/>
      <c r="Z39" s="60"/>
    </row>
    <row r="40" spans="6:26" s="52" customFormat="1" ht="24" outlineLevel="2" x14ac:dyDescent="0.2">
      <c r="F40" s="20">
        <v>15</v>
      </c>
      <c r="G40" s="21" t="s">
        <v>10</v>
      </c>
      <c r="H40" s="53" t="s">
        <v>176</v>
      </c>
      <c r="I40" s="53"/>
      <c r="J40" s="54" t="s">
        <v>1964</v>
      </c>
      <c r="K40" s="21" t="s">
        <v>16</v>
      </c>
      <c r="L40" s="55">
        <v>111.096</v>
      </c>
      <c r="M40" s="24">
        <v>0</v>
      </c>
      <c r="N40" s="55">
        <f>L40*(1+M40/100)</f>
        <v>111.096</v>
      </c>
      <c r="O40" s="24">
        <v>0</v>
      </c>
      <c r="P40" s="25">
        <f>N40*O40</f>
        <v>0</v>
      </c>
      <c r="Q40" s="56"/>
      <c r="R40" s="57">
        <f>N40*Q40</f>
        <v>0</v>
      </c>
      <c r="S40" s="56"/>
      <c r="T40" s="57">
        <f>N40*S40</f>
        <v>0</v>
      </c>
      <c r="U40" s="25">
        <v>21</v>
      </c>
      <c r="V40" s="25">
        <f>P40*(U40/100)</f>
        <v>0</v>
      </c>
      <c r="W40" s="25">
        <f>P40+V40</f>
        <v>0</v>
      </c>
      <c r="X40" s="54"/>
      <c r="Y40" s="53" t="s">
        <v>101</v>
      </c>
      <c r="Z40" s="53" t="s">
        <v>18</v>
      </c>
    </row>
    <row r="41" spans="6:26" s="52" customFormat="1" ht="12" outlineLevel="2" x14ac:dyDescent="0.2">
      <c r="F41" s="20">
        <v>16</v>
      </c>
      <c r="G41" s="21" t="s">
        <v>10</v>
      </c>
      <c r="H41" s="53" t="s">
        <v>177</v>
      </c>
      <c r="I41" s="53"/>
      <c r="J41" s="54" t="s">
        <v>1795</v>
      </c>
      <c r="K41" s="21" t="s">
        <v>16</v>
      </c>
      <c r="L41" s="55">
        <v>111.096</v>
      </c>
      <c r="M41" s="24">
        <v>0</v>
      </c>
      <c r="N41" s="55">
        <f>L41*(1+M41/100)</f>
        <v>111.096</v>
      </c>
      <c r="O41" s="24">
        <v>0</v>
      </c>
      <c r="P41" s="25">
        <f>N41*O41</f>
        <v>0</v>
      </c>
      <c r="Q41" s="56"/>
      <c r="R41" s="57">
        <f>N41*Q41</f>
        <v>0</v>
      </c>
      <c r="S41" s="56"/>
      <c r="T41" s="57">
        <f>N41*S41</f>
        <v>0</v>
      </c>
      <c r="U41" s="25">
        <v>21</v>
      </c>
      <c r="V41" s="25">
        <f>P41*(U41/100)</f>
        <v>0</v>
      </c>
      <c r="W41" s="25">
        <f>P41+V41</f>
        <v>0</v>
      </c>
      <c r="X41" s="54"/>
      <c r="Y41" s="53" t="s">
        <v>101</v>
      </c>
      <c r="Z41" s="53" t="s">
        <v>18</v>
      </c>
    </row>
    <row r="42" spans="6:26" s="58" customFormat="1" ht="11.25" outlineLevel="3" x14ac:dyDescent="0.2">
      <c r="F42" s="59"/>
      <c r="G42" s="60"/>
      <c r="H42" s="60"/>
      <c r="I42" s="60"/>
      <c r="J42" s="61" t="s">
        <v>1587</v>
      </c>
      <c r="K42" s="60"/>
      <c r="L42" s="62">
        <v>7.1999999999999993</v>
      </c>
      <c r="M42" s="63"/>
      <c r="N42" s="64"/>
      <c r="O42" s="63"/>
      <c r="P42" s="65"/>
      <c r="Q42" s="66"/>
      <c r="R42" s="63"/>
      <c r="S42" s="63"/>
      <c r="T42" s="63"/>
      <c r="U42" s="101" t="s">
        <v>3</v>
      </c>
      <c r="V42" s="63"/>
      <c r="W42" s="63"/>
      <c r="X42" s="61"/>
      <c r="Y42" s="60"/>
      <c r="Z42" s="60"/>
    </row>
    <row r="43" spans="6:26" s="58" customFormat="1" ht="11.25" outlineLevel="3" x14ac:dyDescent="0.2">
      <c r="F43" s="59"/>
      <c r="G43" s="60"/>
      <c r="H43" s="60"/>
      <c r="I43" s="60"/>
      <c r="J43" s="61" t="s">
        <v>1077</v>
      </c>
      <c r="K43" s="60"/>
      <c r="L43" s="62">
        <v>46.8</v>
      </c>
      <c r="M43" s="63"/>
      <c r="N43" s="64"/>
      <c r="O43" s="63"/>
      <c r="P43" s="65"/>
      <c r="Q43" s="66"/>
      <c r="R43" s="63"/>
      <c r="S43" s="63"/>
      <c r="T43" s="63"/>
      <c r="U43" s="101" t="s">
        <v>3</v>
      </c>
      <c r="V43" s="63"/>
      <c r="W43" s="63"/>
      <c r="X43" s="61"/>
      <c r="Y43" s="60"/>
      <c r="Z43" s="60"/>
    </row>
    <row r="44" spans="6:26" s="58" customFormat="1" ht="11.25" outlineLevel="3" x14ac:dyDescent="0.2">
      <c r="F44" s="59"/>
      <c r="G44" s="60"/>
      <c r="H44" s="60"/>
      <c r="I44" s="60"/>
      <c r="J44" s="61" t="s">
        <v>186</v>
      </c>
      <c r="K44" s="60"/>
      <c r="L44" s="62">
        <v>5.6559999999999997</v>
      </c>
      <c r="M44" s="63"/>
      <c r="N44" s="64"/>
      <c r="O44" s="63"/>
      <c r="P44" s="65"/>
      <c r="Q44" s="66"/>
      <c r="R44" s="63"/>
      <c r="S44" s="63"/>
      <c r="T44" s="63"/>
      <c r="U44" s="101" t="s">
        <v>3</v>
      </c>
      <c r="V44" s="63"/>
      <c r="W44" s="63"/>
      <c r="X44" s="61"/>
      <c r="Y44" s="60"/>
      <c r="Z44" s="60"/>
    </row>
    <row r="45" spans="6:26" s="58" customFormat="1" ht="11.25" outlineLevel="3" x14ac:dyDescent="0.2">
      <c r="F45" s="59"/>
      <c r="G45" s="60"/>
      <c r="H45" s="60"/>
      <c r="I45" s="60"/>
      <c r="J45" s="61" t="s">
        <v>1274</v>
      </c>
      <c r="K45" s="60"/>
      <c r="L45" s="62">
        <v>51.44</v>
      </c>
      <c r="M45" s="63"/>
      <c r="N45" s="64"/>
      <c r="O45" s="63"/>
      <c r="P45" s="65"/>
      <c r="Q45" s="66"/>
      <c r="R45" s="63"/>
      <c r="S45" s="63"/>
      <c r="T45" s="63"/>
      <c r="U45" s="101" t="s">
        <v>3</v>
      </c>
      <c r="V45" s="63"/>
      <c r="W45" s="63"/>
      <c r="X45" s="61"/>
      <c r="Y45" s="60"/>
      <c r="Z45" s="60"/>
    </row>
    <row r="46" spans="6:26" s="52" customFormat="1" ht="12" outlineLevel="2" x14ac:dyDescent="0.2">
      <c r="F46" s="20">
        <v>17</v>
      </c>
      <c r="G46" s="21" t="s">
        <v>10</v>
      </c>
      <c r="H46" s="53" t="s">
        <v>178</v>
      </c>
      <c r="I46" s="53"/>
      <c r="J46" s="54" t="s">
        <v>1503</v>
      </c>
      <c r="K46" s="21" t="s">
        <v>16</v>
      </c>
      <c r="L46" s="55">
        <v>111.096</v>
      </c>
      <c r="M46" s="24">
        <v>0</v>
      </c>
      <c r="N46" s="55">
        <f>L46*(1+M46/100)</f>
        <v>111.096</v>
      </c>
      <c r="O46" s="24">
        <v>0</v>
      </c>
      <c r="P46" s="25">
        <f>N46*O46</f>
        <v>0</v>
      </c>
      <c r="Q46" s="56"/>
      <c r="R46" s="57">
        <f>N46*Q46</f>
        <v>0</v>
      </c>
      <c r="S46" s="56"/>
      <c r="T46" s="57">
        <f>N46*S46</f>
        <v>0</v>
      </c>
      <c r="U46" s="25">
        <v>21</v>
      </c>
      <c r="V46" s="25">
        <f>P46*(U46/100)</f>
        <v>0</v>
      </c>
      <c r="W46" s="25">
        <f>P46+V46</f>
        <v>0</v>
      </c>
      <c r="X46" s="54"/>
      <c r="Y46" s="53" t="s">
        <v>101</v>
      </c>
      <c r="Z46" s="53" t="s">
        <v>18</v>
      </c>
    </row>
    <row r="47" spans="6:26" s="52" customFormat="1" ht="12" outlineLevel="2" x14ac:dyDescent="0.2">
      <c r="F47" s="20">
        <v>18</v>
      </c>
      <c r="G47" s="21" t="s">
        <v>10</v>
      </c>
      <c r="H47" s="53" t="s">
        <v>179</v>
      </c>
      <c r="I47" s="53"/>
      <c r="J47" s="54" t="s">
        <v>1902</v>
      </c>
      <c r="K47" s="21" t="s">
        <v>6</v>
      </c>
      <c r="L47" s="55">
        <v>111.096</v>
      </c>
      <c r="M47" s="24">
        <v>0</v>
      </c>
      <c r="N47" s="55">
        <f>L47*(1+M47/100)</f>
        <v>111.096</v>
      </c>
      <c r="O47" s="24">
        <v>0</v>
      </c>
      <c r="P47" s="25">
        <f>N47*O47</f>
        <v>0</v>
      </c>
      <c r="Q47" s="56"/>
      <c r="R47" s="57">
        <f>N47*Q47</f>
        <v>0</v>
      </c>
      <c r="S47" s="56"/>
      <c r="T47" s="57">
        <f>N47*S47</f>
        <v>0</v>
      </c>
      <c r="U47" s="25">
        <v>21</v>
      </c>
      <c r="V47" s="25">
        <f>P47*(U47/100)</f>
        <v>0</v>
      </c>
      <c r="W47" s="25">
        <f>P47+V47</f>
        <v>0</v>
      </c>
      <c r="X47" s="54"/>
      <c r="Y47" s="53" t="s">
        <v>101</v>
      </c>
      <c r="Z47" s="53" t="s">
        <v>18</v>
      </c>
    </row>
    <row r="48" spans="6:26" s="52" customFormat="1" ht="12" outlineLevel="2" x14ac:dyDescent="0.2">
      <c r="F48" s="20">
        <v>19</v>
      </c>
      <c r="G48" s="21" t="s">
        <v>10</v>
      </c>
      <c r="H48" s="53" t="s">
        <v>180</v>
      </c>
      <c r="I48" s="53"/>
      <c r="J48" s="54" t="s">
        <v>1914</v>
      </c>
      <c r="K48" s="21" t="s">
        <v>16</v>
      </c>
      <c r="L48" s="55">
        <v>47.52</v>
      </c>
      <c r="M48" s="24">
        <v>0</v>
      </c>
      <c r="N48" s="55">
        <f>L48*(1+M48/100)</f>
        <v>47.52</v>
      </c>
      <c r="O48" s="24">
        <v>0</v>
      </c>
      <c r="P48" s="25">
        <f>N48*O48</f>
        <v>0</v>
      </c>
      <c r="Q48" s="56"/>
      <c r="R48" s="57">
        <f>N48*Q48</f>
        <v>0</v>
      </c>
      <c r="S48" s="56"/>
      <c r="T48" s="57">
        <f>N48*S48</f>
        <v>0</v>
      </c>
      <c r="U48" s="25">
        <v>21</v>
      </c>
      <c r="V48" s="25">
        <f>P48*(U48/100)</f>
        <v>0</v>
      </c>
      <c r="W48" s="25">
        <f>P48+V48</f>
        <v>0</v>
      </c>
      <c r="X48" s="54"/>
      <c r="Y48" s="53" t="s">
        <v>101</v>
      </c>
      <c r="Z48" s="53" t="s">
        <v>18</v>
      </c>
    </row>
    <row r="49" spans="6:26" s="58" customFormat="1" ht="11.25" outlineLevel="3" x14ac:dyDescent="0.2">
      <c r="F49" s="59"/>
      <c r="G49" s="60"/>
      <c r="H49" s="60"/>
      <c r="I49" s="60"/>
      <c r="J49" s="61" t="s">
        <v>1588</v>
      </c>
      <c r="K49" s="60"/>
      <c r="L49" s="62">
        <v>47.52</v>
      </c>
      <c r="M49" s="63"/>
      <c r="N49" s="64"/>
      <c r="O49" s="63"/>
      <c r="P49" s="65"/>
      <c r="Q49" s="66"/>
      <c r="R49" s="63"/>
      <c r="S49" s="63"/>
      <c r="T49" s="63"/>
      <c r="U49" s="101" t="s">
        <v>3</v>
      </c>
      <c r="V49" s="63"/>
      <c r="W49" s="63"/>
      <c r="X49" s="61"/>
      <c r="Y49" s="60"/>
      <c r="Z49" s="60"/>
    </row>
    <row r="50" spans="6:26" s="52" customFormat="1" ht="24" outlineLevel="2" x14ac:dyDescent="0.2">
      <c r="F50" s="20">
        <v>20</v>
      </c>
      <c r="G50" s="21" t="s">
        <v>10</v>
      </c>
      <c r="H50" s="53" t="s">
        <v>181</v>
      </c>
      <c r="I50" s="53"/>
      <c r="J50" s="54" t="s">
        <v>2078</v>
      </c>
      <c r="K50" s="21" t="s">
        <v>16</v>
      </c>
      <c r="L50" s="55">
        <v>29.308499999999999</v>
      </c>
      <c r="M50" s="24">
        <v>0</v>
      </c>
      <c r="N50" s="55">
        <f>L50*(1+M50/100)</f>
        <v>29.308499999999999</v>
      </c>
      <c r="O50" s="24">
        <v>0</v>
      </c>
      <c r="P50" s="25">
        <f>N50*O50</f>
        <v>0</v>
      </c>
      <c r="Q50" s="56"/>
      <c r="R50" s="57">
        <f>N50*Q50</f>
        <v>0</v>
      </c>
      <c r="S50" s="56"/>
      <c r="T50" s="57">
        <f>N50*S50</f>
        <v>0</v>
      </c>
      <c r="U50" s="25">
        <v>21</v>
      </c>
      <c r="V50" s="25">
        <f>P50*(U50/100)</f>
        <v>0</v>
      </c>
      <c r="W50" s="25">
        <f>P50+V50</f>
        <v>0</v>
      </c>
      <c r="X50" s="54"/>
      <c r="Y50" s="53" t="s">
        <v>101</v>
      </c>
      <c r="Z50" s="53" t="s">
        <v>18</v>
      </c>
    </row>
    <row r="51" spans="6:26" s="58" customFormat="1" ht="11.25" outlineLevel="3" x14ac:dyDescent="0.2">
      <c r="F51" s="59"/>
      <c r="G51" s="60"/>
      <c r="H51" s="60"/>
      <c r="I51" s="60"/>
      <c r="J51" s="61" t="s">
        <v>1280</v>
      </c>
      <c r="K51" s="60"/>
      <c r="L51" s="62">
        <v>29.308499999999999</v>
      </c>
      <c r="M51" s="63"/>
      <c r="N51" s="64"/>
      <c r="O51" s="63"/>
      <c r="P51" s="65"/>
      <c r="Q51" s="66"/>
      <c r="R51" s="63"/>
      <c r="S51" s="63"/>
      <c r="T51" s="63"/>
      <c r="U51" s="101" t="s">
        <v>3</v>
      </c>
      <c r="V51" s="63"/>
      <c r="W51" s="63"/>
      <c r="X51" s="61"/>
      <c r="Y51" s="60"/>
      <c r="Z51" s="60"/>
    </row>
    <row r="52" spans="6:26" s="52" customFormat="1" ht="12" outlineLevel="2" x14ac:dyDescent="0.2">
      <c r="F52" s="20">
        <v>21</v>
      </c>
      <c r="G52" s="21" t="s">
        <v>2</v>
      </c>
      <c r="H52" s="53" t="s">
        <v>135</v>
      </c>
      <c r="I52" s="53"/>
      <c r="J52" s="54" t="s">
        <v>1683</v>
      </c>
      <c r="K52" s="21" t="s">
        <v>6</v>
      </c>
      <c r="L52" s="55">
        <v>55.687100000000001</v>
      </c>
      <c r="M52" s="24">
        <v>0</v>
      </c>
      <c r="N52" s="55">
        <f>L52*(1+M52/100)</f>
        <v>55.687100000000001</v>
      </c>
      <c r="O52" s="24">
        <v>0</v>
      </c>
      <c r="P52" s="25">
        <f>N52*O52</f>
        <v>0</v>
      </c>
      <c r="Q52" s="56">
        <v>1</v>
      </c>
      <c r="R52" s="57">
        <f>N52*Q52</f>
        <v>55.687100000000001</v>
      </c>
      <c r="S52" s="56"/>
      <c r="T52" s="57">
        <f>N52*S52</f>
        <v>0</v>
      </c>
      <c r="U52" s="25">
        <v>21</v>
      </c>
      <c r="V52" s="25">
        <f>P52*(U52/100)</f>
        <v>0</v>
      </c>
      <c r="W52" s="25">
        <f>P52+V52</f>
        <v>0</v>
      </c>
      <c r="X52" s="54"/>
      <c r="Y52" s="53" t="s">
        <v>101</v>
      </c>
      <c r="Z52" s="53" t="s">
        <v>18</v>
      </c>
    </row>
    <row r="53" spans="6:26" s="58" customFormat="1" ht="11.25" outlineLevel="3" x14ac:dyDescent="0.2">
      <c r="F53" s="59"/>
      <c r="G53" s="60"/>
      <c r="H53" s="60"/>
      <c r="I53" s="60"/>
      <c r="J53" s="61" t="s">
        <v>916</v>
      </c>
      <c r="K53" s="60"/>
      <c r="L53" s="62">
        <v>55.687100000000001</v>
      </c>
      <c r="M53" s="63"/>
      <c r="N53" s="64"/>
      <c r="O53" s="63"/>
      <c r="P53" s="65"/>
      <c r="Q53" s="66"/>
      <c r="R53" s="63"/>
      <c r="S53" s="63"/>
      <c r="T53" s="63"/>
      <c r="U53" s="101" t="s">
        <v>3</v>
      </c>
      <c r="V53" s="63"/>
      <c r="W53" s="63"/>
      <c r="X53" s="61"/>
      <c r="Y53" s="60"/>
      <c r="Z53" s="60"/>
    </row>
    <row r="54" spans="6:26" s="102" customFormat="1" ht="12.75" customHeight="1" outlineLevel="2" x14ac:dyDescent="0.2">
      <c r="F54" s="103"/>
      <c r="G54" s="104"/>
      <c r="H54" s="104"/>
      <c r="I54" s="104"/>
      <c r="J54" s="105"/>
      <c r="K54" s="104"/>
      <c r="L54" s="106"/>
      <c r="M54" s="107"/>
      <c r="N54" s="106"/>
      <c r="O54" s="107"/>
      <c r="P54" s="108"/>
      <c r="Q54" s="109"/>
      <c r="R54" s="107"/>
      <c r="S54" s="107"/>
      <c r="T54" s="107"/>
      <c r="U54" s="110" t="s">
        <v>3</v>
      </c>
      <c r="V54" s="107"/>
      <c r="W54" s="107"/>
      <c r="X54" s="107"/>
      <c r="Y54" s="104"/>
      <c r="Z54" s="104"/>
    </row>
    <row r="55" spans="6:26" s="43" customFormat="1" ht="16.5" customHeight="1" outlineLevel="1" x14ac:dyDescent="0.2">
      <c r="F55" s="44"/>
      <c r="G55" s="6"/>
      <c r="H55" s="45"/>
      <c r="I55" s="45"/>
      <c r="J55" s="45" t="s">
        <v>1062</v>
      </c>
      <c r="K55" s="6"/>
      <c r="L55" s="46"/>
      <c r="M55" s="47"/>
      <c r="N55" s="46"/>
      <c r="O55" s="47"/>
      <c r="P55" s="48">
        <f>SUBTOTAL(9,P56:P74)</f>
        <v>0</v>
      </c>
      <c r="Q55" s="49"/>
      <c r="R55" s="50">
        <f>SUBTOTAL(9,R56:R74)</f>
        <v>32.181185446000001</v>
      </c>
      <c r="S55" s="47"/>
      <c r="T55" s="50">
        <f>SUBTOTAL(9,T56:T74)</f>
        <v>0</v>
      </c>
      <c r="U55" s="100" t="s">
        <v>3</v>
      </c>
      <c r="V55" s="48">
        <f>SUBTOTAL(9,V56:V74)</f>
        <v>0</v>
      </c>
      <c r="W55" s="48">
        <f>SUBTOTAL(9,W56:W74)</f>
        <v>0</v>
      </c>
      <c r="X55" s="51"/>
      <c r="Y55" s="29"/>
      <c r="Z55" s="29"/>
    </row>
    <row r="56" spans="6:26" s="52" customFormat="1" ht="12" outlineLevel="2" x14ac:dyDescent="0.2">
      <c r="F56" s="20">
        <v>1</v>
      </c>
      <c r="G56" s="21" t="s">
        <v>10</v>
      </c>
      <c r="H56" s="53" t="s">
        <v>187</v>
      </c>
      <c r="I56" s="53"/>
      <c r="J56" s="54" t="s">
        <v>1627</v>
      </c>
      <c r="K56" s="21" t="s">
        <v>16</v>
      </c>
      <c r="L56" s="55">
        <v>1.2000000000000002</v>
      </c>
      <c r="M56" s="24">
        <v>0</v>
      </c>
      <c r="N56" s="55">
        <f>L56*(1+M56/100)</f>
        <v>1.2000000000000002</v>
      </c>
      <c r="O56" s="24">
        <v>0</v>
      </c>
      <c r="P56" s="25">
        <f>N56*O56</f>
        <v>0</v>
      </c>
      <c r="Q56" s="56">
        <v>2.2563399999999998</v>
      </c>
      <c r="R56" s="57">
        <f>N56*Q56</f>
        <v>2.707608</v>
      </c>
      <c r="S56" s="56"/>
      <c r="T56" s="57">
        <f>N56*S56</f>
        <v>0</v>
      </c>
      <c r="U56" s="25">
        <v>21</v>
      </c>
      <c r="V56" s="25">
        <f>P56*(U56/100)</f>
        <v>0</v>
      </c>
      <c r="W56" s="25">
        <f>P56+V56</f>
        <v>0</v>
      </c>
      <c r="X56" s="54"/>
      <c r="Y56" s="53" t="s">
        <v>101</v>
      </c>
      <c r="Z56" s="53" t="s">
        <v>19</v>
      </c>
    </row>
    <row r="57" spans="6:26" s="58" customFormat="1" ht="11.25" outlineLevel="3" x14ac:dyDescent="0.2">
      <c r="F57" s="59"/>
      <c r="G57" s="60"/>
      <c r="H57" s="60"/>
      <c r="I57" s="60"/>
      <c r="J57" s="61" t="s">
        <v>1183</v>
      </c>
      <c r="K57" s="60"/>
      <c r="L57" s="62">
        <v>1.2000000000000002</v>
      </c>
      <c r="M57" s="63"/>
      <c r="N57" s="64"/>
      <c r="O57" s="63"/>
      <c r="P57" s="65"/>
      <c r="Q57" s="66"/>
      <c r="R57" s="63"/>
      <c r="S57" s="63"/>
      <c r="T57" s="63"/>
      <c r="U57" s="101" t="s">
        <v>3</v>
      </c>
      <c r="V57" s="63"/>
      <c r="W57" s="63"/>
      <c r="X57" s="61"/>
      <c r="Y57" s="60"/>
      <c r="Z57" s="60"/>
    </row>
    <row r="58" spans="6:26" s="52" customFormat="1" ht="24" outlineLevel="2" x14ac:dyDescent="0.2">
      <c r="F58" s="20">
        <v>2</v>
      </c>
      <c r="G58" s="21" t="s">
        <v>10</v>
      </c>
      <c r="H58" s="53" t="s">
        <v>188</v>
      </c>
      <c r="I58" s="53"/>
      <c r="J58" s="54" t="s">
        <v>2034</v>
      </c>
      <c r="K58" s="21" t="s">
        <v>5</v>
      </c>
      <c r="L58" s="55">
        <v>20</v>
      </c>
      <c r="M58" s="24">
        <v>0</v>
      </c>
      <c r="N58" s="55">
        <f>L58*(1+M58/100)</f>
        <v>20</v>
      </c>
      <c r="O58" s="24">
        <v>0</v>
      </c>
      <c r="P58" s="25">
        <f>N58*O58</f>
        <v>0</v>
      </c>
      <c r="Q58" s="56">
        <v>0.24629999999999999</v>
      </c>
      <c r="R58" s="57">
        <f>N58*Q58</f>
        <v>4.9260000000000002</v>
      </c>
      <c r="S58" s="56"/>
      <c r="T58" s="57">
        <f>N58*S58</f>
        <v>0</v>
      </c>
      <c r="U58" s="25">
        <v>21</v>
      </c>
      <c r="V58" s="25">
        <f>P58*(U58/100)</f>
        <v>0</v>
      </c>
      <c r="W58" s="25">
        <f>P58+V58</f>
        <v>0</v>
      </c>
      <c r="X58" s="54"/>
      <c r="Y58" s="53" t="s">
        <v>101</v>
      </c>
      <c r="Z58" s="53" t="s">
        <v>19</v>
      </c>
    </row>
    <row r="59" spans="6:26" s="58" customFormat="1" ht="11.25" outlineLevel="3" x14ac:dyDescent="0.2">
      <c r="F59" s="59"/>
      <c r="G59" s="60"/>
      <c r="H59" s="60"/>
      <c r="I59" s="60"/>
      <c r="J59" s="61" t="s">
        <v>1069</v>
      </c>
      <c r="K59" s="60"/>
      <c r="L59" s="62">
        <v>20</v>
      </c>
      <c r="M59" s="63"/>
      <c r="N59" s="64"/>
      <c r="O59" s="63"/>
      <c r="P59" s="65"/>
      <c r="Q59" s="66"/>
      <c r="R59" s="63"/>
      <c r="S59" s="63"/>
      <c r="T59" s="63"/>
      <c r="U59" s="101" t="s">
        <v>3</v>
      </c>
      <c r="V59" s="63"/>
      <c r="W59" s="63"/>
      <c r="X59" s="61"/>
      <c r="Y59" s="60"/>
      <c r="Z59" s="60"/>
    </row>
    <row r="60" spans="6:26" s="52" customFormat="1" ht="12" outlineLevel="2" x14ac:dyDescent="0.2">
      <c r="F60" s="20">
        <v>3</v>
      </c>
      <c r="G60" s="21" t="s">
        <v>10</v>
      </c>
      <c r="H60" s="53" t="s">
        <v>189</v>
      </c>
      <c r="I60" s="53"/>
      <c r="J60" s="54" t="s">
        <v>1637</v>
      </c>
      <c r="K60" s="21" t="s">
        <v>64</v>
      </c>
      <c r="L60" s="55">
        <v>1</v>
      </c>
      <c r="M60" s="24">
        <v>0</v>
      </c>
      <c r="N60" s="55">
        <f>L60*(1+M60/100)</f>
        <v>1</v>
      </c>
      <c r="O60" s="24">
        <v>0</v>
      </c>
      <c r="P60" s="25">
        <f>N60*O60</f>
        <v>0</v>
      </c>
      <c r="Q60" s="56"/>
      <c r="R60" s="57">
        <f>N60*Q60</f>
        <v>0</v>
      </c>
      <c r="S60" s="56"/>
      <c r="T60" s="57">
        <f>N60*S60</f>
        <v>0</v>
      </c>
      <c r="U60" s="25">
        <v>21</v>
      </c>
      <c r="V60" s="25">
        <f>P60*(U60/100)</f>
        <v>0</v>
      </c>
      <c r="W60" s="25">
        <f>P60+V60</f>
        <v>0</v>
      </c>
      <c r="X60" s="54"/>
      <c r="Y60" s="53" t="s">
        <v>101</v>
      </c>
      <c r="Z60" s="53" t="s">
        <v>19</v>
      </c>
    </row>
    <row r="61" spans="6:26" s="52" customFormat="1" ht="12" outlineLevel="2" x14ac:dyDescent="0.2">
      <c r="F61" s="20">
        <v>4</v>
      </c>
      <c r="G61" s="21" t="s">
        <v>10</v>
      </c>
      <c r="H61" s="53" t="s">
        <v>190</v>
      </c>
      <c r="I61" s="53"/>
      <c r="J61" s="54" t="s">
        <v>1838</v>
      </c>
      <c r="K61" s="21" t="s">
        <v>15</v>
      </c>
      <c r="L61" s="55">
        <v>92.4</v>
      </c>
      <c r="M61" s="24">
        <v>0</v>
      </c>
      <c r="N61" s="55">
        <f>L61*(1+M61/100)</f>
        <v>92.4</v>
      </c>
      <c r="O61" s="24">
        <v>0</v>
      </c>
      <c r="P61" s="25">
        <f>N61*O61</f>
        <v>0</v>
      </c>
      <c r="Q61" s="56">
        <v>1E-4</v>
      </c>
      <c r="R61" s="57">
        <f>N61*Q61</f>
        <v>9.2400000000000017E-3</v>
      </c>
      <c r="S61" s="56"/>
      <c r="T61" s="57">
        <f>N61*S61</f>
        <v>0</v>
      </c>
      <c r="U61" s="25">
        <v>21</v>
      </c>
      <c r="V61" s="25">
        <f>P61*(U61/100)</f>
        <v>0</v>
      </c>
      <c r="W61" s="25">
        <f>P61+V61</f>
        <v>0</v>
      </c>
      <c r="X61" s="54"/>
      <c r="Y61" s="53" t="s">
        <v>101</v>
      </c>
      <c r="Z61" s="53" t="s">
        <v>19</v>
      </c>
    </row>
    <row r="62" spans="6:26" s="58" customFormat="1" ht="11.25" outlineLevel="3" x14ac:dyDescent="0.2">
      <c r="F62" s="59"/>
      <c r="G62" s="60"/>
      <c r="H62" s="60"/>
      <c r="I62" s="60"/>
      <c r="J62" s="61" t="s">
        <v>1110</v>
      </c>
      <c r="K62" s="60"/>
      <c r="L62" s="62">
        <v>92.4</v>
      </c>
      <c r="M62" s="63"/>
      <c r="N62" s="64"/>
      <c r="O62" s="63"/>
      <c r="P62" s="65"/>
      <c r="Q62" s="66"/>
      <c r="R62" s="63"/>
      <c r="S62" s="63"/>
      <c r="T62" s="63"/>
      <c r="U62" s="101" t="s">
        <v>3</v>
      </c>
      <c r="V62" s="63"/>
      <c r="W62" s="63"/>
      <c r="X62" s="61"/>
      <c r="Y62" s="60"/>
      <c r="Z62" s="60"/>
    </row>
    <row r="63" spans="6:26" s="52" customFormat="1" ht="12" outlineLevel="2" x14ac:dyDescent="0.2">
      <c r="F63" s="20">
        <v>5</v>
      </c>
      <c r="G63" s="21" t="s">
        <v>10</v>
      </c>
      <c r="H63" s="53" t="s">
        <v>191</v>
      </c>
      <c r="I63" s="53"/>
      <c r="J63" s="54" t="s">
        <v>1603</v>
      </c>
      <c r="K63" s="21" t="s">
        <v>5</v>
      </c>
      <c r="L63" s="55">
        <v>6.8</v>
      </c>
      <c r="M63" s="24">
        <v>0</v>
      </c>
      <c r="N63" s="55">
        <f>L63*(1+M63/100)</f>
        <v>6.8</v>
      </c>
      <c r="O63" s="24">
        <v>0</v>
      </c>
      <c r="P63" s="25">
        <f>N63*O63</f>
        <v>0</v>
      </c>
      <c r="Q63" s="56">
        <v>3.2000000000000003E-4</v>
      </c>
      <c r="R63" s="57">
        <f>N63*Q63</f>
        <v>2.176E-3</v>
      </c>
      <c r="S63" s="56"/>
      <c r="T63" s="57">
        <f>N63*S63</f>
        <v>0</v>
      </c>
      <c r="U63" s="25">
        <v>21</v>
      </c>
      <c r="V63" s="25">
        <f>P63*(U63/100)</f>
        <v>0</v>
      </c>
      <c r="W63" s="25">
        <f>P63+V63</f>
        <v>0</v>
      </c>
      <c r="X63" s="54"/>
      <c r="Y63" s="53" t="s">
        <v>101</v>
      </c>
      <c r="Z63" s="53" t="s">
        <v>19</v>
      </c>
    </row>
    <row r="64" spans="6:26" s="58" customFormat="1" ht="11.25" outlineLevel="3" x14ac:dyDescent="0.2">
      <c r="F64" s="59"/>
      <c r="G64" s="60"/>
      <c r="H64" s="60"/>
      <c r="I64" s="60"/>
      <c r="J64" s="61" t="s">
        <v>1059</v>
      </c>
      <c r="K64" s="60"/>
      <c r="L64" s="62">
        <v>6.8</v>
      </c>
      <c r="M64" s="63"/>
      <c r="N64" s="64"/>
      <c r="O64" s="63"/>
      <c r="P64" s="65"/>
      <c r="Q64" s="66"/>
      <c r="R64" s="63"/>
      <c r="S64" s="63"/>
      <c r="T64" s="63"/>
      <c r="U64" s="101" t="s">
        <v>3</v>
      </c>
      <c r="V64" s="63"/>
      <c r="W64" s="63"/>
      <c r="X64" s="61"/>
      <c r="Y64" s="60"/>
      <c r="Z64" s="60"/>
    </row>
    <row r="65" spans="6:26" s="52" customFormat="1" ht="12" outlineLevel="2" x14ac:dyDescent="0.2">
      <c r="F65" s="20">
        <v>6</v>
      </c>
      <c r="G65" s="21" t="s">
        <v>10</v>
      </c>
      <c r="H65" s="53" t="s">
        <v>193</v>
      </c>
      <c r="I65" s="53"/>
      <c r="J65" s="54" t="s">
        <v>1681</v>
      </c>
      <c r="K65" s="21" t="s">
        <v>16</v>
      </c>
      <c r="L65" s="55">
        <v>1.2474000000000001</v>
      </c>
      <c r="M65" s="24">
        <v>0</v>
      </c>
      <c r="N65" s="55">
        <f>L65*(1+M65/100)</f>
        <v>1.2474000000000001</v>
      </c>
      <c r="O65" s="24">
        <v>0</v>
      </c>
      <c r="P65" s="25">
        <f>N65*O65</f>
        <v>0</v>
      </c>
      <c r="Q65" s="56">
        <v>2.45329</v>
      </c>
      <c r="R65" s="57">
        <f>N65*Q65</f>
        <v>3.0602339460000003</v>
      </c>
      <c r="S65" s="56"/>
      <c r="T65" s="57">
        <f>N65*S65</f>
        <v>0</v>
      </c>
      <c r="U65" s="25">
        <v>21</v>
      </c>
      <c r="V65" s="25">
        <f>P65*(U65/100)</f>
        <v>0</v>
      </c>
      <c r="W65" s="25">
        <f>P65+V65</f>
        <v>0</v>
      </c>
      <c r="X65" s="54"/>
      <c r="Y65" s="53" t="s">
        <v>101</v>
      </c>
      <c r="Z65" s="53" t="s">
        <v>19</v>
      </c>
    </row>
    <row r="66" spans="6:26" s="58" customFormat="1" ht="11.25" outlineLevel="3" x14ac:dyDescent="0.2">
      <c r="F66" s="59"/>
      <c r="G66" s="60"/>
      <c r="H66" s="60"/>
      <c r="I66" s="60"/>
      <c r="J66" s="61" t="s">
        <v>1662</v>
      </c>
      <c r="K66" s="60"/>
      <c r="L66" s="62">
        <v>1.2474000000000001</v>
      </c>
      <c r="M66" s="63"/>
      <c r="N66" s="64"/>
      <c r="O66" s="63"/>
      <c r="P66" s="65"/>
      <c r="Q66" s="66"/>
      <c r="R66" s="63"/>
      <c r="S66" s="63"/>
      <c r="T66" s="63"/>
      <c r="U66" s="101" t="s">
        <v>3</v>
      </c>
      <c r="V66" s="63"/>
      <c r="W66" s="63"/>
      <c r="X66" s="61"/>
      <c r="Y66" s="60"/>
      <c r="Z66" s="60"/>
    </row>
    <row r="67" spans="6:26" s="52" customFormat="1" ht="24" outlineLevel="2" x14ac:dyDescent="0.2">
      <c r="F67" s="20">
        <v>7</v>
      </c>
      <c r="G67" s="21" t="s">
        <v>10</v>
      </c>
      <c r="H67" s="53" t="s">
        <v>194</v>
      </c>
      <c r="I67" s="53"/>
      <c r="J67" s="54" t="s">
        <v>2109</v>
      </c>
      <c r="K67" s="21" t="s">
        <v>16</v>
      </c>
      <c r="L67" s="55">
        <v>4.1444999999999999</v>
      </c>
      <c r="M67" s="24">
        <v>0</v>
      </c>
      <c r="N67" s="55">
        <f>L67*(1+M67/100)</f>
        <v>4.1444999999999999</v>
      </c>
      <c r="O67" s="24">
        <v>0</v>
      </c>
      <c r="P67" s="25">
        <f>N67*O67</f>
        <v>0</v>
      </c>
      <c r="Q67" s="56">
        <v>2.4590000000000001</v>
      </c>
      <c r="R67" s="57">
        <f>N67*Q67</f>
        <v>10.1913255</v>
      </c>
      <c r="S67" s="56"/>
      <c r="T67" s="57">
        <f>N67*S67</f>
        <v>0</v>
      </c>
      <c r="U67" s="25">
        <v>21</v>
      </c>
      <c r="V67" s="25">
        <f>P67*(U67/100)</f>
        <v>0</v>
      </c>
      <c r="W67" s="25">
        <f>P67+V67</f>
        <v>0</v>
      </c>
      <c r="X67" s="54"/>
      <c r="Y67" s="53" t="s">
        <v>101</v>
      </c>
      <c r="Z67" s="53" t="s">
        <v>19</v>
      </c>
    </row>
    <row r="68" spans="6:26" s="58" customFormat="1" ht="11.25" outlineLevel="3" x14ac:dyDescent="0.2">
      <c r="F68" s="59"/>
      <c r="G68" s="60"/>
      <c r="H68" s="60"/>
      <c r="I68" s="60"/>
      <c r="J68" s="61" t="s">
        <v>1161</v>
      </c>
      <c r="K68" s="60"/>
      <c r="L68" s="62">
        <v>1.2825</v>
      </c>
      <c r="M68" s="63"/>
      <c r="N68" s="64"/>
      <c r="O68" s="63"/>
      <c r="P68" s="65"/>
      <c r="Q68" s="66"/>
      <c r="R68" s="63"/>
      <c r="S68" s="63"/>
      <c r="T68" s="63"/>
      <c r="U68" s="101" t="s">
        <v>3</v>
      </c>
      <c r="V68" s="63"/>
      <c r="W68" s="63"/>
      <c r="X68" s="61"/>
      <c r="Y68" s="60"/>
      <c r="Z68" s="60"/>
    </row>
    <row r="69" spans="6:26" s="58" customFormat="1" ht="11.25" outlineLevel="3" x14ac:dyDescent="0.2">
      <c r="F69" s="59"/>
      <c r="G69" s="60"/>
      <c r="H69" s="60"/>
      <c r="I69" s="60"/>
      <c r="J69" s="61" t="s">
        <v>1279</v>
      </c>
      <c r="K69" s="60"/>
      <c r="L69" s="62">
        <v>2.8619999999999997</v>
      </c>
      <c r="M69" s="63"/>
      <c r="N69" s="64"/>
      <c r="O69" s="63"/>
      <c r="P69" s="65"/>
      <c r="Q69" s="66"/>
      <c r="R69" s="63"/>
      <c r="S69" s="63"/>
      <c r="T69" s="63"/>
      <c r="U69" s="101" t="s">
        <v>3</v>
      </c>
      <c r="V69" s="63"/>
      <c r="W69" s="63"/>
      <c r="X69" s="61"/>
      <c r="Y69" s="60"/>
      <c r="Z69" s="60"/>
    </row>
    <row r="70" spans="6:26" s="52" customFormat="1" ht="12" outlineLevel="2" x14ac:dyDescent="0.2">
      <c r="F70" s="20">
        <v>8</v>
      </c>
      <c r="G70" s="21" t="s">
        <v>10</v>
      </c>
      <c r="H70" s="53" t="s">
        <v>195</v>
      </c>
      <c r="I70" s="53"/>
      <c r="J70" s="54" t="s">
        <v>1852</v>
      </c>
      <c r="K70" s="21" t="s">
        <v>5</v>
      </c>
      <c r="L70" s="55">
        <v>6.8</v>
      </c>
      <c r="M70" s="24">
        <v>0</v>
      </c>
      <c r="N70" s="55">
        <f>L70*(1+M70/100)</f>
        <v>6.8</v>
      </c>
      <c r="O70" s="24">
        <v>0</v>
      </c>
      <c r="P70" s="25">
        <f>N70*O70</f>
        <v>0</v>
      </c>
      <c r="Q70" s="56">
        <v>3.7010000000000001E-2</v>
      </c>
      <c r="R70" s="57">
        <f>N70*Q70</f>
        <v>0.251668</v>
      </c>
      <c r="S70" s="56"/>
      <c r="T70" s="57">
        <f>N70*S70</f>
        <v>0</v>
      </c>
      <c r="U70" s="25">
        <v>21</v>
      </c>
      <c r="V70" s="25">
        <f>P70*(U70/100)</f>
        <v>0</v>
      </c>
      <c r="W70" s="25">
        <f>P70+V70</f>
        <v>0</v>
      </c>
      <c r="X70" s="54"/>
      <c r="Y70" s="53" t="s">
        <v>101</v>
      </c>
      <c r="Z70" s="53" t="s">
        <v>19</v>
      </c>
    </row>
    <row r="71" spans="6:26" s="52" customFormat="1" ht="24" outlineLevel="2" x14ac:dyDescent="0.2">
      <c r="F71" s="20">
        <v>9</v>
      </c>
      <c r="G71" s="21" t="s">
        <v>10</v>
      </c>
      <c r="H71" s="53" t="s">
        <v>196</v>
      </c>
      <c r="I71" s="53"/>
      <c r="J71" s="54" t="s">
        <v>2044</v>
      </c>
      <c r="K71" s="21" t="s">
        <v>15</v>
      </c>
      <c r="L71" s="55">
        <v>324.5</v>
      </c>
      <c r="M71" s="24">
        <v>0</v>
      </c>
      <c r="N71" s="55">
        <f>L71*(1+M71/100)</f>
        <v>324.5</v>
      </c>
      <c r="O71" s="24">
        <v>0</v>
      </c>
      <c r="P71" s="25">
        <f>N71*O71</f>
        <v>0</v>
      </c>
      <c r="Q71" s="56">
        <v>3.3939999999999998E-2</v>
      </c>
      <c r="R71" s="57">
        <f>N71*Q71</f>
        <v>11.013529999999999</v>
      </c>
      <c r="S71" s="56"/>
      <c r="T71" s="57">
        <f>N71*S71</f>
        <v>0</v>
      </c>
      <c r="U71" s="25">
        <v>21</v>
      </c>
      <c r="V71" s="25">
        <f>P71*(U71/100)</f>
        <v>0</v>
      </c>
      <c r="W71" s="25">
        <f>P71+V71</f>
        <v>0</v>
      </c>
      <c r="X71" s="54"/>
      <c r="Y71" s="53" t="s">
        <v>101</v>
      </c>
      <c r="Z71" s="53" t="s">
        <v>19</v>
      </c>
    </row>
    <row r="72" spans="6:26" s="58" customFormat="1" ht="11.25" outlineLevel="3" x14ac:dyDescent="0.2">
      <c r="F72" s="59"/>
      <c r="G72" s="60"/>
      <c r="H72" s="60"/>
      <c r="I72" s="60"/>
      <c r="J72" s="61" t="s">
        <v>1250</v>
      </c>
      <c r="K72" s="60"/>
      <c r="L72" s="62">
        <v>324.5</v>
      </c>
      <c r="M72" s="63"/>
      <c r="N72" s="64"/>
      <c r="O72" s="63"/>
      <c r="P72" s="65"/>
      <c r="Q72" s="66"/>
      <c r="R72" s="63"/>
      <c r="S72" s="63"/>
      <c r="T72" s="63"/>
      <c r="U72" s="101" t="s">
        <v>3</v>
      </c>
      <c r="V72" s="63"/>
      <c r="W72" s="63"/>
      <c r="X72" s="61"/>
      <c r="Y72" s="60"/>
      <c r="Z72" s="60"/>
    </row>
    <row r="73" spans="6:26" s="52" customFormat="1" ht="12" outlineLevel="2" x14ac:dyDescent="0.2">
      <c r="F73" s="20">
        <v>10</v>
      </c>
      <c r="G73" s="21" t="s">
        <v>2</v>
      </c>
      <c r="H73" s="53" t="s">
        <v>148</v>
      </c>
      <c r="I73" s="53"/>
      <c r="J73" s="54" t="s">
        <v>1410</v>
      </c>
      <c r="K73" s="21" t="s">
        <v>15</v>
      </c>
      <c r="L73" s="55">
        <v>92.4</v>
      </c>
      <c r="M73" s="24">
        <v>5</v>
      </c>
      <c r="N73" s="55">
        <f>L73*(1+M73/100)</f>
        <v>97.02000000000001</v>
      </c>
      <c r="O73" s="24">
        <v>0</v>
      </c>
      <c r="P73" s="25">
        <f>N73*O73</f>
        <v>0</v>
      </c>
      <c r="Q73" s="56">
        <v>2.0000000000000001E-4</v>
      </c>
      <c r="R73" s="57">
        <f>N73*Q73</f>
        <v>1.9404000000000005E-2</v>
      </c>
      <c r="S73" s="56"/>
      <c r="T73" s="57">
        <f>N73*S73</f>
        <v>0</v>
      </c>
      <c r="U73" s="25">
        <v>21</v>
      </c>
      <c r="V73" s="25">
        <f>P73*(U73/100)</f>
        <v>0</v>
      </c>
      <c r="W73" s="25">
        <f>P73+V73</f>
        <v>0</v>
      </c>
      <c r="X73" s="54"/>
      <c r="Y73" s="53" t="s">
        <v>101</v>
      </c>
      <c r="Z73" s="53" t="s">
        <v>19</v>
      </c>
    </row>
    <row r="74" spans="6:26" s="102" customFormat="1" ht="12.75" customHeight="1" outlineLevel="2" x14ac:dyDescent="0.2">
      <c r="F74" s="103"/>
      <c r="G74" s="104"/>
      <c r="H74" s="104"/>
      <c r="I74" s="104"/>
      <c r="J74" s="105"/>
      <c r="K74" s="104"/>
      <c r="L74" s="106"/>
      <c r="M74" s="107"/>
      <c r="N74" s="106"/>
      <c r="O74" s="107"/>
      <c r="P74" s="108"/>
      <c r="Q74" s="109"/>
      <c r="R74" s="107"/>
      <c r="S74" s="107"/>
      <c r="T74" s="107"/>
      <c r="U74" s="110" t="s">
        <v>3</v>
      </c>
      <c r="V74" s="107"/>
      <c r="W74" s="107"/>
      <c r="X74" s="107"/>
      <c r="Y74" s="104"/>
      <c r="Z74" s="104"/>
    </row>
    <row r="75" spans="6:26" s="43" customFormat="1" ht="16.5" customHeight="1" outlineLevel="1" x14ac:dyDescent="0.2">
      <c r="F75" s="44"/>
      <c r="G75" s="6"/>
      <c r="H75" s="45"/>
      <c r="I75" s="45"/>
      <c r="J75" s="45" t="s">
        <v>1202</v>
      </c>
      <c r="K75" s="6"/>
      <c r="L75" s="46"/>
      <c r="M75" s="47"/>
      <c r="N75" s="46"/>
      <c r="O75" s="47"/>
      <c r="P75" s="48">
        <f>SUBTOTAL(9,P76:P118)</f>
        <v>0</v>
      </c>
      <c r="Q75" s="49"/>
      <c r="R75" s="50">
        <f>SUBTOTAL(9,R76:R118)</f>
        <v>47.7785972059364</v>
      </c>
      <c r="S75" s="47"/>
      <c r="T75" s="50">
        <f>SUBTOTAL(9,T76:T118)</f>
        <v>0</v>
      </c>
      <c r="U75" s="100" t="s">
        <v>3</v>
      </c>
      <c r="V75" s="48">
        <f>SUBTOTAL(9,V76:V118)</f>
        <v>0</v>
      </c>
      <c r="W75" s="48">
        <f>SUBTOTAL(9,W76:W118)</f>
        <v>0</v>
      </c>
      <c r="X75" s="51"/>
      <c r="Y75" s="29"/>
      <c r="Z75" s="29"/>
    </row>
    <row r="76" spans="6:26" s="52" customFormat="1" ht="12" outlineLevel="2" x14ac:dyDescent="0.2">
      <c r="F76" s="20">
        <v>1</v>
      </c>
      <c r="G76" s="21" t="s">
        <v>2</v>
      </c>
      <c r="H76" s="53" t="s">
        <v>124</v>
      </c>
      <c r="I76" s="53"/>
      <c r="J76" s="54" t="s">
        <v>1872</v>
      </c>
      <c r="K76" s="21" t="s">
        <v>6</v>
      </c>
      <c r="L76" s="55">
        <v>0.11222399999999999</v>
      </c>
      <c r="M76" s="24">
        <v>8</v>
      </c>
      <c r="N76" s="55">
        <f>L76*(1+M76/100)</f>
        <v>0.12120191999999999</v>
      </c>
      <c r="O76" s="24">
        <v>0</v>
      </c>
      <c r="P76" s="25">
        <f>N76*O76</f>
        <v>0</v>
      </c>
      <c r="Q76" s="56">
        <v>1</v>
      </c>
      <c r="R76" s="57">
        <f>N76*Q76</f>
        <v>0.12120191999999999</v>
      </c>
      <c r="S76" s="56"/>
      <c r="T76" s="57">
        <f>N76*S76</f>
        <v>0</v>
      </c>
      <c r="U76" s="25">
        <v>21</v>
      </c>
      <c r="V76" s="25">
        <f>P76*(U76/100)</f>
        <v>0</v>
      </c>
      <c r="W76" s="25">
        <f>P76+V76</f>
        <v>0</v>
      </c>
      <c r="X76" s="54"/>
      <c r="Y76" s="53" t="s">
        <v>101</v>
      </c>
      <c r="Z76" s="53" t="s">
        <v>20</v>
      </c>
    </row>
    <row r="77" spans="6:26" s="58" customFormat="1" ht="11.25" outlineLevel="3" x14ac:dyDescent="0.2">
      <c r="F77" s="59"/>
      <c r="G77" s="60"/>
      <c r="H77" s="60"/>
      <c r="I77" s="60"/>
      <c r="J77" s="61" t="s">
        <v>1160</v>
      </c>
      <c r="K77" s="60"/>
      <c r="L77" s="62">
        <v>7.1903999999999996E-2</v>
      </c>
      <c r="M77" s="63"/>
      <c r="N77" s="64"/>
      <c r="O77" s="63"/>
      <c r="P77" s="65"/>
      <c r="Q77" s="66"/>
      <c r="R77" s="63"/>
      <c r="S77" s="63"/>
      <c r="T77" s="63"/>
      <c r="U77" s="101" t="s">
        <v>3</v>
      </c>
      <c r="V77" s="63"/>
      <c r="W77" s="63"/>
      <c r="X77" s="61"/>
      <c r="Y77" s="60"/>
      <c r="Z77" s="60"/>
    </row>
    <row r="78" spans="6:26" s="58" customFormat="1" ht="11.25" outlineLevel="3" x14ac:dyDescent="0.2">
      <c r="F78" s="59"/>
      <c r="G78" s="60"/>
      <c r="H78" s="60"/>
      <c r="I78" s="60"/>
      <c r="J78" s="61" t="s">
        <v>1142</v>
      </c>
      <c r="K78" s="60"/>
      <c r="L78" s="62">
        <v>4.0320000000000002E-2</v>
      </c>
      <c r="M78" s="63"/>
      <c r="N78" s="64"/>
      <c r="O78" s="63"/>
      <c r="P78" s="65"/>
      <c r="Q78" s="66"/>
      <c r="R78" s="63"/>
      <c r="S78" s="63"/>
      <c r="T78" s="63"/>
      <c r="U78" s="101" t="s">
        <v>3</v>
      </c>
      <c r="V78" s="63"/>
      <c r="W78" s="63"/>
      <c r="X78" s="61"/>
      <c r="Y78" s="60"/>
      <c r="Z78" s="60"/>
    </row>
    <row r="79" spans="6:26" s="52" customFormat="1" ht="12" outlineLevel="2" x14ac:dyDescent="0.2">
      <c r="F79" s="20">
        <v>2</v>
      </c>
      <c r="G79" s="21" t="s">
        <v>2</v>
      </c>
      <c r="H79" s="53" t="s">
        <v>125</v>
      </c>
      <c r="I79" s="53"/>
      <c r="J79" s="54" t="s">
        <v>1873</v>
      </c>
      <c r="K79" s="21" t="s">
        <v>6</v>
      </c>
      <c r="L79" s="55">
        <v>0.34704000000000002</v>
      </c>
      <c r="M79" s="24">
        <v>8</v>
      </c>
      <c r="N79" s="55">
        <f>L79*(1+M79/100)</f>
        <v>0.37480320000000006</v>
      </c>
      <c r="O79" s="24">
        <v>0</v>
      </c>
      <c r="P79" s="25">
        <f>N79*O79</f>
        <v>0</v>
      </c>
      <c r="Q79" s="56">
        <v>1</v>
      </c>
      <c r="R79" s="57">
        <f>N79*Q79</f>
        <v>0.37480320000000006</v>
      </c>
      <c r="S79" s="56"/>
      <c r="T79" s="57">
        <f>N79*S79</f>
        <v>0</v>
      </c>
      <c r="U79" s="25">
        <v>21</v>
      </c>
      <c r="V79" s="25">
        <f>P79*(U79/100)</f>
        <v>0</v>
      </c>
      <c r="W79" s="25">
        <f>P79+V79</f>
        <v>0</v>
      </c>
      <c r="X79" s="54"/>
      <c r="Y79" s="53" t="s">
        <v>101</v>
      </c>
      <c r="Z79" s="53" t="s">
        <v>20</v>
      </c>
    </row>
    <row r="80" spans="6:26" s="58" customFormat="1" ht="11.25" outlineLevel="3" x14ac:dyDescent="0.2">
      <c r="F80" s="59"/>
      <c r="G80" s="60"/>
      <c r="H80" s="60"/>
      <c r="I80" s="60"/>
      <c r="J80" s="61" t="s">
        <v>1249</v>
      </c>
      <c r="K80" s="60"/>
      <c r="L80" s="62">
        <v>0.16271999999999998</v>
      </c>
      <c r="M80" s="63"/>
      <c r="N80" s="64"/>
      <c r="O80" s="63"/>
      <c r="P80" s="65"/>
      <c r="Q80" s="66"/>
      <c r="R80" s="63"/>
      <c r="S80" s="63"/>
      <c r="T80" s="63"/>
      <c r="U80" s="101" t="s">
        <v>3</v>
      </c>
      <c r="V80" s="63"/>
      <c r="W80" s="63"/>
      <c r="X80" s="61"/>
      <c r="Y80" s="60"/>
      <c r="Z80" s="60"/>
    </row>
    <row r="81" spans="6:26" s="58" customFormat="1" ht="11.25" outlineLevel="3" x14ac:dyDescent="0.2">
      <c r="F81" s="59"/>
      <c r="G81" s="60"/>
      <c r="H81" s="60"/>
      <c r="I81" s="60"/>
      <c r="J81" s="61" t="s">
        <v>1251</v>
      </c>
      <c r="K81" s="60"/>
      <c r="L81" s="62">
        <v>0.18432000000000001</v>
      </c>
      <c r="M81" s="63"/>
      <c r="N81" s="64"/>
      <c r="O81" s="63"/>
      <c r="P81" s="65"/>
      <c r="Q81" s="66"/>
      <c r="R81" s="63"/>
      <c r="S81" s="63"/>
      <c r="T81" s="63"/>
      <c r="U81" s="101" t="s">
        <v>3</v>
      </c>
      <c r="V81" s="63"/>
      <c r="W81" s="63"/>
      <c r="X81" s="61"/>
      <c r="Y81" s="60"/>
      <c r="Z81" s="60"/>
    </row>
    <row r="82" spans="6:26" s="52" customFormat="1" ht="12" outlineLevel="2" x14ac:dyDescent="0.2">
      <c r="F82" s="20">
        <v>3</v>
      </c>
      <c r="G82" s="21" t="s">
        <v>10</v>
      </c>
      <c r="H82" s="53" t="s">
        <v>199</v>
      </c>
      <c r="I82" s="53"/>
      <c r="J82" s="54" t="s">
        <v>1862</v>
      </c>
      <c r="K82" s="21" t="s">
        <v>16</v>
      </c>
      <c r="L82" s="55">
        <v>10.488</v>
      </c>
      <c r="M82" s="24">
        <v>0</v>
      </c>
      <c r="N82" s="55">
        <f>L82*(1+M82/100)</f>
        <v>10.488</v>
      </c>
      <c r="O82" s="24">
        <v>0</v>
      </c>
      <c r="P82" s="25">
        <f>N82*O82</f>
        <v>0</v>
      </c>
      <c r="Q82" s="56">
        <v>1.7863599999999999</v>
      </c>
      <c r="R82" s="57">
        <f>N82*Q82</f>
        <v>18.73534368</v>
      </c>
      <c r="S82" s="56"/>
      <c r="T82" s="57">
        <f>N82*S82</f>
        <v>0</v>
      </c>
      <c r="U82" s="25">
        <v>21</v>
      </c>
      <c r="V82" s="25">
        <f>P82*(U82/100)</f>
        <v>0</v>
      </c>
      <c r="W82" s="25">
        <f>P82+V82</f>
        <v>0</v>
      </c>
      <c r="X82" s="54"/>
      <c r="Y82" s="53" t="s">
        <v>101</v>
      </c>
      <c r="Z82" s="53" t="s">
        <v>20</v>
      </c>
    </row>
    <row r="83" spans="6:26" s="58" customFormat="1" ht="11.25" outlineLevel="3" x14ac:dyDescent="0.2">
      <c r="F83" s="59"/>
      <c r="G83" s="60"/>
      <c r="H83" s="60"/>
      <c r="I83" s="60"/>
      <c r="J83" s="61" t="s">
        <v>1414</v>
      </c>
      <c r="K83" s="60"/>
      <c r="L83" s="62">
        <v>2.2271999999999998</v>
      </c>
      <c r="M83" s="63"/>
      <c r="N83" s="64"/>
      <c r="O83" s="63"/>
      <c r="P83" s="65"/>
      <c r="Q83" s="66"/>
      <c r="R83" s="63"/>
      <c r="S83" s="63"/>
      <c r="T83" s="63"/>
      <c r="U83" s="101" t="s">
        <v>3</v>
      </c>
      <c r="V83" s="63"/>
      <c r="W83" s="63"/>
      <c r="X83" s="61"/>
      <c r="Y83" s="60"/>
      <c r="Z83" s="60"/>
    </row>
    <row r="84" spans="6:26" s="58" customFormat="1" ht="11.25" outlineLevel="3" x14ac:dyDescent="0.2">
      <c r="F84" s="59"/>
      <c r="G84" s="60"/>
      <c r="H84" s="60"/>
      <c r="I84" s="60"/>
      <c r="J84" s="61" t="s">
        <v>1429</v>
      </c>
      <c r="K84" s="60"/>
      <c r="L84" s="62">
        <v>8.2607999999999997</v>
      </c>
      <c r="M84" s="63"/>
      <c r="N84" s="64"/>
      <c r="O84" s="63"/>
      <c r="P84" s="65"/>
      <c r="Q84" s="66"/>
      <c r="R84" s="63"/>
      <c r="S84" s="63"/>
      <c r="T84" s="63"/>
      <c r="U84" s="101" t="s">
        <v>3</v>
      </c>
      <c r="V84" s="63"/>
      <c r="W84" s="63"/>
      <c r="X84" s="61"/>
      <c r="Y84" s="60"/>
      <c r="Z84" s="60"/>
    </row>
    <row r="85" spans="6:26" s="52" customFormat="1" ht="12" outlineLevel="2" x14ac:dyDescent="0.2">
      <c r="F85" s="20">
        <v>4</v>
      </c>
      <c r="G85" s="21" t="s">
        <v>10</v>
      </c>
      <c r="H85" s="53" t="s">
        <v>200</v>
      </c>
      <c r="I85" s="53"/>
      <c r="J85" s="54" t="s">
        <v>1751</v>
      </c>
      <c r="K85" s="21" t="s">
        <v>16</v>
      </c>
      <c r="L85" s="55">
        <v>6.6812000000000005</v>
      </c>
      <c r="M85" s="24">
        <v>0</v>
      </c>
      <c r="N85" s="55">
        <f>L85*(1+M85/100)</f>
        <v>6.6812000000000005</v>
      </c>
      <c r="O85" s="24">
        <v>0</v>
      </c>
      <c r="P85" s="25">
        <f>N85*O85</f>
        <v>0</v>
      </c>
      <c r="Q85" s="56">
        <v>2.45329</v>
      </c>
      <c r="R85" s="57">
        <f>N85*Q85</f>
        <v>16.390921148</v>
      </c>
      <c r="S85" s="56"/>
      <c r="T85" s="57">
        <f>N85*S85</f>
        <v>0</v>
      </c>
      <c r="U85" s="25">
        <v>21</v>
      </c>
      <c r="V85" s="25">
        <f>P85*(U85/100)</f>
        <v>0</v>
      </c>
      <c r="W85" s="25">
        <f>P85+V85</f>
        <v>0</v>
      </c>
      <c r="X85" s="54"/>
      <c r="Y85" s="53" t="s">
        <v>101</v>
      </c>
      <c r="Z85" s="53" t="s">
        <v>20</v>
      </c>
    </row>
    <row r="86" spans="6:26" s="58" customFormat="1" ht="11.25" outlineLevel="3" x14ac:dyDescent="0.2">
      <c r="F86" s="59"/>
      <c r="G86" s="60"/>
      <c r="H86" s="60"/>
      <c r="I86" s="60"/>
      <c r="J86" s="61" t="s">
        <v>1490</v>
      </c>
      <c r="K86" s="60"/>
      <c r="L86" s="62">
        <v>5.7407000000000004</v>
      </c>
      <c r="M86" s="63"/>
      <c r="N86" s="64"/>
      <c r="O86" s="63"/>
      <c r="P86" s="65"/>
      <c r="Q86" s="66"/>
      <c r="R86" s="63"/>
      <c r="S86" s="63"/>
      <c r="T86" s="63"/>
      <c r="U86" s="101" t="s">
        <v>3</v>
      </c>
      <c r="V86" s="63"/>
      <c r="W86" s="63"/>
      <c r="X86" s="61"/>
      <c r="Y86" s="60"/>
      <c r="Z86" s="60"/>
    </row>
    <row r="87" spans="6:26" s="58" customFormat="1" ht="11.25" outlineLevel="3" x14ac:dyDescent="0.2">
      <c r="F87" s="59"/>
      <c r="G87" s="60"/>
      <c r="H87" s="60"/>
      <c r="I87" s="60"/>
      <c r="J87" s="61" t="s">
        <v>1271</v>
      </c>
      <c r="K87" s="60"/>
      <c r="L87" s="62">
        <v>0.94049999999999989</v>
      </c>
      <c r="M87" s="63"/>
      <c r="N87" s="64"/>
      <c r="O87" s="63"/>
      <c r="P87" s="65"/>
      <c r="Q87" s="66"/>
      <c r="R87" s="63"/>
      <c r="S87" s="63"/>
      <c r="T87" s="63"/>
      <c r="U87" s="101" t="s">
        <v>3</v>
      </c>
      <c r="V87" s="63"/>
      <c r="W87" s="63"/>
      <c r="X87" s="61"/>
      <c r="Y87" s="60"/>
      <c r="Z87" s="60"/>
    </row>
    <row r="88" spans="6:26" s="52" customFormat="1" ht="12" outlineLevel="2" x14ac:dyDescent="0.2">
      <c r="F88" s="20">
        <v>5</v>
      </c>
      <c r="G88" s="21" t="s">
        <v>10</v>
      </c>
      <c r="H88" s="53" t="s">
        <v>201</v>
      </c>
      <c r="I88" s="53"/>
      <c r="J88" s="54" t="s">
        <v>1717</v>
      </c>
      <c r="K88" s="21" t="s">
        <v>15</v>
      </c>
      <c r="L88" s="55">
        <v>6.5549999999999997</v>
      </c>
      <c r="M88" s="24">
        <v>0</v>
      </c>
      <c r="N88" s="55">
        <f>L88*(1+M88/100)</f>
        <v>6.5549999999999997</v>
      </c>
      <c r="O88" s="24">
        <v>0</v>
      </c>
      <c r="P88" s="25">
        <f>N88*O88</f>
        <v>0</v>
      </c>
      <c r="Q88" s="56">
        <v>1.8699999999999999E-3</v>
      </c>
      <c r="R88" s="57">
        <f>N88*Q88</f>
        <v>1.2257849999999999E-2</v>
      </c>
      <c r="S88" s="56"/>
      <c r="T88" s="57">
        <f>N88*S88</f>
        <v>0</v>
      </c>
      <c r="U88" s="25">
        <v>21</v>
      </c>
      <c r="V88" s="25">
        <f>P88*(U88/100)</f>
        <v>0</v>
      </c>
      <c r="W88" s="25">
        <f>P88+V88</f>
        <v>0</v>
      </c>
      <c r="X88" s="54"/>
      <c r="Y88" s="53" t="s">
        <v>101</v>
      </c>
      <c r="Z88" s="53" t="s">
        <v>20</v>
      </c>
    </row>
    <row r="89" spans="6:26" s="58" customFormat="1" ht="11.25" outlineLevel="3" x14ac:dyDescent="0.2">
      <c r="F89" s="59"/>
      <c r="G89" s="60"/>
      <c r="H89" s="60"/>
      <c r="I89" s="60"/>
      <c r="J89" s="61" t="s">
        <v>1212</v>
      </c>
      <c r="K89" s="60"/>
      <c r="L89" s="62">
        <v>6.5549999999999997</v>
      </c>
      <c r="M89" s="63"/>
      <c r="N89" s="64"/>
      <c r="O89" s="63"/>
      <c r="P89" s="65"/>
      <c r="Q89" s="66"/>
      <c r="R89" s="63"/>
      <c r="S89" s="63"/>
      <c r="T89" s="63"/>
      <c r="U89" s="101" t="s">
        <v>3</v>
      </c>
      <c r="V89" s="63"/>
      <c r="W89" s="63"/>
      <c r="X89" s="61"/>
      <c r="Y89" s="60"/>
      <c r="Z89" s="60"/>
    </row>
    <row r="90" spans="6:26" s="52" customFormat="1" ht="12" outlineLevel="2" x14ac:dyDescent="0.2">
      <c r="F90" s="20">
        <v>6</v>
      </c>
      <c r="G90" s="21" t="s">
        <v>10</v>
      </c>
      <c r="H90" s="53" t="s">
        <v>202</v>
      </c>
      <c r="I90" s="53"/>
      <c r="J90" s="54" t="s">
        <v>1753</v>
      </c>
      <c r="K90" s="21" t="s">
        <v>15</v>
      </c>
      <c r="L90" s="55">
        <v>6.5549999999999997</v>
      </c>
      <c r="M90" s="24">
        <v>0</v>
      </c>
      <c r="N90" s="55">
        <f>L90*(1+M90/100)</f>
        <v>6.5549999999999997</v>
      </c>
      <c r="O90" s="24">
        <v>0</v>
      </c>
      <c r="P90" s="25">
        <f>N90*O90</f>
        <v>0</v>
      </c>
      <c r="Q90" s="56"/>
      <c r="R90" s="57">
        <f>N90*Q90</f>
        <v>0</v>
      </c>
      <c r="S90" s="56"/>
      <c r="T90" s="57">
        <f>N90*S90</f>
        <v>0</v>
      </c>
      <c r="U90" s="25">
        <v>21</v>
      </c>
      <c r="V90" s="25">
        <f>P90*(U90/100)</f>
        <v>0</v>
      </c>
      <c r="W90" s="25">
        <f>P90+V90</f>
        <v>0</v>
      </c>
      <c r="X90" s="54"/>
      <c r="Y90" s="53" t="s">
        <v>101</v>
      </c>
      <c r="Z90" s="53" t="s">
        <v>20</v>
      </c>
    </row>
    <row r="91" spans="6:26" s="52" customFormat="1" ht="12" outlineLevel="2" x14ac:dyDescent="0.2">
      <c r="F91" s="20">
        <v>7</v>
      </c>
      <c r="G91" s="21" t="s">
        <v>10</v>
      </c>
      <c r="H91" s="53" t="s">
        <v>203</v>
      </c>
      <c r="I91" s="53"/>
      <c r="J91" s="54" t="s">
        <v>1707</v>
      </c>
      <c r="K91" s="21" t="s">
        <v>15</v>
      </c>
      <c r="L91" s="55">
        <v>42.84</v>
      </c>
      <c r="M91" s="24">
        <v>0</v>
      </c>
      <c r="N91" s="55">
        <f>L91*(1+M91/100)</f>
        <v>42.84</v>
      </c>
      <c r="O91" s="24">
        <v>0</v>
      </c>
      <c r="P91" s="25">
        <f>N91*O91</f>
        <v>0</v>
      </c>
      <c r="Q91" s="56">
        <v>1.09E-3</v>
      </c>
      <c r="R91" s="57">
        <f>N91*Q91</f>
        <v>4.6695600000000004E-2</v>
      </c>
      <c r="S91" s="56"/>
      <c r="T91" s="57">
        <f>N91*S91</f>
        <v>0</v>
      </c>
      <c r="U91" s="25">
        <v>21</v>
      </c>
      <c r="V91" s="25">
        <f>P91*(U91/100)</f>
        <v>0</v>
      </c>
      <c r="W91" s="25">
        <f>P91+V91</f>
        <v>0</v>
      </c>
      <c r="X91" s="54"/>
      <c r="Y91" s="53" t="s">
        <v>101</v>
      </c>
      <c r="Z91" s="53" t="s">
        <v>20</v>
      </c>
    </row>
    <row r="92" spans="6:26" s="58" customFormat="1" ht="11.25" outlineLevel="3" x14ac:dyDescent="0.2">
      <c r="F92" s="59"/>
      <c r="G92" s="60"/>
      <c r="H92" s="60"/>
      <c r="I92" s="60"/>
      <c r="J92" s="61" t="s">
        <v>1304</v>
      </c>
      <c r="K92" s="60"/>
      <c r="L92" s="62">
        <v>42.84</v>
      </c>
      <c r="M92" s="63"/>
      <c r="N92" s="64"/>
      <c r="O92" s="63"/>
      <c r="P92" s="65"/>
      <c r="Q92" s="66"/>
      <c r="R92" s="63"/>
      <c r="S92" s="63"/>
      <c r="T92" s="63"/>
      <c r="U92" s="101" t="s">
        <v>3</v>
      </c>
      <c r="V92" s="63"/>
      <c r="W92" s="63"/>
      <c r="X92" s="61"/>
      <c r="Y92" s="60"/>
      <c r="Z92" s="60"/>
    </row>
    <row r="93" spans="6:26" s="52" customFormat="1" ht="12" outlineLevel="2" x14ac:dyDescent="0.2">
      <c r="F93" s="20">
        <v>8</v>
      </c>
      <c r="G93" s="21" t="s">
        <v>10</v>
      </c>
      <c r="H93" s="53" t="s">
        <v>204</v>
      </c>
      <c r="I93" s="53"/>
      <c r="J93" s="54" t="s">
        <v>1741</v>
      </c>
      <c r="K93" s="21" t="s">
        <v>15</v>
      </c>
      <c r="L93" s="55">
        <v>42.84</v>
      </c>
      <c r="M93" s="24">
        <v>0</v>
      </c>
      <c r="N93" s="55">
        <f>L93*(1+M93/100)</f>
        <v>42.84</v>
      </c>
      <c r="O93" s="24">
        <v>0</v>
      </c>
      <c r="P93" s="25">
        <f>N93*O93</f>
        <v>0</v>
      </c>
      <c r="Q93" s="56"/>
      <c r="R93" s="57">
        <f>N93*Q93</f>
        <v>0</v>
      </c>
      <c r="S93" s="56"/>
      <c r="T93" s="57">
        <f>N93*S93</f>
        <v>0</v>
      </c>
      <c r="U93" s="25">
        <v>21</v>
      </c>
      <c r="V93" s="25">
        <f>P93*(U93/100)</f>
        <v>0</v>
      </c>
      <c r="W93" s="25">
        <f>P93+V93</f>
        <v>0</v>
      </c>
      <c r="X93" s="54"/>
      <c r="Y93" s="53" t="s">
        <v>101</v>
      </c>
      <c r="Z93" s="53" t="s">
        <v>20</v>
      </c>
    </row>
    <row r="94" spans="6:26" s="52" customFormat="1" ht="12" outlineLevel="2" x14ac:dyDescent="0.2">
      <c r="F94" s="20">
        <v>9</v>
      </c>
      <c r="G94" s="21" t="s">
        <v>10</v>
      </c>
      <c r="H94" s="53" t="s">
        <v>205</v>
      </c>
      <c r="I94" s="53"/>
      <c r="J94" s="54" t="s">
        <v>1733</v>
      </c>
      <c r="K94" s="21" t="s">
        <v>6</v>
      </c>
      <c r="L94" s="55">
        <v>0.53212999999999999</v>
      </c>
      <c r="M94" s="24">
        <v>8</v>
      </c>
      <c r="N94" s="55">
        <f>L94*(1+M94/100)</f>
        <v>0.5747004</v>
      </c>
      <c r="O94" s="24">
        <v>0</v>
      </c>
      <c r="P94" s="25">
        <f>N94*O94</f>
        <v>0</v>
      </c>
      <c r="Q94" s="56">
        <v>1.04881</v>
      </c>
      <c r="R94" s="57">
        <f>N94*Q94</f>
        <v>0.60275152652399999</v>
      </c>
      <c r="S94" s="56"/>
      <c r="T94" s="57">
        <f>N94*S94</f>
        <v>0</v>
      </c>
      <c r="U94" s="25">
        <v>21</v>
      </c>
      <c r="V94" s="25">
        <f>P94*(U94/100)</f>
        <v>0</v>
      </c>
      <c r="W94" s="25">
        <f>P94+V94</f>
        <v>0</v>
      </c>
      <c r="X94" s="54"/>
      <c r="Y94" s="53" t="s">
        <v>101</v>
      </c>
      <c r="Z94" s="53" t="s">
        <v>20</v>
      </c>
    </row>
    <row r="95" spans="6:26" s="58" customFormat="1" ht="11.25" outlineLevel="3" x14ac:dyDescent="0.2">
      <c r="F95" s="59"/>
      <c r="G95" s="60"/>
      <c r="H95" s="60"/>
      <c r="I95" s="60"/>
      <c r="J95" s="61" t="s">
        <v>1076</v>
      </c>
      <c r="K95" s="60"/>
      <c r="L95" s="62">
        <v>0.53212999999999999</v>
      </c>
      <c r="M95" s="63"/>
      <c r="N95" s="64"/>
      <c r="O95" s="63"/>
      <c r="P95" s="65"/>
      <c r="Q95" s="66"/>
      <c r="R95" s="63"/>
      <c r="S95" s="63"/>
      <c r="T95" s="63"/>
      <c r="U95" s="101" t="s">
        <v>3</v>
      </c>
      <c r="V95" s="63"/>
      <c r="W95" s="63"/>
      <c r="X95" s="61"/>
      <c r="Y95" s="60"/>
      <c r="Z95" s="60"/>
    </row>
    <row r="96" spans="6:26" s="52" customFormat="1" ht="12" outlineLevel="2" x14ac:dyDescent="0.2">
      <c r="F96" s="20">
        <v>10</v>
      </c>
      <c r="G96" s="21" t="s">
        <v>10</v>
      </c>
      <c r="H96" s="53" t="s">
        <v>206</v>
      </c>
      <c r="I96" s="53"/>
      <c r="J96" s="54" t="s">
        <v>1716</v>
      </c>
      <c r="K96" s="21" t="s">
        <v>6</v>
      </c>
      <c r="L96" s="55">
        <v>1.9750499999999997E-2</v>
      </c>
      <c r="M96" s="24">
        <v>8</v>
      </c>
      <c r="N96" s="55">
        <f>L96*(1+M96/100)</f>
        <v>2.1330539999999999E-2</v>
      </c>
      <c r="O96" s="24">
        <v>0</v>
      </c>
      <c r="P96" s="25">
        <f>N96*O96</f>
        <v>0</v>
      </c>
      <c r="Q96" s="56">
        <v>1.0530600000000001</v>
      </c>
      <c r="R96" s="57">
        <f>N96*Q96</f>
        <v>2.2462338452400001E-2</v>
      </c>
      <c r="S96" s="56"/>
      <c r="T96" s="57">
        <f>N96*S96</f>
        <v>0</v>
      </c>
      <c r="U96" s="25">
        <v>21</v>
      </c>
      <c r="V96" s="25">
        <f>P96*(U96/100)</f>
        <v>0</v>
      </c>
      <c r="W96" s="25">
        <f>P96+V96</f>
        <v>0</v>
      </c>
      <c r="X96" s="54"/>
      <c r="Y96" s="53" t="s">
        <v>101</v>
      </c>
      <c r="Z96" s="53" t="s">
        <v>20</v>
      </c>
    </row>
    <row r="97" spans="6:26" s="58" customFormat="1" ht="11.25" outlineLevel="3" x14ac:dyDescent="0.2">
      <c r="F97" s="59"/>
      <c r="G97" s="60"/>
      <c r="H97" s="60"/>
      <c r="I97" s="60"/>
      <c r="J97" s="61" t="s">
        <v>1299</v>
      </c>
      <c r="K97" s="60"/>
      <c r="L97" s="62">
        <v>1.9750499999999997E-2</v>
      </c>
      <c r="M97" s="63"/>
      <c r="N97" s="64"/>
      <c r="O97" s="63"/>
      <c r="P97" s="65"/>
      <c r="Q97" s="66"/>
      <c r="R97" s="63"/>
      <c r="S97" s="63"/>
      <c r="T97" s="63"/>
      <c r="U97" s="101" t="s">
        <v>3</v>
      </c>
      <c r="V97" s="63"/>
      <c r="W97" s="63"/>
      <c r="X97" s="61"/>
      <c r="Y97" s="60"/>
      <c r="Z97" s="60"/>
    </row>
    <row r="98" spans="6:26" s="52" customFormat="1" ht="12" outlineLevel="2" x14ac:dyDescent="0.2">
      <c r="F98" s="20">
        <v>11</v>
      </c>
      <c r="G98" s="21" t="s">
        <v>10</v>
      </c>
      <c r="H98" s="53" t="s">
        <v>207</v>
      </c>
      <c r="I98" s="53"/>
      <c r="J98" s="54" t="s">
        <v>1742</v>
      </c>
      <c r="K98" s="21" t="s">
        <v>64</v>
      </c>
      <c r="L98" s="55">
        <v>1</v>
      </c>
      <c r="M98" s="24">
        <v>0</v>
      </c>
      <c r="N98" s="55">
        <f>L98*(1+M98/100)</f>
        <v>1</v>
      </c>
      <c r="O98" s="24">
        <v>0</v>
      </c>
      <c r="P98" s="25">
        <f>N98*O98</f>
        <v>0</v>
      </c>
      <c r="Q98" s="56">
        <v>2.3210000000000001E-2</v>
      </c>
      <c r="R98" s="57">
        <f>N98*Q98</f>
        <v>2.3210000000000001E-2</v>
      </c>
      <c r="S98" s="56"/>
      <c r="T98" s="57">
        <f>N98*S98</f>
        <v>0</v>
      </c>
      <c r="U98" s="25">
        <v>21</v>
      </c>
      <c r="V98" s="25">
        <f>P98*(U98/100)</f>
        <v>0</v>
      </c>
      <c r="W98" s="25">
        <f>P98+V98</f>
        <v>0</v>
      </c>
      <c r="X98" s="54"/>
      <c r="Y98" s="53" t="s">
        <v>101</v>
      </c>
      <c r="Z98" s="53" t="s">
        <v>20</v>
      </c>
    </row>
    <row r="99" spans="6:26" s="58" customFormat="1" ht="11.25" outlineLevel="3" x14ac:dyDescent="0.2">
      <c r="F99" s="59"/>
      <c r="G99" s="60"/>
      <c r="H99" s="60"/>
      <c r="I99" s="60"/>
      <c r="J99" s="61" t="s">
        <v>113</v>
      </c>
      <c r="K99" s="60"/>
      <c r="L99" s="62">
        <v>1</v>
      </c>
      <c r="M99" s="63"/>
      <c r="N99" s="64"/>
      <c r="O99" s="63"/>
      <c r="P99" s="65"/>
      <c r="Q99" s="66"/>
      <c r="R99" s="63"/>
      <c r="S99" s="63"/>
      <c r="T99" s="63"/>
      <c r="U99" s="101" t="s">
        <v>3</v>
      </c>
      <c r="V99" s="63"/>
      <c r="W99" s="63"/>
      <c r="X99" s="61"/>
      <c r="Y99" s="60"/>
      <c r="Z99" s="60"/>
    </row>
    <row r="100" spans="6:26" s="52" customFormat="1" ht="12" outlineLevel="2" x14ac:dyDescent="0.2">
      <c r="F100" s="20">
        <v>12</v>
      </c>
      <c r="G100" s="21" t="s">
        <v>10</v>
      </c>
      <c r="H100" s="53" t="s">
        <v>208</v>
      </c>
      <c r="I100" s="53"/>
      <c r="J100" s="54" t="s">
        <v>1602</v>
      </c>
      <c r="K100" s="21" t="s">
        <v>64</v>
      </c>
      <c r="L100" s="55">
        <v>2</v>
      </c>
      <c r="M100" s="24">
        <v>0</v>
      </c>
      <c r="N100" s="55">
        <f>L100*(1+M100/100)</f>
        <v>2</v>
      </c>
      <c r="O100" s="24">
        <v>0</v>
      </c>
      <c r="P100" s="25">
        <f>N100*O100</f>
        <v>0</v>
      </c>
      <c r="Q100" s="56"/>
      <c r="R100" s="57">
        <f>N100*Q100</f>
        <v>0</v>
      </c>
      <c r="S100" s="56"/>
      <c r="T100" s="57">
        <f>N100*S100</f>
        <v>0</v>
      </c>
      <c r="U100" s="25">
        <v>21</v>
      </c>
      <c r="V100" s="25">
        <f>P100*(U100/100)</f>
        <v>0</v>
      </c>
      <c r="W100" s="25">
        <f>P100+V100</f>
        <v>0</v>
      </c>
      <c r="X100" s="54"/>
      <c r="Y100" s="53" t="s">
        <v>101</v>
      </c>
      <c r="Z100" s="53" t="s">
        <v>20</v>
      </c>
    </row>
    <row r="101" spans="6:26" s="52" customFormat="1" ht="24" outlineLevel="2" x14ac:dyDescent="0.2">
      <c r="F101" s="20">
        <v>13</v>
      </c>
      <c r="G101" s="21" t="s">
        <v>10</v>
      </c>
      <c r="H101" s="53" t="s">
        <v>209</v>
      </c>
      <c r="I101" s="53"/>
      <c r="J101" s="54" t="s">
        <v>2016</v>
      </c>
      <c r="K101" s="21" t="s">
        <v>64</v>
      </c>
      <c r="L101" s="55">
        <v>1</v>
      </c>
      <c r="M101" s="24">
        <v>0</v>
      </c>
      <c r="N101" s="55">
        <f>L101*(1+M101/100)</f>
        <v>1</v>
      </c>
      <c r="O101" s="24">
        <v>0</v>
      </c>
      <c r="P101" s="25">
        <f>N101*O101</f>
        <v>0</v>
      </c>
      <c r="Q101" s="56"/>
      <c r="R101" s="57">
        <f>N101*Q101</f>
        <v>0</v>
      </c>
      <c r="S101" s="56"/>
      <c r="T101" s="57">
        <f>N101*S101</f>
        <v>0</v>
      </c>
      <c r="U101" s="25">
        <v>21</v>
      </c>
      <c r="V101" s="25">
        <f>P101*(U101/100)</f>
        <v>0</v>
      </c>
      <c r="W101" s="25">
        <f>P101+V101</f>
        <v>0</v>
      </c>
      <c r="X101" s="54"/>
      <c r="Y101" s="53" t="s">
        <v>101</v>
      </c>
      <c r="Z101" s="53" t="s">
        <v>20</v>
      </c>
    </row>
    <row r="102" spans="6:26" s="52" customFormat="1" ht="24" outlineLevel="2" x14ac:dyDescent="0.2">
      <c r="F102" s="20">
        <v>14</v>
      </c>
      <c r="G102" s="21" t="s">
        <v>10</v>
      </c>
      <c r="H102" s="53" t="s">
        <v>210</v>
      </c>
      <c r="I102" s="53"/>
      <c r="J102" s="54" t="s">
        <v>1995</v>
      </c>
      <c r="K102" s="21" t="s">
        <v>6</v>
      </c>
      <c r="L102" s="55">
        <v>0.49894399999999994</v>
      </c>
      <c r="M102" s="24">
        <v>0</v>
      </c>
      <c r="N102" s="55">
        <f>L102*(1+M102/100)</f>
        <v>0.49894399999999994</v>
      </c>
      <c r="O102" s="24">
        <v>0</v>
      </c>
      <c r="P102" s="25">
        <f>N102*O102</f>
        <v>0</v>
      </c>
      <c r="Q102" s="56">
        <v>1.7090000000000001E-2</v>
      </c>
      <c r="R102" s="57">
        <f>N102*Q102</f>
        <v>8.5269529599999987E-3</v>
      </c>
      <c r="S102" s="56"/>
      <c r="T102" s="57">
        <f>N102*S102</f>
        <v>0</v>
      </c>
      <c r="U102" s="25">
        <v>21</v>
      </c>
      <c r="V102" s="25">
        <f>P102*(U102/100)</f>
        <v>0</v>
      </c>
      <c r="W102" s="25">
        <f>P102+V102</f>
        <v>0</v>
      </c>
      <c r="X102" s="54"/>
      <c r="Y102" s="53" t="s">
        <v>101</v>
      </c>
      <c r="Z102" s="53" t="s">
        <v>20</v>
      </c>
    </row>
    <row r="103" spans="6:26" s="58" customFormat="1" ht="11.25" outlineLevel="3" x14ac:dyDescent="0.2">
      <c r="F103" s="59"/>
      <c r="G103" s="60"/>
      <c r="H103" s="60"/>
      <c r="I103" s="60"/>
      <c r="J103" s="61" t="s">
        <v>1408</v>
      </c>
      <c r="K103" s="60"/>
      <c r="L103" s="62">
        <v>0.27494399999999997</v>
      </c>
      <c r="M103" s="63"/>
      <c r="N103" s="64"/>
      <c r="O103" s="63"/>
      <c r="P103" s="65"/>
      <c r="Q103" s="66"/>
      <c r="R103" s="63"/>
      <c r="S103" s="63"/>
      <c r="T103" s="63"/>
      <c r="U103" s="101" t="s">
        <v>3</v>
      </c>
      <c r="V103" s="63"/>
      <c r="W103" s="63"/>
      <c r="X103" s="61"/>
      <c r="Y103" s="60"/>
      <c r="Z103" s="60"/>
    </row>
    <row r="104" spans="6:26" s="58" customFormat="1" ht="11.25" outlineLevel="3" x14ac:dyDescent="0.2">
      <c r="F104" s="59"/>
      <c r="G104" s="60"/>
      <c r="H104" s="60"/>
      <c r="I104" s="60"/>
      <c r="J104" s="61" t="s">
        <v>197</v>
      </c>
      <c r="K104" s="60"/>
      <c r="L104" s="62">
        <v>0.224</v>
      </c>
      <c r="M104" s="63"/>
      <c r="N104" s="64"/>
      <c r="O104" s="63"/>
      <c r="P104" s="65"/>
      <c r="Q104" s="66"/>
      <c r="R104" s="63"/>
      <c r="S104" s="63"/>
      <c r="T104" s="63"/>
      <c r="U104" s="101" t="s">
        <v>3</v>
      </c>
      <c r="V104" s="63"/>
      <c r="W104" s="63"/>
      <c r="X104" s="61"/>
      <c r="Y104" s="60"/>
      <c r="Z104" s="60"/>
    </row>
    <row r="105" spans="6:26" s="52" customFormat="1" ht="12" outlineLevel="2" x14ac:dyDescent="0.2">
      <c r="F105" s="20">
        <v>15</v>
      </c>
      <c r="G105" s="21" t="s">
        <v>10</v>
      </c>
      <c r="H105" s="53" t="s">
        <v>211</v>
      </c>
      <c r="I105" s="53"/>
      <c r="J105" s="54" t="s">
        <v>1628</v>
      </c>
      <c r="K105" s="21" t="s">
        <v>15</v>
      </c>
      <c r="L105" s="55">
        <v>54.647500000000008</v>
      </c>
      <c r="M105" s="24">
        <v>0</v>
      </c>
      <c r="N105" s="55">
        <f>L105*(1+M105/100)</f>
        <v>54.647500000000008</v>
      </c>
      <c r="O105" s="24">
        <v>0</v>
      </c>
      <c r="P105" s="25">
        <f>N105*O105</f>
        <v>0</v>
      </c>
      <c r="Q105" s="56">
        <v>9.2319999999999999E-2</v>
      </c>
      <c r="R105" s="57">
        <f>N105*Q105</f>
        <v>5.0450572000000005</v>
      </c>
      <c r="S105" s="56"/>
      <c r="T105" s="57">
        <f>N105*S105</f>
        <v>0</v>
      </c>
      <c r="U105" s="25">
        <v>21</v>
      </c>
      <c r="V105" s="25">
        <f>P105*(U105/100)</f>
        <v>0</v>
      </c>
      <c r="W105" s="25">
        <f>P105+V105</f>
        <v>0</v>
      </c>
      <c r="X105" s="54"/>
      <c r="Y105" s="53" t="s">
        <v>101</v>
      </c>
      <c r="Z105" s="53" t="s">
        <v>20</v>
      </c>
    </row>
    <row r="106" spans="6:26" s="58" customFormat="1" ht="11.25" outlineLevel="3" x14ac:dyDescent="0.2">
      <c r="F106" s="59"/>
      <c r="G106" s="60"/>
      <c r="H106" s="60"/>
      <c r="I106" s="60"/>
      <c r="J106" s="61" t="s">
        <v>1336</v>
      </c>
      <c r="K106" s="60"/>
      <c r="L106" s="62">
        <v>25.76</v>
      </c>
      <c r="M106" s="63"/>
      <c r="N106" s="64"/>
      <c r="O106" s="63"/>
      <c r="P106" s="65"/>
      <c r="Q106" s="66"/>
      <c r="R106" s="63"/>
      <c r="S106" s="63"/>
      <c r="T106" s="63"/>
      <c r="U106" s="101" t="s">
        <v>3</v>
      </c>
      <c r="V106" s="63"/>
      <c r="W106" s="63"/>
      <c r="X106" s="61"/>
      <c r="Y106" s="60"/>
      <c r="Z106" s="60"/>
    </row>
    <row r="107" spans="6:26" s="58" customFormat="1" ht="11.25" outlineLevel="3" x14ac:dyDescent="0.2">
      <c r="F107" s="59"/>
      <c r="G107" s="60"/>
      <c r="H107" s="60"/>
      <c r="I107" s="60"/>
      <c r="J107" s="61" t="s">
        <v>1471</v>
      </c>
      <c r="K107" s="60"/>
      <c r="L107" s="62">
        <v>28.887500000000003</v>
      </c>
      <c r="M107" s="63"/>
      <c r="N107" s="64"/>
      <c r="O107" s="63"/>
      <c r="P107" s="65"/>
      <c r="Q107" s="66"/>
      <c r="R107" s="63"/>
      <c r="S107" s="63"/>
      <c r="T107" s="63"/>
      <c r="U107" s="101" t="s">
        <v>3</v>
      </c>
      <c r="V107" s="63"/>
      <c r="W107" s="63"/>
      <c r="X107" s="61"/>
      <c r="Y107" s="60"/>
      <c r="Z107" s="60"/>
    </row>
    <row r="108" spans="6:26" s="52" customFormat="1" ht="12" outlineLevel="2" x14ac:dyDescent="0.2">
      <c r="F108" s="20">
        <v>16</v>
      </c>
      <c r="G108" s="21" t="s">
        <v>10</v>
      </c>
      <c r="H108" s="53" t="s">
        <v>212</v>
      </c>
      <c r="I108" s="53"/>
      <c r="J108" s="54" t="s">
        <v>1644</v>
      </c>
      <c r="K108" s="21" t="s">
        <v>15</v>
      </c>
      <c r="L108" s="55">
        <v>15.214</v>
      </c>
      <c r="M108" s="24">
        <v>0</v>
      </c>
      <c r="N108" s="55">
        <f>L108*(1+M108/100)</f>
        <v>15.214</v>
      </c>
      <c r="O108" s="24">
        <v>0</v>
      </c>
      <c r="P108" s="25">
        <f>N108*O108</f>
        <v>0</v>
      </c>
      <c r="Q108" s="56">
        <v>0.11669</v>
      </c>
      <c r="R108" s="57">
        <f>N108*Q108</f>
        <v>1.7753216600000001</v>
      </c>
      <c r="S108" s="56"/>
      <c r="T108" s="57">
        <f>N108*S108</f>
        <v>0</v>
      </c>
      <c r="U108" s="25">
        <v>21</v>
      </c>
      <c r="V108" s="25">
        <f>P108*(U108/100)</f>
        <v>0</v>
      </c>
      <c r="W108" s="25">
        <f>P108+V108</f>
        <v>0</v>
      </c>
      <c r="X108" s="54"/>
      <c r="Y108" s="53" t="s">
        <v>101</v>
      </c>
      <c r="Z108" s="53" t="s">
        <v>20</v>
      </c>
    </row>
    <row r="109" spans="6:26" s="58" customFormat="1" ht="11.25" outlineLevel="3" x14ac:dyDescent="0.2">
      <c r="F109" s="59"/>
      <c r="G109" s="60"/>
      <c r="H109" s="60"/>
      <c r="I109" s="60"/>
      <c r="J109" s="61" t="s">
        <v>1252</v>
      </c>
      <c r="K109" s="60"/>
      <c r="L109" s="62">
        <v>15.214</v>
      </c>
      <c r="M109" s="63"/>
      <c r="N109" s="64"/>
      <c r="O109" s="63"/>
      <c r="P109" s="65"/>
      <c r="Q109" s="66"/>
      <c r="R109" s="63"/>
      <c r="S109" s="63"/>
      <c r="T109" s="63"/>
      <c r="U109" s="101" t="s">
        <v>3</v>
      </c>
      <c r="V109" s="63"/>
      <c r="W109" s="63"/>
      <c r="X109" s="61"/>
      <c r="Y109" s="60"/>
      <c r="Z109" s="60"/>
    </row>
    <row r="110" spans="6:26" s="52" customFormat="1" ht="24" outlineLevel="2" x14ac:dyDescent="0.2">
      <c r="F110" s="20">
        <v>17</v>
      </c>
      <c r="G110" s="21" t="s">
        <v>10</v>
      </c>
      <c r="H110" s="53" t="s">
        <v>213</v>
      </c>
      <c r="I110" s="53"/>
      <c r="J110" s="54" t="s">
        <v>2067</v>
      </c>
      <c r="K110" s="21" t="s">
        <v>15</v>
      </c>
      <c r="L110" s="55">
        <v>27.4801</v>
      </c>
      <c r="M110" s="24">
        <v>0</v>
      </c>
      <c r="N110" s="55">
        <f>L110*(1+M110/100)</f>
        <v>27.4801</v>
      </c>
      <c r="O110" s="24">
        <v>0</v>
      </c>
      <c r="P110" s="25">
        <f>N110*O110</f>
        <v>0</v>
      </c>
      <c r="Q110" s="56">
        <v>0.10421999999999999</v>
      </c>
      <c r="R110" s="57">
        <f>N110*Q110</f>
        <v>2.8639760219999997</v>
      </c>
      <c r="S110" s="56"/>
      <c r="T110" s="57">
        <f>N110*S110</f>
        <v>0</v>
      </c>
      <c r="U110" s="25">
        <v>21</v>
      </c>
      <c r="V110" s="25">
        <f>P110*(U110/100)</f>
        <v>0</v>
      </c>
      <c r="W110" s="25">
        <f>P110+V110</f>
        <v>0</v>
      </c>
      <c r="X110" s="54"/>
      <c r="Y110" s="53" t="s">
        <v>101</v>
      </c>
      <c r="Z110" s="53" t="s">
        <v>20</v>
      </c>
    </row>
    <row r="111" spans="6:26" s="58" customFormat="1" ht="11.25" outlineLevel="3" x14ac:dyDescent="0.2">
      <c r="F111" s="59"/>
      <c r="G111" s="60"/>
      <c r="H111" s="60"/>
      <c r="I111" s="60"/>
      <c r="J111" s="61" t="s">
        <v>1184</v>
      </c>
      <c r="K111" s="60"/>
      <c r="L111" s="62">
        <v>15.925000000000001</v>
      </c>
      <c r="M111" s="63"/>
      <c r="N111" s="64"/>
      <c r="O111" s="63"/>
      <c r="P111" s="65"/>
      <c r="Q111" s="66"/>
      <c r="R111" s="63"/>
      <c r="S111" s="63"/>
      <c r="T111" s="63"/>
      <c r="U111" s="101" t="s">
        <v>3</v>
      </c>
      <c r="V111" s="63"/>
      <c r="W111" s="63"/>
      <c r="X111" s="61"/>
      <c r="Y111" s="60"/>
      <c r="Z111" s="60"/>
    </row>
    <row r="112" spans="6:26" s="58" customFormat="1" ht="11.25" outlineLevel="3" x14ac:dyDescent="0.2">
      <c r="F112" s="59"/>
      <c r="G112" s="60"/>
      <c r="H112" s="60"/>
      <c r="I112" s="60"/>
      <c r="J112" s="61" t="s">
        <v>1141</v>
      </c>
      <c r="K112" s="60"/>
      <c r="L112" s="62">
        <v>11.555100000000001</v>
      </c>
      <c r="M112" s="63"/>
      <c r="N112" s="64"/>
      <c r="O112" s="63"/>
      <c r="P112" s="65"/>
      <c r="Q112" s="66"/>
      <c r="R112" s="63"/>
      <c r="S112" s="63"/>
      <c r="T112" s="63"/>
      <c r="U112" s="101" t="s">
        <v>3</v>
      </c>
      <c r="V112" s="63"/>
      <c r="W112" s="63"/>
      <c r="X112" s="61"/>
      <c r="Y112" s="60"/>
      <c r="Z112" s="60"/>
    </row>
    <row r="113" spans="6:26" s="52" customFormat="1" ht="12" outlineLevel="2" x14ac:dyDescent="0.2">
      <c r="F113" s="20">
        <v>18</v>
      </c>
      <c r="G113" s="21" t="s">
        <v>10</v>
      </c>
      <c r="H113" s="53" t="s">
        <v>214</v>
      </c>
      <c r="I113" s="53"/>
      <c r="J113" s="54" t="s">
        <v>1911</v>
      </c>
      <c r="K113" s="21" t="s">
        <v>15</v>
      </c>
      <c r="L113" s="55">
        <v>3.0736000000000003</v>
      </c>
      <c r="M113" s="24">
        <v>0</v>
      </c>
      <c r="N113" s="55">
        <f>L113*(1+M113/100)</f>
        <v>3.0736000000000003</v>
      </c>
      <c r="O113" s="24">
        <v>0</v>
      </c>
      <c r="P113" s="25">
        <f>N113*O113</f>
        <v>0</v>
      </c>
      <c r="Q113" s="56">
        <v>0.17818000000000001</v>
      </c>
      <c r="R113" s="57">
        <f>N113*Q113</f>
        <v>0.54765404800000006</v>
      </c>
      <c r="S113" s="56"/>
      <c r="T113" s="57">
        <f>N113*S113</f>
        <v>0</v>
      </c>
      <c r="U113" s="25">
        <v>21</v>
      </c>
      <c r="V113" s="25">
        <f>P113*(U113/100)</f>
        <v>0</v>
      </c>
      <c r="W113" s="25">
        <f>P113+V113</f>
        <v>0</v>
      </c>
      <c r="X113" s="54"/>
      <c r="Y113" s="53" t="s">
        <v>101</v>
      </c>
      <c r="Z113" s="53" t="s">
        <v>20</v>
      </c>
    </row>
    <row r="114" spans="6:26" s="58" customFormat="1" ht="11.25" outlineLevel="3" x14ac:dyDescent="0.2">
      <c r="F114" s="59"/>
      <c r="G114" s="60"/>
      <c r="H114" s="60"/>
      <c r="I114" s="60"/>
      <c r="J114" s="61" t="s">
        <v>1339</v>
      </c>
      <c r="K114" s="60"/>
      <c r="L114" s="62">
        <v>1.4376000000000002</v>
      </c>
      <c r="M114" s="63"/>
      <c r="N114" s="64"/>
      <c r="O114" s="63"/>
      <c r="P114" s="65"/>
      <c r="Q114" s="66"/>
      <c r="R114" s="63"/>
      <c r="S114" s="63"/>
      <c r="T114" s="63"/>
      <c r="U114" s="101" t="s">
        <v>3</v>
      </c>
      <c r="V114" s="63"/>
      <c r="W114" s="63"/>
      <c r="X114" s="61"/>
      <c r="Y114" s="60"/>
      <c r="Z114" s="60"/>
    </row>
    <row r="115" spans="6:26" s="58" customFormat="1" ht="11.25" outlineLevel="3" x14ac:dyDescent="0.2">
      <c r="F115" s="59"/>
      <c r="G115" s="60"/>
      <c r="H115" s="60"/>
      <c r="I115" s="60"/>
      <c r="J115" s="61" t="s">
        <v>1372</v>
      </c>
      <c r="K115" s="60"/>
      <c r="L115" s="62">
        <v>1.6360000000000001</v>
      </c>
      <c r="M115" s="63"/>
      <c r="N115" s="64"/>
      <c r="O115" s="63"/>
      <c r="P115" s="65"/>
      <c r="Q115" s="66"/>
      <c r="R115" s="63"/>
      <c r="S115" s="63"/>
      <c r="T115" s="63"/>
      <c r="U115" s="101" t="s">
        <v>3</v>
      </c>
      <c r="V115" s="63"/>
      <c r="W115" s="63"/>
      <c r="X115" s="61"/>
      <c r="Y115" s="60"/>
      <c r="Z115" s="60"/>
    </row>
    <row r="116" spans="6:26" s="52" customFormat="1" ht="12" outlineLevel="2" x14ac:dyDescent="0.2">
      <c r="F116" s="20">
        <v>19</v>
      </c>
      <c r="G116" s="21" t="s">
        <v>10</v>
      </c>
      <c r="H116" s="53" t="s">
        <v>218</v>
      </c>
      <c r="I116" s="53"/>
      <c r="J116" s="54" t="s">
        <v>1764</v>
      </c>
      <c r="K116" s="21" t="s">
        <v>15</v>
      </c>
      <c r="L116" s="55">
        <v>4.5219999999999994</v>
      </c>
      <c r="M116" s="24">
        <v>0</v>
      </c>
      <c r="N116" s="55">
        <f>L116*(1+M116/100)</f>
        <v>4.5219999999999994</v>
      </c>
      <c r="O116" s="24">
        <v>0</v>
      </c>
      <c r="P116" s="25">
        <f>N116*O116</f>
        <v>0</v>
      </c>
      <c r="Q116" s="56">
        <v>0.26723000000000002</v>
      </c>
      <c r="R116" s="57">
        <f>N116*Q116</f>
        <v>1.20841406</v>
      </c>
      <c r="S116" s="56"/>
      <c r="T116" s="57">
        <f>N116*S116</f>
        <v>0</v>
      </c>
      <c r="U116" s="25">
        <v>21</v>
      </c>
      <c r="V116" s="25">
        <f>P116*(U116/100)</f>
        <v>0</v>
      </c>
      <c r="W116" s="25">
        <f>P116+V116</f>
        <v>0</v>
      </c>
      <c r="X116" s="54"/>
      <c r="Y116" s="53" t="s">
        <v>101</v>
      </c>
      <c r="Z116" s="53" t="s">
        <v>20</v>
      </c>
    </row>
    <row r="117" spans="6:26" s="58" customFormat="1" ht="11.25" outlineLevel="3" x14ac:dyDescent="0.2">
      <c r="F117" s="59"/>
      <c r="G117" s="60"/>
      <c r="H117" s="60"/>
      <c r="I117" s="60"/>
      <c r="J117" s="61" t="s">
        <v>1084</v>
      </c>
      <c r="K117" s="60"/>
      <c r="L117" s="62">
        <v>4.5219999999999994</v>
      </c>
      <c r="M117" s="63"/>
      <c r="N117" s="64"/>
      <c r="O117" s="63"/>
      <c r="P117" s="65"/>
      <c r="Q117" s="66"/>
      <c r="R117" s="63"/>
      <c r="S117" s="63"/>
      <c r="T117" s="63"/>
      <c r="U117" s="101" t="s">
        <v>3</v>
      </c>
      <c r="V117" s="63"/>
      <c r="W117" s="63"/>
      <c r="X117" s="61"/>
      <c r="Y117" s="60"/>
      <c r="Z117" s="60"/>
    </row>
    <row r="118" spans="6:26" s="102" customFormat="1" ht="12.75" customHeight="1" outlineLevel="2" x14ac:dyDescent="0.2">
      <c r="F118" s="103"/>
      <c r="G118" s="104"/>
      <c r="H118" s="104"/>
      <c r="I118" s="104"/>
      <c r="J118" s="105"/>
      <c r="K118" s="104"/>
      <c r="L118" s="106"/>
      <c r="M118" s="107"/>
      <c r="N118" s="106"/>
      <c r="O118" s="107"/>
      <c r="P118" s="108"/>
      <c r="Q118" s="109"/>
      <c r="R118" s="107"/>
      <c r="S118" s="107"/>
      <c r="T118" s="107"/>
      <c r="U118" s="110" t="s">
        <v>3</v>
      </c>
      <c r="V118" s="107"/>
      <c r="W118" s="107"/>
      <c r="X118" s="107"/>
      <c r="Y118" s="104"/>
      <c r="Z118" s="104"/>
    </row>
    <row r="119" spans="6:26" s="43" customFormat="1" ht="16.5" customHeight="1" outlineLevel="1" x14ac:dyDescent="0.2">
      <c r="F119" s="44"/>
      <c r="G119" s="6"/>
      <c r="H119" s="45"/>
      <c r="I119" s="45"/>
      <c r="J119" s="45" t="s">
        <v>1236</v>
      </c>
      <c r="K119" s="6"/>
      <c r="L119" s="46"/>
      <c r="M119" s="47"/>
      <c r="N119" s="46"/>
      <c r="O119" s="47"/>
      <c r="P119" s="48">
        <f>SUBTOTAL(9,P120:P131)</f>
        <v>0</v>
      </c>
      <c r="Q119" s="49"/>
      <c r="R119" s="50">
        <f>SUBTOTAL(9,R120:R131)</f>
        <v>2.4504178942079995</v>
      </c>
      <c r="S119" s="47"/>
      <c r="T119" s="50">
        <f>SUBTOTAL(9,T120:T131)</f>
        <v>0</v>
      </c>
      <c r="U119" s="100" t="s">
        <v>3</v>
      </c>
      <c r="V119" s="48">
        <f>SUBTOTAL(9,V120:V131)</f>
        <v>0</v>
      </c>
      <c r="W119" s="48">
        <f>SUBTOTAL(9,W120:W131)</f>
        <v>0</v>
      </c>
      <c r="X119" s="51"/>
      <c r="Y119" s="29"/>
      <c r="Z119" s="29"/>
    </row>
    <row r="120" spans="6:26" s="52" customFormat="1" ht="12" outlineLevel="2" x14ac:dyDescent="0.2">
      <c r="F120" s="20">
        <v>1</v>
      </c>
      <c r="G120" s="21" t="s">
        <v>10</v>
      </c>
      <c r="H120" s="53" t="s">
        <v>219</v>
      </c>
      <c r="I120" s="53"/>
      <c r="J120" s="54" t="s">
        <v>1567</v>
      </c>
      <c r="K120" s="21" t="s">
        <v>16</v>
      </c>
      <c r="L120" s="55">
        <v>0.89699999999999991</v>
      </c>
      <c r="M120" s="24">
        <v>0</v>
      </c>
      <c r="N120" s="55">
        <f>L120*(1+M120/100)</f>
        <v>0.89699999999999991</v>
      </c>
      <c r="O120" s="24">
        <v>0</v>
      </c>
      <c r="P120" s="25">
        <f>N120*O120</f>
        <v>0</v>
      </c>
      <c r="Q120" s="56">
        <v>2.45343</v>
      </c>
      <c r="R120" s="57">
        <f>N120*Q120</f>
        <v>2.2007267099999996</v>
      </c>
      <c r="S120" s="56"/>
      <c r="T120" s="57">
        <f>N120*S120</f>
        <v>0</v>
      </c>
      <c r="U120" s="25">
        <v>21</v>
      </c>
      <c r="V120" s="25">
        <f>P120*(U120/100)</f>
        <v>0</v>
      </c>
      <c r="W120" s="25">
        <f>P120+V120</f>
        <v>0</v>
      </c>
      <c r="X120" s="54"/>
      <c r="Y120" s="53" t="s">
        <v>101</v>
      </c>
      <c r="Z120" s="53" t="s">
        <v>21</v>
      </c>
    </row>
    <row r="121" spans="6:26" s="58" customFormat="1" ht="11.25" outlineLevel="3" x14ac:dyDescent="0.2">
      <c r="F121" s="59"/>
      <c r="G121" s="60"/>
      <c r="H121" s="60"/>
      <c r="I121" s="60"/>
      <c r="J121" s="61" t="s">
        <v>1182</v>
      </c>
      <c r="K121" s="60"/>
      <c r="L121" s="62">
        <v>0.89699999999999991</v>
      </c>
      <c r="M121" s="63"/>
      <c r="N121" s="64"/>
      <c r="O121" s="63"/>
      <c r="P121" s="65"/>
      <c r="Q121" s="66"/>
      <c r="R121" s="63"/>
      <c r="S121" s="63"/>
      <c r="T121" s="63"/>
      <c r="U121" s="101" t="s">
        <v>3</v>
      </c>
      <c r="V121" s="63"/>
      <c r="W121" s="63"/>
      <c r="X121" s="61"/>
      <c r="Y121" s="60"/>
      <c r="Z121" s="60"/>
    </row>
    <row r="122" spans="6:26" s="52" customFormat="1" ht="12" outlineLevel="2" x14ac:dyDescent="0.2">
      <c r="F122" s="20">
        <v>2</v>
      </c>
      <c r="G122" s="21" t="s">
        <v>10</v>
      </c>
      <c r="H122" s="53" t="s">
        <v>220</v>
      </c>
      <c r="I122" s="53"/>
      <c r="J122" s="54" t="s">
        <v>1569</v>
      </c>
      <c r="K122" s="21" t="s">
        <v>15</v>
      </c>
      <c r="L122" s="55">
        <v>4.4849999999999994</v>
      </c>
      <c r="M122" s="24">
        <v>0</v>
      </c>
      <c r="N122" s="55">
        <f>L122*(1+M122/100)</f>
        <v>4.4849999999999994</v>
      </c>
      <c r="O122" s="24">
        <v>0</v>
      </c>
      <c r="P122" s="25">
        <f>N122*O122</f>
        <v>0</v>
      </c>
      <c r="Q122" s="56">
        <v>2.15E-3</v>
      </c>
      <c r="R122" s="57">
        <f>N122*Q122</f>
        <v>9.6427499999999985E-3</v>
      </c>
      <c r="S122" s="56"/>
      <c r="T122" s="57">
        <f>N122*S122</f>
        <v>0</v>
      </c>
      <c r="U122" s="25">
        <v>21</v>
      </c>
      <c r="V122" s="25">
        <f>P122*(U122/100)</f>
        <v>0</v>
      </c>
      <c r="W122" s="25">
        <f>P122+V122</f>
        <v>0</v>
      </c>
      <c r="X122" s="54"/>
      <c r="Y122" s="53" t="s">
        <v>101</v>
      </c>
      <c r="Z122" s="53" t="s">
        <v>21</v>
      </c>
    </row>
    <row r="123" spans="6:26" s="58" customFormat="1" ht="11.25" outlineLevel="3" x14ac:dyDescent="0.2">
      <c r="F123" s="59"/>
      <c r="G123" s="60"/>
      <c r="H123" s="60"/>
      <c r="I123" s="60"/>
      <c r="J123" s="61" t="s">
        <v>1120</v>
      </c>
      <c r="K123" s="60"/>
      <c r="L123" s="62">
        <v>4.4849999999999994</v>
      </c>
      <c r="M123" s="63"/>
      <c r="N123" s="64"/>
      <c r="O123" s="63"/>
      <c r="P123" s="65"/>
      <c r="Q123" s="66"/>
      <c r="R123" s="63"/>
      <c r="S123" s="63"/>
      <c r="T123" s="63"/>
      <c r="U123" s="101" t="s">
        <v>3</v>
      </c>
      <c r="V123" s="63"/>
      <c r="W123" s="63"/>
      <c r="X123" s="61"/>
      <c r="Y123" s="60"/>
      <c r="Z123" s="60"/>
    </row>
    <row r="124" spans="6:26" s="52" customFormat="1" ht="12" outlineLevel="2" x14ac:dyDescent="0.2">
      <c r="F124" s="20">
        <v>3</v>
      </c>
      <c r="G124" s="21" t="s">
        <v>10</v>
      </c>
      <c r="H124" s="53" t="s">
        <v>221</v>
      </c>
      <c r="I124" s="53"/>
      <c r="J124" s="54" t="s">
        <v>1612</v>
      </c>
      <c r="K124" s="21" t="s">
        <v>15</v>
      </c>
      <c r="L124" s="55">
        <v>4.4850000000000003</v>
      </c>
      <c r="M124" s="24">
        <v>0</v>
      </c>
      <c r="N124" s="55">
        <f>L124*(1+M124/100)</f>
        <v>4.4850000000000003</v>
      </c>
      <c r="O124" s="24">
        <v>0</v>
      </c>
      <c r="P124" s="25">
        <f>N124*O124</f>
        <v>0</v>
      </c>
      <c r="Q124" s="56"/>
      <c r="R124" s="57">
        <f>N124*Q124</f>
        <v>0</v>
      </c>
      <c r="S124" s="56"/>
      <c r="T124" s="57">
        <f>N124*S124</f>
        <v>0</v>
      </c>
      <c r="U124" s="25">
        <v>21</v>
      </c>
      <c r="V124" s="25">
        <f>P124*(U124/100)</f>
        <v>0</v>
      </c>
      <c r="W124" s="25">
        <f>P124+V124</f>
        <v>0</v>
      </c>
      <c r="X124" s="54"/>
      <c r="Y124" s="53" t="s">
        <v>101</v>
      </c>
      <c r="Z124" s="53" t="s">
        <v>21</v>
      </c>
    </row>
    <row r="125" spans="6:26" s="52" customFormat="1" ht="24" outlineLevel="2" x14ac:dyDescent="0.2">
      <c r="F125" s="20">
        <v>4</v>
      </c>
      <c r="G125" s="21" t="s">
        <v>10</v>
      </c>
      <c r="H125" s="53" t="s">
        <v>222</v>
      </c>
      <c r="I125" s="53"/>
      <c r="J125" s="54" t="s">
        <v>2048</v>
      </c>
      <c r="K125" s="21" t="s">
        <v>15</v>
      </c>
      <c r="L125" s="55">
        <v>9.8949999999999996</v>
      </c>
      <c r="M125" s="24">
        <v>0</v>
      </c>
      <c r="N125" s="55">
        <f>L125*(1+M125/100)</f>
        <v>9.8949999999999996</v>
      </c>
      <c r="O125" s="24">
        <v>0</v>
      </c>
      <c r="P125" s="25">
        <f>N125*O125</f>
        <v>0</v>
      </c>
      <c r="Q125" s="56">
        <v>1.0829999999999999E-2</v>
      </c>
      <c r="R125" s="57">
        <f>N125*Q125</f>
        <v>0.10716284999999999</v>
      </c>
      <c r="S125" s="56"/>
      <c r="T125" s="57">
        <f>N125*S125</f>
        <v>0</v>
      </c>
      <c r="U125" s="25">
        <v>21</v>
      </c>
      <c r="V125" s="25">
        <f>P125*(U125/100)</f>
        <v>0</v>
      </c>
      <c r="W125" s="25">
        <f>P125+V125</f>
        <v>0</v>
      </c>
      <c r="X125" s="54"/>
      <c r="Y125" s="53" t="s">
        <v>101</v>
      </c>
      <c r="Z125" s="53" t="s">
        <v>21</v>
      </c>
    </row>
    <row r="126" spans="6:26" s="58" customFormat="1" ht="11.25" outlineLevel="3" x14ac:dyDescent="0.2">
      <c r="F126" s="59"/>
      <c r="G126" s="60"/>
      <c r="H126" s="60"/>
      <c r="I126" s="60"/>
      <c r="J126" s="61" t="s">
        <v>595</v>
      </c>
      <c r="K126" s="60"/>
      <c r="L126" s="62">
        <v>3.6</v>
      </c>
      <c r="M126" s="63"/>
      <c r="N126" s="64"/>
      <c r="O126" s="63"/>
      <c r="P126" s="65"/>
      <c r="Q126" s="66"/>
      <c r="R126" s="63"/>
      <c r="S126" s="63"/>
      <c r="T126" s="63"/>
      <c r="U126" s="101" t="s">
        <v>3</v>
      </c>
      <c r="V126" s="63"/>
      <c r="W126" s="63"/>
      <c r="X126" s="61"/>
      <c r="Y126" s="60"/>
      <c r="Z126" s="60"/>
    </row>
    <row r="127" spans="6:26" s="58" customFormat="1" ht="11.25" outlineLevel="3" x14ac:dyDescent="0.2">
      <c r="F127" s="59"/>
      <c r="G127" s="60"/>
      <c r="H127" s="60"/>
      <c r="I127" s="60"/>
      <c r="J127" s="61" t="s">
        <v>1179</v>
      </c>
      <c r="K127" s="60"/>
      <c r="L127" s="62">
        <v>1.615</v>
      </c>
      <c r="M127" s="63"/>
      <c r="N127" s="64"/>
      <c r="O127" s="63"/>
      <c r="P127" s="65"/>
      <c r="Q127" s="66"/>
      <c r="R127" s="63"/>
      <c r="S127" s="63"/>
      <c r="T127" s="63"/>
      <c r="U127" s="101" t="s">
        <v>3</v>
      </c>
      <c r="V127" s="63"/>
      <c r="W127" s="63"/>
      <c r="X127" s="61"/>
      <c r="Y127" s="60"/>
      <c r="Z127" s="60"/>
    </row>
    <row r="128" spans="6:26" s="58" customFormat="1" ht="11.25" outlineLevel="3" x14ac:dyDescent="0.2">
      <c r="F128" s="59"/>
      <c r="G128" s="60"/>
      <c r="H128" s="60"/>
      <c r="I128" s="60"/>
      <c r="J128" s="61" t="s">
        <v>1113</v>
      </c>
      <c r="K128" s="60"/>
      <c r="L128" s="62">
        <v>4.68</v>
      </c>
      <c r="M128" s="63"/>
      <c r="N128" s="64"/>
      <c r="O128" s="63"/>
      <c r="P128" s="65"/>
      <c r="Q128" s="66"/>
      <c r="R128" s="63"/>
      <c r="S128" s="63"/>
      <c r="T128" s="63"/>
      <c r="U128" s="101" t="s">
        <v>3</v>
      </c>
      <c r="V128" s="63"/>
      <c r="W128" s="63"/>
      <c r="X128" s="61"/>
      <c r="Y128" s="60"/>
      <c r="Z128" s="60"/>
    </row>
    <row r="129" spans="6:26" s="52" customFormat="1" ht="12" outlineLevel="2" x14ac:dyDescent="0.2">
      <c r="F129" s="20">
        <v>5</v>
      </c>
      <c r="G129" s="21" t="s">
        <v>10</v>
      </c>
      <c r="H129" s="53" t="s">
        <v>223</v>
      </c>
      <c r="I129" s="53"/>
      <c r="J129" s="54" t="s">
        <v>1660</v>
      </c>
      <c r="K129" s="21" t="s">
        <v>6</v>
      </c>
      <c r="L129" s="55">
        <v>0.11661000000000001</v>
      </c>
      <c r="M129" s="24">
        <v>8</v>
      </c>
      <c r="N129" s="55">
        <f>L129*(1+M129/100)</f>
        <v>0.12593880000000002</v>
      </c>
      <c r="O129" s="24">
        <v>0</v>
      </c>
      <c r="P129" s="25">
        <f>N129*O129</f>
        <v>0</v>
      </c>
      <c r="Q129" s="56">
        <v>1.0551600000000001</v>
      </c>
      <c r="R129" s="57">
        <f>N129*Q129</f>
        <v>0.13288558420800003</v>
      </c>
      <c r="S129" s="56"/>
      <c r="T129" s="57">
        <f>N129*S129</f>
        <v>0</v>
      </c>
      <c r="U129" s="25">
        <v>21</v>
      </c>
      <c r="V129" s="25">
        <f>P129*(U129/100)</f>
        <v>0</v>
      </c>
      <c r="W129" s="25">
        <f>P129+V129</f>
        <v>0</v>
      </c>
      <c r="X129" s="54"/>
      <c r="Y129" s="53" t="s">
        <v>101</v>
      </c>
      <c r="Z129" s="53" t="s">
        <v>21</v>
      </c>
    </row>
    <row r="130" spans="6:26" s="58" customFormat="1" ht="11.25" outlineLevel="3" x14ac:dyDescent="0.2">
      <c r="F130" s="59"/>
      <c r="G130" s="60"/>
      <c r="H130" s="60"/>
      <c r="I130" s="60"/>
      <c r="J130" s="61" t="s">
        <v>1121</v>
      </c>
      <c r="K130" s="60"/>
      <c r="L130" s="62">
        <v>0.11661000000000001</v>
      </c>
      <c r="M130" s="63"/>
      <c r="N130" s="64"/>
      <c r="O130" s="63"/>
      <c r="P130" s="65"/>
      <c r="Q130" s="66"/>
      <c r="R130" s="63"/>
      <c r="S130" s="63"/>
      <c r="T130" s="63"/>
      <c r="U130" s="101" t="s">
        <v>3</v>
      </c>
      <c r="V130" s="63"/>
      <c r="W130" s="63"/>
      <c r="X130" s="61"/>
      <c r="Y130" s="60"/>
      <c r="Z130" s="60"/>
    </row>
    <row r="131" spans="6:26" s="102" customFormat="1" ht="12.75" customHeight="1" outlineLevel="2" x14ac:dyDescent="0.2">
      <c r="F131" s="103"/>
      <c r="G131" s="104"/>
      <c r="H131" s="104"/>
      <c r="I131" s="104"/>
      <c r="J131" s="105"/>
      <c r="K131" s="104"/>
      <c r="L131" s="106"/>
      <c r="M131" s="107"/>
      <c r="N131" s="106"/>
      <c r="O131" s="107"/>
      <c r="P131" s="108"/>
      <c r="Q131" s="109"/>
      <c r="R131" s="107"/>
      <c r="S131" s="107"/>
      <c r="T131" s="107"/>
      <c r="U131" s="110" t="s">
        <v>3</v>
      </c>
      <c r="V131" s="107"/>
      <c r="W131" s="107"/>
      <c r="X131" s="107"/>
      <c r="Y131" s="104"/>
      <c r="Z131" s="104"/>
    </row>
    <row r="132" spans="6:26" s="43" customFormat="1" ht="16.5" customHeight="1" outlineLevel="1" x14ac:dyDescent="0.2">
      <c r="F132" s="44"/>
      <c r="G132" s="6"/>
      <c r="H132" s="45"/>
      <c r="I132" s="45"/>
      <c r="J132" s="45" t="s">
        <v>1158</v>
      </c>
      <c r="K132" s="6"/>
      <c r="L132" s="46"/>
      <c r="M132" s="47"/>
      <c r="N132" s="46"/>
      <c r="O132" s="47"/>
      <c r="P132" s="48">
        <f>SUBTOTAL(9,P133:P242)</f>
        <v>0</v>
      </c>
      <c r="Q132" s="49"/>
      <c r="R132" s="50">
        <f>SUBTOTAL(9,R133:R242)</f>
        <v>235.41165575740243</v>
      </c>
      <c r="S132" s="47"/>
      <c r="T132" s="50">
        <f>SUBTOTAL(9,T133:T242)</f>
        <v>0</v>
      </c>
      <c r="U132" s="100" t="s">
        <v>3</v>
      </c>
      <c r="V132" s="48">
        <f>SUBTOTAL(9,V133:V242)</f>
        <v>0</v>
      </c>
      <c r="W132" s="48">
        <f>SUBTOTAL(9,W133:W242)</f>
        <v>0</v>
      </c>
      <c r="X132" s="51"/>
      <c r="Y132" s="29"/>
      <c r="Z132" s="29"/>
    </row>
    <row r="133" spans="6:26" s="52" customFormat="1" ht="24" outlineLevel="2" x14ac:dyDescent="0.2">
      <c r="F133" s="20">
        <v>1</v>
      </c>
      <c r="G133" s="21" t="s">
        <v>10</v>
      </c>
      <c r="H133" s="53" t="s">
        <v>225</v>
      </c>
      <c r="I133" s="53"/>
      <c r="J133" s="54" t="s">
        <v>1955</v>
      </c>
      <c r="K133" s="21" t="s">
        <v>15</v>
      </c>
      <c r="L133" s="55">
        <v>503.46999999999991</v>
      </c>
      <c r="M133" s="24">
        <v>0</v>
      </c>
      <c r="N133" s="55">
        <f>L133*(1+M133/100)</f>
        <v>503.46999999999991</v>
      </c>
      <c r="O133" s="24">
        <v>0</v>
      </c>
      <c r="P133" s="25">
        <f>N133*O133</f>
        <v>0</v>
      </c>
      <c r="Q133" s="56">
        <v>1.5480000000000001E-2</v>
      </c>
      <c r="R133" s="57">
        <f>N133*Q133</f>
        <v>7.7937155999999987</v>
      </c>
      <c r="S133" s="56"/>
      <c r="T133" s="57">
        <f>N133*S133</f>
        <v>0</v>
      </c>
      <c r="U133" s="25">
        <v>21</v>
      </c>
      <c r="V133" s="25">
        <f>P133*(U133/100)</f>
        <v>0</v>
      </c>
      <c r="W133" s="25">
        <f>P133+V133</f>
        <v>0</v>
      </c>
      <c r="X133" s="54"/>
      <c r="Y133" s="53" t="s">
        <v>101</v>
      </c>
      <c r="Z133" s="53" t="s">
        <v>23</v>
      </c>
    </row>
    <row r="134" spans="6:26" s="58" customFormat="1" ht="11.25" outlineLevel="3" x14ac:dyDescent="0.2">
      <c r="F134" s="59"/>
      <c r="G134" s="60"/>
      <c r="H134" s="60"/>
      <c r="I134" s="60"/>
      <c r="J134" s="61" t="s">
        <v>915</v>
      </c>
      <c r="K134" s="60"/>
      <c r="L134" s="62">
        <v>340.96</v>
      </c>
      <c r="M134" s="63"/>
      <c r="N134" s="64"/>
      <c r="O134" s="63"/>
      <c r="P134" s="65"/>
      <c r="Q134" s="66"/>
      <c r="R134" s="63"/>
      <c r="S134" s="63"/>
      <c r="T134" s="63"/>
      <c r="U134" s="101" t="s">
        <v>3</v>
      </c>
      <c r="V134" s="63"/>
      <c r="W134" s="63"/>
      <c r="X134" s="61"/>
      <c r="Y134" s="60"/>
      <c r="Z134" s="60"/>
    </row>
    <row r="135" spans="6:26" s="58" customFormat="1" ht="11.25" outlineLevel="3" x14ac:dyDescent="0.2">
      <c r="F135" s="59"/>
      <c r="G135" s="60"/>
      <c r="H135" s="60"/>
      <c r="I135" s="60"/>
      <c r="J135" s="61" t="s">
        <v>1124</v>
      </c>
      <c r="K135" s="60"/>
      <c r="L135" s="62">
        <v>162.50999999999996</v>
      </c>
      <c r="M135" s="63"/>
      <c r="N135" s="64"/>
      <c r="O135" s="63"/>
      <c r="P135" s="65"/>
      <c r="Q135" s="66"/>
      <c r="R135" s="63"/>
      <c r="S135" s="63"/>
      <c r="T135" s="63"/>
      <c r="U135" s="101" t="s">
        <v>3</v>
      </c>
      <c r="V135" s="63"/>
      <c r="W135" s="63"/>
      <c r="X135" s="61"/>
      <c r="Y135" s="60"/>
      <c r="Z135" s="60"/>
    </row>
    <row r="136" spans="6:26" s="52" customFormat="1" ht="12" outlineLevel="2" x14ac:dyDescent="0.2">
      <c r="F136" s="20">
        <v>2</v>
      </c>
      <c r="G136" s="21" t="s">
        <v>10</v>
      </c>
      <c r="H136" s="53" t="s">
        <v>226</v>
      </c>
      <c r="I136" s="53"/>
      <c r="J136" s="54" t="s">
        <v>1819</v>
      </c>
      <c r="K136" s="21" t="s">
        <v>15</v>
      </c>
      <c r="L136" s="55">
        <v>220.33</v>
      </c>
      <c r="M136" s="24">
        <v>0</v>
      </c>
      <c r="N136" s="55">
        <f>L136*(1+M136/100)</f>
        <v>220.33</v>
      </c>
      <c r="O136" s="24">
        <v>0</v>
      </c>
      <c r="P136" s="25">
        <f>N136*O136</f>
        <v>0</v>
      </c>
      <c r="Q136" s="56">
        <v>5.1839999999999997E-2</v>
      </c>
      <c r="R136" s="57">
        <f>N136*Q136</f>
        <v>11.4219072</v>
      </c>
      <c r="S136" s="56"/>
      <c r="T136" s="57">
        <f>N136*S136</f>
        <v>0</v>
      </c>
      <c r="U136" s="25">
        <v>21</v>
      </c>
      <c r="V136" s="25">
        <f>P136*(U136/100)</f>
        <v>0</v>
      </c>
      <c r="W136" s="25">
        <f>P136+V136</f>
        <v>0</v>
      </c>
      <c r="X136" s="54"/>
      <c r="Y136" s="53" t="s">
        <v>101</v>
      </c>
      <c r="Z136" s="53" t="s">
        <v>23</v>
      </c>
    </row>
    <row r="137" spans="6:26" s="58" customFormat="1" ht="22.5" outlineLevel="3" x14ac:dyDescent="0.2">
      <c r="F137" s="59"/>
      <c r="G137" s="60"/>
      <c r="H137" s="60"/>
      <c r="I137" s="60"/>
      <c r="J137" s="61" t="s">
        <v>1554</v>
      </c>
      <c r="K137" s="60"/>
      <c r="L137" s="62">
        <v>220.33</v>
      </c>
      <c r="M137" s="63"/>
      <c r="N137" s="64"/>
      <c r="O137" s="63"/>
      <c r="P137" s="65"/>
      <c r="Q137" s="66"/>
      <c r="R137" s="63"/>
      <c r="S137" s="63"/>
      <c r="T137" s="63"/>
      <c r="U137" s="101" t="s">
        <v>3</v>
      </c>
      <c r="V137" s="63"/>
      <c r="W137" s="63"/>
      <c r="X137" s="61"/>
      <c r="Y137" s="60"/>
      <c r="Z137" s="60"/>
    </row>
    <row r="138" spans="6:26" s="52" customFormat="1" ht="24" outlineLevel="2" x14ac:dyDescent="0.2">
      <c r="F138" s="20">
        <v>3</v>
      </c>
      <c r="G138" s="21" t="s">
        <v>10</v>
      </c>
      <c r="H138" s="53" t="s">
        <v>227</v>
      </c>
      <c r="I138" s="53"/>
      <c r="J138" s="54" t="s">
        <v>2047</v>
      </c>
      <c r="K138" s="21" t="s">
        <v>15</v>
      </c>
      <c r="L138" s="55">
        <v>723.8</v>
      </c>
      <c r="M138" s="24">
        <v>0</v>
      </c>
      <c r="N138" s="55">
        <f>L138*(1+M138/100)</f>
        <v>723.8</v>
      </c>
      <c r="O138" s="24">
        <v>0</v>
      </c>
      <c r="P138" s="25">
        <f>N138*O138</f>
        <v>0</v>
      </c>
      <c r="Q138" s="56">
        <v>6.1000000000000004E-3</v>
      </c>
      <c r="R138" s="57">
        <f>N138*Q138</f>
        <v>4.4151800000000003</v>
      </c>
      <c r="S138" s="56"/>
      <c r="T138" s="57">
        <f>N138*S138</f>
        <v>0</v>
      </c>
      <c r="U138" s="25">
        <v>21</v>
      </c>
      <c r="V138" s="25">
        <f>P138*(U138/100)</f>
        <v>0</v>
      </c>
      <c r="W138" s="25">
        <f>P138+V138</f>
        <v>0</v>
      </c>
      <c r="X138" s="54"/>
      <c r="Y138" s="53" t="s">
        <v>101</v>
      </c>
      <c r="Z138" s="53" t="s">
        <v>23</v>
      </c>
    </row>
    <row r="139" spans="6:26" s="58" customFormat="1" ht="11.25" outlineLevel="3" x14ac:dyDescent="0.2">
      <c r="F139" s="59"/>
      <c r="G139" s="60"/>
      <c r="H139" s="60"/>
      <c r="I139" s="60"/>
      <c r="J139" s="61" t="s">
        <v>915</v>
      </c>
      <c r="K139" s="60"/>
      <c r="L139" s="62">
        <v>340.96</v>
      </c>
      <c r="M139" s="63"/>
      <c r="N139" s="64"/>
      <c r="O139" s="63"/>
      <c r="P139" s="65"/>
      <c r="Q139" s="66"/>
      <c r="R139" s="63"/>
      <c r="S139" s="63"/>
      <c r="T139" s="63"/>
      <c r="U139" s="101" t="s">
        <v>3</v>
      </c>
      <c r="V139" s="63"/>
      <c r="W139" s="63"/>
      <c r="X139" s="61"/>
      <c r="Y139" s="60"/>
      <c r="Z139" s="60"/>
    </row>
    <row r="140" spans="6:26" s="58" customFormat="1" ht="11.25" outlineLevel="3" x14ac:dyDescent="0.2">
      <c r="F140" s="59"/>
      <c r="G140" s="60"/>
      <c r="H140" s="60"/>
      <c r="I140" s="60"/>
      <c r="J140" s="61" t="s">
        <v>917</v>
      </c>
      <c r="K140" s="60"/>
      <c r="L140" s="62">
        <v>382.84</v>
      </c>
      <c r="M140" s="63"/>
      <c r="N140" s="64"/>
      <c r="O140" s="63"/>
      <c r="P140" s="65"/>
      <c r="Q140" s="66"/>
      <c r="R140" s="63"/>
      <c r="S140" s="63"/>
      <c r="T140" s="63"/>
      <c r="U140" s="101" t="s">
        <v>3</v>
      </c>
      <c r="V140" s="63"/>
      <c r="W140" s="63"/>
      <c r="X140" s="61"/>
      <c r="Y140" s="60"/>
      <c r="Z140" s="60"/>
    </row>
    <row r="141" spans="6:26" s="52" customFormat="1" ht="12" outlineLevel="2" x14ac:dyDescent="0.2">
      <c r="F141" s="20">
        <v>4</v>
      </c>
      <c r="G141" s="21" t="s">
        <v>10</v>
      </c>
      <c r="H141" s="53" t="s">
        <v>228</v>
      </c>
      <c r="I141" s="53"/>
      <c r="J141" s="54" t="s">
        <v>1869</v>
      </c>
      <c r="K141" s="21" t="s">
        <v>15</v>
      </c>
      <c r="L141" s="55">
        <v>639.93110000000013</v>
      </c>
      <c r="M141" s="24">
        <v>0</v>
      </c>
      <c r="N141" s="55">
        <f>L141*(1+M141/100)</f>
        <v>639.93110000000013</v>
      </c>
      <c r="O141" s="24">
        <v>0</v>
      </c>
      <c r="P141" s="25">
        <f>N141*O141</f>
        <v>0</v>
      </c>
      <c r="Q141" s="56">
        <v>1.521E-2</v>
      </c>
      <c r="R141" s="57">
        <f>N141*Q141</f>
        <v>9.7333520310000008</v>
      </c>
      <c r="S141" s="56"/>
      <c r="T141" s="57">
        <f>N141*S141</f>
        <v>0</v>
      </c>
      <c r="U141" s="25">
        <v>21</v>
      </c>
      <c r="V141" s="25">
        <f>P141*(U141/100)</f>
        <v>0</v>
      </c>
      <c r="W141" s="25">
        <f>P141+V141</f>
        <v>0</v>
      </c>
      <c r="X141" s="54"/>
      <c r="Y141" s="53" t="s">
        <v>101</v>
      </c>
      <c r="Z141" s="53" t="s">
        <v>23</v>
      </c>
    </row>
    <row r="142" spans="6:26" s="58" customFormat="1" ht="45" outlineLevel="3" x14ac:dyDescent="0.2">
      <c r="F142" s="59"/>
      <c r="G142" s="60"/>
      <c r="H142" s="60"/>
      <c r="I142" s="60"/>
      <c r="J142" s="61" t="s">
        <v>2035</v>
      </c>
      <c r="K142" s="60"/>
      <c r="L142" s="62">
        <v>670.09010000000012</v>
      </c>
      <c r="M142" s="63"/>
      <c r="N142" s="64"/>
      <c r="O142" s="63"/>
      <c r="P142" s="65"/>
      <c r="Q142" s="66"/>
      <c r="R142" s="63"/>
      <c r="S142" s="63"/>
      <c r="T142" s="63"/>
      <c r="U142" s="101" t="s">
        <v>3</v>
      </c>
      <c r="V142" s="63"/>
      <c r="W142" s="63"/>
      <c r="X142" s="61"/>
      <c r="Y142" s="60"/>
      <c r="Z142" s="60"/>
    </row>
    <row r="143" spans="6:26" s="58" customFormat="1" ht="11.25" outlineLevel="3" x14ac:dyDescent="0.2">
      <c r="F143" s="59"/>
      <c r="G143" s="60"/>
      <c r="H143" s="60"/>
      <c r="I143" s="60"/>
      <c r="J143" s="61" t="s">
        <v>1338</v>
      </c>
      <c r="K143" s="60"/>
      <c r="L143" s="62">
        <v>-30.24</v>
      </c>
      <c r="M143" s="63"/>
      <c r="N143" s="64"/>
      <c r="O143" s="63"/>
      <c r="P143" s="65"/>
      <c r="Q143" s="66"/>
      <c r="R143" s="63"/>
      <c r="S143" s="63"/>
      <c r="T143" s="63"/>
      <c r="U143" s="101" t="s">
        <v>3</v>
      </c>
      <c r="V143" s="63"/>
      <c r="W143" s="63"/>
      <c r="X143" s="61"/>
      <c r="Y143" s="60"/>
      <c r="Z143" s="60"/>
    </row>
    <row r="144" spans="6:26" s="58" customFormat="1" ht="33.75" outlineLevel="3" x14ac:dyDescent="0.2">
      <c r="F144" s="59"/>
      <c r="G144" s="60"/>
      <c r="H144" s="60"/>
      <c r="I144" s="60"/>
      <c r="J144" s="61" t="s">
        <v>2055</v>
      </c>
      <c r="K144" s="60"/>
      <c r="L144" s="62">
        <v>39.831000000000003</v>
      </c>
      <c r="M144" s="63"/>
      <c r="N144" s="64"/>
      <c r="O144" s="63"/>
      <c r="P144" s="65"/>
      <c r="Q144" s="66"/>
      <c r="R144" s="63"/>
      <c r="S144" s="63"/>
      <c r="T144" s="63"/>
      <c r="U144" s="101" t="s">
        <v>3</v>
      </c>
      <c r="V144" s="63"/>
      <c r="W144" s="63"/>
      <c r="X144" s="61"/>
      <c r="Y144" s="60"/>
      <c r="Z144" s="60"/>
    </row>
    <row r="145" spans="6:26" s="58" customFormat="1" ht="11.25" outlineLevel="3" x14ac:dyDescent="0.2">
      <c r="F145" s="59"/>
      <c r="G145" s="60"/>
      <c r="H145" s="60"/>
      <c r="I145" s="60"/>
      <c r="J145" s="61" t="s">
        <v>1322</v>
      </c>
      <c r="K145" s="60"/>
      <c r="L145" s="62">
        <v>-39.75</v>
      </c>
      <c r="M145" s="63"/>
      <c r="N145" s="64"/>
      <c r="O145" s="63"/>
      <c r="P145" s="65"/>
      <c r="Q145" s="66"/>
      <c r="R145" s="63"/>
      <c r="S145" s="63"/>
      <c r="T145" s="63"/>
      <c r="U145" s="101" t="s">
        <v>3</v>
      </c>
      <c r="V145" s="63"/>
      <c r="W145" s="63"/>
      <c r="X145" s="61"/>
      <c r="Y145" s="60"/>
      <c r="Z145" s="60"/>
    </row>
    <row r="146" spans="6:26" s="52" customFormat="1" ht="12" outlineLevel="2" x14ac:dyDescent="0.2">
      <c r="F146" s="20">
        <v>5</v>
      </c>
      <c r="G146" s="21" t="s">
        <v>10</v>
      </c>
      <c r="H146" s="53" t="s">
        <v>229</v>
      </c>
      <c r="I146" s="53"/>
      <c r="J146" s="54" t="s">
        <v>1870</v>
      </c>
      <c r="K146" s="21" t="s">
        <v>15</v>
      </c>
      <c r="L146" s="55">
        <v>732.83590000000004</v>
      </c>
      <c r="M146" s="24">
        <v>0</v>
      </c>
      <c r="N146" s="55">
        <f>L146*(1+M146/100)</f>
        <v>732.83590000000004</v>
      </c>
      <c r="O146" s="24">
        <v>0</v>
      </c>
      <c r="P146" s="25">
        <f>N146*O146</f>
        <v>0</v>
      </c>
      <c r="Q146" s="56">
        <v>2.4E-2</v>
      </c>
      <c r="R146" s="57">
        <f>N146*Q146</f>
        <v>17.5880616</v>
      </c>
      <c r="S146" s="56"/>
      <c r="T146" s="57">
        <f>N146*S146</f>
        <v>0</v>
      </c>
      <c r="U146" s="25">
        <v>21</v>
      </c>
      <c r="V146" s="25">
        <f>P146*(U146/100)</f>
        <v>0</v>
      </c>
      <c r="W146" s="25">
        <f>P146+V146</f>
        <v>0</v>
      </c>
      <c r="X146" s="54"/>
      <c r="Y146" s="53" t="s">
        <v>101</v>
      </c>
      <c r="Z146" s="53" t="s">
        <v>23</v>
      </c>
    </row>
    <row r="147" spans="6:26" s="58" customFormat="1" ht="45" outlineLevel="3" x14ac:dyDescent="0.2">
      <c r="F147" s="59"/>
      <c r="G147" s="60"/>
      <c r="H147" s="60"/>
      <c r="I147" s="60"/>
      <c r="J147" s="61" t="s">
        <v>2070</v>
      </c>
      <c r="K147" s="60"/>
      <c r="L147" s="62">
        <v>772.86149999999998</v>
      </c>
      <c r="M147" s="63"/>
      <c r="N147" s="64"/>
      <c r="O147" s="63"/>
      <c r="P147" s="65"/>
      <c r="Q147" s="66"/>
      <c r="R147" s="63"/>
      <c r="S147" s="63"/>
      <c r="T147" s="63"/>
      <c r="U147" s="101" t="s">
        <v>3</v>
      </c>
      <c r="V147" s="63"/>
      <c r="W147" s="63"/>
      <c r="X147" s="61"/>
      <c r="Y147" s="60"/>
      <c r="Z147" s="60"/>
    </row>
    <row r="148" spans="6:26" s="58" customFormat="1" ht="33.75" outlineLevel="3" x14ac:dyDescent="0.2">
      <c r="F148" s="59"/>
      <c r="G148" s="60"/>
      <c r="H148" s="60"/>
      <c r="I148" s="60"/>
      <c r="J148" s="61" t="s">
        <v>1605</v>
      </c>
      <c r="K148" s="60"/>
      <c r="L148" s="62">
        <v>-43.496599999999994</v>
      </c>
      <c r="M148" s="63"/>
      <c r="N148" s="64"/>
      <c r="O148" s="63"/>
      <c r="P148" s="65"/>
      <c r="Q148" s="66"/>
      <c r="R148" s="63"/>
      <c r="S148" s="63"/>
      <c r="T148" s="63"/>
      <c r="U148" s="101" t="s">
        <v>3</v>
      </c>
      <c r="V148" s="63"/>
      <c r="W148" s="63"/>
      <c r="X148" s="61"/>
      <c r="Y148" s="60"/>
      <c r="Z148" s="60"/>
    </row>
    <row r="149" spans="6:26" s="58" customFormat="1" ht="11.25" outlineLevel="3" x14ac:dyDescent="0.2">
      <c r="F149" s="59"/>
      <c r="G149" s="60"/>
      <c r="H149" s="60"/>
      <c r="I149" s="60"/>
      <c r="J149" s="61" t="s">
        <v>1507</v>
      </c>
      <c r="K149" s="60"/>
      <c r="L149" s="62">
        <v>-70.533000000000001</v>
      </c>
      <c r="M149" s="63"/>
      <c r="N149" s="64"/>
      <c r="O149" s="63"/>
      <c r="P149" s="65"/>
      <c r="Q149" s="66"/>
      <c r="R149" s="63"/>
      <c r="S149" s="63"/>
      <c r="T149" s="63"/>
      <c r="U149" s="101" t="s">
        <v>3</v>
      </c>
      <c r="V149" s="63"/>
      <c r="W149" s="63"/>
      <c r="X149" s="61"/>
      <c r="Y149" s="60"/>
      <c r="Z149" s="60"/>
    </row>
    <row r="150" spans="6:26" s="58" customFormat="1" ht="33.75" outlineLevel="3" x14ac:dyDescent="0.2">
      <c r="F150" s="59"/>
      <c r="G150" s="60"/>
      <c r="H150" s="60"/>
      <c r="I150" s="60"/>
      <c r="J150" s="61" t="s">
        <v>2074</v>
      </c>
      <c r="K150" s="60"/>
      <c r="L150" s="62">
        <v>74.004000000000005</v>
      </c>
      <c r="M150" s="63"/>
      <c r="N150" s="64"/>
      <c r="O150" s="63"/>
      <c r="P150" s="65"/>
      <c r="Q150" s="66"/>
      <c r="R150" s="63"/>
      <c r="S150" s="63"/>
      <c r="T150" s="63"/>
      <c r="U150" s="101" t="s">
        <v>3</v>
      </c>
      <c r="V150" s="63"/>
      <c r="W150" s="63"/>
      <c r="X150" s="61"/>
      <c r="Y150" s="60"/>
      <c r="Z150" s="60"/>
    </row>
    <row r="151" spans="6:26" s="52" customFormat="1" ht="12" outlineLevel="2" x14ac:dyDescent="0.2">
      <c r="F151" s="20">
        <v>6</v>
      </c>
      <c r="G151" s="21" t="s">
        <v>10</v>
      </c>
      <c r="H151" s="53" t="s">
        <v>230</v>
      </c>
      <c r="I151" s="53"/>
      <c r="J151" s="54" t="s">
        <v>1901</v>
      </c>
      <c r="K151" s="21" t="s">
        <v>15</v>
      </c>
      <c r="L151" s="55">
        <v>17.402000000000001</v>
      </c>
      <c r="M151" s="24">
        <v>0</v>
      </c>
      <c r="N151" s="55">
        <f>L151*(1+M151/100)</f>
        <v>17.402000000000001</v>
      </c>
      <c r="O151" s="24">
        <v>0</v>
      </c>
      <c r="P151" s="25">
        <f>N151*O151</f>
        <v>0</v>
      </c>
      <c r="Q151" s="56">
        <v>5.534E-2</v>
      </c>
      <c r="R151" s="57">
        <f>N151*Q151</f>
        <v>0.96302668000000002</v>
      </c>
      <c r="S151" s="56"/>
      <c r="T151" s="57">
        <f>N151*S151</f>
        <v>0</v>
      </c>
      <c r="U151" s="25">
        <v>21</v>
      </c>
      <c r="V151" s="25">
        <f>P151*(U151/100)</f>
        <v>0</v>
      </c>
      <c r="W151" s="25">
        <f>P151+V151</f>
        <v>0</v>
      </c>
      <c r="X151" s="54"/>
      <c r="Y151" s="53" t="s">
        <v>101</v>
      </c>
      <c r="Z151" s="53" t="s">
        <v>23</v>
      </c>
    </row>
    <row r="152" spans="6:26" s="58" customFormat="1" ht="11.25" outlineLevel="3" x14ac:dyDescent="0.2">
      <c r="F152" s="59"/>
      <c r="G152" s="60"/>
      <c r="H152" s="60"/>
      <c r="I152" s="60"/>
      <c r="J152" s="61" t="s">
        <v>1263</v>
      </c>
      <c r="K152" s="60"/>
      <c r="L152" s="62">
        <v>17.402000000000001</v>
      </c>
      <c r="M152" s="63"/>
      <c r="N152" s="64"/>
      <c r="O152" s="63"/>
      <c r="P152" s="65"/>
      <c r="Q152" s="66"/>
      <c r="R152" s="63"/>
      <c r="S152" s="63"/>
      <c r="T152" s="63"/>
      <c r="U152" s="101" t="s">
        <v>3</v>
      </c>
      <c r="V152" s="63"/>
      <c r="W152" s="63"/>
      <c r="X152" s="61"/>
      <c r="Y152" s="60"/>
      <c r="Z152" s="60"/>
    </row>
    <row r="153" spans="6:26" s="52" customFormat="1" ht="24" outlineLevel="2" x14ac:dyDescent="0.2">
      <c r="F153" s="20">
        <v>7</v>
      </c>
      <c r="G153" s="21" t="s">
        <v>10</v>
      </c>
      <c r="H153" s="53" t="s">
        <v>231</v>
      </c>
      <c r="I153" s="53"/>
      <c r="J153" s="54" t="s">
        <v>2083</v>
      </c>
      <c r="K153" s="21" t="s">
        <v>15</v>
      </c>
      <c r="L153" s="55">
        <v>1237.7564000000002</v>
      </c>
      <c r="M153" s="24">
        <v>0</v>
      </c>
      <c r="N153" s="55">
        <f>L153*(1+M153/100)</f>
        <v>1237.7564000000002</v>
      </c>
      <c r="O153" s="24">
        <v>0</v>
      </c>
      <c r="P153" s="25">
        <f>N153*O153</f>
        <v>0</v>
      </c>
      <c r="Q153" s="56">
        <v>4.7400000000000003E-3</v>
      </c>
      <c r="R153" s="57">
        <f>N153*Q153</f>
        <v>5.8669653360000016</v>
      </c>
      <c r="S153" s="56"/>
      <c r="T153" s="57">
        <f>N153*S153</f>
        <v>0</v>
      </c>
      <c r="U153" s="25">
        <v>21</v>
      </c>
      <c r="V153" s="25">
        <f>P153*(U153/100)</f>
        <v>0</v>
      </c>
      <c r="W153" s="25">
        <f>P153+V153</f>
        <v>0</v>
      </c>
      <c r="X153" s="54"/>
      <c r="Y153" s="53" t="s">
        <v>101</v>
      </c>
      <c r="Z153" s="53" t="s">
        <v>23</v>
      </c>
    </row>
    <row r="154" spans="6:26" s="58" customFormat="1" ht="45" outlineLevel="3" x14ac:dyDescent="0.2">
      <c r="F154" s="59"/>
      <c r="G154" s="60"/>
      <c r="H154" s="60"/>
      <c r="I154" s="60"/>
      <c r="J154" s="61" t="s">
        <v>2073</v>
      </c>
      <c r="K154" s="60"/>
      <c r="L154" s="62">
        <v>780.24650000000008</v>
      </c>
      <c r="M154" s="63"/>
      <c r="N154" s="64"/>
      <c r="O154" s="63"/>
      <c r="P154" s="65"/>
      <c r="Q154" s="66"/>
      <c r="R154" s="63"/>
      <c r="S154" s="63"/>
      <c r="T154" s="63"/>
      <c r="U154" s="101" t="s">
        <v>3</v>
      </c>
      <c r="V154" s="63"/>
      <c r="W154" s="63"/>
      <c r="X154" s="61"/>
      <c r="Y154" s="60"/>
      <c r="Z154" s="60"/>
    </row>
    <row r="155" spans="6:26" s="58" customFormat="1" ht="11.25" outlineLevel="3" x14ac:dyDescent="0.2">
      <c r="F155" s="59"/>
      <c r="G155" s="60"/>
      <c r="H155" s="60"/>
      <c r="I155" s="60"/>
      <c r="J155" s="61" t="s">
        <v>1338</v>
      </c>
      <c r="K155" s="60"/>
      <c r="L155" s="62">
        <v>-30.24</v>
      </c>
      <c r="M155" s="63"/>
      <c r="N155" s="64"/>
      <c r="O155" s="63"/>
      <c r="P155" s="65"/>
      <c r="Q155" s="66"/>
      <c r="R155" s="63"/>
      <c r="S155" s="63"/>
      <c r="T155" s="63"/>
      <c r="U155" s="101" t="s">
        <v>3</v>
      </c>
      <c r="V155" s="63"/>
      <c r="W155" s="63"/>
      <c r="X155" s="61"/>
      <c r="Y155" s="60"/>
      <c r="Z155" s="60"/>
    </row>
    <row r="156" spans="6:26" s="58" customFormat="1" ht="45" outlineLevel="3" x14ac:dyDescent="0.2">
      <c r="F156" s="59"/>
      <c r="G156" s="60"/>
      <c r="H156" s="60"/>
      <c r="I156" s="60"/>
      <c r="J156" s="61" t="s">
        <v>1991</v>
      </c>
      <c r="K156" s="60"/>
      <c r="L156" s="62">
        <v>601.7795000000001</v>
      </c>
      <c r="M156" s="63"/>
      <c r="N156" s="64"/>
      <c r="O156" s="63"/>
      <c r="P156" s="65"/>
      <c r="Q156" s="66"/>
      <c r="R156" s="63"/>
      <c r="S156" s="63"/>
      <c r="T156" s="63"/>
      <c r="U156" s="101" t="s">
        <v>3</v>
      </c>
      <c r="V156" s="63"/>
      <c r="W156" s="63"/>
      <c r="X156" s="61"/>
      <c r="Y156" s="60"/>
      <c r="Z156" s="60"/>
    </row>
    <row r="157" spans="6:26" s="58" customFormat="1" ht="33.75" outlineLevel="3" x14ac:dyDescent="0.2">
      <c r="F157" s="59"/>
      <c r="G157" s="60"/>
      <c r="H157" s="60"/>
      <c r="I157" s="60"/>
      <c r="J157" s="61" t="s">
        <v>1605</v>
      </c>
      <c r="K157" s="60"/>
      <c r="L157" s="62">
        <v>-43.496599999999994</v>
      </c>
      <c r="M157" s="63"/>
      <c r="N157" s="64"/>
      <c r="O157" s="63"/>
      <c r="P157" s="65"/>
      <c r="Q157" s="66"/>
      <c r="R157" s="63"/>
      <c r="S157" s="63"/>
      <c r="T157" s="63"/>
      <c r="U157" s="101" t="s">
        <v>3</v>
      </c>
      <c r="V157" s="63"/>
      <c r="W157" s="63"/>
      <c r="X157" s="61"/>
      <c r="Y157" s="60"/>
      <c r="Z157" s="60"/>
    </row>
    <row r="158" spans="6:26" s="58" customFormat="1" ht="11.25" outlineLevel="3" x14ac:dyDescent="0.2">
      <c r="F158" s="59"/>
      <c r="G158" s="60"/>
      <c r="H158" s="60"/>
      <c r="I158" s="60"/>
      <c r="J158" s="61" t="s">
        <v>1507</v>
      </c>
      <c r="K158" s="60"/>
      <c r="L158" s="62">
        <v>-70.533000000000001</v>
      </c>
      <c r="M158" s="63"/>
      <c r="N158" s="64"/>
      <c r="O158" s="63"/>
      <c r="P158" s="65"/>
      <c r="Q158" s="66"/>
      <c r="R158" s="63"/>
      <c r="S158" s="63"/>
      <c r="T158" s="63"/>
      <c r="U158" s="101" t="s">
        <v>3</v>
      </c>
      <c r="V158" s="63"/>
      <c r="W158" s="63"/>
      <c r="X158" s="61"/>
      <c r="Y158" s="60"/>
      <c r="Z158" s="60"/>
    </row>
    <row r="159" spans="6:26" s="52" customFormat="1" ht="12" outlineLevel="2" x14ac:dyDescent="0.2">
      <c r="F159" s="20">
        <v>8</v>
      </c>
      <c r="G159" s="21" t="s">
        <v>10</v>
      </c>
      <c r="H159" s="53" t="s">
        <v>232</v>
      </c>
      <c r="I159" s="53"/>
      <c r="J159" s="54" t="s">
        <v>1886</v>
      </c>
      <c r="K159" s="21" t="s">
        <v>15</v>
      </c>
      <c r="L159" s="55">
        <v>114.798</v>
      </c>
      <c r="M159" s="24">
        <v>0</v>
      </c>
      <c r="N159" s="55">
        <f>L159*(1+M159/100)</f>
        <v>114.798</v>
      </c>
      <c r="O159" s="24">
        <v>0</v>
      </c>
      <c r="P159" s="25">
        <f>N159*O159</f>
        <v>0</v>
      </c>
      <c r="Q159" s="56">
        <v>3.0360000000000002E-2</v>
      </c>
      <c r="R159" s="57">
        <f>N159*Q159</f>
        <v>3.4852672800000004</v>
      </c>
      <c r="S159" s="56"/>
      <c r="T159" s="57">
        <f>N159*S159</f>
        <v>0</v>
      </c>
      <c r="U159" s="25">
        <v>21</v>
      </c>
      <c r="V159" s="25">
        <f>P159*(U159/100)</f>
        <v>0</v>
      </c>
      <c r="W159" s="25">
        <f>P159+V159</f>
        <v>0</v>
      </c>
      <c r="X159" s="54"/>
      <c r="Y159" s="53" t="s">
        <v>101</v>
      </c>
      <c r="Z159" s="53" t="s">
        <v>23</v>
      </c>
    </row>
    <row r="160" spans="6:26" s="58" customFormat="1" ht="11.25" outlineLevel="3" x14ac:dyDescent="0.2">
      <c r="F160" s="59"/>
      <c r="G160" s="60"/>
      <c r="H160" s="60"/>
      <c r="I160" s="60"/>
      <c r="J160" s="61" t="s">
        <v>1318</v>
      </c>
      <c r="K160" s="60"/>
      <c r="L160" s="62">
        <v>39.75</v>
      </c>
      <c r="M160" s="63"/>
      <c r="N160" s="64"/>
      <c r="O160" s="63"/>
      <c r="P160" s="65"/>
      <c r="Q160" s="66"/>
      <c r="R160" s="63"/>
      <c r="S160" s="63"/>
      <c r="T160" s="63"/>
      <c r="U160" s="101" t="s">
        <v>3</v>
      </c>
      <c r="V160" s="63"/>
      <c r="W160" s="63"/>
      <c r="X160" s="61"/>
      <c r="Y160" s="60"/>
      <c r="Z160" s="60"/>
    </row>
    <row r="161" spans="6:26" s="58" customFormat="1" ht="11.25" outlineLevel="3" x14ac:dyDescent="0.2">
      <c r="F161" s="59"/>
      <c r="G161" s="60"/>
      <c r="H161" s="60"/>
      <c r="I161" s="60"/>
      <c r="J161" s="61" t="s">
        <v>1494</v>
      </c>
      <c r="K161" s="60"/>
      <c r="L161" s="62">
        <v>70.533000000000001</v>
      </c>
      <c r="M161" s="63"/>
      <c r="N161" s="64"/>
      <c r="O161" s="63"/>
      <c r="P161" s="65"/>
      <c r="Q161" s="66"/>
      <c r="R161" s="63"/>
      <c r="S161" s="63"/>
      <c r="T161" s="63"/>
      <c r="U161" s="101" t="s">
        <v>3</v>
      </c>
      <c r="V161" s="63"/>
      <c r="W161" s="63"/>
      <c r="X161" s="61"/>
      <c r="Y161" s="60"/>
      <c r="Z161" s="60"/>
    </row>
    <row r="162" spans="6:26" s="58" customFormat="1" ht="11.25" outlineLevel="3" x14ac:dyDescent="0.2">
      <c r="F162" s="59"/>
      <c r="G162" s="60"/>
      <c r="H162" s="60"/>
      <c r="I162" s="60"/>
      <c r="J162" s="61" t="s">
        <v>1168</v>
      </c>
      <c r="K162" s="60"/>
      <c r="L162" s="62">
        <v>4.5149999999999997</v>
      </c>
      <c r="M162" s="63"/>
      <c r="N162" s="64"/>
      <c r="O162" s="63"/>
      <c r="P162" s="65"/>
      <c r="Q162" s="66"/>
      <c r="R162" s="63"/>
      <c r="S162" s="63"/>
      <c r="T162" s="63"/>
      <c r="U162" s="101" t="s">
        <v>3</v>
      </c>
      <c r="V162" s="63"/>
      <c r="W162" s="63"/>
      <c r="X162" s="61"/>
      <c r="Y162" s="60"/>
      <c r="Z162" s="60"/>
    </row>
    <row r="163" spans="6:26" s="52" customFormat="1" ht="12" outlineLevel="2" x14ac:dyDescent="0.2">
      <c r="F163" s="20">
        <v>9</v>
      </c>
      <c r="G163" s="21" t="s">
        <v>10</v>
      </c>
      <c r="H163" s="53" t="s">
        <v>233</v>
      </c>
      <c r="I163" s="53"/>
      <c r="J163" s="54" t="s">
        <v>1897</v>
      </c>
      <c r="K163" s="21" t="s">
        <v>15</v>
      </c>
      <c r="L163" s="55">
        <v>206.99199999999999</v>
      </c>
      <c r="M163" s="24">
        <v>0</v>
      </c>
      <c r="N163" s="55">
        <f>L163*(1+M163/100)</f>
        <v>206.99199999999999</v>
      </c>
      <c r="O163" s="24">
        <v>0</v>
      </c>
      <c r="P163" s="25">
        <f>N163*O163</f>
        <v>0</v>
      </c>
      <c r="Q163" s="56">
        <v>3.4970000000000001E-2</v>
      </c>
      <c r="R163" s="57">
        <f>N163*Q163</f>
        <v>7.2385102400000001</v>
      </c>
      <c r="S163" s="56"/>
      <c r="T163" s="57">
        <f>N163*S163</f>
        <v>0</v>
      </c>
      <c r="U163" s="25">
        <v>21</v>
      </c>
      <c r="V163" s="25">
        <f>P163*(U163/100)</f>
        <v>0</v>
      </c>
      <c r="W163" s="25">
        <f>P163+V163</f>
        <v>0</v>
      </c>
      <c r="X163" s="54"/>
      <c r="Y163" s="53" t="s">
        <v>101</v>
      </c>
      <c r="Z163" s="53" t="s">
        <v>23</v>
      </c>
    </row>
    <row r="164" spans="6:26" s="58" customFormat="1" ht="22.5" outlineLevel="3" x14ac:dyDescent="0.2">
      <c r="F164" s="59"/>
      <c r="G164" s="60"/>
      <c r="H164" s="60"/>
      <c r="I164" s="60"/>
      <c r="J164" s="61" t="s">
        <v>1553</v>
      </c>
      <c r="K164" s="60"/>
      <c r="L164" s="62">
        <v>94.563999999999993</v>
      </c>
      <c r="M164" s="63"/>
      <c r="N164" s="64"/>
      <c r="O164" s="63"/>
      <c r="P164" s="65"/>
      <c r="Q164" s="66"/>
      <c r="R164" s="63"/>
      <c r="S164" s="63"/>
      <c r="T164" s="63"/>
      <c r="U164" s="101" t="s">
        <v>3</v>
      </c>
      <c r="V164" s="63"/>
      <c r="W164" s="63"/>
      <c r="X164" s="61"/>
      <c r="Y164" s="60"/>
      <c r="Z164" s="60"/>
    </row>
    <row r="165" spans="6:26" s="58" customFormat="1" ht="11.25" outlineLevel="3" x14ac:dyDescent="0.2">
      <c r="F165" s="59"/>
      <c r="G165" s="60"/>
      <c r="H165" s="60"/>
      <c r="I165" s="60"/>
      <c r="J165" s="61" t="s">
        <v>1322</v>
      </c>
      <c r="K165" s="60"/>
      <c r="L165" s="62">
        <v>-39.75</v>
      </c>
      <c r="M165" s="63"/>
      <c r="N165" s="64"/>
      <c r="O165" s="63"/>
      <c r="P165" s="65"/>
      <c r="Q165" s="66"/>
      <c r="R165" s="63"/>
      <c r="S165" s="63"/>
      <c r="T165" s="63"/>
      <c r="U165" s="101" t="s">
        <v>3</v>
      </c>
      <c r="V165" s="63"/>
      <c r="W165" s="63"/>
      <c r="X165" s="61"/>
      <c r="Y165" s="60"/>
      <c r="Z165" s="60"/>
    </row>
    <row r="166" spans="6:26" s="58" customFormat="1" ht="22.5" outlineLevel="3" x14ac:dyDescent="0.2">
      <c r="F166" s="59"/>
      <c r="G166" s="60"/>
      <c r="H166" s="60"/>
      <c r="I166" s="60"/>
      <c r="J166" s="61" t="s">
        <v>1664</v>
      </c>
      <c r="K166" s="60"/>
      <c r="L166" s="62">
        <v>179.17099999999999</v>
      </c>
      <c r="M166" s="63"/>
      <c r="N166" s="64"/>
      <c r="O166" s="63"/>
      <c r="P166" s="65"/>
      <c r="Q166" s="66"/>
      <c r="R166" s="63"/>
      <c r="S166" s="63"/>
      <c r="T166" s="63"/>
      <c r="U166" s="101" t="s">
        <v>3</v>
      </c>
      <c r="V166" s="63"/>
      <c r="W166" s="63"/>
      <c r="X166" s="61"/>
      <c r="Y166" s="60"/>
      <c r="Z166" s="60"/>
    </row>
    <row r="167" spans="6:26" s="58" customFormat="1" ht="11.25" outlineLevel="3" x14ac:dyDescent="0.2">
      <c r="F167" s="59"/>
      <c r="G167" s="60"/>
      <c r="H167" s="60"/>
      <c r="I167" s="60"/>
      <c r="J167" s="61" t="s">
        <v>1507</v>
      </c>
      <c r="K167" s="60"/>
      <c r="L167" s="62">
        <v>-70.533000000000001</v>
      </c>
      <c r="M167" s="63"/>
      <c r="N167" s="64"/>
      <c r="O167" s="63"/>
      <c r="P167" s="65"/>
      <c r="Q167" s="66"/>
      <c r="R167" s="63"/>
      <c r="S167" s="63"/>
      <c r="T167" s="63"/>
      <c r="U167" s="101" t="s">
        <v>3</v>
      </c>
      <c r="V167" s="63"/>
      <c r="W167" s="63"/>
      <c r="X167" s="61"/>
      <c r="Y167" s="60"/>
      <c r="Z167" s="60"/>
    </row>
    <row r="168" spans="6:26" s="58" customFormat="1" ht="11.25" outlineLevel="3" x14ac:dyDescent="0.2">
      <c r="F168" s="59"/>
      <c r="G168" s="60"/>
      <c r="H168" s="60"/>
      <c r="I168" s="60"/>
      <c r="J168" s="61" t="s">
        <v>1428</v>
      </c>
      <c r="K168" s="60"/>
      <c r="L168" s="62">
        <v>43.539999999999992</v>
      </c>
      <c r="M168" s="63"/>
      <c r="N168" s="64"/>
      <c r="O168" s="63"/>
      <c r="P168" s="65"/>
      <c r="Q168" s="66"/>
      <c r="R168" s="63"/>
      <c r="S168" s="63"/>
      <c r="T168" s="63"/>
      <c r="U168" s="101" t="s">
        <v>3</v>
      </c>
      <c r="V168" s="63"/>
      <c r="W168" s="63"/>
      <c r="X168" s="61"/>
      <c r="Y168" s="60"/>
      <c r="Z168" s="60"/>
    </row>
    <row r="169" spans="6:26" s="52" customFormat="1" ht="24" outlineLevel="2" x14ac:dyDescent="0.2">
      <c r="F169" s="20">
        <v>10</v>
      </c>
      <c r="G169" s="21" t="s">
        <v>10</v>
      </c>
      <c r="H169" s="53" t="s">
        <v>234</v>
      </c>
      <c r="I169" s="53"/>
      <c r="J169" s="54" t="s">
        <v>1977</v>
      </c>
      <c r="K169" s="21" t="s">
        <v>15</v>
      </c>
      <c r="L169" s="55">
        <v>22.98</v>
      </c>
      <c r="M169" s="24">
        <v>0</v>
      </c>
      <c r="N169" s="55">
        <f>L169*(1+M169/100)</f>
        <v>22.98</v>
      </c>
      <c r="O169" s="24">
        <v>0</v>
      </c>
      <c r="P169" s="25">
        <f>N169*O169</f>
        <v>0</v>
      </c>
      <c r="Q169" s="56">
        <v>2.1090000000000001E-2</v>
      </c>
      <c r="R169" s="57">
        <f>N169*Q169</f>
        <v>0.48464820000000003</v>
      </c>
      <c r="S169" s="56"/>
      <c r="T169" s="57">
        <f>N169*S169</f>
        <v>0</v>
      </c>
      <c r="U169" s="25">
        <v>21</v>
      </c>
      <c r="V169" s="25">
        <f>P169*(U169/100)</f>
        <v>0</v>
      </c>
      <c r="W169" s="25">
        <f>P169+V169</f>
        <v>0</v>
      </c>
      <c r="X169" s="54"/>
      <c r="Y169" s="53" t="s">
        <v>101</v>
      </c>
      <c r="Z169" s="53" t="s">
        <v>23</v>
      </c>
    </row>
    <row r="170" spans="6:26" s="58" customFormat="1" ht="11.25" outlineLevel="3" x14ac:dyDescent="0.2">
      <c r="F170" s="59"/>
      <c r="G170" s="60"/>
      <c r="H170" s="60"/>
      <c r="I170" s="60"/>
      <c r="J170" s="61" t="s">
        <v>1226</v>
      </c>
      <c r="K170" s="60"/>
      <c r="L170" s="62">
        <v>22.98</v>
      </c>
      <c r="M170" s="63"/>
      <c r="N170" s="64"/>
      <c r="O170" s="63"/>
      <c r="P170" s="65"/>
      <c r="Q170" s="66"/>
      <c r="R170" s="63"/>
      <c r="S170" s="63"/>
      <c r="T170" s="63"/>
      <c r="U170" s="101" t="s">
        <v>3</v>
      </c>
      <c r="V170" s="63"/>
      <c r="W170" s="63"/>
      <c r="X170" s="61"/>
      <c r="Y170" s="60"/>
      <c r="Z170" s="60"/>
    </row>
    <row r="171" spans="6:26" s="52" customFormat="1" ht="12" outlineLevel="2" x14ac:dyDescent="0.2">
      <c r="F171" s="20">
        <v>11</v>
      </c>
      <c r="G171" s="21" t="s">
        <v>10</v>
      </c>
      <c r="H171" s="53" t="s">
        <v>235</v>
      </c>
      <c r="I171" s="53"/>
      <c r="J171" s="54" t="s">
        <v>1452</v>
      </c>
      <c r="K171" s="21" t="s">
        <v>5</v>
      </c>
      <c r="L171" s="55">
        <v>16.8</v>
      </c>
      <c r="M171" s="24">
        <v>0</v>
      </c>
      <c r="N171" s="55">
        <f>L171*(1+M171/100)</f>
        <v>16.8</v>
      </c>
      <c r="O171" s="24">
        <v>0</v>
      </c>
      <c r="P171" s="25">
        <f>N171*O171</f>
        <v>0</v>
      </c>
      <c r="Q171" s="56"/>
      <c r="R171" s="57">
        <f>N171*Q171</f>
        <v>0</v>
      </c>
      <c r="S171" s="56"/>
      <c r="T171" s="57">
        <f>N171*S171</f>
        <v>0</v>
      </c>
      <c r="U171" s="25">
        <v>21</v>
      </c>
      <c r="V171" s="25">
        <f>P171*(U171/100)</f>
        <v>0</v>
      </c>
      <c r="W171" s="25">
        <f>P171+V171</f>
        <v>0</v>
      </c>
      <c r="X171" s="54"/>
      <c r="Y171" s="53" t="s">
        <v>101</v>
      </c>
      <c r="Z171" s="53" t="s">
        <v>23</v>
      </c>
    </row>
    <row r="172" spans="6:26" s="52" customFormat="1" ht="24" outlineLevel="2" x14ac:dyDescent="0.2">
      <c r="F172" s="20">
        <v>12</v>
      </c>
      <c r="G172" s="21" t="s">
        <v>10</v>
      </c>
      <c r="H172" s="53" t="s">
        <v>236</v>
      </c>
      <c r="I172" s="53"/>
      <c r="J172" s="54" t="s">
        <v>2033</v>
      </c>
      <c r="K172" s="21" t="s">
        <v>15</v>
      </c>
      <c r="L172" s="55">
        <v>228.01115000000001</v>
      </c>
      <c r="M172" s="24">
        <v>0</v>
      </c>
      <c r="N172" s="55">
        <f>L172*(1+M172/100)</f>
        <v>228.01115000000001</v>
      </c>
      <c r="O172" s="24">
        <v>0</v>
      </c>
      <c r="P172" s="25">
        <f>N172*O172</f>
        <v>0</v>
      </c>
      <c r="Q172" s="56">
        <v>5.3510000000000002E-2</v>
      </c>
      <c r="R172" s="57">
        <f>N172*Q172</f>
        <v>12.200876636500002</v>
      </c>
      <c r="S172" s="56"/>
      <c r="T172" s="57">
        <f>N172*S172</f>
        <v>0</v>
      </c>
      <c r="U172" s="25">
        <v>21</v>
      </c>
      <c r="V172" s="25">
        <f>P172*(U172/100)</f>
        <v>0</v>
      </c>
      <c r="W172" s="25">
        <f>P172+V172</f>
        <v>0</v>
      </c>
      <c r="X172" s="54"/>
      <c r="Y172" s="53" t="s">
        <v>101</v>
      </c>
      <c r="Z172" s="53" t="s">
        <v>23</v>
      </c>
    </row>
    <row r="173" spans="6:26" s="58" customFormat="1" ht="22.5" outlineLevel="3" x14ac:dyDescent="0.2">
      <c r="F173" s="59"/>
      <c r="G173" s="60"/>
      <c r="H173" s="60"/>
      <c r="I173" s="60"/>
      <c r="J173" s="61" t="s">
        <v>1635</v>
      </c>
      <c r="K173" s="60"/>
      <c r="L173" s="62">
        <v>54.763999999999996</v>
      </c>
      <c r="M173" s="63"/>
      <c r="N173" s="64"/>
      <c r="O173" s="63"/>
      <c r="P173" s="65"/>
      <c r="Q173" s="66"/>
      <c r="R173" s="63"/>
      <c r="S173" s="63"/>
      <c r="T173" s="63"/>
      <c r="U173" s="101" t="s">
        <v>3</v>
      </c>
      <c r="V173" s="63"/>
      <c r="W173" s="63"/>
      <c r="X173" s="61"/>
      <c r="Y173" s="60"/>
      <c r="Z173" s="60"/>
    </row>
    <row r="174" spans="6:26" s="58" customFormat="1" ht="11.25" outlineLevel="3" x14ac:dyDescent="0.2">
      <c r="F174" s="59"/>
      <c r="G174" s="60"/>
      <c r="H174" s="60"/>
      <c r="I174" s="60"/>
      <c r="J174" s="61" t="s">
        <v>1722</v>
      </c>
      <c r="K174" s="60"/>
      <c r="L174" s="62">
        <v>7.3280000000000003</v>
      </c>
      <c r="M174" s="63"/>
      <c r="N174" s="64"/>
      <c r="O174" s="63"/>
      <c r="P174" s="65"/>
      <c r="Q174" s="66"/>
      <c r="R174" s="63"/>
      <c r="S174" s="63"/>
      <c r="T174" s="63"/>
      <c r="U174" s="101" t="s">
        <v>3</v>
      </c>
      <c r="V174" s="63"/>
      <c r="W174" s="63"/>
      <c r="X174" s="61"/>
      <c r="Y174" s="60"/>
      <c r="Z174" s="60"/>
    </row>
    <row r="175" spans="6:26" s="58" customFormat="1" ht="33.75" outlineLevel="3" x14ac:dyDescent="0.2">
      <c r="F175" s="59"/>
      <c r="G175" s="60"/>
      <c r="H175" s="60"/>
      <c r="I175" s="60"/>
      <c r="J175" s="61" t="s">
        <v>1721</v>
      </c>
      <c r="K175" s="60"/>
      <c r="L175" s="62">
        <v>118.89715000000001</v>
      </c>
      <c r="M175" s="63"/>
      <c r="N175" s="64"/>
      <c r="O175" s="63"/>
      <c r="P175" s="65"/>
      <c r="Q175" s="66"/>
      <c r="R175" s="63"/>
      <c r="S175" s="63"/>
      <c r="T175" s="63"/>
      <c r="U175" s="101" t="s">
        <v>3</v>
      </c>
      <c r="V175" s="63"/>
      <c r="W175" s="63"/>
      <c r="X175" s="61"/>
      <c r="Y175" s="60"/>
      <c r="Z175" s="60"/>
    </row>
    <row r="176" spans="6:26" s="58" customFormat="1" ht="11.25" outlineLevel="3" x14ac:dyDescent="0.2">
      <c r="F176" s="59"/>
      <c r="G176" s="60"/>
      <c r="H176" s="60"/>
      <c r="I176" s="60"/>
      <c r="J176" s="61" t="s">
        <v>1709</v>
      </c>
      <c r="K176" s="60"/>
      <c r="L176" s="62">
        <v>10.996</v>
      </c>
      <c r="M176" s="63"/>
      <c r="N176" s="64"/>
      <c r="O176" s="63"/>
      <c r="P176" s="65"/>
      <c r="Q176" s="66"/>
      <c r="R176" s="63"/>
      <c r="S176" s="63"/>
      <c r="T176" s="63"/>
      <c r="U176" s="101" t="s">
        <v>3</v>
      </c>
      <c r="V176" s="63"/>
      <c r="W176" s="63"/>
      <c r="X176" s="61"/>
      <c r="Y176" s="60"/>
      <c r="Z176" s="60"/>
    </row>
    <row r="177" spans="6:26" s="58" customFormat="1" ht="11.25" outlineLevel="3" x14ac:dyDescent="0.2">
      <c r="F177" s="59"/>
      <c r="G177" s="60"/>
      <c r="H177" s="60"/>
      <c r="I177" s="60"/>
      <c r="J177" s="61" t="s">
        <v>1355</v>
      </c>
      <c r="K177" s="60"/>
      <c r="L177" s="62">
        <v>36.026000000000003</v>
      </c>
      <c r="M177" s="63"/>
      <c r="N177" s="64"/>
      <c r="O177" s="63"/>
      <c r="P177" s="65"/>
      <c r="Q177" s="66"/>
      <c r="R177" s="63"/>
      <c r="S177" s="63"/>
      <c r="T177" s="63"/>
      <c r="U177" s="101" t="s">
        <v>3</v>
      </c>
      <c r="V177" s="63"/>
      <c r="W177" s="63"/>
      <c r="X177" s="61"/>
      <c r="Y177" s="60"/>
      <c r="Z177" s="60"/>
    </row>
    <row r="178" spans="6:26" s="52" customFormat="1" ht="24" outlineLevel="2" x14ac:dyDescent="0.2">
      <c r="F178" s="20">
        <v>13</v>
      </c>
      <c r="G178" s="21" t="s">
        <v>10</v>
      </c>
      <c r="H178" s="53" t="s">
        <v>237</v>
      </c>
      <c r="I178" s="53"/>
      <c r="J178" s="54" t="s">
        <v>2061</v>
      </c>
      <c r="K178" s="21" t="s">
        <v>15</v>
      </c>
      <c r="L178" s="55">
        <v>232.93949999999998</v>
      </c>
      <c r="M178" s="24">
        <v>0</v>
      </c>
      <c r="N178" s="55">
        <f>L178*(1+M178/100)</f>
        <v>232.93949999999998</v>
      </c>
      <c r="O178" s="24">
        <v>0</v>
      </c>
      <c r="P178" s="25">
        <f>N178*O178</f>
        <v>0</v>
      </c>
      <c r="Q178" s="56">
        <v>2.164E-2</v>
      </c>
      <c r="R178" s="57">
        <f>N178*Q178</f>
        <v>5.0408107799999993</v>
      </c>
      <c r="S178" s="56"/>
      <c r="T178" s="57">
        <f>N178*S178</f>
        <v>0</v>
      </c>
      <c r="U178" s="25">
        <v>21</v>
      </c>
      <c r="V178" s="25">
        <f>P178*(U178/100)</f>
        <v>0</v>
      </c>
      <c r="W178" s="25">
        <f>P178+V178</f>
        <v>0</v>
      </c>
      <c r="X178" s="54"/>
      <c r="Y178" s="53" t="s">
        <v>101</v>
      </c>
      <c r="Z178" s="53" t="s">
        <v>23</v>
      </c>
    </row>
    <row r="179" spans="6:26" s="58" customFormat="1" ht="22.5" outlineLevel="3" x14ac:dyDescent="0.2">
      <c r="F179" s="59"/>
      <c r="G179" s="60"/>
      <c r="H179" s="60"/>
      <c r="I179" s="60"/>
      <c r="J179" s="61" t="s">
        <v>1915</v>
      </c>
      <c r="K179" s="60"/>
      <c r="L179" s="62">
        <v>136.9785</v>
      </c>
      <c r="M179" s="63"/>
      <c r="N179" s="64"/>
      <c r="O179" s="63"/>
      <c r="P179" s="65"/>
      <c r="Q179" s="66"/>
      <c r="R179" s="63"/>
      <c r="S179" s="63"/>
      <c r="T179" s="63"/>
      <c r="U179" s="101" t="s">
        <v>3</v>
      </c>
      <c r="V179" s="63"/>
      <c r="W179" s="63"/>
      <c r="X179" s="61"/>
      <c r="Y179" s="60"/>
      <c r="Z179" s="60"/>
    </row>
    <row r="180" spans="6:26" s="58" customFormat="1" ht="11.25" outlineLevel="3" x14ac:dyDescent="0.2">
      <c r="F180" s="59"/>
      <c r="G180" s="60"/>
      <c r="H180" s="60"/>
      <c r="I180" s="60"/>
      <c r="J180" s="61" t="s">
        <v>1469</v>
      </c>
      <c r="K180" s="60"/>
      <c r="L180" s="62">
        <v>76.199999999999989</v>
      </c>
      <c r="M180" s="63"/>
      <c r="N180" s="64"/>
      <c r="O180" s="63"/>
      <c r="P180" s="65"/>
      <c r="Q180" s="66"/>
      <c r="R180" s="63"/>
      <c r="S180" s="63"/>
      <c r="T180" s="63"/>
      <c r="U180" s="101" t="s">
        <v>3</v>
      </c>
      <c r="V180" s="63"/>
      <c r="W180" s="63"/>
      <c r="X180" s="61"/>
      <c r="Y180" s="60"/>
      <c r="Z180" s="60"/>
    </row>
    <row r="181" spans="6:26" s="58" customFormat="1" ht="11.25" outlineLevel="3" x14ac:dyDescent="0.2">
      <c r="F181" s="59"/>
      <c r="G181" s="60"/>
      <c r="H181" s="60"/>
      <c r="I181" s="60"/>
      <c r="J181" s="61" t="s">
        <v>1767</v>
      </c>
      <c r="K181" s="60"/>
      <c r="L181" s="62">
        <v>19.760999999999999</v>
      </c>
      <c r="M181" s="63"/>
      <c r="N181" s="64"/>
      <c r="O181" s="63"/>
      <c r="P181" s="65"/>
      <c r="Q181" s="66"/>
      <c r="R181" s="63"/>
      <c r="S181" s="63"/>
      <c r="T181" s="63"/>
      <c r="U181" s="101" t="s">
        <v>3</v>
      </c>
      <c r="V181" s="63"/>
      <c r="W181" s="63"/>
      <c r="X181" s="61"/>
      <c r="Y181" s="60"/>
      <c r="Z181" s="60"/>
    </row>
    <row r="182" spans="6:26" s="52" customFormat="1" ht="24" outlineLevel="2" x14ac:dyDescent="0.2">
      <c r="F182" s="20">
        <v>14</v>
      </c>
      <c r="G182" s="21" t="s">
        <v>10</v>
      </c>
      <c r="H182" s="53" t="s">
        <v>238</v>
      </c>
      <c r="I182" s="53"/>
      <c r="J182" s="54" t="s">
        <v>2017</v>
      </c>
      <c r="K182" s="21" t="s">
        <v>15</v>
      </c>
      <c r="L182" s="55">
        <v>100.66</v>
      </c>
      <c r="M182" s="24">
        <v>0</v>
      </c>
      <c r="N182" s="55">
        <f>L182*(1+M182/100)</f>
        <v>100.66</v>
      </c>
      <c r="O182" s="24">
        <v>0</v>
      </c>
      <c r="P182" s="25">
        <f>N182*O182</f>
        <v>0</v>
      </c>
      <c r="Q182" s="56">
        <v>2.6800000000000001E-3</v>
      </c>
      <c r="R182" s="57">
        <f>N182*Q182</f>
        <v>0.26976879999999998</v>
      </c>
      <c r="S182" s="56"/>
      <c r="T182" s="57">
        <f>N182*S182</f>
        <v>0</v>
      </c>
      <c r="U182" s="25">
        <v>21</v>
      </c>
      <c r="V182" s="25">
        <f>P182*(U182/100)</f>
        <v>0</v>
      </c>
      <c r="W182" s="25">
        <f>P182+V182</f>
        <v>0</v>
      </c>
      <c r="X182" s="54"/>
      <c r="Y182" s="53" t="s">
        <v>101</v>
      </c>
      <c r="Z182" s="53" t="s">
        <v>23</v>
      </c>
    </row>
    <row r="183" spans="6:26" s="58" customFormat="1" ht="33.75" outlineLevel="3" x14ac:dyDescent="0.2">
      <c r="F183" s="59"/>
      <c r="G183" s="60"/>
      <c r="H183" s="60"/>
      <c r="I183" s="60"/>
      <c r="J183" s="61" t="s">
        <v>1768</v>
      </c>
      <c r="K183" s="60"/>
      <c r="L183" s="62">
        <v>86.50500000000001</v>
      </c>
      <c r="M183" s="63"/>
      <c r="N183" s="64"/>
      <c r="O183" s="63"/>
      <c r="P183" s="65"/>
      <c r="Q183" s="66"/>
      <c r="R183" s="63"/>
      <c r="S183" s="63"/>
      <c r="T183" s="63"/>
      <c r="U183" s="101" t="s">
        <v>3</v>
      </c>
      <c r="V183" s="63"/>
      <c r="W183" s="63"/>
      <c r="X183" s="61"/>
      <c r="Y183" s="60"/>
      <c r="Z183" s="60"/>
    </row>
    <row r="184" spans="6:26" s="58" customFormat="1" ht="11.25" outlineLevel="3" x14ac:dyDescent="0.2">
      <c r="F184" s="59"/>
      <c r="G184" s="60"/>
      <c r="H184" s="60"/>
      <c r="I184" s="60"/>
      <c r="J184" s="61" t="s">
        <v>1517</v>
      </c>
      <c r="K184" s="60"/>
      <c r="L184" s="62">
        <v>7.86</v>
      </c>
      <c r="M184" s="63"/>
      <c r="N184" s="64"/>
      <c r="O184" s="63"/>
      <c r="P184" s="65"/>
      <c r="Q184" s="66"/>
      <c r="R184" s="63"/>
      <c r="S184" s="63"/>
      <c r="T184" s="63"/>
      <c r="U184" s="101" t="s">
        <v>3</v>
      </c>
      <c r="V184" s="63"/>
      <c r="W184" s="63"/>
      <c r="X184" s="61"/>
      <c r="Y184" s="60"/>
      <c r="Z184" s="60"/>
    </row>
    <row r="185" spans="6:26" s="58" customFormat="1" ht="11.25" outlineLevel="3" x14ac:dyDescent="0.2">
      <c r="F185" s="59"/>
      <c r="G185" s="60"/>
      <c r="H185" s="60"/>
      <c r="I185" s="60"/>
      <c r="J185" s="61" t="s">
        <v>1179</v>
      </c>
      <c r="K185" s="60"/>
      <c r="L185" s="62">
        <v>1.615</v>
      </c>
      <c r="M185" s="63"/>
      <c r="N185" s="64"/>
      <c r="O185" s="63"/>
      <c r="P185" s="65"/>
      <c r="Q185" s="66"/>
      <c r="R185" s="63"/>
      <c r="S185" s="63"/>
      <c r="T185" s="63"/>
      <c r="U185" s="101" t="s">
        <v>3</v>
      </c>
      <c r="V185" s="63"/>
      <c r="W185" s="63"/>
      <c r="X185" s="61"/>
      <c r="Y185" s="60"/>
      <c r="Z185" s="60"/>
    </row>
    <row r="186" spans="6:26" s="58" customFormat="1" ht="11.25" outlineLevel="3" x14ac:dyDescent="0.2">
      <c r="F186" s="59"/>
      <c r="G186" s="60"/>
      <c r="H186" s="60"/>
      <c r="I186" s="60"/>
      <c r="J186" s="61" t="s">
        <v>1113</v>
      </c>
      <c r="K186" s="60"/>
      <c r="L186" s="62">
        <v>4.68</v>
      </c>
      <c r="M186" s="63"/>
      <c r="N186" s="64"/>
      <c r="O186" s="63"/>
      <c r="P186" s="65"/>
      <c r="Q186" s="66"/>
      <c r="R186" s="63"/>
      <c r="S186" s="63"/>
      <c r="T186" s="63"/>
      <c r="U186" s="101" t="s">
        <v>3</v>
      </c>
      <c r="V186" s="63"/>
      <c r="W186" s="63"/>
      <c r="X186" s="61"/>
      <c r="Y186" s="60"/>
      <c r="Z186" s="60"/>
    </row>
    <row r="187" spans="6:26" s="52" customFormat="1" ht="24" outlineLevel="2" x14ac:dyDescent="0.2">
      <c r="F187" s="20">
        <v>15</v>
      </c>
      <c r="G187" s="21" t="s">
        <v>10</v>
      </c>
      <c r="H187" s="53" t="s">
        <v>239</v>
      </c>
      <c r="I187" s="53"/>
      <c r="J187" s="54" t="s">
        <v>2029</v>
      </c>
      <c r="K187" s="21" t="s">
        <v>15</v>
      </c>
      <c r="L187" s="55">
        <v>483.93064999999996</v>
      </c>
      <c r="M187" s="24">
        <v>0</v>
      </c>
      <c r="N187" s="55">
        <f>L187*(1+M187/100)</f>
        <v>483.93064999999996</v>
      </c>
      <c r="O187" s="24">
        <v>0</v>
      </c>
      <c r="P187" s="25">
        <f>N187*O187</f>
        <v>0</v>
      </c>
      <c r="Q187" s="56">
        <v>5.9999999999999995E-4</v>
      </c>
      <c r="R187" s="57">
        <f>N187*Q187</f>
        <v>0.29035838999999997</v>
      </c>
      <c r="S187" s="56"/>
      <c r="T187" s="57">
        <f>N187*S187</f>
        <v>0</v>
      </c>
      <c r="U187" s="25">
        <v>21</v>
      </c>
      <c r="V187" s="25">
        <f>P187*(U187/100)</f>
        <v>0</v>
      </c>
      <c r="W187" s="25">
        <f>P187+V187</f>
        <v>0</v>
      </c>
      <c r="X187" s="54"/>
      <c r="Y187" s="53" t="s">
        <v>101</v>
      </c>
      <c r="Z187" s="53" t="s">
        <v>23</v>
      </c>
    </row>
    <row r="188" spans="6:26" s="58" customFormat="1" ht="11.25" outlineLevel="3" x14ac:dyDescent="0.2">
      <c r="F188" s="59"/>
      <c r="G188" s="60"/>
      <c r="H188" s="60"/>
      <c r="I188" s="60"/>
      <c r="J188" s="61" t="s">
        <v>1394</v>
      </c>
      <c r="K188" s="60"/>
      <c r="L188" s="62">
        <v>22.98</v>
      </c>
      <c r="M188" s="63"/>
      <c r="N188" s="64"/>
      <c r="O188" s="63"/>
      <c r="P188" s="65"/>
      <c r="Q188" s="66"/>
      <c r="R188" s="63"/>
      <c r="S188" s="63"/>
      <c r="T188" s="63"/>
      <c r="U188" s="101" t="s">
        <v>3</v>
      </c>
      <c r="V188" s="63"/>
      <c r="W188" s="63"/>
      <c r="X188" s="61"/>
      <c r="Y188" s="60"/>
      <c r="Z188" s="60"/>
    </row>
    <row r="189" spans="6:26" s="58" customFormat="1" ht="22.5" outlineLevel="3" x14ac:dyDescent="0.2">
      <c r="F189" s="59"/>
      <c r="G189" s="60"/>
      <c r="H189" s="60"/>
      <c r="I189" s="60"/>
      <c r="J189" s="61" t="s">
        <v>1915</v>
      </c>
      <c r="K189" s="60"/>
      <c r="L189" s="62">
        <v>136.9785</v>
      </c>
      <c r="M189" s="63"/>
      <c r="N189" s="64"/>
      <c r="O189" s="63"/>
      <c r="P189" s="65"/>
      <c r="Q189" s="66"/>
      <c r="R189" s="63"/>
      <c r="S189" s="63"/>
      <c r="T189" s="63"/>
      <c r="U189" s="101" t="s">
        <v>3</v>
      </c>
      <c r="V189" s="63"/>
      <c r="W189" s="63"/>
      <c r="X189" s="61"/>
      <c r="Y189" s="60"/>
      <c r="Z189" s="60"/>
    </row>
    <row r="190" spans="6:26" s="58" customFormat="1" ht="11.25" outlineLevel="3" x14ac:dyDescent="0.2">
      <c r="F190" s="59"/>
      <c r="G190" s="60"/>
      <c r="H190" s="60"/>
      <c r="I190" s="60"/>
      <c r="J190" s="61" t="s">
        <v>1469</v>
      </c>
      <c r="K190" s="60"/>
      <c r="L190" s="62">
        <v>76.199999999999989</v>
      </c>
      <c r="M190" s="63"/>
      <c r="N190" s="64"/>
      <c r="O190" s="63"/>
      <c r="P190" s="65"/>
      <c r="Q190" s="66"/>
      <c r="R190" s="63"/>
      <c r="S190" s="63"/>
      <c r="T190" s="63"/>
      <c r="U190" s="101" t="s">
        <v>3</v>
      </c>
      <c r="V190" s="63"/>
      <c r="W190" s="63"/>
      <c r="X190" s="61"/>
      <c r="Y190" s="60"/>
      <c r="Z190" s="60"/>
    </row>
    <row r="191" spans="6:26" s="58" customFormat="1" ht="11.25" outlineLevel="3" x14ac:dyDescent="0.2">
      <c r="F191" s="59"/>
      <c r="G191" s="60"/>
      <c r="H191" s="60"/>
      <c r="I191" s="60"/>
      <c r="J191" s="61" t="s">
        <v>1767</v>
      </c>
      <c r="K191" s="60"/>
      <c r="L191" s="62">
        <v>19.760999999999999</v>
      </c>
      <c r="M191" s="63"/>
      <c r="N191" s="64"/>
      <c r="O191" s="63"/>
      <c r="P191" s="65"/>
      <c r="Q191" s="66"/>
      <c r="R191" s="63"/>
      <c r="S191" s="63"/>
      <c r="T191" s="63"/>
      <c r="U191" s="101" t="s">
        <v>3</v>
      </c>
      <c r="V191" s="63"/>
      <c r="W191" s="63"/>
      <c r="X191" s="61"/>
      <c r="Y191" s="60"/>
      <c r="Z191" s="60"/>
    </row>
    <row r="192" spans="6:26" s="58" customFormat="1" ht="22.5" outlineLevel="3" x14ac:dyDescent="0.2">
      <c r="F192" s="59"/>
      <c r="G192" s="60"/>
      <c r="H192" s="60"/>
      <c r="I192" s="60"/>
      <c r="J192" s="61" t="s">
        <v>1635</v>
      </c>
      <c r="K192" s="60"/>
      <c r="L192" s="62">
        <v>54.763999999999996</v>
      </c>
      <c r="M192" s="63"/>
      <c r="N192" s="64"/>
      <c r="O192" s="63"/>
      <c r="P192" s="65"/>
      <c r="Q192" s="66"/>
      <c r="R192" s="63"/>
      <c r="S192" s="63"/>
      <c r="T192" s="63"/>
      <c r="U192" s="101" t="s">
        <v>3</v>
      </c>
      <c r="V192" s="63"/>
      <c r="W192" s="63"/>
      <c r="X192" s="61"/>
      <c r="Y192" s="60"/>
      <c r="Z192" s="60"/>
    </row>
    <row r="193" spans="6:26" s="58" customFormat="1" ht="11.25" outlineLevel="3" x14ac:dyDescent="0.2">
      <c r="F193" s="59"/>
      <c r="G193" s="60"/>
      <c r="H193" s="60"/>
      <c r="I193" s="60"/>
      <c r="J193" s="61" t="s">
        <v>1722</v>
      </c>
      <c r="K193" s="60"/>
      <c r="L193" s="62">
        <v>7.3280000000000003</v>
      </c>
      <c r="M193" s="63"/>
      <c r="N193" s="64"/>
      <c r="O193" s="63"/>
      <c r="P193" s="65"/>
      <c r="Q193" s="66"/>
      <c r="R193" s="63"/>
      <c r="S193" s="63"/>
      <c r="T193" s="63"/>
      <c r="U193" s="101" t="s">
        <v>3</v>
      </c>
      <c r="V193" s="63"/>
      <c r="W193" s="63"/>
      <c r="X193" s="61"/>
      <c r="Y193" s="60"/>
      <c r="Z193" s="60"/>
    </row>
    <row r="194" spans="6:26" s="58" customFormat="1" ht="33.75" outlineLevel="3" x14ac:dyDescent="0.2">
      <c r="F194" s="59"/>
      <c r="G194" s="60"/>
      <c r="H194" s="60"/>
      <c r="I194" s="60"/>
      <c r="J194" s="61" t="s">
        <v>1721</v>
      </c>
      <c r="K194" s="60"/>
      <c r="L194" s="62">
        <v>118.89715000000001</v>
      </c>
      <c r="M194" s="63"/>
      <c r="N194" s="64"/>
      <c r="O194" s="63"/>
      <c r="P194" s="65"/>
      <c r="Q194" s="66"/>
      <c r="R194" s="63"/>
      <c r="S194" s="63"/>
      <c r="T194" s="63"/>
      <c r="U194" s="101" t="s">
        <v>3</v>
      </c>
      <c r="V194" s="63"/>
      <c r="W194" s="63"/>
      <c r="X194" s="61"/>
      <c r="Y194" s="60"/>
      <c r="Z194" s="60"/>
    </row>
    <row r="195" spans="6:26" s="58" customFormat="1" ht="11.25" outlineLevel="3" x14ac:dyDescent="0.2">
      <c r="F195" s="59"/>
      <c r="G195" s="60"/>
      <c r="H195" s="60"/>
      <c r="I195" s="60"/>
      <c r="J195" s="61" t="s">
        <v>1709</v>
      </c>
      <c r="K195" s="60"/>
      <c r="L195" s="62">
        <v>10.996</v>
      </c>
      <c r="M195" s="63"/>
      <c r="N195" s="64"/>
      <c r="O195" s="63"/>
      <c r="P195" s="65"/>
      <c r="Q195" s="66"/>
      <c r="R195" s="63"/>
      <c r="S195" s="63"/>
      <c r="T195" s="63"/>
      <c r="U195" s="101" t="s">
        <v>3</v>
      </c>
      <c r="V195" s="63"/>
      <c r="W195" s="63"/>
      <c r="X195" s="61"/>
      <c r="Y195" s="60"/>
      <c r="Z195" s="60"/>
    </row>
    <row r="196" spans="6:26" s="58" customFormat="1" ht="11.25" outlineLevel="3" x14ac:dyDescent="0.2">
      <c r="F196" s="59"/>
      <c r="G196" s="60"/>
      <c r="H196" s="60"/>
      <c r="I196" s="60"/>
      <c r="J196" s="61" t="s">
        <v>1355</v>
      </c>
      <c r="K196" s="60"/>
      <c r="L196" s="62">
        <v>36.026000000000003</v>
      </c>
      <c r="M196" s="63"/>
      <c r="N196" s="64"/>
      <c r="O196" s="63"/>
      <c r="P196" s="65"/>
      <c r="Q196" s="66"/>
      <c r="R196" s="63"/>
      <c r="S196" s="63"/>
      <c r="T196" s="63"/>
      <c r="U196" s="101" t="s">
        <v>3</v>
      </c>
      <c r="V196" s="63"/>
      <c r="W196" s="63"/>
      <c r="X196" s="61"/>
      <c r="Y196" s="60"/>
      <c r="Z196" s="60"/>
    </row>
    <row r="197" spans="6:26" s="52" customFormat="1" ht="24" outlineLevel="2" x14ac:dyDescent="0.2">
      <c r="F197" s="20">
        <v>16</v>
      </c>
      <c r="G197" s="21" t="s">
        <v>10</v>
      </c>
      <c r="H197" s="53" t="s">
        <v>240</v>
      </c>
      <c r="I197" s="53"/>
      <c r="J197" s="54" t="s">
        <v>2077</v>
      </c>
      <c r="K197" s="21" t="s">
        <v>15</v>
      </c>
      <c r="L197" s="55">
        <v>86.50500000000001</v>
      </c>
      <c r="M197" s="24">
        <v>0</v>
      </c>
      <c r="N197" s="55">
        <f>L197*(1+M197/100)</f>
        <v>86.50500000000001</v>
      </c>
      <c r="O197" s="24">
        <v>0</v>
      </c>
      <c r="P197" s="25">
        <f>N197*O197</f>
        <v>0</v>
      </c>
      <c r="Q197" s="56">
        <v>1.014E-2</v>
      </c>
      <c r="R197" s="57">
        <f>N197*Q197</f>
        <v>0.87716070000000013</v>
      </c>
      <c r="S197" s="56"/>
      <c r="T197" s="57">
        <f>N197*S197</f>
        <v>0</v>
      </c>
      <c r="U197" s="25">
        <v>21</v>
      </c>
      <c r="V197" s="25">
        <f>P197*(U197/100)</f>
        <v>0</v>
      </c>
      <c r="W197" s="25">
        <f>P197+V197</f>
        <v>0</v>
      </c>
      <c r="X197" s="54"/>
      <c r="Y197" s="53" t="s">
        <v>101</v>
      </c>
      <c r="Z197" s="53" t="s">
        <v>23</v>
      </c>
    </row>
    <row r="198" spans="6:26" s="58" customFormat="1" ht="22.5" outlineLevel="3" x14ac:dyDescent="0.2">
      <c r="F198" s="59"/>
      <c r="G198" s="60"/>
      <c r="H198" s="60"/>
      <c r="I198" s="60"/>
      <c r="J198" s="61" t="s">
        <v>1663</v>
      </c>
      <c r="K198" s="60"/>
      <c r="L198" s="62">
        <v>86.50500000000001</v>
      </c>
      <c r="M198" s="63"/>
      <c r="N198" s="64"/>
      <c r="O198" s="63"/>
      <c r="P198" s="65"/>
      <c r="Q198" s="66"/>
      <c r="R198" s="63"/>
      <c r="S198" s="63"/>
      <c r="T198" s="63"/>
      <c r="U198" s="101" t="s">
        <v>3</v>
      </c>
      <c r="V198" s="63"/>
      <c r="W198" s="63"/>
      <c r="X198" s="61"/>
      <c r="Y198" s="60"/>
      <c r="Z198" s="60"/>
    </row>
    <row r="199" spans="6:26" s="52" customFormat="1" ht="24" outlineLevel="2" x14ac:dyDescent="0.2">
      <c r="F199" s="20">
        <v>17</v>
      </c>
      <c r="G199" s="21" t="s">
        <v>10</v>
      </c>
      <c r="H199" s="53" t="s">
        <v>241</v>
      </c>
      <c r="I199" s="53"/>
      <c r="J199" s="54" t="s">
        <v>2019</v>
      </c>
      <c r="K199" s="21" t="s">
        <v>5</v>
      </c>
      <c r="L199" s="55">
        <v>26.200000000000003</v>
      </c>
      <c r="M199" s="24">
        <v>0</v>
      </c>
      <c r="N199" s="55">
        <f>L199*(1+M199/100)</f>
        <v>26.200000000000003</v>
      </c>
      <c r="O199" s="24">
        <v>0</v>
      </c>
      <c r="P199" s="25">
        <f>N199*O199</f>
        <v>0</v>
      </c>
      <c r="Q199" s="56">
        <v>2.6800000000000001E-3</v>
      </c>
      <c r="R199" s="57">
        <f>N199*Q199</f>
        <v>7.0216000000000015E-2</v>
      </c>
      <c r="S199" s="56"/>
      <c r="T199" s="57">
        <f>N199*S199</f>
        <v>0</v>
      </c>
      <c r="U199" s="25">
        <v>21</v>
      </c>
      <c r="V199" s="25">
        <f>P199*(U199/100)</f>
        <v>0</v>
      </c>
      <c r="W199" s="25">
        <f>P199+V199</f>
        <v>0</v>
      </c>
      <c r="X199" s="54"/>
      <c r="Y199" s="53" t="s">
        <v>101</v>
      </c>
      <c r="Z199" s="53" t="s">
        <v>23</v>
      </c>
    </row>
    <row r="200" spans="6:26" s="58" customFormat="1" ht="11.25" outlineLevel="3" x14ac:dyDescent="0.2">
      <c r="F200" s="59"/>
      <c r="G200" s="60"/>
      <c r="H200" s="60"/>
      <c r="I200" s="60"/>
      <c r="J200" s="61" t="s">
        <v>1458</v>
      </c>
      <c r="K200" s="60"/>
      <c r="L200" s="62">
        <v>26.200000000000003</v>
      </c>
      <c r="M200" s="63"/>
      <c r="N200" s="64"/>
      <c r="O200" s="63"/>
      <c r="P200" s="65"/>
      <c r="Q200" s="66"/>
      <c r="R200" s="63"/>
      <c r="S200" s="63"/>
      <c r="T200" s="63"/>
      <c r="U200" s="101" t="s">
        <v>3</v>
      </c>
      <c r="V200" s="63"/>
      <c r="W200" s="63"/>
      <c r="X200" s="61"/>
      <c r="Y200" s="60"/>
      <c r="Z200" s="60"/>
    </row>
    <row r="201" spans="6:26" s="52" customFormat="1" ht="12" outlineLevel="2" x14ac:dyDescent="0.2">
      <c r="F201" s="20">
        <v>18</v>
      </c>
      <c r="G201" s="21" t="s">
        <v>10</v>
      </c>
      <c r="H201" s="53" t="s">
        <v>242</v>
      </c>
      <c r="I201" s="53"/>
      <c r="J201" s="54" t="s">
        <v>1919</v>
      </c>
      <c r="K201" s="21" t="s">
        <v>15</v>
      </c>
      <c r="L201" s="55">
        <v>324.5</v>
      </c>
      <c r="M201" s="24">
        <v>0</v>
      </c>
      <c r="N201" s="55">
        <f>L201*(1+M201/100)</f>
        <v>324.5</v>
      </c>
      <c r="O201" s="24">
        <v>0</v>
      </c>
      <c r="P201" s="25">
        <f>N201*O201</f>
        <v>0</v>
      </c>
      <c r="Q201" s="56"/>
      <c r="R201" s="57">
        <f>N201*Q201</f>
        <v>0</v>
      </c>
      <c r="S201" s="56"/>
      <c r="T201" s="57">
        <f>N201*S201</f>
        <v>0</v>
      </c>
      <c r="U201" s="25">
        <v>21</v>
      </c>
      <c r="V201" s="25">
        <f>P201*(U201/100)</f>
        <v>0</v>
      </c>
      <c r="W201" s="25">
        <f>P201+V201</f>
        <v>0</v>
      </c>
      <c r="X201" s="54"/>
      <c r="Y201" s="53" t="s">
        <v>101</v>
      </c>
      <c r="Z201" s="53" t="s">
        <v>23</v>
      </c>
    </row>
    <row r="202" spans="6:26" s="58" customFormat="1" ht="11.25" outlineLevel="3" x14ac:dyDescent="0.2">
      <c r="F202" s="59"/>
      <c r="G202" s="60"/>
      <c r="H202" s="60"/>
      <c r="I202" s="60"/>
      <c r="J202" s="61" t="s">
        <v>1250</v>
      </c>
      <c r="K202" s="60"/>
      <c r="L202" s="62">
        <v>324.5</v>
      </c>
      <c r="M202" s="63"/>
      <c r="N202" s="64"/>
      <c r="O202" s="63"/>
      <c r="P202" s="65"/>
      <c r="Q202" s="66"/>
      <c r="R202" s="63"/>
      <c r="S202" s="63"/>
      <c r="T202" s="63"/>
      <c r="U202" s="101" t="s">
        <v>3</v>
      </c>
      <c r="V202" s="63"/>
      <c r="W202" s="63"/>
      <c r="X202" s="61"/>
      <c r="Y202" s="60"/>
      <c r="Z202" s="60"/>
    </row>
    <row r="203" spans="6:26" s="52" customFormat="1" ht="12" outlineLevel="2" x14ac:dyDescent="0.2">
      <c r="F203" s="20">
        <v>19</v>
      </c>
      <c r="G203" s="21" t="s">
        <v>10</v>
      </c>
      <c r="H203" s="53" t="s">
        <v>243</v>
      </c>
      <c r="I203" s="53"/>
      <c r="J203" s="54" t="s">
        <v>1803</v>
      </c>
      <c r="K203" s="21" t="s">
        <v>16</v>
      </c>
      <c r="L203" s="55">
        <v>7.3567999999999998</v>
      </c>
      <c r="M203" s="24">
        <v>0</v>
      </c>
      <c r="N203" s="55">
        <f>L203*(1+M203/100)</f>
        <v>7.3567999999999998</v>
      </c>
      <c r="O203" s="24">
        <v>0</v>
      </c>
      <c r="P203" s="25">
        <f>N203*O203</f>
        <v>0</v>
      </c>
      <c r="Q203" s="56">
        <v>2.2563399999999998</v>
      </c>
      <c r="R203" s="57">
        <f>N203*Q203</f>
        <v>16.599442111999998</v>
      </c>
      <c r="S203" s="56"/>
      <c r="T203" s="57">
        <f>N203*S203</f>
        <v>0</v>
      </c>
      <c r="U203" s="25">
        <v>21</v>
      </c>
      <c r="V203" s="25">
        <f>P203*(U203/100)</f>
        <v>0</v>
      </c>
      <c r="W203" s="25">
        <f>P203+V203</f>
        <v>0</v>
      </c>
      <c r="X203" s="54"/>
      <c r="Y203" s="53" t="s">
        <v>101</v>
      </c>
      <c r="Z203" s="53" t="s">
        <v>23</v>
      </c>
    </row>
    <row r="204" spans="6:26" s="58" customFormat="1" ht="11.25" outlineLevel="3" x14ac:dyDescent="0.2">
      <c r="F204" s="59"/>
      <c r="G204" s="60"/>
      <c r="H204" s="60"/>
      <c r="I204" s="60"/>
      <c r="J204" s="61" t="s">
        <v>1193</v>
      </c>
      <c r="K204" s="60"/>
      <c r="L204" s="62">
        <v>7.3567999999999998</v>
      </c>
      <c r="M204" s="63"/>
      <c r="N204" s="64"/>
      <c r="O204" s="63"/>
      <c r="P204" s="65"/>
      <c r="Q204" s="66"/>
      <c r="R204" s="63"/>
      <c r="S204" s="63"/>
      <c r="T204" s="63"/>
      <c r="U204" s="101" t="s">
        <v>3</v>
      </c>
      <c r="V204" s="63"/>
      <c r="W204" s="63"/>
      <c r="X204" s="61"/>
      <c r="Y204" s="60"/>
      <c r="Z204" s="60"/>
    </row>
    <row r="205" spans="6:26" s="52" customFormat="1" ht="12" outlineLevel="2" x14ac:dyDescent="0.2">
      <c r="F205" s="20">
        <v>20</v>
      </c>
      <c r="G205" s="21" t="s">
        <v>10</v>
      </c>
      <c r="H205" s="53" t="s">
        <v>244</v>
      </c>
      <c r="I205" s="53"/>
      <c r="J205" s="54" t="s">
        <v>1804</v>
      </c>
      <c r="K205" s="21" t="s">
        <v>16</v>
      </c>
      <c r="L205" s="55">
        <v>10.183450000000001</v>
      </c>
      <c r="M205" s="24">
        <v>0</v>
      </c>
      <c r="N205" s="55">
        <f>L205*(1+M205/100)</f>
        <v>10.183450000000001</v>
      </c>
      <c r="O205" s="24">
        <v>0</v>
      </c>
      <c r="P205" s="25">
        <f>N205*O205</f>
        <v>0</v>
      </c>
      <c r="Q205" s="56">
        <v>2.2563399999999998</v>
      </c>
      <c r="R205" s="57">
        <f>N205*Q205</f>
        <v>22.977325572999998</v>
      </c>
      <c r="S205" s="56"/>
      <c r="T205" s="57">
        <f>N205*S205</f>
        <v>0</v>
      </c>
      <c r="U205" s="25">
        <v>21</v>
      </c>
      <c r="V205" s="25">
        <f>P205*(U205/100)</f>
        <v>0</v>
      </c>
      <c r="W205" s="25">
        <f>P205+V205</f>
        <v>0</v>
      </c>
      <c r="X205" s="54"/>
      <c r="Y205" s="53" t="s">
        <v>101</v>
      </c>
      <c r="Z205" s="53" t="s">
        <v>23</v>
      </c>
    </row>
    <row r="206" spans="6:26" s="58" customFormat="1" ht="11.25" outlineLevel="3" x14ac:dyDescent="0.2">
      <c r="F206" s="59"/>
      <c r="G206" s="60"/>
      <c r="H206" s="60"/>
      <c r="I206" s="60"/>
      <c r="J206" s="61" t="s">
        <v>1527</v>
      </c>
      <c r="K206" s="60"/>
      <c r="L206" s="62">
        <v>2.5000000000000001E-2</v>
      </c>
      <c r="M206" s="63"/>
      <c r="N206" s="64"/>
      <c r="O206" s="63"/>
      <c r="P206" s="65"/>
      <c r="Q206" s="66"/>
      <c r="R206" s="63"/>
      <c r="S206" s="63"/>
      <c r="T206" s="63"/>
      <c r="U206" s="101" t="s">
        <v>3</v>
      </c>
      <c r="V206" s="63"/>
      <c r="W206" s="63"/>
      <c r="X206" s="61"/>
      <c r="Y206" s="60"/>
      <c r="Z206" s="60"/>
    </row>
    <row r="207" spans="6:26" s="58" customFormat="1" ht="11.25" outlineLevel="3" x14ac:dyDescent="0.2">
      <c r="F207" s="59"/>
      <c r="G207" s="60"/>
      <c r="H207" s="60"/>
      <c r="I207" s="60"/>
      <c r="J207" s="61" t="s">
        <v>1192</v>
      </c>
      <c r="K207" s="60"/>
      <c r="L207" s="62">
        <v>4.5979999999999999</v>
      </c>
      <c r="M207" s="63"/>
      <c r="N207" s="64"/>
      <c r="O207" s="63"/>
      <c r="P207" s="65"/>
      <c r="Q207" s="66"/>
      <c r="R207" s="63"/>
      <c r="S207" s="63"/>
      <c r="T207" s="63"/>
      <c r="U207" s="101" t="s">
        <v>3</v>
      </c>
      <c r="V207" s="63"/>
      <c r="W207" s="63"/>
      <c r="X207" s="61"/>
      <c r="Y207" s="60"/>
      <c r="Z207" s="60"/>
    </row>
    <row r="208" spans="6:26" s="58" customFormat="1" ht="11.25" outlineLevel="3" x14ac:dyDescent="0.2">
      <c r="F208" s="59"/>
      <c r="G208" s="60"/>
      <c r="H208" s="60"/>
      <c r="I208" s="60"/>
      <c r="J208" s="61" t="s">
        <v>1211</v>
      </c>
      <c r="K208" s="60"/>
      <c r="L208" s="62">
        <v>2.8220000000000001</v>
      </c>
      <c r="M208" s="63"/>
      <c r="N208" s="64"/>
      <c r="O208" s="63"/>
      <c r="P208" s="65"/>
      <c r="Q208" s="66"/>
      <c r="R208" s="63"/>
      <c r="S208" s="63"/>
      <c r="T208" s="63"/>
      <c r="U208" s="101" t="s">
        <v>3</v>
      </c>
      <c r="V208" s="63"/>
      <c r="W208" s="63"/>
      <c r="X208" s="61"/>
      <c r="Y208" s="60"/>
      <c r="Z208" s="60"/>
    </row>
    <row r="209" spans="6:26" s="58" customFormat="1" ht="11.25" outlineLevel="3" x14ac:dyDescent="0.2">
      <c r="F209" s="59"/>
      <c r="G209" s="60"/>
      <c r="H209" s="60"/>
      <c r="I209" s="60"/>
      <c r="J209" s="61" t="s">
        <v>1208</v>
      </c>
      <c r="K209" s="60"/>
      <c r="L209" s="62">
        <v>0.53749999999999998</v>
      </c>
      <c r="M209" s="63"/>
      <c r="N209" s="64"/>
      <c r="O209" s="63"/>
      <c r="P209" s="65"/>
      <c r="Q209" s="66"/>
      <c r="R209" s="63"/>
      <c r="S209" s="63"/>
      <c r="T209" s="63"/>
      <c r="U209" s="101" t="s">
        <v>3</v>
      </c>
      <c r="V209" s="63"/>
      <c r="W209" s="63"/>
      <c r="X209" s="61"/>
      <c r="Y209" s="60"/>
      <c r="Z209" s="60"/>
    </row>
    <row r="210" spans="6:26" s="58" customFormat="1" ht="11.25" outlineLevel="3" x14ac:dyDescent="0.2">
      <c r="F210" s="59"/>
      <c r="G210" s="60"/>
      <c r="H210" s="60"/>
      <c r="I210" s="60"/>
      <c r="J210" s="61" t="s">
        <v>1195</v>
      </c>
      <c r="K210" s="60"/>
      <c r="L210" s="62">
        <v>1.6844999999999999</v>
      </c>
      <c r="M210" s="63"/>
      <c r="N210" s="64"/>
      <c r="O210" s="63"/>
      <c r="P210" s="65"/>
      <c r="Q210" s="66"/>
      <c r="R210" s="63"/>
      <c r="S210" s="63"/>
      <c r="T210" s="63"/>
      <c r="U210" s="101" t="s">
        <v>3</v>
      </c>
      <c r="V210" s="63"/>
      <c r="W210" s="63"/>
      <c r="X210" s="61"/>
      <c r="Y210" s="60"/>
      <c r="Z210" s="60"/>
    </row>
    <row r="211" spans="6:26" s="58" customFormat="1" ht="11.25" outlineLevel="3" x14ac:dyDescent="0.2">
      <c r="F211" s="59"/>
      <c r="G211" s="60"/>
      <c r="H211" s="60"/>
      <c r="I211" s="60"/>
      <c r="J211" s="61" t="s">
        <v>1244</v>
      </c>
      <c r="K211" s="60"/>
      <c r="L211" s="62">
        <v>4.845E-2</v>
      </c>
      <c r="M211" s="63"/>
      <c r="N211" s="64"/>
      <c r="O211" s="63"/>
      <c r="P211" s="65"/>
      <c r="Q211" s="66"/>
      <c r="R211" s="63"/>
      <c r="S211" s="63"/>
      <c r="T211" s="63"/>
      <c r="U211" s="101" t="s">
        <v>3</v>
      </c>
      <c r="V211" s="63"/>
      <c r="W211" s="63"/>
      <c r="X211" s="61"/>
      <c r="Y211" s="60"/>
      <c r="Z211" s="60"/>
    </row>
    <row r="212" spans="6:26" s="58" customFormat="1" ht="11.25" outlineLevel="3" x14ac:dyDescent="0.2">
      <c r="F212" s="59"/>
      <c r="G212" s="60"/>
      <c r="H212" s="60"/>
      <c r="I212" s="60"/>
      <c r="J212" s="61" t="s">
        <v>1180</v>
      </c>
      <c r="K212" s="60"/>
      <c r="L212" s="62">
        <v>0.46799999999999997</v>
      </c>
      <c r="M212" s="63"/>
      <c r="N212" s="64"/>
      <c r="O212" s="63"/>
      <c r="P212" s="65"/>
      <c r="Q212" s="66"/>
      <c r="R212" s="63"/>
      <c r="S212" s="63"/>
      <c r="T212" s="63"/>
      <c r="U212" s="101" t="s">
        <v>3</v>
      </c>
      <c r="V212" s="63"/>
      <c r="W212" s="63"/>
      <c r="X212" s="61"/>
      <c r="Y212" s="60"/>
      <c r="Z212" s="60"/>
    </row>
    <row r="213" spans="6:26" s="52" customFormat="1" ht="24" outlineLevel="2" x14ac:dyDescent="0.2">
      <c r="F213" s="20">
        <v>21</v>
      </c>
      <c r="G213" s="21" t="s">
        <v>10</v>
      </c>
      <c r="H213" s="53" t="s">
        <v>245</v>
      </c>
      <c r="I213" s="53"/>
      <c r="J213" s="54" t="s">
        <v>2052</v>
      </c>
      <c r="K213" s="21" t="s">
        <v>16</v>
      </c>
      <c r="L213" s="55">
        <v>9.6669999999999998</v>
      </c>
      <c r="M213" s="24">
        <v>0</v>
      </c>
      <c r="N213" s="55">
        <f>L213*(1+M213/100)</f>
        <v>9.6669999999999998</v>
      </c>
      <c r="O213" s="24">
        <v>0</v>
      </c>
      <c r="P213" s="25">
        <f>N213*O213</f>
        <v>0</v>
      </c>
      <c r="Q213" s="56"/>
      <c r="R213" s="57">
        <f>N213*Q213</f>
        <v>0</v>
      </c>
      <c r="S213" s="56"/>
      <c r="T213" s="57">
        <f>N213*S213</f>
        <v>0</v>
      </c>
      <c r="U213" s="25">
        <v>21</v>
      </c>
      <c r="V213" s="25">
        <f>P213*(U213/100)</f>
        <v>0</v>
      </c>
      <c r="W213" s="25">
        <f>P213+V213</f>
        <v>0</v>
      </c>
      <c r="X213" s="54"/>
      <c r="Y213" s="53" t="s">
        <v>101</v>
      </c>
      <c r="Z213" s="53" t="s">
        <v>23</v>
      </c>
    </row>
    <row r="214" spans="6:26" s="52" customFormat="1" ht="12" outlineLevel="2" x14ac:dyDescent="0.2">
      <c r="F214" s="20">
        <v>22</v>
      </c>
      <c r="G214" s="21" t="s">
        <v>10</v>
      </c>
      <c r="H214" s="53" t="s">
        <v>246</v>
      </c>
      <c r="I214" s="53"/>
      <c r="J214" s="54" t="s">
        <v>1659</v>
      </c>
      <c r="K214" s="21" t="s">
        <v>6</v>
      </c>
      <c r="L214" s="55">
        <v>0.62218800000000007</v>
      </c>
      <c r="M214" s="24">
        <v>8</v>
      </c>
      <c r="N214" s="55">
        <f>L214*(1+M214/100)</f>
        <v>0.67196304000000018</v>
      </c>
      <c r="O214" s="24">
        <v>0</v>
      </c>
      <c r="P214" s="25">
        <f>N214*O214</f>
        <v>0</v>
      </c>
      <c r="Q214" s="56">
        <v>1.0530600000000001</v>
      </c>
      <c r="R214" s="57">
        <f>N214*Q214</f>
        <v>0.70761739890240027</v>
      </c>
      <c r="S214" s="56"/>
      <c r="T214" s="57">
        <f>N214*S214</f>
        <v>0</v>
      </c>
      <c r="U214" s="25">
        <v>21</v>
      </c>
      <c r="V214" s="25">
        <f>P214*(U214/100)</f>
        <v>0</v>
      </c>
      <c r="W214" s="25">
        <f>P214+V214</f>
        <v>0</v>
      </c>
      <c r="X214" s="54"/>
      <c r="Y214" s="53" t="s">
        <v>101</v>
      </c>
      <c r="Z214" s="53" t="s">
        <v>23</v>
      </c>
    </row>
    <row r="215" spans="6:26" s="58" customFormat="1" ht="11.25" outlineLevel="3" x14ac:dyDescent="0.2">
      <c r="F215" s="59"/>
      <c r="G215" s="60"/>
      <c r="H215" s="60"/>
      <c r="I215" s="60"/>
      <c r="J215" s="61" t="s">
        <v>1234</v>
      </c>
      <c r="K215" s="60"/>
      <c r="L215" s="62">
        <v>0.28967399999999999</v>
      </c>
      <c r="M215" s="63"/>
      <c r="N215" s="64"/>
      <c r="O215" s="63"/>
      <c r="P215" s="65"/>
      <c r="Q215" s="66"/>
      <c r="R215" s="63"/>
      <c r="S215" s="63"/>
      <c r="T215" s="63"/>
      <c r="U215" s="101" t="s">
        <v>3</v>
      </c>
      <c r="V215" s="63"/>
      <c r="W215" s="63"/>
      <c r="X215" s="61"/>
      <c r="Y215" s="60"/>
      <c r="Z215" s="60"/>
    </row>
    <row r="216" spans="6:26" s="58" customFormat="1" ht="11.25" outlineLevel="3" x14ac:dyDescent="0.2">
      <c r="F216" s="59"/>
      <c r="G216" s="60"/>
      <c r="H216" s="60"/>
      <c r="I216" s="60"/>
      <c r="J216" s="61" t="s">
        <v>1245</v>
      </c>
      <c r="K216" s="60"/>
      <c r="L216" s="62">
        <v>0.177786</v>
      </c>
      <c r="M216" s="63"/>
      <c r="N216" s="64"/>
      <c r="O216" s="63"/>
      <c r="P216" s="65"/>
      <c r="Q216" s="66"/>
      <c r="R216" s="63"/>
      <c r="S216" s="63"/>
      <c r="T216" s="63"/>
      <c r="U216" s="101" t="s">
        <v>3</v>
      </c>
      <c r="V216" s="63"/>
      <c r="W216" s="63"/>
      <c r="X216" s="61"/>
      <c r="Y216" s="60"/>
      <c r="Z216" s="60"/>
    </row>
    <row r="217" spans="6:26" s="58" customFormat="1" ht="11.25" outlineLevel="3" x14ac:dyDescent="0.2">
      <c r="F217" s="59"/>
      <c r="G217" s="60"/>
      <c r="H217" s="60"/>
      <c r="I217" s="60"/>
      <c r="J217" s="61" t="s">
        <v>1235</v>
      </c>
      <c r="K217" s="60"/>
      <c r="L217" s="62">
        <v>0.1061235</v>
      </c>
      <c r="M217" s="63"/>
      <c r="N217" s="64"/>
      <c r="O217" s="63"/>
      <c r="P217" s="65"/>
      <c r="Q217" s="66"/>
      <c r="R217" s="63"/>
      <c r="S217" s="63"/>
      <c r="T217" s="63"/>
      <c r="U217" s="101" t="s">
        <v>3</v>
      </c>
      <c r="V217" s="63"/>
      <c r="W217" s="63"/>
      <c r="X217" s="61"/>
      <c r="Y217" s="60"/>
      <c r="Z217" s="60"/>
    </row>
    <row r="218" spans="6:26" s="58" customFormat="1" ht="11.25" outlineLevel="3" x14ac:dyDescent="0.2">
      <c r="F218" s="59"/>
      <c r="G218" s="60"/>
      <c r="H218" s="60"/>
      <c r="I218" s="60"/>
      <c r="J218" s="61" t="s">
        <v>1243</v>
      </c>
      <c r="K218" s="60"/>
      <c r="L218" s="62">
        <v>3.3862500000000004E-2</v>
      </c>
      <c r="M218" s="63"/>
      <c r="N218" s="64"/>
      <c r="O218" s="63"/>
      <c r="P218" s="65"/>
      <c r="Q218" s="66"/>
      <c r="R218" s="63"/>
      <c r="S218" s="63"/>
      <c r="T218" s="63"/>
      <c r="U218" s="101" t="s">
        <v>3</v>
      </c>
      <c r="V218" s="63"/>
      <c r="W218" s="63"/>
      <c r="X218" s="61"/>
      <c r="Y218" s="60"/>
      <c r="Z218" s="60"/>
    </row>
    <row r="219" spans="6:26" s="58" customFormat="1" ht="11.25" outlineLevel="3" x14ac:dyDescent="0.2">
      <c r="F219" s="59"/>
      <c r="G219" s="60"/>
      <c r="H219" s="60"/>
      <c r="I219" s="60"/>
      <c r="J219" s="61" t="s">
        <v>1233</v>
      </c>
      <c r="K219" s="60"/>
      <c r="L219" s="62">
        <v>1.4742E-2</v>
      </c>
      <c r="M219" s="63"/>
      <c r="N219" s="64"/>
      <c r="O219" s="63"/>
      <c r="P219" s="65"/>
      <c r="Q219" s="66"/>
      <c r="R219" s="63"/>
      <c r="S219" s="63"/>
      <c r="T219" s="63"/>
      <c r="U219" s="101" t="s">
        <v>3</v>
      </c>
      <c r="V219" s="63"/>
      <c r="W219" s="63"/>
      <c r="X219" s="61"/>
      <c r="Y219" s="60"/>
      <c r="Z219" s="60"/>
    </row>
    <row r="220" spans="6:26" s="52" customFormat="1" ht="12" outlineLevel="2" x14ac:dyDescent="0.2">
      <c r="F220" s="20">
        <v>23</v>
      </c>
      <c r="G220" s="21" t="s">
        <v>10</v>
      </c>
      <c r="H220" s="53" t="s">
        <v>248</v>
      </c>
      <c r="I220" s="53"/>
      <c r="J220" s="54" t="s">
        <v>1847</v>
      </c>
      <c r="K220" s="21" t="s">
        <v>15</v>
      </c>
      <c r="L220" s="55">
        <v>219.92999999999998</v>
      </c>
      <c r="M220" s="24">
        <v>0</v>
      </c>
      <c r="N220" s="55">
        <f>L220*(1+M220/100)</f>
        <v>219.92999999999998</v>
      </c>
      <c r="O220" s="24">
        <v>0</v>
      </c>
      <c r="P220" s="25">
        <f>N220*O220</f>
        <v>0</v>
      </c>
      <c r="Q220" s="56">
        <v>0.1231</v>
      </c>
      <c r="R220" s="57">
        <f>N220*Q220</f>
        <v>27.073382999999996</v>
      </c>
      <c r="S220" s="56"/>
      <c r="T220" s="57">
        <f>N220*S220</f>
        <v>0</v>
      </c>
      <c r="U220" s="25">
        <v>21</v>
      </c>
      <c r="V220" s="25">
        <f>P220*(U220/100)</f>
        <v>0</v>
      </c>
      <c r="W220" s="25">
        <f>P220+V220</f>
        <v>0</v>
      </c>
      <c r="X220" s="54"/>
      <c r="Y220" s="53" t="s">
        <v>101</v>
      </c>
      <c r="Z220" s="53" t="s">
        <v>23</v>
      </c>
    </row>
    <row r="221" spans="6:26" s="58" customFormat="1" ht="11.25" outlineLevel="3" x14ac:dyDescent="0.2">
      <c r="F221" s="59"/>
      <c r="G221" s="60"/>
      <c r="H221" s="60"/>
      <c r="I221" s="60"/>
      <c r="J221" s="61" t="s">
        <v>1115</v>
      </c>
      <c r="K221" s="60"/>
      <c r="L221" s="62">
        <v>47.94</v>
      </c>
      <c r="M221" s="63"/>
      <c r="N221" s="64"/>
      <c r="O221" s="63"/>
      <c r="P221" s="65"/>
      <c r="Q221" s="66"/>
      <c r="R221" s="63"/>
      <c r="S221" s="63"/>
      <c r="T221" s="63"/>
      <c r="U221" s="101" t="s">
        <v>3</v>
      </c>
      <c r="V221" s="63"/>
      <c r="W221" s="63"/>
      <c r="X221" s="61"/>
      <c r="Y221" s="60"/>
      <c r="Z221" s="60"/>
    </row>
    <row r="222" spans="6:26" s="58" customFormat="1" ht="11.25" outlineLevel="3" x14ac:dyDescent="0.2">
      <c r="F222" s="59"/>
      <c r="G222" s="60"/>
      <c r="H222" s="60"/>
      <c r="I222" s="60"/>
      <c r="J222" s="61" t="s">
        <v>1117</v>
      </c>
      <c r="K222" s="60"/>
      <c r="L222" s="62">
        <v>91.96</v>
      </c>
      <c r="M222" s="63"/>
      <c r="N222" s="64"/>
      <c r="O222" s="63"/>
      <c r="P222" s="65"/>
      <c r="Q222" s="66"/>
      <c r="R222" s="63"/>
      <c r="S222" s="63"/>
      <c r="T222" s="63"/>
      <c r="U222" s="101" t="s">
        <v>3</v>
      </c>
      <c r="V222" s="63"/>
      <c r="W222" s="63"/>
      <c r="X222" s="61"/>
      <c r="Y222" s="60"/>
      <c r="Z222" s="60"/>
    </row>
    <row r="223" spans="6:26" s="58" customFormat="1" ht="11.25" outlineLevel="3" x14ac:dyDescent="0.2">
      <c r="F223" s="59"/>
      <c r="G223" s="60"/>
      <c r="H223" s="60"/>
      <c r="I223" s="60"/>
      <c r="J223" s="61" t="s">
        <v>1133</v>
      </c>
      <c r="K223" s="60"/>
      <c r="L223" s="62">
        <v>56.44</v>
      </c>
      <c r="M223" s="63"/>
      <c r="N223" s="64"/>
      <c r="O223" s="63"/>
      <c r="P223" s="65"/>
      <c r="Q223" s="66"/>
      <c r="R223" s="63"/>
      <c r="S223" s="63"/>
      <c r="T223" s="63"/>
      <c r="U223" s="101" t="s">
        <v>3</v>
      </c>
      <c r="V223" s="63"/>
      <c r="W223" s="63"/>
      <c r="X223" s="61"/>
      <c r="Y223" s="60"/>
      <c r="Z223" s="60"/>
    </row>
    <row r="224" spans="6:26" s="58" customFormat="1" ht="11.25" outlineLevel="3" x14ac:dyDescent="0.2">
      <c r="F224" s="59"/>
      <c r="G224" s="60"/>
      <c r="H224" s="60"/>
      <c r="I224" s="60"/>
      <c r="J224" s="61" t="s">
        <v>1151</v>
      </c>
      <c r="K224" s="60"/>
      <c r="L224" s="62">
        <v>23.59</v>
      </c>
      <c r="M224" s="63"/>
      <c r="N224" s="64"/>
      <c r="O224" s="63"/>
      <c r="P224" s="65"/>
      <c r="Q224" s="66"/>
      <c r="R224" s="63"/>
      <c r="S224" s="63"/>
      <c r="T224" s="63"/>
      <c r="U224" s="101" t="s">
        <v>3</v>
      </c>
      <c r="V224" s="63"/>
      <c r="W224" s="63"/>
      <c r="X224" s="61"/>
      <c r="Y224" s="60"/>
      <c r="Z224" s="60"/>
    </row>
    <row r="225" spans="6:26" s="52" customFormat="1" ht="12" outlineLevel="2" x14ac:dyDescent="0.2">
      <c r="F225" s="20">
        <v>24</v>
      </c>
      <c r="G225" s="21" t="s">
        <v>10</v>
      </c>
      <c r="H225" s="53" t="s">
        <v>249</v>
      </c>
      <c r="I225" s="53"/>
      <c r="J225" s="54" t="s">
        <v>1778</v>
      </c>
      <c r="K225" s="21" t="s">
        <v>15</v>
      </c>
      <c r="L225" s="55">
        <v>24.594999999999999</v>
      </c>
      <c r="M225" s="24">
        <v>0</v>
      </c>
      <c r="N225" s="55">
        <f>L225*(1+M225/100)</f>
        <v>24.594999999999999</v>
      </c>
      <c r="O225" s="24">
        <v>0</v>
      </c>
      <c r="P225" s="25">
        <f>N225*O225</f>
        <v>0</v>
      </c>
      <c r="Q225" s="56">
        <v>8.9359999999999995E-2</v>
      </c>
      <c r="R225" s="57">
        <f>N225*Q225</f>
        <v>2.1978091999999996</v>
      </c>
      <c r="S225" s="56"/>
      <c r="T225" s="57">
        <f>N225*S225</f>
        <v>0</v>
      </c>
      <c r="U225" s="25">
        <v>21</v>
      </c>
      <c r="V225" s="25">
        <f>P225*(U225/100)</f>
        <v>0</v>
      </c>
      <c r="W225" s="25">
        <f>P225+V225</f>
        <v>0</v>
      </c>
      <c r="X225" s="54"/>
      <c r="Y225" s="53" t="s">
        <v>101</v>
      </c>
      <c r="Z225" s="53" t="s">
        <v>23</v>
      </c>
    </row>
    <row r="226" spans="6:26" s="58" customFormat="1" ht="11.25" outlineLevel="3" x14ac:dyDescent="0.2">
      <c r="F226" s="59"/>
      <c r="G226" s="60"/>
      <c r="H226" s="60"/>
      <c r="I226" s="60"/>
      <c r="J226" s="61" t="s">
        <v>1129</v>
      </c>
      <c r="K226" s="60"/>
      <c r="L226" s="62">
        <v>22.98</v>
      </c>
      <c r="M226" s="63"/>
      <c r="N226" s="64"/>
      <c r="O226" s="63"/>
      <c r="P226" s="65"/>
      <c r="Q226" s="66"/>
      <c r="R226" s="63"/>
      <c r="S226" s="63"/>
      <c r="T226" s="63"/>
      <c r="U226" s="101" t="s">
        <v>3</v>
      </c>
      <c r="V226" s="63"/>
      <c r="W226" s="63"/>
      <c r="X226" s="61"/>
      <c r="Y226" s="60"/>
      <c r="Z226" s="60"/>
    </row>
    <row r="227" spans="6:26" s="58" customFormat="1" ht="11.25" outlineLevel="3" x14ac:dyDescent="0.2">
      <c r="F227" s="59"/>
      <c r="G227" s="60"/>
      <c r="H227" s="60"/>
      <c r="I227" s="60"/>
      <c r="J227" s="61" t="s">
        <v>1179</v>
      </c>
      <c r="K227" s="60"/>
      <c r="L227" s="62">
        <v>1.615</v>
      </c>
      <c r="M227" s="63"/>
      <c r="N227" s="64"/>
      <c r="O227" s="63"/>
      <c r="P227" s="65"/>
      <c r="Q227" s="66"/>
      <c r="R227" s="63"/>
      <c r="S227" s="63"/>
      <c r="T227" s="63"/>
      <c r="U227" s="101" t="s">
        <v>3</v>
      </c>
      <c r="V227" s="63"/>
      <c r="W227" s="63"/>
      <c r="X227" s="61"/>
      <c r="Y227" s="60"/>
      <c r="Z227" s="60"/>
    </row>
    <row r="228" spans="6:26" s="52" customFormat="1" ht="12" outlineLevel="2" x14ac:dyDescent="0.2">
      <c r="F228" s="20">
        <v>25</v>
      </c>
      <c r="G228" s="21" t="s">
        <v>10</v>
      </c>
      <c r="H228" s="53" t="s">
        <v>250</v>
      </c>
      <c r="I228" s="53"/>
      <c r="J228" s="54" t="s">
        <v>1743</v>
      </c>
      <c r="K228" s="21" t="s">
        <v>15</v>
      </c>
      <c r="L228" s="55">
        <v>94.61</v>
      </c>
      <c r="M228" s="24">
        <v>0</v>
      </c>
      <c r="N228" s="55">
        <f>L228*(1+M228/100)</f>
        <v>94.61</v>
      </c>
      <c r="O228" s="24">
        <v>0</v>
      </c>
      <c r="P228" s="25">
        <f>N228*O228</f>
        <v>0</v>
      </c>
      <c r="Q228" s="56">
        <v>0.11169999999999999</v>
      </c>
      <c r="R228" s="57">
        <f>N228*Q228</f>
        <v>10.567936999999999</v>
      </c>
      <c r="S228" s="56"/>
      <c r="T228" s="57">
        <f>N228*S228</f>
        <v>0</v>
      </c>
      <c r="U228" s="25">
        <v>21</v>
      </c>
      <c r="V228" s="25">
        <f>P228*(U228/100)</f>
        <v>0</v>
      </c>
      <c r="W228" s="25">
        <f>P228+V228</f>
        <v>0</v>
      </c>
      <c r="X228" s="54"/>
      <c r="Y228" s="53" t="s">
        <v>101</v>
      </c>
      <c r="Z228" s="53" t="s">
        <v>23</v>
      </c>
    </row>
    <row r="229" spans="6:26" s="58" customFormat="1" ht="11.25" outlineLevel="3" x14ac:dyDescent="0.2">
      <c r="F229" s="59"/>
      <c r="G229" s="60"/>
      <c r="H229" s="60"/>
      <c r="I229" s="60"/>
      <c r="J229" s="61" t="s">
        <v>1132</v>
      </c>
      <c r="K229" s="60"/>
      <c r="L229" s="62">
        <v>66.849999999999994</v>
      </c>
      <c r="M229" s="63"/>
      <c r="N229" s="64"/>
      <c r="O229" s="63"/>
      <c r="P229" s="65"/>
      <c r="Q229" s="66"/>
      <c r="R229" s="63"/>
      <c r="S229" s="63"/>
      <c r="T229" s="63"/>
      <c r="U229" s="101" t="s">
        <v>3</v>
      </c>
      <c r="V229" s="63"/>
      <c r="W229" s="63"/>
      <c r="X229" s="61"/>
      <c r="Y229" s="60"/>
      <c r="Z229" s="60"/>
    </row>
    <row r="230" spans="6:26" s="58" customFormat="1" ht="11.25" outlineLevel="3" x14ac:dyDescent="0.2">
      <c r="F230" s="59"/>
      <c r="G230" s="60"/>
      <c r="H230" s="60"/>
      <c r="I230" s="60"/>
      <c r="J230" s="61" t="s">
        <v>1152</v>
      </c>
      <c r="K230" s="60"/>
      <c r="L230" s="62">
        <v>27.76</v>
      </c>
      <c r="M230" s="63"/>
      <c r="N230" s="64"/>
      <c r="O230" s="63"/>
      <c r="P230" s="65"/>
      <c r="Q230" s="66"/>
      <c r="R230" s="63"/>
      <c r="S230" s="63"/>
      <c r="T230" s="63"/>
      <c r="U230" s="101" t="s">
        <v>3</v>
      </c>
      <c r="V230" s="63"/>
      <c r="W230" s="63"/>
      <c r="X230" s="61"/>
      <c r="Y230" s="60"/>
      <c r="Z230" s="60"/>
    </row>
    <row r="231" spans="6:26" s="52" customFormat="1" ht="12" outlineLevel="2" x14ac:dyDescent="0.2">
      <c r="F231" s="20">
        <v>26</v>
      </c>
      <c r="G231" s="21" t="s">
        <v>10</v>
      </c>
      <c r="H231" s="53" t="s">
        <v>251</v>
      </c>
      <c r="I231" s="53"/>
      <c r="J231" s="54" t="s">
        <v>1845</v>
      </c>
      <c r="K231" s="21" t="s">
        <v>15</v>
      </c>
      <c r="L231" s="55">
        <v>24.594999999999999</v>
      </c>
      <c r="M231" s="24">
        <v>0</v>
      </c>
      <c r="N231" s="55">
        <f>L231*(1+M231/100)</f>
        <v>24.594999999999999</v>
      </c>
      <c r="O231" s="24">
        <v>0</v>
      </c>
      <c r="P231" s="25">
        <f>N231*O231</f>
        <v>0</v>
      </c>
      <c r="Q231" s="56"/>
      <c r="R231" s="57">
        <f>N231*Q231</f>
        <v>0</v>
      </c>
      <c r="S231" s="56"/>
      <c r="T231" s="57">
        <f>N231*S231</f>
        <v>0</v>
      </c>
      <c r="U231" s="25">
        <v>21</v>
      </c>
      <c r="V231" s="25">
        <f>P231*(U231/100)</f>
        <v>0</v>
      </c>
      <c r="W231" s="25">
        <f>P231+V231</f>
        <v>0</v>
      </c>
      <c r="X231" s="54"/>
      <c r="Y231" s="53" t="s">
        <v>101</v>
      </c>
      <c r="Z231" s="53" t="s">
        <v>23</v>
      </c>
    </row>
    <row r="232" spans="6:26" s="58" customFormat="1" ht="11.25" outlineLevel="3" x14ac:dyDescent="0.2">
      <c r="F232" s="59"/>
      <c r="G232" s="60"/>
      <c r="H232" s="60"/>
      <c r="I232" s="60"/>
      <c r="J232" s="61" t="s">
        <v>1129</v>
      </c>
      <c r="K232" s="60"/>
      <c r="L232" s="62">
        <v>22.98</v>
      </c>
      <c r="M232" s="63"/>
      <c r="N232" s="64"/>
      <c r="O232" s="63"/>
      <c r="P232" s="65"/>
      <c r="Q232" s="66"/>
      <c r="R232" s="63"/>
      <c r="S232" s="63"/>
      <c r="T232" s="63"/>
      <c r="U232" s="101" t="s">
        <v>3</v>
      </c>
      <c r="V232" s="63"/>
      <c r="W232" s="63"/>
      <c r="X232" s="61"/>
      <c r="Y232" s="60"/>
      <c r="Z232" s="60"/>
    </row>
    <row r="233" spans="6:26" s="58" customFormat="1" ht="11.25" outlineLevel="3" x14ac:dyDescent="0.2">
      <c r="F233" s="59"/>
      <c r="G233" s="60"/>
      <c r="H233" s="60"/>
      <c r="I233" s="60"/>
      <c r="J233" s="61" t="s">
        <v>1179</v>
      </c>
      <c r="K233" s="60"/>
      <c r="L233" s="62">
        <v>1.615</v>
      </c>
      <c r="M233" s="63"/>
      <c r="N233" s="64"/>
      <c r="O233" s="63"/>
      <c r="P233" s="65"/>
      <c r="Q233" s="66"/>
      <c r="R233" s="63"/>
      <c r="S233" s="63"/>
      <c r="T233" s="63"/>
      <c r="U233" s="101" t="s">
        <v>3</v>
      </c>
      <c r="V233" s="63"/>
      <c r="W233" s="63"/>
      <c r="X233" s="61"/>
      <c r="Y233" s="60"/>
      <c r="Z233" s="60"/>
    </row>
    <row r="234" spans="6:26" s="52" customFormat="1" ht="12" outlineLevel="2" x14ac:dyDescent="0.2">
      <c r="F234" s="20">
        <v>27</v>
      </c>
      <c r="G234" s="21" t="s">
        <v>10</v>
      </c>
      <c r="H234" s="53" t="s">
        <v>252</v>
      </c>
      <c r="I234" s="53"/>
      <c r="J234" s="54" t="s">
        <v>1730</v>
      </c>
      <c r="K234" s="21" t="s">
        <v>16</v>
      </c>
      <c r="L234" s="55">
        <v>13.860000000000001</v>
      </c>
      <c r="M234" s="24">
        <v>0</v>
      </c>
      <c r="N234" s="55">
        <f>L234*(1+M234/100)</f>
        <v>13.860000000000001</v>
      </c>
      <c r="O234" s="24">
        <v>0</v>
      </c>
      <c r="P234" s="25">
        <f>N234*O234</f>
        <v>0</v>
      </c>
      <c r="Q234" s="56">
        <v>1.837</v>
      </c>
      <c r="R234" s="57">
        <f>N234*Q234</f>
        <v>25.460820000000002</v>
      </c>
      <c r="S234" s="56"/>
      <c r="T234" s="57">
        <f>N234*S234</f>
        <v>0</v>
      </c>
      <c r="U234" s="25">
        <v>21</v>
      </c>
      <c r="V234" s="25">
        <f>P234*(U234/100)</f>
        <v>0</v>
      </c>
      <c r="W234" s="25">
        <f>P234+V234</f>
        <v>0</v>
      </c>
      <c r="X234" s="54"/>
      <c r="Y234" s="53" t="s">
        <v>101</v>
      </c>
      <c r="Z234" s="53" t="s">
        <v>23</v>
      </c>
    </row>
    <row r="235" spans="6:26" s="58" customFormat="1" ht="11.25" outlineLevel="3" x14ac:dyDescent="0.2">
      <c r="F235" s="59"/>
      <c r="G235" s="60"/>
      <c r="H235" s="60"/>
      <c r="I235" s="60"/>
      <c r="J235" s="61" t="s">
        <v>1188</v>
      </c>
      <c r="K235" s="60"/>
      <c r="L235" s="62">
        <v>13.860000000000001</v>
      </c>
      <c r="M235" s="63"/>
      <c r="N235" s="64"/>
      <c r="O235" s="63"/>
      <c r="P235" s="65"/>
      <c r="Q235" s="66"/>
      <c r="R235" s="63"/>
      <c r="S235" s="63"/>
      <c r="T235" s="63"/>
      <c r="U235" s="101" t="s">
        <v>3</v>
      </c>
      <c r="V235" s="63"/>
      <c r="W235" s="63"/>
      <c r="X235" s="61"/>
      <c r="Y235" s="60"/>
      <c r="Z235" s="60"/>
    </row>
    <row r="236" spans="6:26" s="52" customFormat="1" ht="12" outlineLevel="2" x14ac:dyDescent="0.2">
      <c r="F236" s="20">
        <v>28</v>
      </c>
      <c r="G236" s="21" t="s">
        <v>10</v>
      </c>
      <c r="H236" s="53" t="s">
        <v>253</v>
      </c>
      <c r="I236" s="53"/>
      <c r="J236" s="54" t="s">
        <v>1491</v>
      </c>
      <c r="K236" s="21" t="s">
        <v>16</v>
      </c>
      <c r="L236" s="55">
        <v>5.6440000000000001</v>
      </c>
      <c r="M236" s="24">
        <v>0</v>
      </c>
      <c r="N236" s="55">
        <f>L236*(1+M236/100)</f>
        <v>5.6440000000000001</v>
      </c>
      <c r="O236" s="24">
        <v>0</v>
      </c>
      <c r="P236" s="25">
        <f>N236*O236</f>
        <v>0</v>
      </c>
      <c r="Q236" s="56">
        <v>1.837</v>
      </c>
      <c r="R236" s="57">
        <f>N236*Q236</f>
        <v>10.368028000000001</v>
      </c>
      <c r="S236" s="56"/>
      <c r="T236" s="57">
        <f>N236*S236</f>
        <v>0</v>
      </c>
      <c r="U236" s="25">
        <v>21</v>
      </c>
      <c r="V236" s="25">
        <f>P236*(U236/100)</f>
        <v>0</v>
      </c>
      <c r="W236" s="25">
        <f>P236+V236</f>
        <v>0</v>
      </c>
      <c r="X236" s="54"/>
      <c r="Y236" s="53" t="s">
        <v>101</v>
      </c>
      <c r="Z236" s="53" t="s">
        <v>23</v>
      </c>
    </row>
    <row r="237" spans="6:26" s="58" customFormat="1" ht="11.25" outlineLevel="3" x14ac:dyDescent="0.2">
      <c r="F237" s="59"/>
      <c r="G237" s="60"/>
      <c r="H237" s="60"/>
      <c r="I237" s="60"/>
      <c r="J237" s="61" t="s">
        <v>1194</v>
      </c>
      <c r="K237" s="60"/>
      <c r="L237" s="62">
        <v>5.6440000000000001</v>
      </c>
      <c r="M237" s="63"/>
      <c r="N237" s="64"/>
      <c r="O237" s="63"/>
      <c r="P237" s="65"/>
      <c r="Q237" s="66"/>
      <c r="R237" s="63"/>
      <c r="S237" s="63"/>
      <c r="T237" s="63"/>
      <c r="U237" s="101" t="s">
        <v>3</v>
      </c>
      <c r="V237" s="63"/>
      <c r="W237" s="63"/>
      <c r="X237" s="61"/>
      <c r="Y237" s="60"/>
      <c r="Z237" s="60"/>
    </row>
    <row r="238" spans="6:26" s="52" customFormat="1" ht="12" outlineLevel="2" x14ac:dyDescent="0.2">
      <c r="F238" s="20">
        <v>29</v>
      </c>
      <c r="G238" s="21" t="s">
        <v>10</v>
      </c>
      <c r="H238" s="53" t="s">
        <v>254</v>
      </c>
      <c r="I238" s="53"/>
      <c r="J238" s="54" t="s">
        <v>1752</v>
      </c>
      <c r="K238" s="21" t="s">
        <v>16</v>
      </c>
      <c r="L238" s="55">
        <v>0.26340000000000002</v>
      </c>
      <c r="M238" s="24">
        <v>0</v>
      </c>
      <c r="N238" s="55">
        <f>L238*(1+M238/100)</f>
        <v>0.26340000000000002</v>
      </c>
      <c r="O238" s="24">
        <v>0</v>
      </c>
      <c r="P238" s="25">
        <f>N238*O238</f>
        <v>0</v>
      </c>
      <c r="Q238" s="56">
        <v>1.98</v>
      </c>
      <c r="R238" s="57">
        <f>N238*Q238</f>
        <v>0.521532</v>
      </c>
      <c r="S238" s="56"/>
      <c r="T238" s="57">
        <f>N238*S238</f>
        <v>0</v>
      </c>
      <c r="U238" s="25">
        <v>21</v>
      </c>
      <c r="V238" s="25">
        <f>P238*(U238/100)</f>
        <v>0</v>
      </c>
      <c r="W238" s="25">
        <f>P238+V238</f>
        <v>0</v>
      </c>
      <c r="X238" s="54"/>
      <c r="Y238" s="53" t="s">
        <v>101</v>
      </c>
      <c r="Z238" s="53" t="s">
        <v>23</v>
      </c>
    </row>
    <row r="239" spans="6:26" s="58" customFormat="1" ht="11.25" outlineLevel="3" x14ac:dyDescent="0.2">
      <c r="F239" s="59"/>
      <c r="G239" s="60"/>
      <c r="H239" s="60"/>
      <c r="I239" s="60"/>
      <c r="J239" s="61" t="s">
        <v>1209</v>
      </c>
      <c r="K239" s="60"/>
      <c r="L239" s="62">
        <v>0.26340000000000002</v>
      </c>
      <c r="M239" s="63"/>
      <c r="N239" s="64"/>
      <c r="O239" s="63"/>
      <c r="P239" s="65"/>
      <c r="Q239" s="66"/>
      <c r="R239" s="63"/>
      <c r="S239" s="63"/>
      <c r="T239" s="63"/>
      <c r="U239" s="101" t="s">
        <v>3</v>
      </c>
      <c r="V239" s="63"/>
      <c r="W239" s="63"/>
      <c r="X239" s="61"/>
      <c r="Y239" s="60"/>
      <c r="Z239" s="60"/>
    </row>
    <row r="240" spans="6:26" s="52" customFormat="1" ht="12" outlineLevel="2" x14ac:dyDescent="0.2">
      <c r="F240" s="20">
        <v>30</v>
      </c>
      <c r="G240" s="21" t="s">
        <v>10</v>
      </c>
      <c r="H240" s="53" t="s">
        <v>255</v>
      </c>
      <c r="I240" s="53"/>
      <c r="J240" s="54" t="s">
        <v>1815</v>
      </c>
      <c r="K240" s="21" t="s">
        <v>15</v>
      </c>
      <c r="L240" s="55">
        <v>92.4</v>
      </c>
      <c r="M240" s="24">
        <v>0</v>
      </c>
      <c r="N240" s="55">
        <f>L240*(1+M240/100)</f>
        <v>92.4</v>
      </c>
      <c r="O240" s="24">
        <v>0</v>
      </c>
      <c r="P240" s="25">
        <f>N240*O240</f>
        <v>0</v>
      </c>
      <c r="Q240" s="56">
        <v>0.33764</v>
      </c>
      <c r="R240" s="57">
        <f>N240*Q240</f>
        <v>31.197936000000002</v>
      </c>
      <c r="S240" s="56"/>
      <c r="T240" s="57">
        <f>N240*S240</f>
        <v>0</v>
      </c>
      <c r="U240" s="25">
        <v>21</v>
      </c>
      <c r="V240" s="25">
        <f>P240*(U240/100)</f>
        <v>0</v>
      </c>
      <c r="W240" s="25">
        <f>P240+V240</f>
        <v>0</v>
      </c>
      <c r="X240" s="54"/>
      <c r="Y240" s="53" t="s">
        <v>101</v>
      </c>
      <c r="Z240" s="53" t="s">
        <v>23</v>
      </c>
    </row>
    <row r="241" spans="6:26" s="58" customFormat="1" ht="11.25" outlineLevel="3" x14ac:dyDescent="0.2">
      <c r="F241" s="59"/>
      <c r="G241" s="60"/>
      <c r="H241" s="60"/>
      <c r="I241" s="60"/>
      <c r="J241" s="61" t="s">
        <v>1110</v>
      </c>
      <c r="K241" s="60"/>
      <c r="L241" s="62">
        <v>92.4</v>
      </c>
      <c r="M241" s="63"/>
      <c r="N241" s="64"/>
      <c r="O241" s="63"/>
      <c r="P241" s="65"/>
      <c r="Q241" s="66"/>
      <c r="R241" s="63"/>
      <c r="S241" s="63"/>
      <c r="T241" s="63"/>
      <c r="U241" s="101" t="s">
        <v>3</v>
      </c>
      <c r="V241" s="63"/>
      <c r="W241" s="63"/>
      <c r="X241" s="61"/>
      <c r="Y241" s="60"/>
      <c r="Z241" s="60"/>
    </row>
    <row r="242" spans="6:26" s="102" customFormat="1" ht="12.75" customHeight="1" outlineLevel="2" x14ac:dyDescent="0.2">
      <c r="F242" s="103"/>
      <c r="G242" s="104"/>
      <c r="H242" s="104"/>
      <c r="I242" s="104"/>
      <c r="J242" s="105"/>
      <c r="K242" s="104"/>
      <c r="L242" s="106"/>
      <c r="M242" s="107"/>
      <c r="N242" s="106"/>
      <c r="O242" s="107"/>
      <c r="P242" s="108"/>
      <c r="Q242" s="109"/>
      <c r="R242" s="107"/>
      <c r="S242" s="107"/>
      <c r="T242" s="107"/>
      <c r="U242" s="110" t="s">
        <v>3</v>
      </c>
      <c r="V242" s="107"/>
      <c r="W242" s="107"/>
      <c r="X242" s="107"/>
      <c r="Y242" s="104"/>
      <c r="Z242" s="104"/>
    </row>
    <row r="243" spans="6:26" s="43" customFormat="1" ht="16.5" customHeight="1" outlineLevel="1" x14ac:dyDescent="0.2">
      <c r="F243" s="44"/>
      <c r="G243" s="6"/>
      <c r="H243" s="45"/>
      <c r="I243" s="45"/>
      <c r="J243" s="45" t="s">
        <v>1300</v>
      </c>
      <c r="K243" s="6"/>
      <c r="L243" s="46"/>
      <c r="M243" s="47"/>
      <c r="N243" s="46"/>
      <c r="O243" s="47"/>
      <c r="P243" s="48">
        <f>SUBTOTAL(9,P244:P353)</f>
        <v>0</v>
      </c>
      <c r="Q243" s="49"/>
      <c r="R243" s="50">
        <f>SUBTOTAL(9,R244:R353)</f>
        <v>4.2528194750000008</v>
      </c>
      <c r="S243" s="47"/>
      <c r="T243" s="50">
        <f>SUBTOTAL(9,T244:T353)</f>
        <v>156.02337554000005</v>
      </c>
      <c r="U243" s="100" t="s">
        <v>3</v>
      </c>
      <c r="V243" s="48">
        <f>SUBTOTAL(9,V244:V353)</f>
        <v>0</v>
      </c>
      <c r="W243" s="48">
        <f>SUBTOTAL(9,W244:W353)</f>
        <v>0</v>
      </c>
      <c r="X243" s="51"/>
      <c r="Y243" s="29"/>
      <c r="Z243" s="29"/>
    </row>
    <row r="244" spans="6:26" s="52" customFormat="1" ht="24" outlineLevel="2" x14ac:dyDescent="0.2">
      <c r="F244" s="20">
        <v>1</v>
      </c>
      <c r="G244" s="21" t="s">
        <v>10</v>
      </c>
      <c r="H244" s="53" t="s">
        <v>526</v>
      </c>
      <c r="I244" s="53"/>
      <c r="J244" s="54" t="s">
        <v>2086</v>
      </c>
      <c r="K244" s="21" t="s">
        <v>15</v>
      </c>
      <c r="L244" s="55">
        <v>615.23839999999996</v>
      </c>
      <c r="M244" s="24">
        <v>0</v>
      </c>
      <c r="N244" s="55">
        <f>L244*(1+M244/100)</f>
        <v>615.23839999999996</v>
      </c>
      <c r="O244" s="24">
        <v>0</v>
      </c>
      <c r="P244" s="25">
        <f>N244*O244</f>
        <v>0</v>
      </c>
      <c r="Q244" s="56"/>
      <c r="R244" s="57">
        <f>N244*Q244</f>
        <v>0</v>
      </c>
      <c r="S244" s="56"/>
      <c r="T244" s="57">
        <f>N244*S244</f>
        <v>0</v>
      </c>
      <c r="U244" s="25">
        <v>21</v>
      </c>
      <c r="V244" s="25">
        <f>P244*(U244/100)</f>
        <v>0</v>
      </c>
      <c r="W244" s="25">
        <f>P244+V244</f>
        <v>0</v>
      </c>
      <c r="X244" s="54"/>
      <c r="Y244" s="53" t="s">
        <v>101</v>
      </c>
      <c r="Z244" s="53" t="s">
        <v>24</v>
      </c>
    </row>
    <row r="245" spans="6:26" s="58" customFormat="1" ht="11.25" outlineLevel="3" x14ac:dyDescent="0.2">
      <c r="F245" s="59"/>
      <c r="G245" s="60"/>
      <c r="H245" s="60"/>
      <c r="I245" s="60"/>
      <c r="J245" s="61" t="s">
        <v>1395</v>
      </c>
      <c r="K245" s="60"/>
      <c r="L245" s="62">
        <v>168.084</v>
      </c>
      <c r="M245" s="63"/>
      <c r="N245" s="64"/>
      <c r="O245" s="63"/>
      <c r="P245" s="65"/>
      <c r="Q245" s="66"/>
      <c r="R245" s="63"/>
      <c r="S245" s="63"/>
      <c r="T245" s="63"/>
      <c r="U245" s="101" t="s">
        <v>3</v>
      </c>
      <c r="V245" s="63"/>
      <c r="W245" s="63"/>
      <c r="X245" s="61"/>
      <c r="Y245" s="60"/>
      <c r="Z245" s="60"/>
    </row>
    <row r="246" spans="6:26" s="58" customFormat="1" ht="11.25" outlineLevel="3" x14ac:dyDescent="0.2">
      <c r="F246" s="59"/>
      <c r="G246" s="60"/>
      <c r="H246" s="60"/>
      <c r="I246" s="60"/>
      <c r="J246" s="61" t="s">
        <v>1247</v>
      </c>
      <c r="K246" s="60"/>
      <c r="L246" s="62">
        <v>91.199999999999989</v>
      </c>
      <c r="M246" s="63"/>
      <c r="N246" s="64"/>
      <c r="O246" s="63"/>
      <c r="P246" s="65"/>
      <c r="Q246" s="66"/>
      <c r="R246" s="63"/>
      <c r="S246" s="63"/>
      <c r="T246" s="63"/>
      <c r="U246" s="101" t="s">
        <v>3</v>
      </c>
      <c r="V246" s="63"/>
      <c r="W246" s="63"/>
      <c r="X246" s="61"/>
      <c r="Y246" s="60"/>
      <c r="Z246" s="60"/>
    </row>
    <row r="247" spans="6:26" s="58" customFormat="1" ht="11.25" outlineLevel="3" x14ac:dyDescent="0.2">
      <c r="F247" s="59"/>
      <c r="G247" s="60"/>
      <c r="H247" s="60"/>
      <c r="I247" s="60"/>
      <c r="J247" s="61" t="s">
        <v>1139</v>
      </c>
      <c r="K247" s="60"/>
      <c r="L247" s="62">
        <v>76.8</v>
      </c>
      <c r="M247" s="63"/>
      <c r="N247" s="64"/>
      <c r="O247" s="63"/>
      <c r="P247" s="65"/>
      <c r="Q247" s="66"/>
      <c r="R247" s="63"/>
      <c r="S247" s="63"/>
      <c r="T247" s="63"/>
      <c r="U247" s="101" t="s">
        <v>3</v>
      </c>
      <c r="V247" s="63"/>
      <c r="W247" s="63"/>
      <c r="X247" s="61"/>
      <c r="Y247" s="60"/>
      <c r="Z247" s="60"/>
    </row>
    <row r="248" spans="6:26" s="58" customFormat="1" ht="11.25" outlineLevel="3" x14ac:dyDescent="0.2">
      <c r="F248" s="59"/>
      <c r="G248" s="60"/>
      <c r="H248" s="60"/>
      <c r="I248" s="60"/>
      <c r="J248" s="61" t="s">
        <v>1215</v>
      </c>
      <c r="K248" s="60"/>
      <c r="L248" s="62">
        <v>149.96440000000001</v>
      </c>
      <c r="M248" s="63"/>
      <c r="N248" s="64"/>
      <c r="O248" s="63"/>
      <c r="P248" s="65"/>
      <c r="Q248" s="66"/>
      <c r="R248" s="63"/>
      <c r="S248" s="63"/>
      <c r="T248" s="63"/>
      <c r="U248" s="101" t="s">
        <v>3</v>
      </c>
      <c r="V248" s="63"/>
      <c r="W248" s="63"/>
      <c r="X248" s="61"/>
      <c r="Y248" s="60"/>
      <c r="Z248" s="60"/>
    </row>
    <row r="249" spans="6:26" s="58" customFormat="1" ht="11.25" outlineLevel="3" x14ac:dyDescent="0.2">
      <c r="F249" s="59"/>
      <c r="G249" s="60"/>
      <c r="H249" s="60"/>
      <c r="I249" s="60"/>
      <c r="J249" s="61" t="s">
        <v>1445</v>
      </c>
      <c r="K249" s="60"/>
      <c r="L249" s="62">
        <v>129.19</v>
      </c>
      <c r="M249" s="63"/>
      <c r="N249" s="64"/>
      <c r="O249" s="63"/>
      <c r="P249" s="65"/>
      <c r="Q249" s="66"/>
      <c r="R249" s="63"/>
      <c r="S249" s="63"/>
      <c r="T249" s="63"/>
      <c r="U249" s="101" t="s">
        <v>3</v>
      </c>
      <c r="V249" s="63"/>
      <c r="W249" s="63"/>
      <c r="X249" s="61"/>
      <c r="Y249" s="60"/>
      <c r="Z249" s="60"/>
    </row>
    <row r="250" spans="6:26" s="52" customFormat="1" ht="24" outlineLevel="2" x14ac:dyDescent="0.2">
      <c r="F250" s="20">
        <v>2</v>
      </c>
      <c r="G250" s="21" t="s">
        <v>10</v>
      </c>
      <c r="H250" s="53" t="s">
        <v>527</v>
      </c>
      <c r="I250" s="53"/>
      <c r="J250" s="54" t="s">
        <v>2102</v>
      </c>
      <c r="K250" s="21" t="s">
        <v>15</v>
      </c>
      <c r="L250" s="55">
        <v>55371.420000000006</v>
      </c>
      <c r="M250" s="24">
        <v>0</v>
      </c>
      <c r="N250" s="55">
        <f>L250*(1+M250/100)</f>
        <v>55371.420000000006</v>
      </c>
      <c r="O250" s="24">
        <v>0</v>
      </c>
      <c r="P250" s="25">
        <f>N250*O250</f>
        <v>0</v>
      </c>
      <c r="Q250" s="56"/>
      <c r="R250" s="57">
        <f>N250*Q250</f>
        <v>0</v>
      </c>
      <c r="S250" s="56"/>
      <c r="T250" s="57">
        <f>N250*S250</f>
        <v>0</v>
      </c>
      <c r="U250" s="25">
        <v>21</v>
      </c>
      <c r="V250" s="25">
        <f>P250*(U250/100)</f>
        <v>0</v>
      </c>
      <c r="W250" s="25">
        <f>P250+V250</f>
        <v>0</v>
      </c>
      <c r="X250" s="54"/>
      <c r="Y250" s="53" t="s">
        <v>101</v>
      </c>
      <c r="Z250" s="53" t="s">
        <v>24</v>
      </c>
    </row>
    <row r="251" spans="6:26" s="58" customFormat="1" ht="11.25" outlineLevel="3" x14ac:dyDescent="0.2">
      <c r="F251" s="59"/>
      <c r="G251" s="60"/>
      <c r="H251" s="60"/>
      <c r="I251" s="60"/>
      <c r="J251" s="61" t="s">
        <v>963</v>
      </c>
      <c r="K251" s="60"/>
      <c r="L251" s="62">
        <v>55371.420000000006</v>
      </c>
      <c r="M251" s="63"/>
      <c r="N251" s="64"/>
      <c r="O251" s="63"/>
      <c r="P251" s="65"/>
      <c r="Q251" s="66"/>
      <c r="R251" s="63"/>
      <c r="S251" s="63"/>
      <c r="T251" s="63"/>
      <c r="U251" s="101" t="s">
        <v>3</v>
      </c>
      <c r="V251" s="63"/>
      <c r="W251" s="63"/>
      <c r="X251" s="61"/>
      <c r="Y251" s="60"/>
      <c r="Z251" s="60"/>
    </row>
    <row r="252" spans="6:26" s="52" customFormat="1" ht="24" outlineLevel="2" x14ac:dyDescent="0.2">
      <c r="F252" s="20">
        <v>3</v>
      </c>
      <c r="G252" s="21" t="s">
        <v>10</v>
      </c>
      <c r="H252" s="53" t="s">
        <v>528</v>
      </c>
      <c r="I252" s="53"/>
      <c r="J252" s="54" t="s">
        <v>2094</v>
      </c>
      <c r="K252" s="21" t="s">
        <v>15</v>
      </c>
      <c r="L252" s="55">
        <v>615.23800000000006</v>
      </c>
      <c r="M252" s="24">
        <v>0</v>
      </c>
      <c r="N252" s="55">
        <f>L252*(1+M252/100)</f>
        <v>615.23800000000006</v>
      </c>
      <c r="O252" s="24">
        <v>0</v>
      </c>
      <c r="P252" s="25">
        <f>N252*O252</f>
        <v>0</v>
      </c>
      <c r="Q252" s="56"/>
      <c r="R252" s="57">
        <f>N252*Q252</f>
        <v>0</v>
      </c>
      <c r="S252" s="56"/>
      <c r="T252" s="57">
        <f>N252*S252</f>
        <v>0</v>
      </c>
      <c r="U252" s="25">
        <v>21</v>
      </c>
      <c r="V252" s="25">
        <f>P252*(U252/100)</f>
        <v>0</v>
      </c>
      <c r="W252" s="25">
        <f>P252+V252</f>
        <v>0</v>
      </c>
      <c r="X252" s="54"/>
      <c r="Y252" s="53" t="s">
        <v>101</v>
      </c>
      <c r="Z252" s="53" t="s">
        <v>24</v>
      </c>
    </row>
    <row r="253" spans="6:26" s="52" customFormat="1" ht="24" outlineLevel="2" x14ac:dyDescent="0.2">
      <c r="F253" s="20">
        <v>4</v>
      </c>
      <c r="G253" s="21" t="s">
        <v>10</v>
      </c>
      <c r="H253" s="53" t="s">
        <v>529</v>
      </c>
      <c r="I253" s="53"/>
      <c r="J253" s="54" t="s">
        <v>1967</v>
      </c>
      <c r="K253" s="21" t="s">
        <v>15</v>
      </c>
      <c r="L253" s="55">
        <v>80.73</v>
      </c>
      <c r="M253" s="24">
        <v>0</v>
      </c>
      <c r="N253" s="55">
        <f>L253*(1+M253/100)</f>
        <v>80.73</v>
      </c>
      <c r="O253" s="24">
        <v>0</v>
      </c>
      <c r="P253" s="25">
        <f>N253*O253</f>
        <v>0</v>
      </c>
      <c r="Q253" s="56"/>
      <c r="R253" s="57">
        <f>N253*Q253</f>
        <v>0</v>
      </c>
      <c r="S253" s="56"/>
      <c r="T253" s="57">
        <f>N253*S253</f>
        <v>0</v>
      </c>
      <c r="U253" s="25">
        <v>21</v>
      </c>
      <c r="V253" s="25">
        <f>P253*(U253/100)</f>
        <v>0</v>
      </c>
      <c r="W253" s="25">
        <f>P253+V253</f>
        <v>0</v>
      </c>
      <c r="X253" s="54"/>
      <c r="Y253" s="53" t="s">
        <v>101</v>
      </c>
      <c r="Z253" s="53" t="s">
        <v>24</v>
      </c>
    </row>
    <row r="254" spans="6:26" s="58" customFormat="1" ht="11.25" outlineLevel="3" x14ac:dyDescent="0.2">
      <c r="F254" s="59"/>
      <c r="G254" s="60"/>
      <c r="H254" s="60"/>
      <c r="I254" s="60"/>
      <c r="J254" s="61" t="s">
        <v>1155</v>
      </c>
      <c r="K254" s="60"/>
      <c r="L254" s="62">
        <v>57.75</v>
      </c>
      <c r="M254" s="63"/>
      <c r="N254" s="64"/>
      <c r="O254" s="63"/>
      <c r="P254" s="65"/>
      <c r="Q254" s="66"/>
      <c r="R254" s="63"/>
      <c r="S254" s="63"/>
      <c r="T254" s="63"/>
      <c r="U254" s="101" t="s">
        <v>3</v>
      </c>
      <c r="V254" s="63"/>
      <c r="W254" s="63"/>
      <c r="X254" s="61"/>
      <c r="Y254" s="60"/>
      <c r="Z254" s="60"/>
    </row>
    <row r="255" spans="6:26" s="58" customFormat="1" ht="11.25" outlineLevel="3" x14ac:dyDescent="0.2">
      <c r="F255" s="59"/>
      <c r="G255" s="60"/>
      <c r="H255" s="60"/>
      <c r="I255" s="60"/>
      <c r="J255" s="61" t="s">
        <v>1226</v>
      </c>
      <c r="K255" s="60"/>
      <c r="L255" s="62">
        <v>22.98</v>
      </c>
      <c r="M255" s="63"/>
      <c r="N255" s="64"/>
      <c r="O255" s="63"/>
      <c r="P255" s="65"/>
      <c r="Q255" s="66"/>
      <c r="R255" s="63"/>
      <c r="S255" s="63"/>
      <c r="T255" s="63"/>
      <c r="U255" s="101" t="s">
        <v>3</v>
      </c>
      <c r="V255" s="63"/>
      <c r="W255" s="63"/>
      <c r="X255" s="61"/>
      <c r="Y255" s="60"/>
      <c r="Z255" s="60"/>
    </row>
    <row r="256" spans="6:26" s="52" customFormat="1" ht="24" outlineLevel="2" x14ac:dyDescent="0.2">
      <c r="F256" s="20">
        <v>5</v>
      </c>
      <c r="G256" s="21" t="s">
        <v>10</v>
      </c>
      <c r="H256" s="53" t="s">
        <v>530</v>
      </c>
      <c r="I256" s="53"/>
      <c r="J256" s="54" t="s">
        <v>1968</v>
      </c>
      <c r="K256" s="21" t="s">
        <v>15</v>
      </c>
      <c r="L256" s="55">
        <v>236.13199999999998</v>
      </c>
      <c r="M256" s="24">
        <v>0</v>
      </c>
      <c r="N256" s="55">
        <f>L256*(1+M256/100)</f>
        <v>236.13199999999998</v>
      </c>
      <c r="O256" s="24">
        <v>0</v>
      </c>
      <c r="P256" s="25">
        <f>N256*O256</f>
        <v>0</v>
      </c>
      <c r="Q256" s="56"/>
      <c r="R256" s="57">
        <f>N256*Q256</f>
        <v>0</v>
      </c>
      <c r="S256" s="56"/>
      <c r="T256" s="57">
        <f>N256*S256</f>
        <v>0</v>
      </c>
      <c r="U256" s="25">
        <v>21</v>
      </c>
      <c r="V256" s="25">
        <f>P256*(U256/100)</f>
        <v>0</v>
      </c>
      <c r="W256" s="25">
        <f>P256+V256</f>
        <v>0</v>
      </c>
      <c r="X256" s="54"/>
      <c r="Y256" s="53" t="s">
        <v>101</v>
      </c>
      <c r="Z256" s="53" t="s">
        <v>24</v>
      </c>
    </row>
    <row r="257" spans="6:26" s="58" customFormat="1" ht="11.25" outlineLevel="3" x14ac:dyDescent="0.2">
      <c r="F257" s="59"/>
      <c r="G257" s="60"/>
      <c r="H257" s="60"/>
      <c r="I257" s="60"/>
      <c r="J257" s="61" t="s">
        <v>1460</v>
      </c>
      <c r="K257" s="60"/>
      <c r="L257" s="62">
        <v>192.63199999999998</v>
      </c>
      <c r="M257" s="63"/>
      <c r="N257" s="64"/>
      <c r="O257" s="63"/>
      <c r="P257" s="65"/>
      <c r="Q257" s="66"/>
      <c r="R257" s="63"/>
      <c r="S257" s="63"/>
      <c r="T257" s="63"/>
      <c r="U257" s="101" t="s">
        <v>3</v>
      </c>
      <c r="V257" s="63"/>
      <c r="W257" s="63"/>
      <c r="X257" s="61"/>
      <c r="Y257" s="60"/>
      <c r="Z257" s="60"/>
    </row>
    <row r="258" spans="6:26" s="58" customFormat="1" ht="11.25" outlineLevel="3" x14ac:dyDescent="0.2">
      <c r="F258" s="59"/>
      <c r="G258" s="60"/>
      <c r="H258" s="60"/>
      <c r="I258" s="60"/>
      <c r="J258" s="61" t="s">
        <v>123</v>
      </c>
      <c r="K258" s="60"/>
      <c r="L258" s="62">
        <v>43.5</v>
      </c>
      <c r="M258" s="63"/>
      <c r="N258" s="64"/>
      <c r="O258" s="63"/>
      <c r="P258" s="65"/>
      <c r="Q258" s="66"/>
      <c r="R258" s="63"/>
      <c r="S258" s="63"/>
      <c r="T258" s="63"/>
      <c r="U258" s="101" t="s">
        <v>3</v>
      </c>
      <c r="V258" s="63"/>
      <c r="W258" s="63"/>
      <c r="X258" s="61"/>
      <c r="Y258" s="60"/>
      <c r="Z258" s="60"/>
    </row>
    <row r="259" spans="6:26" s="52" customFormat="1" ht="12" outlineLevel="2" x14ac:dyDescent="0.2">
      <c r="F259" s="20">
        <v>6</v>
      </c>
      <c r="G259" s="21" t="s">
        <v>10</v>
      </c>
      <c r="H259" s="53" t="s">
        <v>531</v>
      </c>
      <c r="I259" s="53"/>
      <c r="J259" s="54" t="s">
        <v>1953</v>
      </c>
      <c r="K259" s="21" t="s">
        <v>15</v>
      </c>
      <c r="L259" s="55">
        <v>1060.44</v>
      </c>
      <c r="M259" s="24">
        <v>0</v>
      </c>
      <c r="N259" s="55">
        <f>L259*(1+M259/100)</f>
        <v>1060.44</v>
      </c>
      <c r="O259" s="24">
        <v>0</v>
      </c>
      <c r="P259" s="25">
        <f>N259*O259</f>
        <v>0</v>
      </c>
      <c r="Q259" s="56">
        <v>4.0000000000000003E-5</v>
      </c>
      <c r="R259" s="57">
        <f>N259*Q259</f>
        <v>4.2417600000000007E-2</v>
      </c>
      <c r="S259" s="56"/>
      <c r="T259" s="57">
        <f>N259*S259</f>
        <v>0</v>
      </c>
      <c r="U259" s="25">
        <v>21</v>
      </c>
      <c r="V259" s="25">
        <f>P259*(U259/100)</f>
        <v>0</v>
      </c>
      <c r="W259" s="25">
        <f>P259+V259</f>
        <v>0</v>
      </c>
      <c r="X259" s="54"/>
      <c r="Y259" s="53" t="s">
        <v>101</v>
      </c>
      <c r="Z259" s="53" t="s">
        <v>24</v>
      </c>
    </row>
    <row r="260" spans="6:26" s="58" customFormat="1" ht="11.25" outlineLevel="3" x14ac:dyDescent="0.2">
      <c r="F260" s="59"/>
      <c r="G260" s="60"/>
      <c r="H260" s="60"/>
      <c r="I260" s="60"/>
      <c r="J260" s="61" t="s">
        <v>915</v>
      </c>
      <c r="K260" s="60"/>
      <c r="L260" s="62">
        <v>340.96</v>
      </c>
      <c r="M260" s="63"/>
      <c r="N260" s="64"/>
      <c r="O260" s="63"/>
      <c r="P260" s="65"/>
      <c r="Q260" s="66"/>
      <c r="R260" s="63"/>
      <c r="S260" s="63"/>
      <c r="T260" s="63"/>
      <c r="U260" s="101" t="s">
        <v>3</v>
      </c>
      <c r="V260" s="63"/>
      <c r="W260" s="63"/>
      <c r="X260" s="61"/>
      <c r="Y260" s="60"/>
      <c r="Z260" s="60"/>
    </row>
    <row r="261" spans="6:26" s="58" customFormat="1" ht="11.25" outlineLevel="3" x14ac:dyDescent="0.2">
      <c r="F261" s="59"/>
      <c r="G261" s="60"/>
      <c r="H261" s="60"/>
      <c r="I261" s="60"/>
      <c r="J261" s="61" t="s">
        <v>917</v>
      </c>
      <c r="K261" s="60"/>
      <c r="L261" s="62">
        <v>382.84</v>
      </c>
      <c r="M261" s="63"/>
      <c r="N261" s="64"/>
      <c r="O261" s="63"/>
      <c r="P261" s="65"/>
      <c r="Q261" s="66"/>
      <c r="R261" s="63"/>
      <c r="S261" s="63"/>
      <c r="T261" s="63"/>
      <c r="U261" s="101" t="s">
        <v>3</v>
      </c>
      <c r="V261" s="63"/>
      <c r="W261" s="63"/>
      <c r="X261" s="61"/>
      <c r="Y261" s="60"/>
      <c r="Z261" s="60"/>
    </row>
    <row r="262" spans="6:26" s="58" customFormat="1" ht="11.25" outlineLevel="3" x14ac:dyDescent="0.2">
      <c r="F262" s="59"/>
      <c r="G262" s="60"/>
      <c r="H262" s="60"/>
      <c r="I262" s="60"/>
      <c r="J262" s="61" t="s">
        <v>919</v>
      </c>
      <c r="K262" s="60"/>
      <c r="L262" s="62">
        <v>336.64</v>
      </c>
      <c r="M262" s="63"/>
      <c r="N262" s="64"/>
      <c r="O262" s="63"/>
      <c r="P262" s="65"/>
      <c r="Q262" s="66"/>
      <c r="R262" s="63"/>
      <c r="S262" s="63"/>
      <c r="T262" s="63"/>
      <c r="U262" s="101" t="s">
        <v>3</v>
      </c>
      <c r="V262" s="63"/>
      <c r="W262" s="63"/>
      <c r="X262" s="61"/>
      <c r="Y262" s="60"/>
      <c r="Z262" s="60"/>
    </row>
    <row r="263" spans="6:26" s="52" customFormat="1" ht="12" outlineLevel="2" x14ac:dyDescent="0.2">
      <c r="F263" s="20">
        <v>7</v>
      </c>
      <c r="G263" s="21" t="s">
        <v>10</v>
      </c>
      <c r="H263" s="53" t="s">
        <v>532</v>
      </c>
      <c r="I263" s="53"/>
      <c r="J263" s="54" t="s">
        <v>1825</v>
      </c>
      <c r="K263" s="21" t="s">
        <v>62</v>
      </c>
      <c r="L263" s="55">
        <v>1</v>
      </c>
      <c r="M263" s="24">
        <v>0</v>
      </c>
      <c r="N263" s="55">
        <f>L263*(1+M263/100)</f>
        <v>1</v>
      </c>
      <c r="O263" s="24">
        <v>0</v>
      </c>
      <c r="P263" s="25">
        <f>N263*O263</f>
        <v>0</v>
      </c>
      <c r="Q263" s="56"/>
      <c r="R263" s="57">
        <f>N263*Q263</f>
        <v>0</v>
      </c>
      <c r="S263" s="56"/>
      <c r="T263" s="57">
        <f>N263*S263</f>
        <v>0</v>
      </c>
      <c r="U263" s="25">
        <v>21</v>
      </c>
      <c r="V263" s="25">
        <f>P263*(U263/100)</f>
        <v>0</v>
      </c>
      <c r="W263" s="25">
        <f>P263+V263</f>
        <v>0</v>
      </c>
      <c r="X263" s="54"/>
      <c r="Y263" s="53" t="s">
        <v>101</v>
      </c>
      <c r="Z263" s="53" t="s">
        <v>24</v>
      </c>
    </row>
    <row r="264" spans="6:26" s="52" customFormat="1" ht="12" outlineLevel="2" x14ac:dyDescent="0.2">
      <c r="F264" s="20">
        <v>8</v>
      </c>
      <c r="G264" s="21" t="s">
        <v>10</v>
      </c>
      <c r="H264" s="53" t="s">
        <v>533</v>
      </c>
      <c r="I264" s="53"/>
      <c r="J264" s="54" t="s">
        <v>1422</v>
      </c>
      <c r="K264" s="21" t="s">
        <v>64</v>
      </c>
      <c r="L264" s="55">
        <v>1</v>
      </c>
      <c r="M264" s="24">
        <v>0</v>
      </c>
      <c r="N264" s="55">
        <f>L264*(1+M264/100)</f>
        <v>1</v>
      </c>
      <c r="O264" s="24">
        <v>0</v>
      </c>
      <c r="P264" s="25">
        <f>N264*O264</f>
        <v>0</v>
      </c>
      <c r="Q264" s="56"/>
      <c r="R264" s="57">
        <f>N264*Q264</f>
        <v>0</v>
      </c>
      <c r="S264" s="56"/>
      <c r="T264" s="57">
        <f>N264*S264</f>
        <v>0</v>
      </c>
      <c r="U264" s="25">
        <v>21</v>
      </c>
      <c r="V264" s="25">
        <f>P264*(U264/100)</f>
        <v>0</v>
      </c>
      <c r="W264" s="25">
        <f>P264+V264</f>
        <v>0</v>
      </c>
      <c r="X264" s="54"/>
      <c r="Y264" s="53" t="s">
        <v>101</v>
      </c>
      <c r="Z264" s="53" t="s">
        <v>24</v>
      </c>
    </row>
    <row r="265" spans="6:26" s="52" customFormat="1" ht="12" outlineLevel="2" x14ac:dyDescent="0.2">
      <c r="F265" s="20">
        <v>9</v>
      </c>
      <c r="G265" s="21" t="s">
        <v>10</v>
      </c>
      <c r="H265" s="53" t="s">
        <v>534</v>
      </c>
      <c r="I265" s="53"/>
      <c r="J265" s="54" t="s">
        <v>1905</v>
      </c>
      <c r="K265" s="21" t="s">
        <v>5</v>
      </c>
      <c r="L265" s="55">
        <v>10.5</v>
      </c>
      <c r="M265" s="24">
        <v>0</v>
      </c>
      <c r="N265" s="55">
        <f>L265*(1+M265/100)</f>
        <v>10.5</v>
      </c>
      <c r="O265" s="24">
        <v>0</v>
      </c>
      <c r="P265" s="25">
        <f>N265*O265</f>
        <v>0</v>
      </c>
      <c r="Q265" s="56"/>
      <c r="R265" s="57">
        <f>N265*Q265</f>
        <v>0</v>
      </c>
      <c r="S265" s="56"/>
      <c r="T265" s="57">
        <f>N265*S265</f>
        <v>0</v>
      </c>
      <c r="U265" s="25">
        <v>21</v>
      </c>
      <c r="V265" s="25">
        <f>P265*(U265/100)</f>
        <v>0</v>
      </c>
      <c r="W265" s="25">
        <f>P265+V265</f>
        <v>0</v>
      </c>
      <c r="X265" s="54"/>
      <c r="Y265" s="53" t="s">
        <v>101</v>
      </c>
      <c r="Z265" s="53" t="s">
        <v>24</v>
      </c>
    </row>
    <row r="266" spans="6:26" s="58" customFormat="1" ht="11.25" outlineLevel="3" x14ac:dyDescent="0.2">
      <c r="F266" s="59"/>
      <c r="G266" s="60"/>
      <c r="H266" s="60"/>
      <c r="I266" s="60"/>
      <c r="J266" s="61" t="s">
        <v>1114</v>
      </c>
      <c r="K266" s="60"/>
      <c r="L266" s="62">
        <v>10.5</v>
      </c>
      <c r="M266" s="63"/>
      <c r="N266" s="64"/>
      <c r="O266" s="63"/>
      <c r="P266" s="65"/>
      <c r="Q266" s="66"/>
      <c r="R266" s="63"/>
      <c r="S266" s="63"/>
      <c r="T266" s="63"/>
      <c r="U266" s="101" t="s">
        <v>3</v>
      </c>
      <c r="V266" s="63"/>
      <c r="W266" s="63"/>
      <c r="X266" s="61"/>
      <c r="Y266" s="60"/>
      <c r="Z266" s="60"/>
    </row>
    <row r="267" spans="6:26" s="52" customFormat="1" ht="24" outlineLevel="2" x14ac:dyDescent="0.2">
      <c r="F267" s="20">
        <v>10</v>
      </c>
      <c r="G267" s="21" t="s">
        <v>10</v>
      </c>
      <c r="H267" s="53" t="s">
        <v>535</v>
      </c>
      <c r="I267" s="53"/>
      <c r="J267" s="54" t="s">
        <v>2051</v>
      </c>
      <c r="K267" s="21" t="s">
        <v>5</v>
      </c>
      <c r="L267" s="55">
        <v>24.5</v>
      </c>
      <c r="M267" s="24">
        <v>0</v>
      </c>
      <c r="N267" s="55">
        <f>L267*(1+M267/100)</f>
        <v>24.5</v>
      </c>
      <c r="O267" s="24">
        <v>0</v>
      </c>
      <c r="P267" s="25">
        <f>N267*O267</f>
        <v>0</v>
      </c>
      <c r="Q267" s="56">
        <v>9.0600000000000003E-3</v>
      </c>
      <c r="R267" s="57">
        <f>N267*Q267</f>
        <v>0.22197</v>
      </c>
      <c r="S267" s="56"/>
      <c r="T267" s="57">
        <f>N267*S267</f>
        <v>0</v>
      </c>
      <c r="U267" s="25">
        <v>21</v>
      </c>
      <c r="V267" s="25">
        <f>P267*(U267/100)</f>
        <v>0</v>
      </c>
      <c r="W267" s="25">
        <f>P267+V267</f>
        <v>0</v>
      </c>
      <c r="X267" s="54"/>
      <c r="Y267" s="53" t="s">
        <v>101</v>
      </c>
      <c r="Z267" s="53" t="s">
        <v>24</v>
      </c>
    </row>
    <row r="268" spans="6:26" s="58" customFormat="1" ht="11.25" outlineLevel="3" x14ac:dyDescent="0.2">
      <c r="F268" s="59"/>
      <c r="G268" s="60"/>
      <c r="H268" s="60"/>
      <c r="I268" s="60"/>
      <c r="J268" s="61" t="s">
        <v>1466</v>
      </c>
      <c r="K268" s="60"/>
      <c r="L268" s="62">
        <v>24.5</v>
      </c>
      <c r="M268" s="63"/>
      <c r="N268" s="64"/>
      <c r="O268" s="63"/>
      <c r="P268" s="65"/>
      <c r="Q268" s="66"/>
      <c r="R268" s="63"/>
      <c r="S268" s="63"/>
      <c r="T268" s="63"/>
      <c r="U268" s="101" t="s">
        <v>3</v>
      </c>
      <c r="V268" s="63"/>
      <c r="W268" s="63"/>
      <c r="X268" s="61"/>
      <c r="Y268" s="60"/>
      <c r="Z268" s="60"/>
    </row>
    <row r="269" spans="6:26" s="52" customFormat="1" ht="24" outlineLevel="2" x14ac:dyDescent="0.2">
      <c r="F269" s="20">
        <v>11</v>
      </c>
      <c r="G269" s="21" t="s">
        <v>10</v>
      </c>
      <c r="H269" s="53" t="s">
        <v>536</v>
      </c>
      <c r="I269" s="53"/>
      <c r="J269" s="54" t="s">
        <v>2091</v>
      </c>
      <c r="K269" s="21" t="s">
        <v>62</v>
      </c>
      <c r="L269" s="55">
        <v>1</v>
      </c>
      <c r="M269" s="24">
        <v>0</v>
      </c>
      <c r="N269" s="55">
        <f>L269*(1+M269/100)</f>
        <v>1</v>
      </c>
      <c r="O269" s="24">
        <v>0</v>
      </c>
      <c r="P269" s="25">
        <f>N269*O269</f>
        <v>0</v>
      </c>
      <c r="Q269" s="56"/>
      <c r="R269" s="57">
        <f>N269*Q269</f>
        <v>0</v>
      </c>
      <c r="S269" s="56"/>
      <c r="T269" s="57">
        <f>N269*S269</f>
        <v>0</v>
      </c>
      <c r="U269" s="25">
        <v>21</v>
      </c>
      <c r="V269" s="25">
        <f>P269*(U269/100)</f>
        <v>0</v>
      </c>
      <c r="W269" s="25">
        <f>P269+V269</f>
        <v>0</v>
      </c>
      <c r="X269" s="54"/>
      <c r="Y269" s="53" t="s">
        <v>101</v>
      </c>
      <c r="Z269" s="53" t="s">
        <v>24</v>
      </c>
    </row>
    <row r="270" spans="6:26" s="52" customFormat="1" ht="12" outlineLevel="2" x14ac:dyDescent="0.2">
      <c r="F270" s="20">
        <v>12</v>
      </c>
      <c r="G270" s="21" t="s">
        <v>10</v>
      </c>
      <c r="H270" s="53" t="s">
        <v>537</v>
      </c>
      <c r="I270" s="53"/>
      <c r="J270" s="54" t="s">
        <v>1785</v>
      </c>
      <c r="K270" s="21" t="s">
        <v>16</v>
      </c>
      <c r="L270" s="55">
        <v>1.2246000000000001</v>
      </c>
      <c r="M270" s="24">
        <v>0</v>
      </c>
      <c r="N270" s="55">
        <f>L270*(1+M270/100)</f>
        <v>1.2246000000000001</v>
      </c>
      <c r="O270" s="24">
        <v>0</v>
      </c>
      <c r="P270" s="25">
        <f>N270*O270</f>
        <v>0</v>
      </c>
      <c r="Q270" s="56"/>
      <c r="R270" s="57">
        <f>N270*Q270</f>
        <v>0</v>
      </c>
      <c r="S270" s="56">
        <v>2.65</v>
      </c>
      <c r="T270" s="57">
        <f>N270*S270</f>
        <v>3.2451900000000005</v>
      </c>
      <c r="U270" s="25">
        <v>21</v>
      </c>
      <c r="V270" s="25">
        <f>P270*(U270/100)</f>
        <v>0</v>
      </c>
      <c r="W270" s="25">
        <f>P270+V270</f>
        <v>0</v>
      </c>
      <c r="X270" s="54"/>
      <c r="Y270" s="53" t="s">
        <v>101</v>
      </c>
      <c r="Z270" s="53" t="s">
        <v>24</v>
      </c>
    </row>
    <row r="271" spans="6:26" s="58" customFormat="1" ht="11.25" outlineLevel="3" x14ac:dyDescent="0.2">
      <c r="F271" s="59"/>
      <c r="G271" s="60"/>
      <c r="H271" s="60"/>
      <c r="I271" s="60"/>
      <c r="J271" s="61" t="s">
        <v>1822</v>
      </c>
      <c r="K271" s="60"/>
      <c r="L271" s="62">
        <v>1.2246000000000001</v>
      </c>
      <c r="M271" s="63"/>
      <c r="N271" s="64"/>
      <c r="O271" s="63"/>
      <c r="P271" s="65"/>
      <c r="Q271" s="66"/>
      <c r="R271" s="63"/>
      <c r="S271" s="63"/>
      <c r="T271" s="63"/>
      <c r="U271" s="101" t="s">
        <v>3</v>
      </c>
      <c r="V271" s="63"/>
      <c r="W271" s="63"/>
      <c r="X271" s="61"/>
      <c r="Y271" s="60"/>
      <c r="Z271" s="60"/>
    </row>
    <row r="272" spans="6:26" s="52" customFormat="1" ht="12" outlineLevel="2" x14ac:dyDescent="0.2">
      <c r="F272" s="20">
        <v>13</v>
      </c>
      <c r="G272" s="21" t="s">
        <v>10</v>
      </c>
      <c r="H272" s="53" t="s">
        <v>539</v>
      </c>
      <c r="I272" s="53"/>
      <c r="J272" s="54" t="s">
        <v>1808</v>
      </c>
      <c r="K272" s="21" t="s">
        <v>15</v>
      </c>
      <c r="L272" s="55">
        <v>39.615800000000007</v>
      </c>
      <c r="M272" s="24">
        <v>0</v>
      </c>
      <c r="N272" s="55">
        <f>L272*(1+M272/100)</f>
        <v>39.615800000000007</v>
      </c>
      <c r="O272" s="24">
        <v>0</v>
      </c>
      <c r="P272" s="25">
        <f>N272*O272</f>
        <v>0</v>
      </c>
      <c r="Q272" s="56"/>
      <c r="R272" s="57">
        <f>N272*Q272</f>
        <v>0</v>
      </c>
      <c r="S272" s="56">
        <v>0.13100000000000001</v>
      </c>
      <c r="T272" s="57">
        <f>N272*S272</f>
        <v>5.1896698000000008</v>
      </c>
      <c r="U272" s="25">
        <v>21</v>
      </c>
      <c r="V272" s="25">
        <f>P272*(U272/100)</f>
        <v>0</v>
      </c>
      <c r="W272" s="25">
        <f>P272+V272</f>
        <v>0</v>
      </c>
      <c r="X272" s="54"/>
      <c r="Y272" s="53" t="s">
        <v>101</v>
      </c>
      <c r="Z272" s="53" t="s">
        <v>24</v>
      </c>
    </row>
    <row r="273" spans="6:26" s="58" customFormat="1" ht="11.25" outlineLevel="3" x14ac:dyDescent="0.2">
      <c r="F273" s="59"/>
      <c r="G273" s="60"/>
      <c r="H273" s="60"/>
      <c r="I273" s="60"/>
      <c r="J273" s="61" t="s">
        <v>1335</v>
      </c>
      <c r="K273" s="60"/>
      <c r="L273" s="62">
        <v>19.247999999999998</v>
      </c>
      <c r="M273" s="63"/>
      <c r="N273" s="64"/>
      <c r="O273" s="63"/>
      <c r="P273" s="65"/>
      <c r="Q273" s="66"/>
      <c r="R273" s="63"/>
      <c r="S273" s="63"/>
      <c r="T273" s="63"/>
      <c r="U273" s="101" t="s">
        <v>3</v>
      </c>
      <c r="V273" s="63"/>
      <c r="W273" s="63"/>
      <c r="X273" s="61"/>
      <c r="Y273" s="60"/>
      <c r="Z273" s="60"/>
    </row>
    <row r="274" spans="6:26" s="58" customFormat="1" ht="11.25" outlineLevel="3" x14ac:dyDescent="0.2">
      <c r="F274" s="59"/>
      <c r="G274" s="60"/>
      <c r="H274" s="60"/>
      <c r="I274" s="60"/>
      <c r="J274" s="61" t="s">
        <v>1401</v>
      </c>
      <c r="K274" s="60"/>
      <c r="L274" s="62">
        <v>20.367800000000006</v>
      </c>
      <c r="M274" s="63"/>
      <c r="N274" s="64"/>
      <c r="O274" s="63"/>
      <c r="P274" s="65"/>
      <c r="Q274" s="66"/>
      <c r="R274" s="63"/>
      <c r="S274" s="63"/>
      <c r="T274" s="63"/>
      <c r="U274" s="101" t="s">
        <v>3</v>
      </c>
      <c r="V274" s="63"/>
      <c r="W274" s="63"/>
      <c r="X274" s="61"/>
      <c r="Y274" s="60"/>
      <c r="Z274" s="60"/>
    </row>
    <row r="275" spans="6:26" s="52" customFormat="1" ht="12" outlineLevel="2" x14ac:dyDescent="0.2">
      <c r="F275" s="20">
        <v>14</v>
      </c>
      <c r="G275" s="21" t="s">
        <v>10</v>
      </c>
      <c r="H275" s="53" t="s">
        <v>540</v>
      </c>
      <c r="I275" s="53"/>
      <c r="J275" s="54" t="s">
        <v>1809</v>
      </c>
      <c r="K275" s="21" t="s">
        <v>15</v>
      </c>
      <c r="L275" s="55">
        <v>2.6949999999999998</v>
      </c>
      <c r="M275" s="24">
        <v>0</v>
      </c>
      <c r="N275" s="55">
        <f>L275*(1+M275/100)</f>
        <v>2.6949999999999998</v>
      </c>
      <c r="O275" s="24">
        <v>0</v>
      </c>
      <c r="P275" s="25">
        <f>N275*O275</f>
        <v>0</v>
      </c>
      <c r="Q275" s="56"/>
      <c r="R275" s="57">
        <f>N275*Q275</f>
        <v>0</v>
      </c>
      <c r="S275" s="56">
        <v>0.26100000000000001</v>
      </c>
      <c r="T275" s="57">
        <f>N275*S275</f>
        <v>0.70339499999999999</v>
      </c>
      <c r="U275" s="25">
        <v>21</v>
      </c>
      <c r="V275" s="25">
        <f>P275*(U275/100)</f>
        <v>0</v>
      </c>
      <c r="W275" s="25">
        <f>P275+V275</f>
        <v>0</v>
      </c>
      <c r="X275" s="54"/>
      <c r="Y275" s="53" t="s">
        <v>101</v>
      </c>
      <c r="Z275" s="53" t="s">
        <v>24</v>
      </c>
    </row>
    <row r="276" spans="6:26" s="58" customFormat="1" ht="11.25" outlineLevel="3" x14ac:dyDescent="0.2">
      <c r="F276" s="59"/>
      <c r="G276" s="60"/>
      <c r="H276" s="60"/>
      <c r="I276" s="60"/>
      <c r="J276" s="61" t="s">
        <v>1140</v>
      </c>
      <c r="K276" s="60"/>
      <c r="L276" s="62">
        <v>2.6949999999999998</v>
      </c>
      <c r="M276" s="63"/>
      <c r="N276" s="64"/>
      <c r="O276" s="63"/>
      <c r="P276" s="65"/>
      <c r="Q276" s="66"/>
      <c r="R276" s="63"/>
      <c r="S276" s="63"/>
      <c r="T276" s="63"/>
      <c r="U276" s="101" t="s">
        <v>3</v>
      </c>
      <c r="V276" s="63"/>
      <c r="W276" s="63"/>
      <c r="X276" s="61"/>
      <c r="Y276" s="60"/>
      <c r="Z276" s="60"/>
    </row>
    <row r="277" spans="6:26" s="52" customFormat="1" ht="24" outlineLevel="2" x14ac:dyDescent="0.2">
      <c r="F277" s="20">
        <v>15</v>
      </c>
      <c r="G277" s="21" t="s">
        <v>10</v>
      </c>
      <c r="H277" s="53" t="s">
        <v>541</v>
      </c>
      <c r="I277" s="53"/>
      <c r="J277" s="54" t="s">
        <v>1993</v>
      </c>
      <c r="K277" s="21" t="s">
        <v>16</v>
      </c>
      <c r="L277" s="55">
        <v>5.8575525000000006</v>
      </c>
      <c r="M277" s="24">
        <v>0</v>
      </c>
      <c r="N277" s="55">
        <f>L277*(1+M277/100)</f>
        <v>5.8575525000000006</v>
      </c>
      <c r="O277" s="24">
        <v>0</v>
      </c>
      <c r="P277" s="25">
        <f>N277*O277</f>
        <v>0</v>
      </c>
      <c r="Q277" s="56"/>
      <c r="R277" s="57">
        <f>N277*Q277</f>
        <v>0</v>
      </c>
      <c r="S277" s="56">
        <v>1.8</v>
      </c>
      <c r="T277" s="57">
        <f>N277*S277</f>
        <v>10.543594500000001</v>
      </c>
      <c r="U277" s="25">
        <v>21</v>
      </c>
      <c r="V277" s="25">
        <f>P277*(U277/100)</f>
        <v>0</v>
      </c>
      <c r="W277" s="25">
        <f>P277+V277</f>
        <v>0</v>
      </c>
      <c r="X277" s="54"/>
      <c r="Y277" s="53" t="s">
        <v>101</v>
      </c>
      <c r="Z277" s="53" t="s">
        <v>24</v>
      </c>
    </row>
    <row r="278" spans="6:26" s="58" customFormat="1" ht="11.25" outlineLevel="3" x14ac:dyDescent="0.2">
      <c r="F278" s="59"/>
      <c r="G278" s="60"/>
      <c r="H278" s="60"/>
      <c r="I278" s="60"/>
      <c r="J278" s="61" t="s">
        <v>1399</v>
      </c>
      <c r="K278" s="60"/>
      <c r="L278" s="62">
        <v>2.67354</v>
      </c>
      <c r="M278" s="63"/>
      <c r="N278" s="64"/>
      <c r="O278" s="63"/>
      <c r="P278" s="65"/>
      <c r="Q278" s="66"/>
      <c r="R278" s="63"/>
      <c r="S278" s="63"/>
      <c r="T278" s="63"/>
      <c r="U278" s="101" t="s">
        <v>3</v>
      </c>
      <c r="V278" s="63"/>
      <c r="W278" s="63"/>
      <c r="X278" s="61"/>
      <c r="Y278" s="60"/>
      <c r="Z278" s="60"/>
    </row>
    <row r="279" spans="6:26" s="58" customFormat="1" ht="22.5" outlineLevel="3" x14ac:dyDescent="0.2">
      <c r="F279" s="59"/>
      <c r="G279" s="60"/>
      <c r="H279" s="60"/>
      <c r="I279" s="60"/>
      <c r="J279" s="61" t="s">
        <v>1634</v>
      </c>
      <c r="K279" s="60"/>
      <c r="L279" s="62">
        <v>3.1840125000000001</v>
      </c>
      <c r="M279" s="63"/>
      <c r="N279" s="64"/>
      <c r="O279" s="63"/>
      <c r="P279" s="65"/>
      <c r="Q279" s="66"/>
      <c r="R279" s="63"/>
      <c r="S279" s="63"/>
      <c r="T279" s="63"/>
      <c r="U279" s="101" t="s">
        <v>3</v>
      </c>
      <c r="V279" s="63"/>
      <c r="W279" s="63"/>
      <c r="X279" s="61"/>
      <c r="Y279" s="60"/>
      <c r="Z279" s="60"/>
    </row>
    <row r="280" spans="6:26" s="52" customFormat="1" ht="12" outlineLevel="2" x14ac:dyDescent="0.2">
      <c r="F280" s="20">
        <v>16</v>
      </c>
      <c r="G280" s="21" t="s">
        <v>10</v>
      </c>
      <c r="H280" s="53" t="s">
        <v>542</v>
      </c>
      <c r="I280" s="53"/>
      <c r="J280" s="54" t="s">
        <v>1748</v>
      </c>
      <c r="K280" s="21" t="s">
        <v>15</v>
      </c>
      <c r="L280" s="55">
        <v>26.092500000000001</v>
      </c>
      <c r="M280" s="24">
        <v>0</v>
      </c>
      <c r="N280" s="55">
        <f>L280*(1+M280/100)</f>
        <v>26.092500000000001</v>
      </c>
      <c r="O280" s="24">
        <v>0</v>
      </c>
      <c r="P280" s="25">
        <f>N280*O280</f>
        <v>0</v>
      </c>
      <c r="Q280" s="56"/>
      <c r="R280" s="57">
        <f>N280*Q280</f>
        <v>0</v>
      </c>
      <c r="S280" s="56">
        <v>0.2</v>
      </c>
      <c r="T280" s="57">
        <f>N280*S280</f>
        <v>5.2185000000000006</v>
      </c>
      <c r="U280" s="25">
        <v>21</v>
      </c>
      <c r="V280" s="25">
        <f>P280*(U280/100)</f>
        <v>0</v>
      </c>
      <c r="W280" s="25">
        <f>P280+V280</f>
        <v>0</v>
      </c>
      <c r="X280" s="54"/>
      <c r="Y280" s="53" t="s">
        <v>101</v>
      </c>
      <c r="Z280" s="53" t="s">
        <v>24</v>
      </c>
    </row>
    <row r="281" spans="6:26" s="58" customFormat="1" ht="11.25" outlineLevel="3" x14ac:dyDescent="0.2">
      <c r="F281" s="59"/>
      <c r="G281" s="60"/>
      <c r="H281" s="60"/>
      <c r="I281" s="60"/>
      <c r="J281" s="61" t="s">
        <v>1070</v>
      </c>
      <c r="K281" s="60"/>
      <c r="L281" s="62">
        <v>26.092500000000001</v>
      </c>
      <c r="M281" s="63"/>
      <c r="N281" s="64"/>
      <c r="O281" s="63"/>
      <c r="P281" s="65"/>
      <c r="Q281" s="66"/>
      <c r="R281" s="63"/>
      <c r="S281" s="63"/>
      <c r="T281" s="63"/>
      <c r="U281" s="101" t="s">
        <v>3</v>
      </c>
      <c r="V281" s="63"/>
      <c r="W281" s="63"/>
      <c r="X281" s="61"/>
      <c r="Y281" s="60"/>
      <c r="Z281" s="60"/>
    </row>
    <row r="282" spans="6:26" s="52" customFormat="1" ht="12" outlineLevel="2" x14ac:dyDescent="0.2">
      <c r="F282" s="20">
        <v>17</v>
      </c>
      <c r="G282" s="21" t="s">
        <v>10</v>
      </c>
      <c r="H282" s="53" t="s">
        <v>543</v>
      </c>
      <c r="I282" s="53"/>
      <c r="J282" s="54" t="s">
        <v>1880</v>
      </c>
      <c r="K282" s="21" t="s">
        <v>5</v>
      </c>
      <c r="L282" s="55">
        <v>2.5</v>
      </c>
      <c r="M282" s="24">
        <v>0</v>
      </c>
      <c r="N282" s="55">
        <f>L282*(1+M282/100)</f>
        <v>2.5</v>
      </c>
      <c r="O282" s="24">
        <v>0</v>
      </c>
      <c r="P282" s="25">
        <f>N282*O282</f>
        <v>0</v>
      </c>
      <c r="Q282" s="56"/>
      <c r="R282" s="57">
        <f>N282*Q282</f>
        <v>0</v>
      </c>
      <c r="S282" s="56">
        <v>7.0000000000000007E-2</v>
      </c>
      <c r="T282" s="57">
        <f>N282*S282</f>
        <v>0.17500000000000002</v>
      </c>
      <c r="U282" s="25">
        <v>21</v>
      </c>
      <c r="V282" s="25">
        <f>P282*(U282/100)</f>
        <v>0</v>
      </c>
      <c r="W282" s="25">
        <f>P282+V282</f>
        <v>0</v>
      </c>
      <c r="X282" s="54"/>
      <c r="Y282" s="53" t="s">
        <v>101</v>
      </c>
      <c r="Z282" s="53" t="s">
        <v>24</v>
      </c>
    </row>
    <row r="283" spans="6:26" s="58" customFormat="1" ht="11.25" outlineLevel="3" x14ac:dyDescent="0.2">
      <c r="F283" s="59"/>
      <c r="G283" s="60"/>
      <c r="H283" s="60"/>
      <c r="I283" s="60"/>
      <c r="J283" s="61" t="s">
        <v>1167</v>
      </c>
      <c r="K283" s="60"/>
      <c r="L283" s="62">
        <v>2.5</v>
      </c>
      <c r="M283" s="63"/>
      <c r="N283" s="64"/>
      <c r="O283" s="63"/>
      <c r="P283" s="65"/>
      <c r="Q283" s="66"/>
      <c r="R283" s="63"/>
      <c r="S283" s="63"/>
      <c r="T283" s="63"/>
      <c r="U283" s="101" t="s">
        <v>3</v>
      </c>
      <c r="V283" s="63"/>
      <c r="W283" s="63"/>
      <c r="X283" s="61"/>
      <c r="Y283" s="60"/>
      <c r="Z283" s="60"/>
    </row>
    <row r="284" spans="6:26" s="52" customFormat="1" ht="12" outlineLevel="2" x14ac:dyDescent="0.2">
      <c r="F284" s="20">
        <v>18</v>
      </c>
      <c r="G284" s="21" t="s">
        <v>10</v>
      </c>
      <c r="H284" s="53" t="s">
        <v>544</v>
      </c>
      <c r="I284" s="53"/>
      <c r="J284" s="54" t="s">
        <v>1666</v>
      </c>
      <c r="K284" s="21" t="s">
        <v>16</v>
      </c>
      <c r="L284" s="55">
        <v>0.56000000000000005</v>
      </c>
      <c r="M284" s="24">
        <v>0</v>
      </c>
      <c r="N284" s="55">
        <f>L284*(1+M284/100)</f>
        <v>0.56000000000000005</v>
      </c>
      <c r="O284" s="24">
        <v>0</v>
      </c>
      <c r="P284" s="25">
        <f>N284*O284</f>
        <v>0</v>
      </c>
      <c r="Q284" s="56"/>
      <c r="R284" s="57">
        <f>N284*Q284</f>
        <v>0</v>
      </c>
      <c r="S284" s="56">
        <v>2.4</v>
      </c>
      <c r="T284" s="57">
        <f>N284*S284</f>
        <v>1.3440000000000001</v>
      </c>
      <c r="U284" s="25">
        <v>21</v>
      </c>
      <c r="V284" s="25">
        <f>P284*(U284/100)</f>
        <v>0</v>
      </c>
      <c r="W284" s="25">
        <f>P284+V284</f>
        <v>0</v>
      </c>
      <c r="X284" s="54"/>
      <c r="Y284" s="53" t="s">
        <v>101</v>
      </c>
      <c r="Z284" s="53" t="s">
        <v>24</v>
      </c>
    </row>
    <row r="285" spans="6:26" s="58" customFormat="1" ht="11.25" outlineLevel="3" x14ac:dyDescent="0.2">
      <c r="F285" s="59"/>
      <c r="G285" s="60"/>
      <c r="H285" s="60"/>
      <c r="I285" s="60"/>
      <c r="J285" s="61" t="s">
        <v>1505</v>
      </c>
      <c r="K285" s="60"/>
      <c r="L285" s="62">
        <v>0.56000000000000005</v>
      </c>
      <c r="M285" s="63"/>
      <c r="N285" s="64"/>
      <c r="O285" s="63"/>
      <c r="P285" s="65"/>
      <c r="Q285" s="66"/>
      <c r="R285" s="63"/>
      <c r="S285" s="63"/>
      <c r="T285" s="63"/>
      <c r="U285" s="101" t="s">
        <v>3</v>
      </c>
      <c r="V285" s="63"/>
      <c r="W285" s="63"/>
      <c r="X285" s="61"/>
      <c r="Y285" s="60"/>
      <c r="Z285" s="60"/>
    </row>
    <row r="286" spans="6:26" s="52" customFormat="1" ht="12" outlineLevel="2" x14ac:dyDescent="0.2">
      <c r="F286" s="20">
        <v>19</v>
      </c>
      <c r="G286" s="21" t="s">
        <v>10</v>
      </c>
      <c r="H286" s="53" t="s">
        <v>545</v>
      </c>
      <c r="I286" s="53"/>
      <c r="J286" s="54" t="s">
        <v>1840</v>
      </c>
      <c r="K286" s="21" t="s">
        <v>15</v>
      </c>
      <c r="L286" s="55">
        <v>139.20000000000002</v>
      </c>
      <c r="M286" s="24">
        <v>0</v>
      </c>
      <c r="N286" s="55">
        <f>L286*(1+M286/100)</f>
        <v>139.20000000000002</v>
      </c>
      <c r="O286" s="24">
        <v>0</v>
      </c>
      <c r="P286" s="25">
        <f>N286*O286</f>
        <v>0</v>
      </c>
      <c r="Q286" s="56"/>
      <c r="R286" s="57">
        <f>N286*Q286</f>
        <v>0</v>
      </c>
      <c r="S286" s="56">
        <v>0.122</v>
      </c>
      <c r="T286" s="57">
        <f>N286*S286</f>
        <v>16.982400000000002</v>
      </c>
      <c r="U286" s="25">
        <v>21</v>
      </c>
      <c r="V286" s="25">
        <f>P286*(U286/100)</f>
        <v>0</v>
      </c>
      <c r="W286" s="25">
        <f>P286+V286</f>
        <v>0</v>
      </c>
      <c r="X286" s="54"/>
      <c r="Y286" s="53" t="s">
        <v>101</v>
      </c>
      <c r="Z286" s="53" t="s">
        <v>24</v>
      </c>
    </row>
    <row r="287" spans="6:26" s="58" customFormat="1" ht="11.25" outlineLevel="3" x14ac:dyDescent="0.2">
      <c r="F287" s="59"/>
      <c r="G287" s="60"/>
      <c r="H287" s="60"/>
      <c r="I287" s="60"/>
      <c r="J287" s="61" t="s">
        <v>1317</v>
      </c>
      <c r="K287" s="60"/>
      <c r="L287" s="62">
        <v>47.34</v>
      </c>
      <c r="M287" s="63"/>
      <c r="N287" s="64"/>
      <c r="O287" s="63"/>
      <c r="P287" s="65"/>
      <c r="Q287" s="66"/>
      <c r="R287" s="63"/>
      <c r="S287" s="63"/>
      <c r="T287" s="63"/>
      <c r="U287" s="101" t="s">
        <v>3</v>
      </c>
      <c r="V287" s="63"/>
      <c r="W287" s="63"/>
      <c r="X287" s="61"/>
      <c r="Y287" s="60"/>
      <c r="Z287" s="60"/>
    </row>
    <row r="288" spans="6:26" s="58" customFormat="1" ht="11.25" outlineLevel="3" x14ac:dyDescent="0.2">
      <c r="F288" s="59"/>
      <c r="G288" s="60"/>
      <c r="H288" s="60"/>
      <c r="I288" s="60"/>
      <c r="J288" s="61" t="s">
        <v>1444</v>
      </c>
      <c r="K288" s="60"/>
      <c r="L288" s="62">
        <v>91.860000000000014</v>
      </c>
      <c r="M288" s="63"/>
      <c r="N288" s="64"/>
      <c r="O288" s="63"/>
      <c r="P288" s="65"/>
      <c r="Q288" s="66"/>
      <c r="R288" s="63"/>
      <c r="S288" s="63"/>
      <c r="T288" s="63"/>
      <c r="U288" s="101" t="s">
        <v>3</v>
      </c>
      <c r="V288" s="63"/>
      <c r="W288" s="63"/>
      <c r="X288" s="61"/>
      <c r="Y288" s="60"/>
      <c r="Z288" s="60"/>
    </row>
    <row r="289" spans="6:26" s="52" customFormat="1" ht="24" outlineLevel="2" x14ac:dyDescent="0.2">
      <c r="F289" s="20">
        <v>20</v>
      </c>
      <c r="G289" s="21" t="s">
        <v>10</v>
      </c>
      <c r="H289" s="53" t="s">
        <v>546</v>
      </c>
      <c r="I289" s="53"/>
      <c r="J289" s="54" t="s">
        <v>2096</v>
      </c>
      <c r="K289" s="21" t="s">
        <v>16</v>
      </c>
      <c r="L289" s="55">
        <v>21.967900000000004</v>
      </c>
      <c r="M289" s="24">
        <v>0</v>
      </c>
      <c r="N289" s="55">
        <f>L289*(1+M289/100)</f>
        <v>21.967900000000004</v>
      </c>
      <c r="O289" s="24">
        <v>0</v>
      </c>
      <c r="P289" s="25">
        <f>N289*O289</f>
        <v>0</v>
      </c>
      <c r="Q289" s="56"/>
      <c r="R289" s="57">
        <f>N289*Q289</f>
        <v>0</v>
      </c>
      <c r="S289" s="56">
        <v>2.2000000000000002</v>
      </c>
      <c r="T289" s="57">
        <f>N289*S289</f>
        <v>48.329380000000015</v>
      </c>
      <c r="U289" s="25">
        <v>21</v>
      </c>
      <c r="V289" s="25">
        <f>P289*(U289/100)</f>
        <v>0</v>
      </c>
      <c r="W289" s="25">
        <f>P289+V289</f>
        <v>0</v>
      </c>
      <c r="X289" s="54"/>
      <c r="Y289" s="53" t="s">
        <v>101</v>
      </c>
      <c r="Z289" s="53" t="s">
        <v>24</v>
      </c>
    </row>
    <row r="290" spans="6:26" s="58" customFormat="1" ht="11.25" outlineLevel="3" x14ac:dyDescent="0.2">
      <c r="F290" s="59"/>
      <c r="G290" s="60"/>
      <c r="H290" s="60"/>
      <c r="I290" s="60"/>
      <c r="J290" s="61" t="s">
        <v>1363</v>
      </c>
      <c r="K290" s="60"/>
      <c r="L290" s="62">
        <v>3.3138000000000005</v>
      </c>
      <c r="M290" s="63"/>
      <c r="N290" s="64"/>
      <c r="O290" s="63"/>
      <c r="P290" s="65"/>
      <c r="Q290" s="66"/>
      <c r="R290" s="63"/>
      <c r="S290" s="63"/>
      <c r="T290" s="63"/>
      <c r="U290" s="101" t="s">
        <v>3</v>
      </c>
      <c r="V290" s="63"/>
      <c r="W290" s="63"/>
      <c r="X290" s="61"/>
      <c r="Y290" s="60"/>
      <c r="Z290" s="60"/>
    </row>
    <row r="291" spans="6:26" s="58" customFormat="1" ht="11.25" outlineLevel="3" x14ac:dyDescent="0.2">
      <c r="F291" s="59"/>
      <c r="G291" s="60"/>
      <c r="H291" s="60"/>
      <c r="I291" s="60"/>
      <c r="J291" s="61" t="s">
        <v>1489</v>
      </c>
      <c r="K291" s="60"/>
      <c r="L291" s="62">
        <v>6.4302000000000019</v>
      </c>
      <c r="M291" s="63"/>
      <c r="N291" s="64"/>
      <c r="O291" s="63"/>
      <c r="P291" s="65"/>
      <c r="Q291" s="66"/>
      <c r="R291" s="63"/>
      <c r="S291" s="63"/>
      <c r="T291" s="63"/>
      <c r="U291" s="101" t="s">
        <v>3</v>
      </c>
      <c r="V291" s="63"/>
      <c r="W291" s="63"/>
      <c r="X291" s="61"/>
      <c r="Y291" s="60"/>
      <c r="Z291" s="60"/>
    </row>
    <row r="292" spans="6:26" s="58" customFormat="1" ht="11.25" outlineLevel="3" x14ac:dyDescent="0.2">
      <c r="F292" s="59"/>
      <c r="G292" s="60"/>
      <c r="H292" s="60"/>
      <c r="I292" s="60"/>
      <c r="J292" s="61" t="s">
        <v>1600</v>
      </c>
      <c r="K292" s="60"/>
      <c r="L292" s="62">
        <v>7.8253000000000004</v>
      </c>
      <c r="M292" s="63"/>
      <c r="N292" s="64"/>
      <c r="O292" s="63"/>
      <c r="P292" s="65"/>
      <c r="Q292" s="66"/>
      <c r="R292" s="63"/>
      <c r="S292" s="63"/>
      <c r="T292" s="63"/>
      <c r="U292" s="101" t="s">
        <v>3</v>
      </c>
      <c r="V292" s="63"/>
      <c r="W292" s="63"/>
      <c r="X292" s="61"/>
      <c r="Y292" s="60"/>
      <c r="Z292" s="60"/>
    </row>
    <row r="293" spans="6:26" s="58" customFormat="1" ht="11.25" outlineLevel="3" x14ac:dyDescent="0.2">
      <c r="F293" s="59"/>
      <c r="G293" s="60"/>
      <c r="H293" s="60"/>
      <c r="I293" s="60"/>
      <c r="J293" s="61" t="s">
        <v>1309</v>
      </c>
      <c r="K293" s="60"/>
      <c r="L293" s="62">
        <v>2.7900000000000005</v>
      </c>
      <c r="M293" s="63"/>
      <c r="N293" s="64"/>
      <c r="O293" s="63"/>
      <c r="P293" s="65"/>
      <c r="Q293" s="66"/>
      <c r="R293" s="63"/>
      <c r="S293" s="63"/>
      <c r="T293" s="63"/>
      <c r="U293" s="101" t="s">
        <v>3</v>
      </c>
      <c r="V293" s="63"/>
      <c r="W293" s="63"/>
      <c r="X293" s="61"/>
      <c r="Y293" s="60"/>
      <c r="Z293" s="60"/>
    </row>
    <row r="294" spans="6:26" s="58" customFormat="1" ht="11.25" outlineLevel="3" x14ac:dyDescent="0.2">
      <c r="F294" s="59"/>
      <c r="G294" s="60"/>
      <c r="H294" s="60"/>
      <c r="I294" s="60"/>
      <c r="J294" s="61" t="s">
        <v>1103</v>
      </c>
      <c r="K294" s="60"/>
      <c r="L294" s="62">
        <v>1.6086000000000003</v>
      </c>
      <c r="M294" s="63"/>
      <c r="N294" s="64"/>
      <c r="O294" s="63"/>
      <c r="P294" s="65"/>
      <c r="Q294" s="66"/>
      <c r="R294" s="63"/>
      <c r="S294" s="63"/>
      <c r="T294" s="63"/>
      <c r="U294" s="101" t="s">
        <v>3</v>
      </c>
      <c r="V294" s="63"/>
      <c r="W294" s="63"/>
      <c r="X294" s="61"/>
      <c r="Y294" s="60"/>
      <c r="Z294" s="60"/>
    </row>
    <row r="295" spans="6:26" s="52" customFormat="1" ht="24" outlineLevel="2" x14ac:dyDescent="0.2">
      <c r="F295" s="20">
        <v>21</v>
      </c>
      <c r="G295" s="21" t="s">
        <v>10</v>
      </c>
      <c r="H295" s="53" t="s">
        <v>547</v>
      </c>
      <c r="I295" s="53"/>
      <c r="J295" s="54" t="s">
        <v>2075</v>
      </c>
      <c r="K295" s="21" t="s">
        <v>15</v>
      </c>
      <c r="L295" s="55">
        <v>251.68</v>
      </c>
      <c r="M295" s="24">
        <v>0</v>
      </c>
      <c r="N295" s="55">
        <f>L295*(1+M295/100)</f>
        <v>251.68</v>
      </c>
      <c r="O295" s="24">
        <v>0</v>
      </c>
      <c r="P295" s="25">
        <f>N295*O295</f>
        <v>0</v>
      </c>
      <c r="Q295" s="56"/>
      <c r="R295" s="57">
        <f>N295*Q295</f>
        <v>0</v>
      </c>
      <c r="S295" s="56">
        <v>5.8999999999999997E-2</v>
      </c>
      <c r="T295" s="57">
        <f>N295*S295</f>
        <v>14.849119999999999</v>
      </c>
      <c r="U295" s="25">
        <v>21</v>
      </c>
      <c r="V295" s="25">
        <f>P295*(U295/100)</f>
        <v>0</v>
      </c>
      <c r="W295" s="25">
        <f>P295+V295</f>
        <v>0</v>
      </c>
      <c r="X295" s="54"/>
      <c r="Y295" s="53" t="s">
        <v>101</v>
      </c>
      <c r="Z295" s="53" t="s">
        <v>24</v>
      </c>
    </row>
    <row r="296" spans="6:26" s="58" customFormat="1" ht="11.25" outlineLevel="3" x14ac:dyDescent="0.2">
      <c r="F296" s="59"/>
      <c r="G296" s="60"/>
      <c r="H296" s="60"/>
      <c r="I296" s="60"/>
      <c r="J296" s="61" t="s">
        <v>1397</v>
      </c>
      <c r="K296" s="60"/>
      <c r="L296" s="62">
        <v>203.65</v>
      </c>
      <c r="M296" s="63"/>
      <c r="N296" s="64"/>
      <c r="O296" s="63"/>
      <c r="P296" s="65"/>
      <c r="Q296" s="66"/>
      <c r="R296" s="63"/>
      <c r="S296" s="63"/>
      <c r="T296" s="63"/>
      <c r="U296" s="101" t="s">
        <v>3</v>
      </c>
      <c r="V296" s="63"/>
      <c r="W296" s="63"/>
      <c r="X296" s="61"/>
      <c r="Y296" s="60"/>
      <c r="Z296" s="60"/>
    </row>
    <row r="297" spans="6:26" s="58" customFormat="1" ht="11.25" outlineLevel="3" x14ac:dyDescent="0.2">
      <c r="F297" s="59"/>
      <c r="G297" s="60"/>
      <c r="H297" s="60"/>
      <c r="I297" s="60"/>
      <c r="J297" s="61" t="s">
        <v>1123</v>
      </c>
      <c r="K297" s="60"/>
      <c r="L297" s="62">
        <v>48.03</v>
      </c>
      <c r="M297" s="63"/>
      <c r="N297" s="64"/>
      <c r="O297" s="63"/>
      <c r="P297" s="65"/>
      <c r="Q297" s="66"/>
      <c r="R297" s="63"/>
      <c r="S297" s="63"/>
      <c r="T297" s="63"/>
      <c r="U297" s="101" t="s">
        <v>3</v>
      </c>
      <c r="V297" s="63"/>
      <c r="W297" s="63"/>
      <c r="X297" s="61"/>
      <c r="Y297" s="60"/>
      <c r="Z297" s="60"/>
    </row>
    <row r="298" spans="6:26" s="52" customFormat="1" ht="12" outlineLevel="2" x14ac:dyDescent="0.2">
      <c r="F298" s="20">
        <v>22</v>
      </c>
      <c r="G298" s="21" t="s">
        <v>10</v>
      </c>
      <c r="H298" s="53" t="s">
        <v>548</v>
      </c>
      <c r="I298" s="53"/>
      <c r="J298" s="54" t="s">
        <v>1844</v>
      </c>
      <c r="K298" s="21" t="s">
        <v>16</v>
      </c>
      <c r="L298" s="55">
        <v>13.920000000000002</v>
      </c>
      <c r="M298" s="24">
        <v>0</v>
      </c>
      <c r="N298" s="55">
        <f>L298*(1+M298/100)</f>
        <v>13.920000000000002</v>
      </c>
      <c r="O298" s="24">
        <v>0</v>
      </c>
      <c r="P298" s="25">
        <f>N298*O298</f>
        <v>0</v>
      </c>
      <c r="Q298" s="56"/>
      <c r="R298" s="57">
        <f>N298*Q298</f>
        <v>0</v>
      </c>
      <c r="S298" s="56">
        <v>1.4</v>
      </c>
      <c r="T298" s="57">
        <f>N298*S298</f>
        <v>19.488</v>
      </c>
      <c r="U298" s="25">
        <v>21</v>
      </c>
      <c r="V298" s="25">
        <f>P298*(U298/100)</f>
        <v>0</v>
      </c>
      <c r="W298" s="25">
        <f>P298+V298</f>
        <v>0</v>
      </c>
      <c r="X298" s="54"/>
      <c r="Y298" s="53" t="s">
        <v>101</v>
      </c>
      <c r="Z298" s="53" t="s">
        <v>24</v>
      </c>
    </row>
    <row r="299" spans="6:26" s="58" customFormat="1" ht="11.25" outlineLevel="3" x14ac:dyDescent="0.2">
      <c r="F299" s="59"/>
      <c r="G299" s="60"/>
      <c r="H299" s="60"/>
      <c r="I299" s="60"/>
      <c r="J299" s="61" t="s">
        <v>1359</v>
      </c>
      <c r="K299" s="60"/>
      <c r="L299" s="62">
        <v>4.7340000000000009</v>
      </c>
      <c r="M299" s="63"/>
      <c r="N299" s="64"/>
      <c r="O299" s="63"/>
      <c r="P299" s="65"/>
      <c r="Q299" s="66"/>
      <c r="R299" s="63"/>
      <c r="S299" s="63"/>
      <c r="T299" s="63"/>
      <c r="U299" s="101" t="s">
        <v>3</v>
      </c>
      <c r="V299" s="63"/>
      <c r="W299" s="63"/>
      <c r="X299" s="61"/>
      <c r="Y299" s="60"/>
      <c r="Z299" s="60"/>
    </row>
    <row r="300" spans="6:26" s="58" customFormat="1" ht="11.25" outlineLevel="3" x14ac:dyDescent="0.2">
      <c r="F300" s="59"/>
      <c r="G300" s="60"/>
      <c r="H300" s="60"/>
      <c r="I300" s="60"/>
      <c r="J300" s="61" t="s">
        <v>1472</v>
      </c>
      <c r="K300" s="60"/>
      <c r="L300" s="62">
        <v>9.1860000000000017</v>
      </c>
      <c r="M300" s="63"/>
      <c r="N300" s="64"/>
      <c r="O300" s="63"/>
      <c r="P300" s="65"/>
      <c r="Q300" s="66"/>
      <c r="R300" s="63"/>
      <c r="S300" s="63"/>
      <c r="T300" s="63"/>
      <c r="U300" s="101" t="s">
        <v>3</v>
      </c>
      <c r="V300" s="63"/>
      <c r="W300" s="63"/>
      <c r="X300" s="61"/>
      <c r="Y300" s="60"/>
      <c r="Z300" s="60"/>
    </row>
    <row r="301" spans="6:26" s="52" customFormat="1" ht="12" outlineLevel="2" x14ac:dyDescent="0.2">
      <c r="F301" s="20">
        <v>23</v>
      </c>
      <c r="G301" s="21" t="s">
        <v>10</v>
      </c>
      <c r="H301" s="53" t="s">
        <v>549</v>
      </c>
      <c r="I301" s="53"/>
      <c r="J301" s="54" t="s">
        <v>1851</v>
      </c>
      <c r="K301" s="21" t="s">
        <v>15</v>
      </c>
      <c r="L301" s="55">
        <v>4.4428000000000001</v>
      </c>
      <c r="M301" s="24">
        <v>0</v>
      </c>
      <c r="N301" s="55">
        <f>L301*(1+M301/100)</f>
        <v>4.4428000000000001</v>
      </c>
      <c r="O301" s="24">
        <v>0</v>
      </c>
      <c r="P301" s="25">
        <f>N301*O301</f>
        <v>0</v>
      </c>
      <c r="Q301" s="56"/>
      <c r="R301" s="57">
        <f>N301*Q301</f>
        <v>0</v>
      </c>
      <c r="S301" s="56">
        <v>5.5E-2</v>
      </c>
      <c r="T301" s="57">
        <f>N301*S301</f>
        <v>0.24435400000000002</v>
      </c>
      <c r="U301" s="25">
        <v>21</v>
      </c>
      <c r="V301" s="25">
        <f>P301*(U301/100)</f>
        <v>0</v>
      </c>
      <c r="W301" s="25">
        <f>P301+V301</f>
        <v>0</v>
      </c>
      <c r="X301" s="54"/>
      <c r="Y301" s="53" t="s">
        <v>101</v>
      </c>
      <c r="Z301" s="53" t="s">
        <v>24</v>
      </c>
    </row>
    <row r="302" spans="6:26" s="58" customFormat="1" ht="11.25" outlineLevel="3" x14ac:dyDescent="0.2">
      <c r="F302" s="59"/>
      <c r="G302" s="60"/>
      <c r="H302" s="60"/>
      <c r="I302" s="60"/>
      <c r="J302" s="61" t="s">
        <v>1237</v>
      </c>
      <c r="K302" s="60"/>
      <c r="L302" s="62">
        <v>3.5728</v>
      </c>
      <c r="M302" s="63"/>
      <c r="N302" s="64"/>
      <c r="O302" s="63"/>
      <c r="P302" s="65"/>
      <c r="Q302" s="66"/>
      <c r="R302" s="63"/>
      <c r="S302" s="63"/>
      <c r="T302" s="63"/>
      <c r="U302" s="101" t="s">
        <v>3</v>
      </c>
      <c r="V302" s="63"/>
      <c r="W302" s="63"/>
      <c r="X302" s="61"/>
      <c r="Y302" s="60"/>
      <c r="Z302" s="60"/>
    </row>
    <row r="303" spans="6:26" s="58" customFormat="1" ht="11.25" outlineLevel="3" x14ac:dyDescent="0.2">
      <c r="F303" s="59"/>
      <c r="G303" s="60"/>
      <c r="H303" s="60"/>
      <c r="I303" s="60"/>
      <c r="J303" s="61" t="s">
        <v>1079</v>
      </c>
      <c r="K303" s="60"/>
      <c r="L303" s="62">
        <v>0.87</v>
      </c>
      <c r="M303" s="63"/>
      <c r="N303" s="64"/>
      <c r="O303" s="63"/>
      <c r="P303" s="65"/>
      <c r="Q303" s="66"/>
      <c r="R303" s="63"/>
      <c r="S303" s="63"/>
      <c r="T303" s="63"/>
      <c r="U303" s="101" t="s">
        <v>3</v>
      </c>
      <c r="V303" s="63"/>
      <c r="W303" s="63"/>
      <c r="X303" s="61"/>
      <c r="Y303" s="60"/>
      <c r="Z303" s="60"/>
    </row>
    <row r="304" spans="6:26" s="52" customFormat="1" ht="12" outlineLevel="2" x14ac:dyDescent="0.2">
      <c r="F304" s="20">
        <v>24</v>
      </c>
      <c r="G304" s="21" t="s">
        <v>10</v>
      </c>
      <c r="H304" s="53" t="s">
        <v>550</v>
      </c>
      <c r="I304" s="53"/>
      <c r="J304" s="54" t="s">
        <v>1926</v>
      </c>
      <c r="K304" s="21" t="s">
        <v>15</v>
      </c>
      <c r="L304" s="55">
        <v>1.0680000000000001</v>
      </c>
      <c r="M304" s="24">
        <v>0</v>
      </c>
      <c r="N304" s="55">
        <f>L304*(1+M304/100)</f>
        <v>1.0680000000000001</v>
      </c>
      <c r="O304" s="24">
        <v>0</v>
      </c>
      <c r="P304" s="25">
        <f>N304*O304</f>
        <v>0</v>
      </c>
      <c r="Q304" s="56"/>
      <c r="R304" s="57">
        <f>N304*Q304</f>
        <v>0</v>
      </c>
      <c r="S304" s="56">
        <v>7.4999999999999997E-2</v>
      </c>
      <c r="T304" s="57">
        <f>N304*S304</f>
        <v>8.0100000000000005E-2</v>
      </c>
      <c r="U304" s="25">
        <v>21</v>
      </c>
      <c r="V304" s="25">
        <f>P304*(U304/100)</f>
        <v>0</v>
      </c>
      <c r="W304" s="25">
        <f>P304+V304</f>
        <v>0</v>
      </c>
      <c r="X304" s="54"/>
      <c r="Y304" s="53" t="s">
        <v>101</v>
      </c>
      <c r="Z304" s="53" t="s">
        <v>24</v>
      </c>
    </row>
    <row r="305" spans="6:26" s="58" customFormat="1" ht="11.25" outlineLevel="3" x14ac:dyDescent="0.2">
      <c r="F305" s="59"/>
      <c r="G305" s="60"/>
      <c r="H305" s="60"/>
      <c r="I305" s="60"/>
      <c r="J305" s="61" t="s">
        <v>1063</v>
      </c>
      <c r="K305" s="60"/>
      <c r="L305" s="62">
        <v>0.53400000000000003</v>
      </c>
      <c r="M305" s="63"/>
      <c r="N305" s="64"/>
      <c r="O305" s="63"/>
      <c r="P305" s="65"/>
      <c r="Q305" s="66"/>
      <c r="R305" s="63"/>
      <c r="S305" s="63"/>
      <c r="T305" s="63"/>
      <c r="U305" s="101" t="s">
        <v>3</v>
      </c>
      <c r="V305" s="63"/>
      <c r="W305" s="63"/>
      <c r="X305" s="61"/>
      <c r="Y305" s="60"/>
      <c r="Z305" s="60"/>
    </row>
    <row r="306" spans="6:26" s="58" customFormat="1" ht="11.25" outlineLevel="3" x14ac:dyDescent="0.2">
      <c r="F306" s="59"/>
      <c r="G306" s="60"/>
      <c r="H306" s="60"/>
      <c r="I306" s="60"/>
      <c r="J306" s="61" t="s">
        <v>1065</v>
      </c>
      <c r="K306" s="60"/>
      <c r="L306" s="62">
        <v>0.53400000000000003</v>
      </c>
      <c r="M306" s="63"/>
      <c r="N306" s="64"/>
      <c r="O306" s="63"/>
      <c r="P306" s="65"/>
      <c r="Q306" s="66"/>
      <c r="R306" s="63"/>
      <c r="S306" s="63"/>
      <c r="T306" s="63"/>
      <c r="U306" s="101" t="s">
        <v>3</v>
      </c>
      <c r="V306" s="63"/>
      <c r="W306" s="63"/>
      <c r="X306" s="61"/>
      <c r="Y306" s="60"/>
      <c r="Z306" s="60"/>
    </row>
    <row r="307" spans="6:26" s="52" customFormat="1" ht="12" outlineLevel="2" x14ac:dyDescent="0.2">
      <c r="F307" s="20">
        <v>25</v>
      </c>
      <c r="G307" s="21" t="s">
        <v>10</v>
      </c>
      <c r="H307" s="53" t="s">
        <v>551</v>
      </c>
      <c r="I307" s="53"/>
      <c r="J307" s="54" t="s">
        <v>1927</v>
      </c>
      <c r="K307" s="21" t="s">
        <v>15</v>
      </c>
      <c r="L307" s="55">
        <v>11.169999999999998</v>
      </c>
      <c r="M307" s="24">
        <v>0</v>
      </c>
      <c r="N307" s="55">
        <f>L307*(1+M307/100)</f>
        <v>11.169999999999998</v>
      </c>
      <c r="O307" s="24">
        <v>0</v>
      </c>
      <c r="P307" s="25">
        <f>N307*O307</f>
        <v>0</v>
      </c>
      <c r="Q307" s="56"/>
      <c r="R307" s="57">
        <f>N307*Q307</f>
        <v>0</v>
      </c>
      <c r="S307" s="56">
        <v>6.2E-2</v>
      </c>
      <c r="T307" s="57">
        <f>N307*S307</f>
        <v>0.69253999999999993</v>
      </c>
      <c r="U307" s="25">
        <v>21</v>
      </c>
      <c r="V307" s="25">
        <f>P307*(U307/100)</f>
        <v>0</v>
      </c>
      <c r="W307" s="25">
        <f>P307+V307</f>
        <v>0</v>
      </c>
      <c r="X307" s="54"/>
      <c r="Y307" s="53" t="s">
        <v>101</v>
      </c>
      <c r="Z307" s="53" t="s">
        <v>24</v>
      </c>
    </row>
    <row r="308" spans="6:26" s="58" customFormat="1" ht="11.25" outlineLevel="3" x14ac:dyDescent="0.2">
      <c r="F308" s="59"/>
      <c r="G308" s="60"/>
      <c r="H308" s="60"/>
      <c r="I308" s="60"/>
      <c r="J308" s="61" t="s">
        <v>1214</v>
      </c>
      <c r="K308" s="60"/>
      <c r="L308" s="62">
        <v>4.2435999999999998</v>
      </c>
      <c r="M308" s="63"/>
      <c r="N308" s="64"/>
      <c r="O308" s="63"/>
      <c r="P308" s="65"/>
      <c r="Q308" s="66"/>
      <c r="R308" s="63"/>
      <c r="S308" s="63"/>
      <c r="T308" s="63"/>
      <c r="U308" s="101" t="s">
        <v>3</v>
      </c>
      <c r="V308" s="63"/>
      <c r="W308" s="63"/>
      <c r="X308" s="61"/>
      <c r="Y308" s="60"/>
      <c r="Z308" s="60"/>
    </row>
    <row r="309" spans="6:26" s="58" customFormat="1" ht="11.25" outlineLevel="3" x14ac:dyDescent="0.2">
      <c r="F309" s="59"/>
      <c r="G309" s="60"/>
      <c r="H309" s="60"/>
      <c r="I309" s="60"/>
      <c r="J309" s="61" t="s">
        <v>1085</v>
      </c>
      <c r="K309" s="60"/>
      <c r="L309" s="62">
        <v>6.9263999999999992</v>
      </c>
      <c r="M309" s="63"/>
      <c r="N309" s="64"/>
      <c r="O309" s="63"/>
      <c r="P309" s="65"/>
      <c r="Q309" s="66"/>
      <c r="R309" s="63"/>
      <c r="S309" s="63"/>
      <c r="T309" s="63"/>
      <c r="U309" s="101" t="s">
        <v>3</v>
      </c>
      <c r="V309" s="63"/>
      <c r="W309" s="63"/>
      <c r="X309" s="61"/>
      <c r="Y309" s="60"/>
      <c r="Z309" s="60"/>
    </row>
    <row r="310" spans="6:26" s="52" customFormat="1" ht="12" outlineLevel="2" x14ac:dyDescent="0.2">
      <c r="F310" s="20">
        <v>26</v>
      </c>
      <c r="G310" s="21" t="s">
        <v>10</v>
      </c>
      <c r="H310" s="53" t="s">
        <v>552</v>
      </c>
      <c r="I310" s="53"/>
      <c r="J310" s="54" t="s">
        <v>1928</v>
      </c>
      <c r="K310" s="21" t="s">
        <v>15</v>
      </c>
      <c r="L310" s="55">
        <v>30.843599999999999</v>
      </c>
      <c r="M310" s="24">
        <v>0</v>
      </c>
      <c r="N310" s="55">
        <f>L310*(1+M310/100)</f>
        <v>30.843599999999999</v>
      </c>
      <c r="O310" s="24">
        <v>0</v>
      </c>
      <c r="P310" s="25">
        <f>N310*O310</f>
        <v>0</v>
      </c>
      <c r="Q310" s="56"/>
      <c r="R310" s="57">
        <f>N310*Q310</f>
        <v>0</v>
      </c>
      <c r="S310" s="56">
        <v>5.3999999999999999E-2</v>
      </c>
      <c r="T310" s="57">
        <f>N310*S310</f>
        <v>1.6655544</v>
      </c>
      <c r="U310" s="25">
        <v>21</v>
      </c>
      <c r="V310" s="25">
        <f>P310*(U310/100)</f>
        <v>0</v>
      </c>
      <c r="W310" s="25">
        <f>P310+V310</f>
        <v>0</v>
      </c>
      <c r="X310" s="54"/>
      <c r="Y310" s="53" t="s">
        <v>101</v>
      </c>
      <c r="Z310" s="53" t="s">
        <v>24</v>
      </c>
    </row>
    <row r="311" spans="6:26" s="58" customFormat="1" ht="11.25" outlineLevel="3" x14ac:dyDescent="0.2">
      <c r="F311" s="59"/>
      <c r="G311" s="60"/>
      <c r="H311" s="60"/>
      <c r="I311" s="60"/>
      <c r="J311" s="61" t="s">
        <v>1409</v>
      </c>
      <c r="K311" s="60"/>
      <c r="L311" s="62">
        <v>10.524100000000001</v>
      </c>
      <c r="M311" s="63"/>
      <c r="N311" s="64"/>
      <c r="O311" s="63"/>
      <c r="P311" s="65"/>
      <c r="Q311" s="66"/>
      <c r="R311" s="63"/>
      <c r="S311" s="63"/>
      <c r="T311" s="63"/>
      <c r="U311" s="101" t="s">
        <v>3</v>
      </c>
      <c r="V311" s="63"/>
      <c r="W311" s="63"/>
      <c r="X311" s="61"/>
      <c r="Y311" s="60"/>
      <c r="Z311" s="60"/>
    </row>
    <row r="312" spans="6:26" s="58" customFormat="1" ht="11.25" outlineLevel="3" x14ac:dyDescent="0.2">
      <c r="F312" s="59"/>
      <c r="G312" s="60"/>
      <c r="H312" s="60"/>
      <c r="I312" s="60"/>
      <c r="J312" s="61" t="s">
        <v>1340</v>
      </c>
      <c r="K312" s="60"/>
      <c r="L312" s="62">
        <v>20.319499999999998</v>
      </c>
      <c r="M312" s="63"/>
      <c r="N312" s="64"/>
      <c r="O312" s="63"/>
      <c r="P312" s="65"/>
      <c r="Q312" s="66"/>
      <c r="R312" s="63"/>
      <c r="S312" s="63"/>
      <c r="T312" s="63"/>
      <c r="U312" s="101" t="s">
        <v>3</v>
      </c>
      <c r="V312" s="63"/>
      <c r="W312" s="63"/>
      <c r="X312" s="61"/>
      <c r="Y312" s="60"/>
      <c r="Z312" s="60"/>
    </row>
    <row r="313" spans="6:26" s="52" customFormat="1" ht="12" outlineLevel="2" x14ac:dyDescent="0.2">
      <c r="F313" s="20">
        <v>27</v>
      </c>
      <c r="G313" s="21" t="s">
        <v>10</v>
      </c>
      <c r="H313" s="53" t="s">
        <v>553</v>
      </c>
      <c r="I313" s="53"/>
      <c r="J313" s="54" t="s">
        <v>1781</v>
      </c>
      <c r="K313" s="21" t="s">
        <v>15</v>
      </c>
      <c r="L313" s="55">
        <v>21.161999999999999</v>
      </c>
      <c r="M313" s="24">
        <v>0</v>
      </c>
      <c r="N313" s="55">
        <f>L313*(1+M313/100)</f>
        <v>21.161999999999999</v>
      </c>
      <c r="O313" s="24">
        <v>0</v>
      </c>
      <c r="P313" s="25">
        <f>N313*O313</f>
        <v>0</v>
      </c>
      <c r="Q313" s="56"/>
      <c r="R313" s="57">
        <f>N313*Q313</f>
        <v>0</v>
      </c>
      <c r="S313" s="56">
        <v>8.7999999999999995E-2</v>
      </c>
      <c r="T313" s="57">
        <f>N313*S313</f>
        <v>1.8622559999999999</v>
      </c>
      <c r="U313" s="25">
        <v>21</v>
      </c>
      <c r="V313" s="25">
        <f>P313*(U313/100)</f>
        <v>0</v>
      </c>
      <c r="W313" s="25">
        <f>P313+V313</f>
        <v>0</v>
      </c>
      <c r="X313" s="54"/>
      <c r="Y313" s="53" t="s">
        <v>101</v>
      </c>
      <c r="Z313" s="53" t="s">
        <v>24</v>
      </c>
    </row>
    <row r="314" spans="6:26" s="58" customFormat="1" ht="11.25" outlineLevel="3" x14ac:dyDescent="0.2">
      <c r="F314" s="59"/>
      <c r="G314" s="60"/>
      <c r="H314" s="60"/>
      <c r="I314" s="60"/>
      <c r="J314" s="61" t="s">
        <v>1294</v>
      </c>
      <c r="K314" s="60"/>
      <c r="L314" s="62">
        <v>15.161999999999999</v>
      </c>
      <c r="M314" s="63"/>
      <c r="N314" s="64"/>
      <c r="O314" s="63"/>
      <c r="P314" s="65"/>
      <c r="Q314" s="66"/>
      <c r="R314" s="63"/>
      <c r="S314" s="63"/>
      <c r="T314" s="63"/>
      <c r="U314" s="101" t="s">
        <v>3</v>
      </c>
      <c r="V314" s="63"/>
      <c r="W314" s="63"/>
      <c r="X314" s="61"/>
      <c r="Y314" s="60"/>
      <c r="Z314" s="60"/>
    </row>
    <row r="315" spans="6:26" s="58" customFormat="1" ht="11.25" outlineLevel="3" x14ac:dyDescent="0.2">
      <c r="F315" s="59"/>
      <c r="G315" s="60"/>
      <c r="H315" s="60"/>
      <c r="I315" s="60"/>
      <c r="J315" s="61" t="s">
        <v>1086</v>
      </c>
      <c r="K315" s="60"/>
      <c r="L315" s="62">
        <v>6</v>
      </c>
      <c r="M315" s="63"/>
      <c r="N315" s="64"/>
      <c r="O315" s="63"/>
      <c r="P315" s="65"/>
      <c r="Q315" s="66"/>
      <c r="R315" s="63"/>
      <c r="S315" s="63"/>
      <c r="T315" s="63"/>
      <c r="U315" s="101" t="s">
        <v>3</v>
      </c>
      <c r="V315" s="63"/>
      <c r="W315" s="63"/>
      <c r="X315" s="61"/>
      <c r="Y315" s="60"/>
      <c r="Z315" s="60"/>
    </row>
    <row r="316" spans="6:26" s="52" customFormat="1" ht="12" outlineLevel="2" x14ac:dyDescent="0.2">
      <c r="F316" s="20">
        <v>28</v>
      </c>
      <c r="G316" s="21" t="s">
        <v>10</v>
      </c>
      <c r="H316" s="53" t="s">
        <v>554</v>
      </c>
      <c r="I316" s="53"/>
      <c r="J316" s="54" t="s">
        <v>1798</v>
      </c>
      <c r="K316" s="21" t="s">
        <v>15</v>
      </c>
      <c r="L316" s="55">
        <v>18.820800000000002</v>
      </c>
      <c r="M316" s="24">
        <v>0</v>
      </c>
      <c r="N316" s="55">
        <f>L316*(1+M316/100)</f>
        <v>18.820800000000002</v>
      </c>
      <c r="O316" s="24">
        <v>0</v>
      </c>
      <c r="P316" s="25">
        <f>N316*O316</f>
        <v>0</v>
      </c>
      <c r="Q316" s="56"/>
      <c r="R316" s="57">
        <f>N316*Q316</f>
        <v>0</v>
      </c>
      <c r="S316" s="56">
        <v>6.7000000000000004E-2</v>
      </c>
      <c r="T316" s="57">
        <f>N316*S316</f>
        <v>1.2609936000000002</v>
      </c>
      <c r="U316" s="25">
        <v>21</v>
      </c>
      <c r="V316" s="25">
        <f>P316*(U316/100)</f>
        <v>0</v>
      </c>
      <c r="W316" s="25">
        <f>P316+V316</f>
        <v>0</v>
      </c>
      <c r="X316" s="54"/>
      <c r="Y316" s="53" t="s">
        <v>101</v>
      </c>
      <c r="Z316" s="53" t="s">
        <v>24</v>
      </c>
    </row>
    <row r="317" spans="6:26" s="58" customFormat="1" ht="11.25" outlineLevel="3" x14ac:dyDescent="0.2">
      <c r="F317" s="59"/>
      <c r="G317" s="60"/>
      <c r="H317" s="60"/>
      <c r="I317" s="60"/>
      <c r="J317" s="61" t="s">
        <v>1171</v>
      </c>
      <c r="K317" s="60"/>
      <c r="L317" s="62">
        <v>5.0469999999999997</v>
      </c>
      <c r="M317" s="63"/>
      <c r="N317" s="64"/>
      <c r="O317" s="63"/>
      <c r="P317" s="65"/>
      <c r="Q317" s="66"/>
      <c r="R317" s="63"/>
      <c r="S317" s="63"/>
      <c r="T317" s="63"/>
      <c r="U317" s="101" t="s">
        <v>3</v>
      </c>
      <c r="V317" s="63"/>
      <c r="W317" s="63"/>
      <c r="X317" s="61"/>
      <c r="Y317" s="60"/>
      <c r="Z317" s="60"/>
    </row>
    <row r="318" spans="6:26" s="58" customFormat="1" ht="11.25" outlineLevel="3" x14ac:dyDescent="0.2">
      <c r="F318" s="59"/>
      <c r="G318" s="60"/>
      <c r="H318" s="60"/>
      <c r="I318" s="60"/>
      <c r="J318" s="61" t="s">
        <v>1415</v>
      </c>
      <c r="K318" s="60"/>
      <c r="L318" s="62">
        <v>13.773800000000001</v>
      </c>
      <c r="M318" s="63"/>
      <c r="N318" s="64"/>
      <c r="O318" s="63"/>
      <c r="P318" s="65"/>
      <c r="Q318" s="66"/>
      <c r="R318" s="63"/>
      <c r="S318" s="63"/>
      <c r="T318" s="63"/>
      <c r="U318" s="101" t="s">
        <v>3</v>
      </c>
      <c r="V318" s="63"/>
      <c r="W318" s="63"/>
      <c r="X318" s="61"/>
      <c r="Y318" s="60"/>
      <c r="Z318" s="60"/>
    </row>
    <row r="319" spans="6:26" s="52" customFormat="1" ht="12" outlineLevel="2" x14ac:dyDescent="0.2">
      <c r="F319" s="20">
        <v>29</v>
      </c>
      <c r="G319" s="21" t="s">
        <v>10</v>
      </c>
      <c r="H319" s="53" t="s">
        <v>555</v>
      </c>
      <c r="I319" s="53"/>
      <c r="J319" s="54" t="s">
        <v>1898</v>
      </c>
      <c r="K319" s="21" t="s">
        <v>64</v>
      </c>
      <c r="L319" s="55">
        <v>8</v>
      </c>
      <c r="M319" s="24">
        <v>0</v>
      </c>
      <c r="N319" s="55">
        <f>L319*(1+M319/100)</f>
        <v>8</v>
      </c>
      <c r="O319" s="24">
        <v>0</v>
      </c>
      <c r="P319" s="25">
        <f>N319*O319</f>
        <v>0</v>
      </c>
      <c r="Q319" s="56"/>
      <c r="R319" s="57">
        <f>N319*Q319</f>
        <v>0</v>
      </c>
      <c r="S319" s="56">
        <v>0.36099999999999999</v>
      </c>
      <c r="T319" s="57">
        <f>N319*S319</f>
        <v>2.8879999999999999</v>
      </c>
      <c r="U319" s="25">
        <v>21</v>
      </c>
      <c r="V319" s="25">
        <f>P319*(U319/100)</f>
        <v>0</v>
      </c>
      <c r="W319" s="25">
        <f>P319+V319</f>
        <v>0</v>
      </c>
      <c r="X319" s="54"/>
      <c r="Y319" s="53" t="s">
        <v>101</v>
      </c>
      <c r="Z319" s="53" t="s">
        <v>24</v>
      </c>
    </row>
    <row r="320" spans="6:26" s="58" customFormat="1" ht="11.25" outlineLevel="3" x14ac:dyDescent="0.2">
      <c r="F320" s="59"/>
      <c r="G320" s="60"/>
      <c r="H320" s="60"/>
      <c r="I320" s="60"/>
      <c r="J320" s="61" t="s">
        <v>1332</v>
      </c>
      <c r="K320" s="60"/>
      <c r="L320" s="62">
        <v>8</v>
      </c>
      <c r="M320" s="63"/>
      <c r="N320" s="64"/>
      <c r="O320" s="63"/>
      <c r="P320" s="65"/>
      <c r="Q320" s="66"/>
      <c r="R320" s="63"/>
      <c r="S320" s="63"/>
      <c r="T320" s="63"/>
      <c r="U320" s="101" t="s">
        <v>3</v>
      </c>
      <c r="V320" s="63"/>
      <c r="W320" s="63"/>
      <c r="X320" s="61"/>
      <c r="Y320" s="60"/>
      <c r="Z320" s="60"/>
    </row>
    <row r="321" spans="6:26" s="52" customFormat="1" ht="24" outlineLevel="2" x14ac:dyDescent="0.2">
      <c r="F321" s="20">
        <v>30</v>
      </c>
      <c r="G321" s="21" t="s">
        <v>10</v>
      </c>
      <c r="H321" s="53" t="s">
        <v>556</v>
      </c>
      <c r="I321" s="53"/>
      <c r="J321" s="54" t="s">
        <v>2011</v>
      </c>
      <c r="K321" s="21" t="s">
        <v>5</v>
      </c>
      <c r="L321" s="55">
        <v>24.92</v>
      </c>
      <c r="M321" s="24">
        <v>0</v>
      </c>
      <c r="N321" s="55">
        <f>L321*(1+M321/100)</f>
        <v>24.92</v>
      </c>
      <c r="O321" s="24">
        <v>0</v>
      </c>
      <c r="P321" s="25">
        <f>N321*O321</f>
        <v>0</v>
      </c>
      <c r="Q321" s="56"/>
      <c r="R321" s="57">
        <f>N321*Q321</f>
        <v>0</v>
      </c>
      <c r="S321" s="56">
        <v>6.5000000000000002E-2</v>
      </c>
      <c r="T321" s="57">
        <f>N321*S321</f>
        <v>1.6198000000000001</v>
      </c>
      <c r="U321" s="25">
        <v>21</v>
      </c>
      <c r="V321" s="25">
        <f>P321*(U321/100)</f>
        <v>0</v>
      </c>
      <c r="W321" s="25">
        <f>P321+V321</f>
        <v>0</v>
      </c>
      <c r="X321" s="54"/>
      <c r="Y321" s="53" t="s">
        <v>101</v>
      </c>
      <c r="Z321" s="53" t="s">
        <v>24</v>
      </c>
    </row>
    <row r="322" spans="6:26" s="58" customFormat="1" ht="11.25" outlineLevel="3" x14ac:dyDescent="0.2">
      <c r="F322" s="59"/>
      <c r="G322" s="60"/>
      <c r="H322" s="60"/>
      <c r="I322" s="60"/>
      <c r="J322" s="61" t="s">
        <v>1203</v>
      </c>
      <c r="K322" s="60"/>
      <c r="L322" s="62">
        <v>17.72</v>
      </c>
      <c r="M322" s="63"/>
      <c r="N322" s="64"/>
      <c r="O322" s="63"/>
      <c r="P322" s="65"/>
      <c r="Q322" s="66"/>
      <c r="R322" s="63"/>
      <c r="S322" s="63"/>
      <c r="T322" s="63"/>
      <c r="U322" s="101" t="s">
        <v>3</v>
      </c>
      <c r="V322" s="63"/>
      <c r="W322" s="63"/>
      <c r="X322" s="61"/>
      <c r="Y322" s="60"/>
      <c r="Z322" s="60"/>
    </row>
    <row r="323" spans="6:26" s="58" customFormat="1" ht="11.25" outlineLevel="3" x14ac:dyDescent="0.2">
      <c r="F323" s="59"/>
      <c r="G323" s="60"/>
      <c r="H323" s="60"/>
      <c r="I323" s="60"/>
      <c r="J323" s="61" t="s">
        <v>1087</v>
      </c>
      <c r="K323" s="60"/>
      <c r="L323" s="62">
        <v>7.2</v>
      </c>
      <c r="M323" s="63"/>
      <c r="N323" s="64"/>
      <c r="O323" s="63"/>
      <c r="P323" s="65"/>
      <c r="Q323" s="66"/>
      <c r="R323" s="63"/>
      <c r="S323" s="63"/>
      <c r="T323" s="63"/>
      <c r="U323" s="101" t="s">
        <v>3</v>
      </c>
      <c r="V323" s="63"/>
      <c r="W323" s="63"/>
      <c r="X323" s="61"/>
      <c r="Y323" s="60"/>
      <c r="Z323" s="60"/>
    </row>
    <row r="324" spans="6:26" s="52" customFormat="1" ht="12" outlineLevel="2" x14ac:dyDescent="0.2">
      <c r="F324" s="20">
        <v>31</v>
      </c>
      <c r="G324" s="21" t="s">
        <v>10</v>
      </c>
      <c r="H324" s="53" t="s">
        <v>557</v>
      </c>
      <c r="I324" s="53"/>
      <c r="J324" s="54" t="s">
        <v>1940</v>
      </c>
      <c r="K324" s="21" t="s">
        <v>15</v>
      </c>
      <c r="L324" s="55">
        <v>8.317499999999999</v>
      </c>
      <c r="M324" s="24">
        <v>0</v>
      </c>
      <c r="N324" s="55">
        <f>L324*(1+M324/100)</f>
        <v>8.317499999999999</v>
      </c>
      <c r="O324" s="24">
        <v>0</v>
      </c>
      <c r="P324" s="25">
        <f>N324*O324</f>
        <v>0</v>
      </c>
      <c r="Q324" s="56">
        <v>1.325E-2</v>
      </c>
      <c r="R324" s="57">
        <f>N324*Q324</f>
        <v>0.11020687499999998</v>
      </c>
      <c r="S324" s="56"/>
      <c r="T324" s="57">
        <f>N324*S324</f>
        <v>0</v>
      </c>
      <c r="U324" s="25">
        <v>21</v>
      </c>
      <c r="V324" s="25">
        <f>P324*(U324/100)</f>
        <v>0</v>
      </c>
      <c r="W324" s="25">
        <f>P324+V324</f>
        <v>0</v>
      </c>
      <c r="X324" s="54"/>
      <c r="Y324" s="53" t="s">
        <v>101</v>
      </c>
      <c r="Z324" s="53" t="s">
        <v>24</v>
      </c>
    </row>
    <row r="325" spans="6:26" s="58" customFormat="1" ht="22.5" outlineLevel="3" x14ac:dyDescent="0.2">
      <c r="F325" s="59"/>
      <c r="G325" s="60"/>
      <c r="H325" s="60"/>
      <c r="I325" s="60"/>
      <c r="J325" s="61" t="s">
        <v>1839</v>
      </c>
      <c r="K325" s="60"/>
      <c r="L325" s="62">
        <v>4.5025000000000004</v>
      </c>
      <c r="M325" s="63"/>
      <c r="N325" s="64"/>
      <c r="O325" s="63"/>
      <c r="P325" s="65"/>
      <c r="Q325" s="66"/>
      <c r="R325" s="63"/>
      <c r="S325" s="63"/>
      <c r="T325" s="63"/>
      <c r="U325" s="101" t="s">
        <v>3</v>
      </c>
      <c r="V325" s="63"/>
      <c r="W325" s="63"/>
      <c r="X325" s="61"/>
      <c r="Y325" s="60"/>
      <c r="Z325" s="60"/>
    </row>
    <row r="326" spans="6:26" s="58" customFormat="1" ht="11.25" outlineLevel="3" x14ac:dyDescent="0.2">
      <c r="F326" s="59"/>
      <c r="G326" s="60"/>
      <c r="H326" s="60"/>
      <c r="I326" s="60"/>
      <c r="J326" s="61" t="s">
        <v>1723</v>
      </c>
      <c r="K326" s="60"/>
      <c r="L326" s="62">
        <v>3.8149999999999995</v>
      </c>
      <c r="M326" s="63"/>
      <c r="N326" s="64"/>
      <c r="O326" s="63"/>
      <c r="P326" s="65"/>
      <c r="Q326" s="66"/>
      <c r="R326" s="63"/>
      <c r="S326" s="63"/>
      <c r="T326" s="63"/>
      <c r="U326" s="101" t="s">
        <v>3</v>
      </c>
      <c r="V326" s="63"/>
      <c r="W326" s="63"/>
      <c r="X326" s="61"/>
      <c r="Y326" s="60"/>
      <c r="Z326" s="60"/>
    </row>
    <row r="327" spans="6:26" s="52" customFormat="1" ht="24" outlineLevel="2" x14ac:dyDescent="0.2">
      <c r="F327" s="20">
        <v>32</v>
      </c>
      <c r="G327" s="21" t="s">
        <v>10</v>
      </c>
      <c r="H327" s="53" t="s">
        <v>558</v>
      </c>
      <c r="I327" s="53"/>
      <c r="J327" s="54" t="s">
        <v>1954</v>
      </c>
      <c r="K327" s="21" t="s">
        <v>15</v>
      </c>
      <c r="L327" s="55">
        <v>8.3170000000000002</v>
      </c>
      <c r="M327" s="24">
        <v>0</v>
      </c>
      <c r="N327" s="55">
        <f>L327*(1+M327/100)</f>
        <v>8.3170000000000002</v>
      </c>
      <c r="O327" s="24">
        <v>0</v>
      </c>
      <c r="P327" s="25">
        <f>N327*O327</f>
        <v>0</v>
      </c>
      <c r="Q327" s="56"/>
      <c r="R327" s="57">
        <f>N327*Q327</f>
        <v>0</v>
      </c>
      <c r="S327" s="56">
        <v>2.0719999999999999E-2</v>
      </c>
      <c r="T327" s="57">
        <f>N327*S327</f>
        <v>0.17232823999999999</v>
      </c>
      <c r="U327" s="25">
        <v>21</v>
      </c>
      <c r="V327" s="25">
        <f>P327*(U327/100)</f>
        <v>0</v>
      </c>
      <c r="W327" s="25">
        <f>P327+V327</f>
        <v>0</v>
      </c>
      <c r="X327" s="54"/>
      <c r="Y327" s="53" t="s">
        <v>101</v>
      </c>
      <c r="Z327" s="53" t="s">
        <v>24</v>
      </c>
    </row>
    <row r="328" spans="6:26" s="52" customFormat="1" ht="24" outlineLevel="2" x14ac:dyDescent="0.2">
      <c r="F328" s="20">
        <v>33</v>
      </c>
      <c r="G328" s="21" t="s">
        <v>10</v>
      </c>
      <c r="H328" s="53" t="s">
        <v>559</v>
      </c>
      <c r="I328" s="53"/>
      <c r="J328" s="54" t="s">
        <v>1987</v>
      </c>
      <c r="K328" s="21" t="s">
        <v>15</v>
      </c>
      <c r="L328" s="55">
        <v>385.59</v>
      </c>
      <c r="M328" s="24">
        <v>0</v>
      </c>
      <c r="N328" s="55">
        <f>L328*(1+M328/100)</f>
        <v>385.59</v>
      </c>
      <c r="O328" s="24">
        <v>0</v>
      </c>
      <c r="P328" s="25">
        <f>N328*O328</f>
        <v>0</v>
      </c>
      <c r="Q328" s="56"/>
      <c r="R328" s="57">
        <f>N328*Q328</f>
        <v>0</v>
      </c>
      <c r="S328" s="56">
        <v>0.05</v>
      </c>
      <c r="T328" s="57">
        <f>N328*S328</f>
        <v>19.279499999999999</v>
      </c>
      <c r="U328" s="25">
        <v>21</v>
      </c>
      <c r="V328" s="25">
        <f>P328*(U328/100)</f>
        <v>0</v>
      </c>
      <c r="W328" s="25">
        <f>P328+V328</f>
        <v>0</v>
      </c>
      <c r="X328" s="54"/>
      <c r="Y328" s="53" t="s">
        <v>101</v>
      </c>
      <c r="Z328" s="53" t="s">
        <v>24</v>
      </c>
    </row>
    <row r="329" spans="6:26" s="58" customFormat="1" ht="11.25" outlineLevel="3" x14ac:dyDescent="0.2">
      <c r="F329" s="59"/>
      <c r="G329" s="60"/>
      <c r="H329" s="60"/>
      <c r="I329" s="60"/>
      <c r="J329" s="61" t="s">
        <v>918</v>
      </c>
      <c r="K329" s="60"/>
      <c r="L329" s="62">
        <v>385.59</v>
      </c>
      <c r="M329" s="63"/>
      <c r="N329" s="64"/>
      <c r="O329" s="63"/>
      <c r="P329" s="65"/>
      <c r="Q329" s="66"/>
      <c r="R329" s="63"/>
      <c r="S329" s="63"/>
      <c r="T329" s="63"/>
      <c r="U329" s="101" t="s">
        <v>3</v>
      </c>
      <c r="V329" s="63"/>
      <c r="W329" s="63"/>
      <c r="X329" s="61"/>
      <c r="Y329" s="60"/>
      <c r="Z329" s="60"/>
    </row>
    <row r="330" spans="6:26" s="52" customFormat="1" ht="12" outlineLevel="2" x14ac:dyDescent="0.2">
      <c r="F330" s="20">
        <v>34</v>
      </c>
      <c r="G330" s="21" t="s">
        <v>10</v>
      </c>
      <c r="H330" s="53" t="s">
        <v>560</v>
      </c>
      <c r="I330" s="53"/>
      <c r="J330" s="54" t="s">
        <v>1835</v>
      </c>
      <c r="K330" s="21" t="s">
        <v>6</v>
      </c>
      <c r="L330" s="55">
        <v>187.16859684085165</v>
      </c>
      <c r="M330" s="24">
        <v>0</v>
      </c>
      <c r="N330" s="55">
        <f>L330*(1+M330/100)</f>
        <v>187.16859684085165</v>
      </c>
      <c r="O330" s="24">
        <v>0</v>
      </c>
      <c r="P330" s="25">
        <f>N330*O330</f>
        <v>0</v>
      </c>
      <c r="Q330" s="56"/>
      <c r="R330" s="57">
        <f>N330*Q330</f>
        <v>0</v>
      </c>
      <c r="S330" s="56"/>
      <c r="T330" s="57">
        <f>N330*S330</f>
        <v>0</v>
      </c>
      <c r="U330" s="25">
        <v>21</v>
      </c>
      <c r="V330" s="25">
        <f>P330*(U330/100)</f>
        <v>0</v>
      </c>
      <c r="W330" s="25">
        <f>P330+V330</f>
        <v>0</v>
      </c>
      <c r="X330" s="54"/>
      <c r="Y330" s="53" t="s">
        <v>101</v>
      </c>
      <c r="Z330" s="53" t="s">
        <v>24</v>
      </c>
    </row>
    <row r="331" spans="6:26" s="52" customFormat="1" ht="12" outlineLevel="2" x14ac:dyDescent="0.2">
      <c r="F331" s="20">
        <v>35</v>
      </c>
      <c r="G331" s="21" t="s">
        <v>10</v>
      </c>
      <c r="H331" s="53" t="s">
        <v>561</v>
      </c>
      <c r="I331" s="53"/>
      <c r="J331" s="54" t="s">
        <v>1807</v>
      </c>
      <c r="K331" s="21" t="s">
        <v>6</v>
      </c>
      <c r="L331" s="55">
        <v>187.16900000000001</v>
      </c>
      <c r="M331" s="24">
        <v>0</v>
      </c>
      <c r="N331" s="55">
        <f>L331*(1+M331/100)</f>
        <v>187.16900000000001</v>
      </c>
      <c r="O331" s="24">
        <v>0</v>
      </c>
      <c r="P331" s="25">
        <f>N331*O331</f>
        <v>0</v>
      </c>
      <c r="Q331" s="56"/>
      <c r="R331" s="57">
        <f>N331*Q331</f>
        <v>0</v>
      </c>
      <c r="S331" s="56"/>
      <c r="T331" s="57">
        <f>N331*S331</f>
        <v>0</v>
      </c>
      <c r="U331" s="25">
        <v>21</v>
      </c>
      <c r="V331" s="25">
        <f>P331*(U331/100)</f>
        <v>0</v>
      </c>
      <c r="W331" s="25">
        <f>P331+V331</f>
        <v>0</v>
      </c>
      <c r="X331" s="54"/>
      <c r="Y331" s="53" t="s">
        <v>101</v>
      </c>
      <c r="Z331" s="53" t="s">
        <v>24</v>
      </c>
    </row>
    <row r="332" spans="6:26" s="52" customFormat="1" ht="12" outlineLevel="2" x14ac:dyDescent="0.2">
      <c r="F332" s="20">
        <v>36</v>
      </c>
      <c r="G332" s="21" t="s">
        <v>10</v>
      </c>
      <c r="H332" s="53" t="s">
        <v>562</v>
      </c>
      <c r="I332" s="53"/>
      <c r="J332" s="54" t="s">
        <v>1459</v>
      </c>
      <c r="K332" s="21" t="s">
        <v>6</v>
      </c>
      <c r="L332" s="55">
        <v>187.16859684085165</v>
      </c>
      <c r="M332" s="24">
        <v>0</v>
      </c>
      <c r="N332" s="55">
        <f>L332*(1+M332/100)</f>
        <v>187.16859684085165</v>
      </c>
      <c r="O332" s="24">
        <v>0</v>
      </c>
      <c r="P332" s="25">
        <f>N332*O332</f>
        <v>0</v>
      </c>
      <c r="Q332" s="56"/>
      <c r="R332" s="57">
        <f>N332*Q332</f>
        <v>0</v>
      </c>
      <c r="S332" s="56"/>
      <c r="T332" s="57">
        <f>N332*S332</f>
        <v>0</v>
      </c>
      <c r="U332" s="25">
        <v>21</v>
      </c>
      <c r="V332" s="25">
        <f>P332*(U332/100)</f>
        <v>0</v>
      </c>
      <c r="W332" s="25">
        <f>P332+V332</f>
        <v>0</v>
      </c>
      <c r="X332" s="54"/>
      <c r="Y332" s="53" t="s">
        <v>101</v>
      </c>
      <c r="Z332" s="53" t="s">
        <v>24</v>
      </c>
    </row>
    <row r="333" spans="6:26" s="52" customFormat="1" ht="12" outlineLevel="2" x14ac:dyDescent="0.2">
      <c r="F333" s="20">
        <v>37</v>
      </c>
      <c r="G333" s="21" t="s">
        <v>10</v>
      </c>
      <c r="H333" s="53" t="s">
        <v>563</v>
      </c>
      <c r="I333" s="53"/>
      <c r="J333" s="54" t="s">
        <v>1879</v>
      </c>
      <c r="K333" s="21" t="s">
        <v>6</v>
      </c>
      <c r="L333" s="55">
        <v>2620.366</v>
      </c>
      <c r="M333" s="24">
        <v>0</v>
      </c>
      <c r="N333" s="55">
        <f>L333*(1+M333/100)</f>
        <v>2620.366</v>
      </c>
      <c r="O333" s="24">
        <v>0</v>
      </c>
      <c r="P333" s="25">
        <f>N333*O333</f>
        <v>0</v>
      </c>
      <c r="Q333" s="56"/>
      <c r="R333" s="57">
        <f>N333*Q333</f>
        <v>0</v>
      </c>
      <c r="S333" s="56"/>
      <c r="T333" s="57">
        <f>N333*S333</f>
        <v>0</v>
      </c>
      <c r="U333" s="25">
        <v>21</v>
      </c>
      <c r="V333" s="25">
        <f>P333*(U333/100)</f>
        <v>0</v>
      </c>
      <c r="W333" s="25">
        <f>P333+V333</f>
        <v>0</v>
      </c>
      <c r="X333" s="54"/>
      <c r="Y333" s="53" t="s">
        <v>101</v>
      </c>
      <c r="Z333" s="53" t="s">
        <v>24</v>
      </c>
    </row>
    <row r="334" spans="6:26" s="58" customFormat="1" ht="11.25" outlineLevel="3" x14ac:dyDescent="0.2">
      <c r="F334" s="59"/>
      <c r="G334" s="60"/>
      <c r="H334" s="60"/>
      <c r="I334" s="60"/>
      <c r="J334" s="61" t="s">
        <v>914</v>
      </c>
      <c r="K334" s="60"/>
      <c r="L334" s="62">
        <v>2620.366</v>
      </c>
      <c r="M334" s="63"/>
      <c r="N334" s="64"/>
      <c r="O334" s="63"/>
      <c r="P334" s="65"/>
      <c r="Q334" s="66"/>
      <c r="R334" s="63"/>
      <c r="S334" s="63"/>
      <c r="T334" s="63"/>
      <c r="U334" s="101" t="s">
        <v>3</v>
      </c>
      <c r="V334" s="63"/>
      <c r="W334" s="63"/>
      <c r="X334" s="61"/>
      <c r="Y334" s="60"/>
      <c r="Z334" s="60"/>
    </row>
    <row r="335" spans="6:26" s="52" customFormat="1" ht="12" outlineLevel="2" x14ac:dyDescent="0.2">
      <c r="F335" s="20">
        <v>38</v>
      </c>
      <c r="G335" s="21" t="s">
        <v>10</v>
      </c>
      <c r="H335" s="53" t="s">
        <v>564</v>
      </c>
      <c r="I335" s="53"/>
      <c r="J335" s="54" t="s">
        <v>1952</v>
      </c>
      <c r="K335" s="21" t="s">
        <v>6</v>
      </c>
      <c r="L335" s="55">
        <v>187.16859684085165</v>
      </c>
      <c r="M335" s="24">
        <v>0</v>
      </c>
      <c r="N335" s="55">
        <f>L335*(1+M335/100)</f>
        <v>187.16859684085165</v>
      </c>
      <c r="O335" s="24">
        <v>0</v>
      </c>
      <c r="P335" s="25">
        <f>N335*O335</f>
        <v>0</v>
      </c>
      <c r="Q335" s="56"/>
      <c r="R335" s="57">
        <f>N335*Q335</f>
        <v>0</v>
      </c>
      <c r="S335" s="56"/>
      <c r="T335" s="57">
        <f>N335*S335</f>
        <v>0</v>
      </c>
      <c r="U335" s="25">
        <v>21</v>
      </c>
      <c r="V335" s="25">
        <f>P335*(U335/100)</f>
        <v>0</v>
      </c>
      <c r="W335" s="25">
        <f>P335+V335</f>
        <v>0</v>
      </c>
      <c r="X335" s="54"/>
      <c r="Y335" s="53" t="s">
        <v>101</v>
      </c>
      <c r="Z335" s="53" t="s">
        <v>24</v>
      </c>
    </row>
    <row r="336" spans="6:26" s="52" customFormat="1" ht="24" outlineLevel="2" x14ac:dyDescent="0.2">
      <c r="F336" s="20">
        <v>39</v>
      </c>
      <c r="G336" s="21" t="s">
        <v>10</v>
      </c>
      <c r="H336" s="53" t="s">
        <v>565</v>
      </c>
      <c r="I336" s="53"/>
      <c r="J336" s="54" t="s">
        <v>2010</v>
      </c>
      <c r="K336" s="21" t="s">
        <v>6</v>
      </c>
      <c r="L336" s="55">
        <v>561.50700000000006</v>
      </c>
      <c r="M336" s="24">
        <v>0</v>
      </c>
      <c r="N336" s="55">
        <f>L336*(1+M336/100)</f>
        <v>561.50700000000006</v>
      </c>
      <c r="O336" s="24">
        <v>0</v>
      </c>
      <c r="P336" s="25">
        <f>N336*O336</f>
        <v>0</v>
      </c>
      <c r="Q336" s="56"/>
      <c r="R336" s="57">
        <f>N336*Q336</f>
        <v>0</v>
      </c>
      <c r="S336" s="56"/>
      <c r="T336" s="57">
        <f>N336*S336</f>
        <v>0</v>
      </c>
      <c r="U336" s="25">
        <v>21</v>
      </c>
      <c r="V336" s="25">
        <f>P336*(U336/100)</f>
        <v>0</v>
      </c>
      <c r="W336" s="25">
        <f>P336+V336</f>
        <v>0</v>
      </c>
      <c r="X336" s="54"/>
      <c r="Y336" s="53" t="s">
        <v>101</v>
      </c>
      <c r="Z336" s="53" t="s">
        <v>24</v>
      </c>
    </row>
    <row r="337" spans="6:26" s="58" customFormat="1" ht="11.25" outlineLevel="3" x14ac:dyDescent="0.2">
      <c r="F337" s="59"/>
      <c r="G337" s="60"/>
      <c r="H337" s="60"/>
      <c r="I337" s="60"/>
      <c r="J337" s="61" t="s">
        <v>184</v>
      </c>
      <c r="K337" s="60"/>
      <c r="L337" s="62">
        <v>561.50700000000006</v>
      </c>
      <c r="M337" s="63"/>
      <c r="N337" s="64"/>
      <c r="O337" s="63"/>
      <c r="P337" s="65"/>
      <c r="Q337" s="66"/>
      <c r="R337" s="63"/>
      <c r="S337" s="63"/>
      <c r="T337" s="63"/>
      <c r="U337" s="101" t="s">
        <v>3</v>
      </c>
      <c r="V337" s="63"/>
      <c r="W337" s="63"/>
      <c r="X337" s="61"/>
      <c r="Y337" s="60"/>
      <c r="Z337" s="60"/>
    </row>
    <row r="338" spans="6:26" s="52" customFormat="1" ht="12" outlineLevel="2" x14ac:dyDescent="0.2">
      <c r="F338" s="20">
        <v>40</v>
      </c>
      <c r="G338" s="21" t="s">
        <v>10</v>
      </c>
      <c r="H338" s="53" t="s">
        <v>566</v>
      </c>
      <c r="I338" s="53"/>
      <c r="J338" s="54" t="s">
        <v>1319</v>
      </c>
      <c r="K338" s="21" t="s">
        <v>6</v>
      </c>
      <c r="L338" s="55">
        <v>187.16859684085165</v>
      </c>
      <c r="M338" s="24">
        <v>0</v>
      </c>
      <c r="N338" s="55">
        <f>L338*(1+M338/100)</f>
        <v>187.16859684085165</v>
      </c>
      <c r="O338" s="24">
        <v>0</v>
      </c>
      <c r="P338" s="25">
        <f>N338*O338</f>
        <v>0</v>
      </c>
      <c r="Q338" s="56"/>
      <c r="R338" s="57">
        <f>N338*Q338</f>
        <v>0</v>
      </c>
      <c r="S338" s="56"/>
      <c r="T338" s="57">
        <f>N338*S338</f>
        <v>0</v>
      </c>
      <c r="U338" s="25">
        <v>21</v>
      </c>
      <c r="V338" s="25">
        <f>P338*(U338/100)</f>
        <v>0</v>
      </c>
      <c r="W338" s="25">
        <f>P338+V338</f>
        <v>0</v>
      </c>
      <c r="X338" s="54"/>
      <c r="Y338" s="53" t="s">
        <v>101</v>
      </c>
      <c r="Z338" s="53" t="s">
        <v>24</v>
      </c>
    </row>
    <row r="339" spans="6:26" s="52" customFormat="1" ht="12" outlineLevel="2" x14ac:dyDescent="0.2">
      <c r="F339" s="20">
        <v>41</v>
      </c>
      <c r="G339" s="21" t="s">
        <v>10</v>
      </c>
      <c r="H339" s="53" t="s">
        <v>567</v>
      </c>
      <c r="I339" s="53"/>
      <c r="J339" s="54" t="s">
        <v>1896</v>
      </c>
      <c r="K339" s="21" t="s">
        <v>6</v>
      </c>
      <c r="L339" s="55">
        <v>187.16900000000001</v>
      </c>
      <c r="M339" s="24">
        <v>0</v>
      </c>
      <c r="N339" s="55">
        <f>L339*(1+M339/100)</f>
        <v>187.16900000000001</v>
      </c>
      <c r="O339" s="24">
        <v>0</v>
      </c>
      <c r="P339" s="25">
        <f>N339*O339</f>
        <v>0</v>
      </c>
      <c r="Q339" s="56"/>
      <c r="R339" s="57">
        <f>N339*Q339</f>
        <v>0</v>
      </c>
      <c r="S339" s="56"/>
      <c r="T339" s="57">
        <f>N339*S339</f>
        <v>0</v>
      </c>
      <c r="U339" s="25">
        <v>21</v>
      </c>
      <c r="V339" s="25">
        <f>P339*(U339/100)</f>
        <v>0</v>
      </c>
      <c r="W339" s="25">
        <f>P339+V339</f>
        <v>0</v>
      </c>
      <c r="X339" s="54"/>
      <c r="Y339" s="53" t="s">
        <v>101</v>
      </c>
      <c r="Z339" s="53" t="s">
        <v>24</v>
      </c>
    </row>
    <row r="340" spans="6:26" s="52" customFormat="1" ht="12" outlineLevel="2" x14ac:dyDescent="0.2">
      <c r="F340" s="20">
        <v>42</v>
      </c>
      <c r="G340" s="21" t="s">
        <v>10</v>
      </c>
      <c r="H340" s="53" t="s">
        <v>568</v>
      </c>
      <c r="I340" s="53"/>
      <c r="J340" s="54" t="s">
        <v>1861</v>
      </c>
      <c r="K340" s="21" t="s">
        <v>5</v>
      </c>
      <c r="L340" s="55">
        <v>161.5</v>
      </c>
      <c r="M340" s="24">
        <v>0</v>
      </c>
      <c r="N340" s="55">
        <f>L340*(1+M340/100)</f>
        <v>161.5</v>
      </c>
      <c r="O340" s="24">
        <v>0</v>
      </c>
      <c r="P340" s="25">
        <f>N340*O340</f>
        <v>0</v>
      </c>
      <c r="Q340" s="56"/>
      <c r="R340" s="57">
        <f>N340*Q340</f>
        <v>0</v>
      </c>
      <c r="S340" s="56"/>
      <c r="T340" s="57">
        <f>N340*S340</f>
        <v>0</v>
      </c>
      <c r="U340" s="25">
        <v>21</v>
      </c>
      <c r="V340" s="25">
        <f>P340*(U340/100)</f>
        <v>0</v>
      </c>
      <c r="W340" s="25">
        <f>P340+V340</f>
        <v>0</v>
      </c>
      <c r="X340" s="54"/>
      <c r="Y340" s="53" t="s">
        <v>101</v>
      </c>
      <c r="Z340" s="53" t="s">
        <v>24</v>
      </c>
    </row>
    <row r="341" spans="6:26" s="58" customFormat="1" ht="11.25" outlineLevel="3" x14ac:dyDescent="0.2">
      <c r="F341" s="59"/>
      <c r="G341" s="60"/>
      <c r="H341" s="60"/>
      <c r="I341" s="60"/>
      <c r="J341" s="61" t="s">
        <v>1128</v>
      </c>
      <c r="K341" s="60"/>
      <c r="L341" s="62">
        <v>35</v>
      </c>
      <c r="M341" s="63"/>
      <c r="N341" s="64"/>
      <c r="O341" s="63"/>
      <c r="P341" s="65"/>
      <c r="Q341" s="66"/>
      <c r="R341" s="63"/>
      <c r="S341" s="63"/>
      <c r="T341" s="63"/>
      <c r="U341" s="101" t="s">
        <v>3</v>
      </c>
      <c r="V341" s="63"/>
      <c r="W341" s="63"/>
      <c r="X341" s="61"/>
      <c r="Y341" s="60"/>
      <c r="Z341" s="60"/>
    </row>
    <row r="342" spans="6:26" s="58" customFormat="1" ht="11.25" outlineLevel="3" x14ac:dyDescent="0.2">
      <c r="F342" s="59"/>
      <c r="G342" s="60"/>
      <c r="H342" s="60"/>
      <c r="I342" s="60"/>
      <c r="J342" s="61" t="s">
        <v>1135</v>
      </c>
      <c r="K342" s="60"/>
      <c r="L342" s="62">
        <v>126.5</v>
      </c>
      <c r="M342" s="63"/>
      <c r="N342" s="64"/>
      <c r="O342" s="63"/>
      <c r="P342" s="65"/>
      <c r="Q342" s="66"/>
      <c r="R342" s="63"/>
      <c r="S342" s="63"/>
      <c r="T342" s="63"/>
      <c r="U342" s="101" t="s">
        <v>3</v>
      </c>
      <c r="V342" s="63"/>
      <c r="W342" s="63"/>
      <c r="X342" s="61"/>
      <c r="Y342" s="60"/>
      <c r="Z342" s="60"/>
    </row>
    <row r="343" spans="6:26" s="52" customFormat="1" ht="24" outlineLevel="2" x14ac:dyDescent="0.2">
      <c r="F343" s="20">
        <v>43</v>
      </c>
      <c r="G343" s="21" t="s">
        <v>10</v>
      </c>
      <c r="H343" s="53" t="s">
        <v>569</v>
      </c>
      <c r="I343" s="53"/>
      <c r="J343" s="54" t="s">
        <v>2085</v>
      </c>
      <c r="K343" s="21" t="s">
        <v>5</v>
      </c>
      <c r="L343" s="55">
        <v>22.5</v>
      </c>
      <c r="M343" s="24">
        <v>0</v>
      </c>
      <c r="N343" s="55">
        <f>L343*(1+M343/100)</f>
        <v>22.5</v>
      </c>
      <c r="O343" s="24">
        <v>0</v>
      </c>
      <c r="P343" s="25">
        <f>N343*O343</f>
        <v>0</v>
      </c>
      <c r="Q343" s="56">
        <v>1.75E-3</v>
      </c>
      <c r="R343" s="57">
        <f>N343*Q343</f>
        <v>3.9375E-2</v>
      </c>
      <c r="S343" s="56">
        <v>2E-3</v>
      </c>
      <c r="T343" s="57">
        <f>N343*S343</f>
        <v>4.4999999999999998E-2</v>
      </c>
      <c r="U343" s="25">
        <v>21</v>
      </c>
      <c r="V343" s="25">
        <f>P343*(U343/100)</f>
        <v>0</v>
      </c>
      <c r="W343" s="25">
        <f>P343+V343</f>
        <v>0</v>
      </c>
      <c r="X343" s="54"/>
      <c r="Y343" s="53" t="s">
        <v>101</v>
      </c>
      <c r="Z343" s="53" t="s">
        <v>24</v>
      </c>
    </row>
    <row r="344" spans="6:26" s="58" customFormat="1" ht="11.25" outlineLevel="3" x14ac:dyDescent="0.2">
      <c r="F344" s="59"/>
      <c r="G344" s="60"/>
      <c r="H344" s="60"/>
      <c r="I344" s="60"/>
      <c r="J344" s="61" t="s">
        <v>1082</v>
      </c>
      <c r="K344" s="60"/>
      <c r="L344" s="62">
        <v>22.5</v>
      </c>
      <c r="M344" s="63"/>
      <c r="N344" s="64"/>
      <c r="O344" s="63"/>
      <c r="P344" s="65"/>
      <c r="Q344" s="66"/>
      <c r="R344" s="63"/>
      <c r="S344" s="63"/>
      <c r="T344" s="63"/>
      <c r="U344" s="101" t="s">
        <v>3</v>
      </c>
      <c r="V344" s="63"/>
      <c r="W344" s="63"/>
      <c r="X344" s="61"/>
      <c r="Y344" s="60"/>
      <c r="Z344" s="60"/>
    </row>
    <row r="345" spans="6:26" s="52" customFormat="1" ht="24" outlineLevel="2" x14ac:dyDescent="0.2">
      <c r="F345" s="20">
        <v>44</v>
      </c>
      <c r="G345" s="21" t="s">
        <v>10</v>
      </c>
      <c r="H345" s="53" t="s">
        <v>570</v>
      </c>
      <c r="I345" s="53"/>
      <c r="J345" s="54" t="s">
        <v>2116</v>
      </c>
      <c r="K345" s="21" t="s">
        <v>5</v>
      </c>
      <c r="L345" s="55">
        <v>35</v>
      </c>
      <c r="M345" s="24">
        <v>0</v>
      </c>
      <c r="N345" s="55">
        <f>L345*(1+M345/100)</f>
        <v>35</v>
      </c>
      <c r="O345" s="24">
        <v>0</v>
      </c>
      <c r="P345" s="25">
        <f>N345*O345</f>
        <v>0</v>
      </c>
      <c r="Q345" s="56">
        <v>2.265E-2</v>
      </c>
      <c r="R345" s="57">
        <f>N345*Q345</f>
        <v>0.79274999999999995</v>
      </c>
      <c r="S345" s="56"/>
      <c r="T345" s="57">
        <f>N345*S345</f>
        <v>0</v>
      </c>
      <c r="U345" s="25">
        <v>21</v>
      </c>
      <c r="V345" s="25">
        <f>P345*(U345/100)</f>
        <v>0</v>
      </c>
      <c r="W345" s="25">
        <f>P345+V345</f>
        <v>0</v>
      </c>
      <c r="X345" s="54"/>
      <c r="Y345" s="53" t="s">
        <v>101</v>
      </c>
      <c r="Z345" s="53" t="s">
        <v>24</v>
      </c>
    </row>
    <row r="346" spans="6:26" s="58" customFormat="1" ht="11.25" outlineLevel="3" x14ac:dyDescent="0.2">
      <c r="F346" s="59"/>
      <c r="G346" s="60"/>
      <c r="H346" s="60"/>
      <c r="I346" s="60"/>
      <c r="J346" s="61" t="s">
        <v>1064</v>
      </c>
      <c r="K346" s="60"/>
      <c r="L346" s="62">
        <v>35</v>
      </c>
      <c r="M346" s="63"/>
      <c r="N346" s="64"/>
      <c r="O346" s="63"/>
      <c r="P346" s="65"/>
      <c r="Q346" s="66"/>
      <c r="R346" s="63"/>
      <c r="S346" s="63"/>
      <c r="T346" s="63"/>
      <c r="U346" s="101" t="s">
        <v>3</v>
      </c>
      <c r="V346" s="63"/>
      <c r="W346" s="63"/>
      <c r="X346" s="61"/>
      <c r="Y346" s="60"/>
      <c r="Z346" s="60"/>
    </row>
    <row r="347" spans="6:26" s="52" customFormat="1" ht="24" outlineLevel="2" x14ac:dyDescent="0.2">
      <c r="F347" s="20">
        <v>45</v>
      </c>
      <c r="G347" s="21" t="s">
        <v>10</v>
      </c>
      <c r="H347" s="53" t="s">
        <v>571</v>
      </c>
      <c r="I347" s="53"/>
      <c r="J347" s="54" t="s">
        <v>2113</v>
      </c>
      <c r="K347" s="21" t="s">
        <v>5</v>
      </c>
      <c r="L347" s="55">
        <v>126.5</v>
      </c>
      <c r="M347" s="24">
        <v>0</v>
      </c>
      <c r="N347" s="55">
        <f>L347*(1+M347/100)</f>
        <v>126.5</v>
      </c>
      <c r="O347" s="24">
        <v>0</v>
      </c>
      <c r="P347" s="25">
        <f>N347*O347</f>
        <v>0</v>
      </c>
      <c r="Q347" s="56">
        <v>2.265E-2</v>
      </c>
      <c r="R347" s="57">
        <f>N347*Q347</f>
        <v>2.8652250000000001</v>
      </c>
      <c r="S347" s="56"/>
      <c r="T347" s="57">
        <f>N347*S347</f>
        <v>0</v>
      </c>
      <c r="U347" s="25">
        <v>21</v>
      </c>
      <c r="V347" s="25">
        <f>P347*(U347/100)</f>
        <v>0</v>
      </c>
      <c r="W347" s="25">
        <f>P347+V347</f>
        <v>0</v>
      </c>
      <c r="X347" s="54"/>
      <c r="Y347" s="53" t="s">
        <v>101</v>
      </c>
      <c r="Z347" s="53" t="s">
        <v>24</v>
      </c>
    </row>
    <row r="348" spans="6:26" s="58" customFormat="1" ht="11.25" outlineLevel="3" x14ac:dyDescent="0.2">
      <c r="F348" s="59"/>
      <c r="G348" s="60"/>
      <c r="H348" s="60"/>
      <c r="I348" s="60"/>
      <c r="J348" s="61" t="s">
        <v>1135</v>
      </c>
      <c r="K348" s="60"/>
      <c r="L348" s="62">
        <v>126.5</v>
      </c>
      <c r="M348" s="63"/>
      <c r="N348" s="64"/>
      <c r="O348" s="63"/>
      <c r="P348" s="65"/>
      <c r="Q348" s="66"/>
      <c r="R348" s="63"/>
      <c r="S348" s="63"/>
      <c r="T348" s="63"/>
      <c r="U348" s="101" t="s">
        <v>3</v>
      </c>
      <c r="V348" s="63"/>
      <c r="W348" s="63"/>
      <c r="X348" s="61"/>
      <c r="Y348" s="60"/>
      <c r="Z348" s="60"/>
    </row>
    <row r="349" spans="6:26" s="52" customFormat="1" ht="24" outlineLevel="2" x14ac:dyDescent="0.2">
      <c r="F349" s="20">
        <v>46</v>
      </c>
      <c r="G349" s="21" t="s">
        <v>10</v>
      </c>
      <c r="H349" s="53" t="s">
        <v>572</v>
      </c>
      <c r="I349" s="53"/>
      <c r="J349" s="54" t="s">
        <v>2128</v>
      </c>
      <c r="K349" s="21" t="s">
        <v>5</v>
      </c>
      <c r="L349" s="55">
        <v>144.69999999999999</v>
      </c>
      <c r="M349" s="24">
        <v>0</v>
      </c>
      <c r="N349" s="55">
        <f>L349*(1+M349/100)</f>
        <v>144.69999999999999</v>
      </c>
      <c r="O349" s="24">
        <v>0</v>
      </c>
      <c r="P349" s="25">
        <f>N349*O349</f>
        <v>0</v>
      </c>
      <c r="Q349" s="56">
        <v>1.25E-3</v>
      </c>
      <c r="R349" s="57">
        <f>N349*Q349</f>
        <v>0.18087499999999998</v>
      </c>
      <c r="S349" s="56">
        <v>1E-3</v>
      </c>
      <c r="T349" s="57">
        <f>N349*S349</f>
        <v>0.1447</v>
      </c>
      <c r="U349" s="25">
        <v>21</v>
      </c>
      <c r="V349" s="25">
        <f>P349*(U349/100)</f>
        <v>0</v>
      </c>
      <c r="W349" s="25">
        <f>P349+V349</f>
        <v>0</v>
      </c>
      <c r="X349" s="54"/>
      <c r="Y349" s="53" t="s">
        <v>101</v>
      </c>
      <c r="Z349" s="53" t="s">
        <v>24</v>
      </c>
    </row>
    <row r="350" spans="6:26" s="58" customFormat="1" ht="11.25" outlineLevel="3" x14ac:dyDescent="0.2">
      <c r="F350" s="59"/>
      <c r="G350" s="60"/>
      <c r="H350" s="60"/>
      <c r="I350" s="60"/>
      <c r="J350" s="61" t="s">
        <v>1098</v>
      </c>
      <c r="K350" s="60"/>
      <c r="L350" s="62">
        <v>144.69999999999999</v>
      </c>
      <c r="M350" s="63"/>
      <c r="N350" s="64"/>
      <c r="O350" s="63"/>
      <c r="P350" s="65"/>
      <c r="Q350" s="66"/>
      <c r="R350" s="63"/>
      <c r="S350" s="63"/>
      <c r="T350" s="63"/>
      <c r="U350" s="101" t="s">
        <v>3</v>
      </c>
      <c r="V350" s="63"/>
      <c r="W350" s="63"/>
      <c r="X350" s="61"/>
      <c r="Y350" s="60"/>
      <c r="Z350" s="60"/>
    </row>
    <row r="351" spans="6:26" s="52" customFormat="1" ht="24" outlineLevel="2" x14ac:dyDescent="0.2">
      <c r="F351" s="20">
        <v>47</v>
      </c>
      <c r="G351" s="21" t="s">
        <v>10</v>
      </c>
      <c r="H351" s="53" t="s">
        <v>589</v>
      </c>
      <c r="I351" s="53"/>
      <c r="J351" s="54" t="s">
        <v>1974</v>
      </c>
      <c r="K351" s="21" t="s">
        <v>64</v>
      </c>
      <c r="L351" s="55">
        <v>1</v>
      </c>
      <c r="M351" s="24">
        <v>0</v>
      </c>
      <c r="N351" s="55">
        <f>L351*(1+M351/100)</f>
        <v>1</v>
      </c>
      <c r="O351" s="24">
        <v>0</v>
      </c>
      <c r="P351" s="25">
        <f>N351*O351</f>
        <v>0</v>
      </c>
      <c r="Q351" s="56"/>
      <c r="R351" s="57">
        <f>N351*Q351</f>
        <v>0</v>
      </c>
      <c r="S351" s="56"/>
      <c r="T351" s="57">
        <f>N351*S351</f>
        <v>0</v>
      </c>
      <c r="U351" s="25">
        <v>21</v>
      </c>
      <c r="V351" s="25">
        <f>P351*(U351/100)</f>
        <v>0</v>
      </c>
      <c r="W351" s="25">
        <f>P351+V351</f>
        <v>0</v>
      </c>
      <c r="X351" s="54"/>
      <c r="Y351" s="53" t="s">
        <v>101</v>
      </c>
      <c r="Z351" s="53" t="s">
        <v>24</v>
      </c>
    </row>
    <row r="352" spans="6:26" s="52" customFormat="1" ht="12" outlineLevel="2" x14ac:dyDescent="0.2">
      <c r="F352" s="20">
        <v>48</v>
      </c>
      <c r="G352" s="21" t="s">
        <v>10</v>
      </c>
      <c r="H352" s="53" t="s">
        <v>590</v>
      </c>
      <c r="I352" s="53"/>
      <c r="J352" s="54" t="s">
        <v>1903</v>
      </c>
      <c r="K352" s="21" t="s">
        <v>64</v>
      </c>
      <c r="L352" s="55">
        <v>18</v>
      </c>
      <c r="M352" s="24">
        <v>0</v>
      </c>
      <c r="N352" s="55">
        <f>L352*(1+M352/100)</f>
        <v>18</v>
      </c>
      <c r="O352" s="24">
        <v>0</v>
      </c>
      <c r="P352" s="25">
        <f>N352*O352</f>
        <v>0</v>
      </c>
      <c r="Q352" s="56"/>
      <c r="R352" s="57">
        <f>N352*Q352</f>
        <v>0</v>
      </c>
      <c r="S352" s="56"/>
      <c r="T352" s="57">
        <f>N352*S352</f>
        <v>0</v>
      </c>
      <c r="U352" s="25">
        <v>21</v>
      </c>
      <c r="V352" s="25">
        <f>P352*(U352/100)</f>
        <v>0</v>
      </c>
      <c r="W352" s="25">
        <f>P352+V352</f>
        <v>0</v>
      </c>
      <c r="X352" s="54"/>
      <c r="Y352" s="53" t="s">
        <v>101</v>
      </c>
      <c r="Z352" s="53" t="s">
        <v>24</v>
      </c>
    </row>
    <row r="353" spans="6:26" s="102" customFormat="1" ht="12.75" customHeight="1" outlineLevel="2" x14ac:dyDescent="0.2">
      <c r="F353" s="103"/>
      <c r="G353" s="104"/>
      <c r="H353" s="104"/>
      <c r="I353" s="104"/>
      <c r="J353" s="105"/>
      <c r="K353" s="104"/>
      <c r="L353" s="106"/>
      <c r="M353" s="107"/>
      <c r="N353" s="106"/>
      <c r="O353" s="107"/>
      <c r="P353" s="108"/>
      <c r="Q353" s="109"/>
      <c r="R353" s="107"/>
      <c r="S353" s="107"/>
      <c r="T353" s="107"/>
      <c r="U353" s="110" t="s">
        <v>3</v>
      </c>
      <c r="V353" s="107"/>
      <c r="W353" s="107"/>
      <c r="X353" s="107"/>
      <c r="Y353" s="104"/>
      <c r="Z353" s="104"/>
    </row>
    <row r="354" spans="6:26" s="43" customFormat="1" ht="16.5" customHeight="1" outlineLevel="1" x14ac:dyDescent="0.2">
      <c r="F354" s="44"/>
      <c r="G354" s="6"/>
      <c r="H354" s="45"/>
      <c r="I354" s="45"/>
      <c r="J354" s="45" t="s">
        <v>1248</v>
      </c>
      <c r="K354" s="6"/>
      <c r="L354" s="46"/>
      <c r="M354" s="47"/>
      <c r="N354" s="46"/>
      <c r="O354" s="47"/>
      <c r="P354" s="48">
        <f>SUBTOTAL(9,P355:P363)</f>
        <v>0</v>
      </c>
      <c r="Q354" s="49"/>
      <c r="R354" s="50">
        <f>SUBTOTAL(9,R355:R363)</f>
        <v>0</v>
      </c>
      <c r="S354" s="47"/>
      <c r="T354" s="50">
        <f>SUBTOTAL(9,T355:T363)</f>
        <v>0</v>
      </c>
      <c r="U354" s="100" t="s">
        <v>3</v>
      </c>
      <c r="V354" s="48">
        <f>SUBTOTAL(9,V355:V363)</f>
        <v>0</v>
      </c>
      <c r="W354" s="48">
        <f>SUBTOTAL(9,W355:W363)</f>
        <v>0</v>
      </c>
      <c r="X354" s="51"/>
      <c r="Y354" s="29"/>
      <c r="Z354" s="29"/>
    </row>
    <row r="355" spans="6:26" s="52" customFormat="1" ht="24" outlineLevel="2" x14ac:dyDescent="0.2">
      <c r="F355" s="20">
        <v>1</v>
      </c>
      <c r="G355" s="21" t="s">
        <v>10</v>
      </c>
      <c r="H355" s="53" t="s">
        <v>612</v>
      </c>
      <c r="I355" s="53"/>
      <c r="J355" s="54" t="s">
        <v>2107</v>
      </c>
      <c r="K355" s="21" t="s">
        <v>13</v>
      </c>
      <c r="L355" s="55">
        <v>1</v>
      </c>
      <c r="M355" s="24">
        <v>0</v>
      </c>
      <c r="N355" s="55">
        <f t="shared" ref="N355:N362" si="0">L355*(1+M355/100)</f>
        <v>1</v>
      </c>
      <c r="O355" s="24">
        <v>0</v>
      </c>
      <c r="P355" s="25">
        <f t="shared" ref="P355:P362" si="1">N355*O355</f>
        <v>0</v>
      </c>
      <c r="Q355" s="56"/>
      <c r="R355" s="57">
        <f t="shared" ref="R355:R362" si="2">N355*Q355</f>
        <v>0</v>
      </c>
      <c r="S355" s="56"/>
      <c r="T355" s="57">
        <f t="shared" ref="T355:T362" si="3">N355*S355</f>
        <v>0</v>
      </c>
      <c r="U355" s="25">
        <v>21</v>
      </c>
      <c r="V355" s="25">
        <f t="shared" ref="V355:V362" si="4">P355*(U355/100)</f>
        <v>0</v>
      </c>
      <c r="W355" s="25">
        <f t="shared" ref="W355:W362" si="5">P355+V355</f>
        <v>0</v>
      </c>
      <c r="X355" s="54"/>
      <c r="Y355" s="53" t="s">
        <v>101</v>
      </c>
      <c r="Z355" s="53" t="s">
        <v>70</v>
      </c>
    </row>
    <row r="356" spans="6:26" s="52" customFormat="1" ht="12" outlineLevel="2" x14ac:dyDescent="0.2">
      <c r="F356" s="20">
        <v>2</v>
      </c>
      <c r="G356" s="21" t="s">
        <v>10</v>
      </c>
      <c r="H356" s="53" t="s">
        <v>613</v>
      </c>
      <c r="I356" s="53"/>
      <c r="J356" s="54" t="s">
        <v>1290</v>
      </c>
      <c r="K356" s="21" t="s">
        <v>13</v>
      </c>
      <c r="L356" s="55">
        <v>1</v>
      </c>
      <c r="M356" s="24">
        <v>0</v>
      </c>
      <c r="N356" s="55">
        <f t="shared" si="0"/>
        <v>1</v>
      </c>
      <c r="O356" s="24">
        <v>0</v>
      </c>
      <c r="P356" s="25">
        <f t="shared" si="1"/>
        <v>0</v>
      </c>
      <c r="Q356" s="56"/>
      <c r="R356" s="57">
        <f t="shared" si="2"/>
        <v>0</v>
      </c>
      <c r="S356" s="56"/>
      <c r="T356" s="57">
        <f t="shared" si="3"/>
        <v>0</v>
      </c>
      <c r="U356" s="25">
        <v>21</v>
      </c>
      <c r="V356" s="25">
        <f t="shared" si="4"/>
        <v>0</v>
      </c>
      <c r="W356" s="25">
        <f t="shared" si="5"/>
        <v>0</v>
      </c>
      <c r="X356" s="54"/>
      <c r="Y356" s="53" t="s">
        <v>101</v>
      </c>
      <c r="Z356" s="53" t="s">
        <v>70</v>
      </c>
    </row>
    <row r="357" spans="6:26" s="52" customFormat="1" ht="12" outlineLevel="2" x14ac:dyDescent="0.2">
      <c r="F357" s="20">
        <v>3</v>
      </c>
      <c r="G357" s="21" t="s">
        <v>10</v>
      </c>
      <c r="H357" s="53" t="s">
        <v>614</v>
      </c>
      <c r="I357" s="53"/>
      <c r="J357" s="54" t="s">
        <v>1224</v>
      </c>
      <c r="K357" s="21" t="s">
        <v>13</v>
      </c>
      <c r="L357" s="55">
        <v>1</v>
      </c>
      <c r="M357" s="24">
        <v>0</v>
      </c>
      <c r="N357" s="55">
        <f t="shared" si="0"/>
        <v>1</v>
      </c>
      <c r="O357" s="24">
        <v>0</v>
      </c>
      <c r="P357" s="25">
        <f t="shared" si="1"/>
        <v>0</v>
      </c>
      <c r="Q357" s="56"/>
      <c r="R357" s="57">
        <f t="shared" si="2"/>
        <v>0</v>
      </c>
      <c r="S357" s="56"/>
      <c r="T357" s="57">
        <f t="shared" si="3"/>
        <v>0</v>
      </c>
      <c r="U357" s="25">
        <v>21</v>
      </c>
      <c r="V357" s="25">
        <f t="shared" si="4"/>
        <v>0</v>
      </c>
      <c r="W357" s="25">
        <f t="shared" si="5"/>
        <v>0</v>
      </c>
      <c r="X357" s="54"/>
      <c r="Y357" s="53" t="s">
        <v>101</v>
      </c>
      <c r="Z357" s="53" t="s">
        <v>70</v>
      </c>
    </row>
    <row r="358" spans="6:26" s="52" customFormat="1" ht="12" outlineLevel="2" x14ac:dyDescent="0.2">
      <c r="F358" s="20">
        <v>4</v>
      </c>
      <c r="G358" s="21" t="s">
        <v>10</v>
      </c>
      <c r="H358" s="53" t="s">
        <v>615</v>
      </c>
      <c r="I358" s="53"/>
      <c r="J358" s="54" t="s">
        <v>1225</v>
      </c>
      <c r="K358" s="21" t="s">
        <v>13</v>
      </c>
      <c r="L358" s="55">
        <v>1</v>
      </c>
      <c r="M358" s="24">
        <v>0</v>
      </c>
      <c r="N358" s="55">
        <f t="shared" si="0"/>
        <v>1</v>
      </c>
      <c r="O358" s="24">
        <v>0</v>
      </c>
      <c r="P358" s="25">
        <f t="shared" si="1"/>
        <v>0</v>
      </c>
      <c r="Q358" s="56"/>
      <c r="R358" s="57">
        <f t="shared" si="2"/>
        <v>0</v>
      </c>
      <c r="S358" s="56"/>
      <c r="T358" s="57">
        <f t="shared" si="3"/>
        <v>0</v>
      </c>
      <c r="U358" s="25">
        <v>21</v>
      </c>
      <c r="V358" s="25">
        <f t="shared" si="4"/>
        <v>0</v>
      </c>
      <c r="W358" s="25">
        <f t="shared" si="5"/>
        <v>0</v>
      </c>
      <c r="X358" s="54"/>
      <c r="Y358" s="53" t="s">
        <v>101</v>
      </c>
      <c r="Z358" s="53" t="s">
        <v>70</v>
      </c>
    </row>
    <row r="359" spans="6:26" s="52" customFormat="1" ht="24" outlineLevel="2" x14ac:dyDescent="0.2">
      <c r="F359" s="20">
        <v>5</v>
      </c>
      <c r="G359" s="21" t="s">
        <v>10</v>
      </c>
      <c r="H359" s="53" t="s">
        <v>616</v>
      </c>
      <c r="I359" s="53"/>
      <c r="J359" s="54" t="s">
        <v>2104</v>
      </c>
      <c r="K359" s="21" t="s">
        <v>13</v>
      </c>
      <c r="L359" s="55">
        <v>5</v>
      </c>
      <c r="M359" s="24">
        <v>0</v>
      </c>
      <c r="N359" s="55">
        <f t="shared" si="0"/>
        <v>5</v>
      </c>
      <c r="O359" s="24">
        <v>0</v>
      </c>
      <c r="P359" s="25">
        <f t="shared" si="1"/>
        <v>0</v>
      </c>
      <c r="Q359" s="56"/>
      <c r="R359" s="57">
        <f t="shared" si="2"/>
        <v>0</v>
      </c>
      <c r="S359" s="56"/>
      <c r="T359" s="57">
        <f t="shared" si="3"/>
        <v>0</v>
      </c>
      <c r="U359" s="25">
        <v>21</v>
      </c>
      <c r="V359" s="25">
        <f t="shared" si="4"/>
        <v>0</v>
      </c>
      <c r="W359" s="25">
        <f t="shared" si="5"/>
        <v>0</v>
      </c>
      <c r="X359" s="54"/>
      <c r="Y359" s="53" t="s">
        <v>101</v>
      </c>
      <c r="Z359" s="53" t="s">
        <v>70</v>
      </c>
    </row>
    <row r="360" spans="6:26" s="52" customFormat="1" ht="24" outlineLevel="2" x14ac:dyDescent="0.2">
      <c r="F360" s="20">
        <v>6</v>
      </c>
      <c r="G360" s="21" t="s">
        <v>10</v>
      </c>
      <c r="H360" s="53" t="s">
        <v>617</v>
      </c>
      <c r="I360" s="53"/>
      <c r="J360" s="54" t="s">
        <v>2103</v>
      </c>
      <c r="K360" s="21" t="s">
        <v>13</v>
      </c>
      <c r="L360" s="55">
        <v>1</v>
      </c>
      <c r="M360" s="24">
        <v>0</v>
      </c>
      <c r="N360" s="55">
        <f t="shared" si="0"/>
        <v>1</v>
      </c>
      <c r="O360" s="24">
        <v>0</v>
      </c>
      <c r="P360" s="25">
        <f t="shared" si="1"/>
        <v>0</v>
      </c>
      <c r="Q360" s="56"/>
      <c r="R360" s="57">
        <f t="shared" si="2"/>
        <v>0</v>
      </c>
      <c r="S360" s="56"/>
      <c r="T360" s="57">
        <f t="shared" si="3"/>
        <v>0</v>
      </c>
      <c r="U360" s="25">
        <v>21</v>
      </c>
      <c r="V360" s="25">
        <f t="shared" si="4"/>
        <v>0</v>
      </c>
      <c r="W360" s="25">
        <f t="shared" si="5"/>
        <v>0</v>
      </c>
      <c r="X360" s="54"/>
      <c r="Y360" s="53" t="s">
        <v>101</v>
      </c>
      <c r="Z360" s="53" t="s">
        <v>70</v>
      </c>
    </row>
    <row r="361" spans="6:26" s="52" customFormat="1" ht="24" outlineLevel="2" x14ac:dyDescent="0.2">
      <c r="F361" s="20">
        <v>7</v>
      </c>
      <c r="G361" s="21" t="s">
        <v>10</v>
      </c>
      <c r="H361" s="53" t="s">
        <v>618</v>
      </c>
      <c r="I361" s="53"/>
      <c r="J361" s="54" t="s">
        <v>2101</v>
      </c>
      <c r="K361" s="21" t="s">
        <v>13</v>
      </c>
      <c r="L361" s="55">
        <v>1</v>
      </c>
      <c r="M361" s="24">
        <v>0</v>
      </c>
      <c r="N361" s="55">
        <f t="shared" si="0"/>
        <v>1</v>
      </c>
      <c r="O361" s="24">
        <v>0</v>
      </c>
      <c r="P361" s="25">
        <f t="shared" si="1"/>
        <v>0</v>
      </c>
      <c r="Q361" s="56"/>
      <c r="R361" s="57">
        <f t="shared" si="2"/>
        <v>0</v>
      </c>
      <c r="S361" s="56"/>
      <c r="T361" s="57">
        <f t="shared" si="3"/>
        <v>0</v>
      </c>
      <c r="U361" s="25">
        <v>21</v>
      </c>
      <c r="V361" s="25">
        <f t="shared" si="4"/>
        <v>0</v>
      </c>
      <c r="W361" s="25">
        <f t="shared" si="5"/>
        <v>0</v>
      </c>
      <c r="X361" s="54"/>
      <c r="Y361" s="53" t="s">
        <v>101</v>
      </c>
      <c r="Z361" s="53" t="s">
        <v>70</v>
      </c>
    </row>
    <row r="362" spans="6:26" s="52" customFormat="1" ht="24" outlineLevel="2" x14ac:dyDescent="0.2">
      <c r="F362" s="20">
        <v>8</v>
      </c>
      <c r="G362" s="21" t="s">
        <v>10</v>
      </c>
      <c r="H362" s="53" t="s">
        <v>619</v>
      </c>
      <c r="I362" s="53"/>
      <c r="J362" s="54" t="s">
        <v>1979</v>
      </c>
      <c r="K362" s="21" t="s">
        <v>62</v>
      </c>
      <c r="L362" s="55">
        <v>1</v>
      </c>
      <c r="M362" s="24">
        <v>0</v>
      </c>
      <c r="N362" s="55">
        <f t="shared" si="0"/>
        <v>1</v>
      </c>
      <c r="O362" s="24">
        <v>0</v>
      </c>
      <c r="P362" s="25">
        <f t="shared" si="1"/>
        <v>0</v>
      </c>
      <c r="Q362" s="56"/>
      <c r="R362" s="57">
        <f t="shared" si="2"/>
        <v>0</v>
      </c>
      <c r="S362" s="56"/>
      <c r="T362" s="57">
        <f t="shared" si="3"/>
        <v>0</v>
      </c>
      <c r="U362" s="25">
        <v>21</v>
      </c>
      <c r="V362" s="25">
        <f t="shared" si="4"/>
        <v>0</v>
      </c>
      <c r="W362" s="25">
        <f t="shared" si="5"/>
        <v>0</v>
      </c>
      <c r="X362" s="54"/>
      <c r="Y362" s="53" t="s">
        <v>101</v>
      </c>
      <c r="Z362" s="53" t="s">
        <v>70</v>
      </c>
    </row>
    <row r="363" spans="6:26" s="102" customFormat="1" ht="12.75" customHeight="1" outlineLevel="2" x14ac:dyDescent="0.2">
      <c r="F363" s="103"/>
      <c r="G363" s="104"/>
      <c r="H363" s="104"/>
      <c r="I363" s="104"/>
      <c r="J363" s="105"/>
      <c r="K363" s="104"/>
      <c r="L363" s="106"/>
      <c r="M363" s="107"/>
      <c r="N363" s="106"/>
      <c r="O363" s="107"/>
      <c r="P363" s="108"/>
      <c r="Q363" s="109"/>
      <c r="R363" s="107"/>
      <c r="S363" s="107"/>
      <c r="T363" s="107"/>
      <c r="U363" s="110" t="s">
        <v>3</v>
      </c>
      <c r="V363" s="107"/>
      <c r="W363" s="107"/>
      <c r="X363" s="107"/>
      <c r="Y363" s="104"/>
      <c r="Z363" s="104"/>
    </row>
    <row r="364" spans="6:26" s="43" customFormat="1" ht="16.5" customHeight="1" outlineLevel="1" x14ac:dyDescent="0.2">
      <c r="F364" s="44"/>
      <c r="G364" s="6"/>
      <c r="H364" s="45"/>
      <c r="I364" s="45"/>
      <c r="J364" s="45" t="s">
        <v>1622</v>
      </c>
      <c r="K364" s="6"/>
      <c r="L364" s="46"/>
      <c r="M364" s="47"/>
      <c r="N364" s="46"/>
      <c r="O364" s="47"/>
      <c r="P364" s="48">
        <f>SUBTOTAL(9,P365:P383)</f>
        <v>0</v>
      </c>
      <c r="Q364" s="49"/>
      <c r="R364" s="50">
        <f>SUBTOTAL(9,R365:R383)</f>
        <v>0</v>
      </c>
      <c r="S364" s="47"/>
      <c r="T364" s="50">
        <f>SUBTOTAL(9,T365:T383)</f>
        <v>0</v>
      </c>
      <c r="U364" s="100" t="s">
        <v>3</v>
      </c>
      <c r="V364" s="48">
        <f>SUBTOTAL(9,V365:V383)</f>
        <v>0</v>
      </c>
      <c r="W364" s="48">
        <f>SUBTOTAL(9,W365:W383)</f>
        <v>0</v>
      </c>
      <c r="X364" s="51"/>
      <c r="Y364" s="29"/>
      <c r="Z364" s="29"/>
    </row>
    <row r="365" spans="6:26" s="52" customFormat="1" ht="24" outlineLevel="2" x14ac:dyDescent="0.2">
      <c r="F365" s="20">
        <v>1</v>
      </c>
      <c r="G365" s="21" t="s">
        <v>10</v>
      </c>
      <c r="H365" s="53" t="s">
        <v>620</v>
      </c>
      <c r="I365" s="53"/>
      <c r="J365" s="54" t="s">
        <v>2080</v>
      </c>
      <c r="K365" s="21"/>
      <c r="L365" s="55">
        <v>0</v>
      </c>
      <c r="M365" s="24">
        <v>0</v>
      </c>
      <c r="N365" s="55">
        <f t="shared" ref="N365:N382" si="6">L365*(1+M365/100)</f>
        <v>0</v>
      </c>
      <c r="O365" s="24">
        <v>0</v>
      </c>
      <c r="P365" s="25">
        <f t="shared" ref="P365:P382" si="7">N365*O365</f>
        <v>0</v>
      </c>
      <c r="Q365" s="56"/>
      <c r="R365" s="57">
        <f t="shared" ref="R365:R382" si="8">N365*Q365</f>
        <v>0</v>
      </c>
      <c r="S365" s="56"/>
      <c r="T365" s="57">
        <f t="shared" ref="T365:T382" si="9">N365*S365</f>
        <v>0</v>
      </c>
      <c r="U365" s="25">
        <v>21</v>
      </c>
      <c r="V365" s="25">
        <f t="shared" ref="V365:V382" si="10">P365*(U365/100)</f>
        <v>0</v>
      </c>
      <c r="W365" s="25">
        <f t="shared" ref="W365:W382" si="11">P365+V365</f>
        <v>0</v>
      </c>
      <c r="X365" s="54"/>
      <c r="Y365" s="53" t="s">
        <v>101</v>
      </c>
      <c r="Z365" s="53" t="s">
        <v>71</v>
      </c>
    </row>
    <row r="366" spans="6:26" s="52" customFormat="1" ht="12" outlineLevel="2" x14ac:dyDescent="0.2">
      <c r="F366" s="20">
        <v>2</v>
      </c>
      <c r="G366" s="21" t="s">
        <v>10</v>
      </c>
      <c r="H366" s="53" t="s">
        <v>621</v>
      </c>
      <c r="I366" s="53"/>
      <c r="J366" s="54" t="s">
        <v>1657</v>
      </c>
      <c r="K366" s="21" t="s">
        <v>13</v>
      </c>
      <c r="L366" s="55">
        <v>12</v>
      </c>
      <c r="M366" s="24">
        <v>0</v>
      </c>
      <c r="N366" s="55">
        <f t="shared" si="6"/>
        <v>12</v>
      </c>
      <c r="O366" s="24">
        <v>0</v>
      </c>
      <c r="P366" s="25">
        <f t="shared" si="7"/>
        <v>0</v>
      </c>
      <c r="Q366" s="56"/>
      <c r="R366" s="57">
        <f t="shared" si="8"/>
        <v>0</v>
      </c>
      <c r="S366" s="56"/>
      <c r="T366" s="57">
        <f t="shared" si="9"/>
        <v>0</v>
      </c>
      <c r="U366" s="25">
        <v>21</v>
      </c>
      <c r="V366" s="25">
        <f t="shared" si="10"/>
        <v>0</v>
      </c>
      <c r="W366" s="25">
        <f t="shared" si="11"/>
        <v>0</v>
      </c>
      <c r="X366" s="54"/>
      <c r="Y366" s="53" t="s">
        <v>101</v>
      </c>
      <c r="Z366" s="53" t="s">
        <v>71</v>
      </c>
    </row>
    <row r="367" spans="6:26" s="52" customFormat="1" ht="12" outlineLevel="2" x14ac:dyDescent="0.2">
      <c r="F367" s="20">
        <v>3</v>
      </c>
      <c r="G367" s="21" t="s">
        <v>10</v>
      </c>
      <c r="H367" s="53" t="s">
        <v>622</v>
      </c>
      <c r="I367" s="53"/>
      <c r="J367" s="54" t="s">
        <v>1643</v>
      </c>
      <c r="K367" s="21" t="s">
        <v>13</v>
      </c>
      <c r="L367" s="55">
        <v>19</v>
      </c>
      <c r="M367" s="24">
        <v>0</v>
      </c>
      <c r="N367" s="55">
        <f t="shared" si="6"/>
        <v>19</v>
      </c>
      <c r="O367" s="24">
        <v>0</v>
      </c>
      <c r="P367" s="25">
        <f t="shared" si="7"/>
        <v>0</v>
      </c>
      <c r="Q367" s="56"/>
      <c r="R367" s="57">
        <f t="shared" si="8"/>
        <v>0</v>
      </c>
      <c r="S367" s="56"/>
      <c r="T367" s="57">
        <f t="shared" si="9"/>
        <v>0</v>
      </c>
      <c r="U367" s="25">
        <v>21</v>
      </c>
      <c r="V367" s="25">
        <f t="shared" si="10"/>
        <v>0</v>
      </c>
      <c r="W367" s="25">
        <f t="shared" si="11"/>
        <v>0</v>
      </c>
      <c r="X367" s="54"/>
      <c r="Y367" s="53" t="s">
        <v>101</v>
      </c>
      <c r="Z367" s="53" t="s">
        <v>71</v>
      </c>
    </row>
    <row r="368" spans="6:26" s="52" customFormat="1" ht="12" outlineLevel="2" x14ac:dyDescent="0.2">
      <c r="F368" s="20">
        <v>4</v>
      </c>
      <c r="G368" s="21" t="s">
        <v>10</v>
      </c>
      <c r="H368" s="53" t="s">
        <v>623</v>
      </c>
      <c r="I368" s="53"/>
      <c r="J368" s="54" t="s">
        <v>1859</v>
      </c>
      <c r="K368" s="21" t="s">
        <v>13</v>
      </c>
      <c r="L368" s="55">
        <v>16</v>
      </c>
      <c r="M368" s="24">
        <v>0</v>
      </c>
      <c r="N368" s="55">
        <f t="shared" si="6"/>
        <v>16</v>
      </c>
      <c r="O368" s="24">
        <v>0</v>
      </c>
      <c r="P368" s="25">
        <f t="shared" si="7"/>
        <v>0</v>
      </c>
      <c r="Q368" s="56"/>
      <c r="R368" s="57">
        <f t="shared" si="8"/>
        <v>0</v>
      </c>
      <c r="S368" s="56"/>
      <c r="T368" s="57">
        <f t="shared" si="9"/>
        <v>0</v>
      </c>
      <c r="U368" s="25">
        <v>21</v>
      </c>
      <c r="V368" s="25">
        <f t="shared" si="10"/>
        <v>0</v>
      </c>
      <c r="W368" s="25">
        <f t="shared" si="11"/>
        <v>0</v>
      </c>
      <c r="X368" s="54"/>
      <c r="Y368" s="53" t="s">
        <v>101</v>
      </c>
      <c r="Z368" s="53" t="s">
        <v>71</v>
      </c>
    </row>
    <row r="369" spans="6:26" s="52" customFormat="1" ht="12" outlineLevel="2" x14ac:dyDescent="0.2">
      <c r="F369" s="20">
        <v>5</v>
      </c>
      <c r="G369" s="21" t="s">
        <v>10</v>
      </c>
      <c r="H369" s="53" t="s">
        <v>624</v>
      </c>
      <c r="I369" s="53"/>
      <c r="J369" s="54" t="s">
        <v>1826</v>
      </c>
      <c r="K369" s="21" t="s">
        <v>13</v>
      </c>
      <c r="L369" s="55">
        <v>4</v>
      </c>
      <c r="M369" s="24">
        <v>0</v>
      </c>
      <c r="N369" s="55">
        <f t="shared" si="6"/>
        <v>4</v>
      </c>
      <c r="O369" s="24">
        <v>0</v>
      </c>
      <c r="P369" s="25">
        <f t="shared" si="7"/>
        <v>0</v>
      </c>
      <c r="Q369" s="56"/>
      <c r="R369" s="57">
        <f t="shared" si="8"/>
        <v>0</v>
      </c>
      <c r="S369" s="56"/>
      <c r="T369" s="57">
        <f t="shared" si="9"/>
        <v>0</v>
      </c>
      <c r="U369" s="25">
        <v>21</v>
      </c>
      <c r="V369" s="25">
        <f t="shared" si="10"/>
        <v>0</v>
      </c>
      <c r="W369" s="25">
        <f t="shared" si="11"/>
        <v>0</v>
      </c>
      <c r="X369" s="54"/>
      <c r="Y369" s="53" t="s">
        <v>101</v>
      </c>
      <c r="Z369" s="53" t="s">
        <v>71</v>
      </c>
    </row>
    <row r="370" spans="6:26" s="52" customFormat="1" ht="12" outlineLevel="2" x14ac:dyDescent="0.2">
      <c r="F370" s="20">
        <v>6</v>
      </c>
      <c r="G370" s="21" t="s">
        <v>10</v>
      </c>
      <c r="H370" s="53" t="s">
        <v>625</v>
      </c>
      <c r="I370" s="53"/>
      <c r="J370" s="54" t="s">
        <v>1713</v>
      </c>
      <c r="K370" s="21" t="s">
        <v>13</v>
      </c>
      <c r="L370" s="55">
        <v>2</v>
      </c>
      <c r="M370" s="24">
        <v>0</v>
      </c>
      <c r="N370" s="55">
        <f t="shared" si="6"/>
        <v>2</v>
      </c>
      <c r="O370" s="24">
        <v>0</v>
      </c>
      <c r="P370" s="25">
        <f t="shared" si="7"/>
        <v>0</v>
      </c>
      <c r="Q370" s="56"/>
      <c r="R370" s="57">
        <f t="shared" si="8"/>
        <v>0</v>
      </c>
      <c r="S370" s="56"/>
      <c r="T370" s="57">
        <f t="shared" si="9"/>
        <v>0</v>
      </c>
      <c r="U370" s="25">
        <v>21</v>
      </c>
      <c r="V370" s="25">
        <f t="shared" si="10"/>
        <v>0</v>
      </c>
      <c r="W370" s="25">
        <f t="shared" si="11"/>
        <v>0</v>
      </c>
      <c r="X370" s="54"/>
      <c r="Y370" s="53" t="s">
        <v>101</v>
      </c>
      <c r="Z370" s="53" t="s">
        <v>71</v>
      </c>
    </row>
    <row r="371" spans="6:26" s="52" customFormat="1" ht="12" outlineLevel="2" x14ac:dyDescent="0.2">
      <c r="F371" s="20">
        <v>7</v>
      </c>
      <c r="G371" s="21" t="s">
        <v>10</v>
      </c>
      <c r="H371" s="53" t="s">
        <v>626</v>
      </c>
      <c r="I371" s="53"/>
      <c r="J371" s="54" t="s">
        <v>1950</v>
      </c>
      <c r="K371" s="21" t="s">
        <v>13</v>
      </c>
      <c r="L371" s="55">
        <v>17</v>
      </c>
      <c r="M371" s="24">
        <v>0</v>
      </c>
      <c r="N371" s="55">
        <f t="shared" si="6"/>
        <v>17</v>
      </c>
      <c r="O371" s="24">
        <v>0</v>
      </c>
      <c r="P371" s="25">
        <f t="shared" si="7"/>
        <v>0</v>
      </c>
      <c r="Q371" s="56"/>
      <c r="R371" s="57">
        <f t="shared" si="8"/>
        <v>0</v>
      </c>
      <c r="S371" s="56"/>
      <c r="T371" s="57">
        <f t="shared" si="9"/>
        <v>0</v>
      </c>
      <c r="U371" s="25">
        <v>21</v>
      </c>
      <c r="V371" s="25">
        <f t="shared" si="10"/>
        <v>0</v>
      </c>
      <c r="W371" s="25">
        <f t="shared" si="11"/>
        <v>0</v>
      </c>
      <c r="X371" s="54"/>
      <c r="Y371" s="53" t="s">
        <v>101</v>
      </c>
      <c r="Z371" s="53" t="s">
        <v>71</v>
      </c>
    </row>
    <row r="372" spans="6:26" s="52" customFormat="1" ht="12" outlineLevel="2" x14ac:dyDescent="0.2">
      <c r="F372" s="20">
        <v>8</v>
      </c>
      <c r="G372" s="21" t="s">
        <v>10</v>
      </c>
      <c r="H372" s="53" t="s">
        <v>627</v>
      </c>
      <c r="I372" s="53"/>
      <c r="J372" s="54" t="s">
        <v>1828</v>
      </c>
      <c r="K372" s="21" t="s">
        <v>13</v>
      </c>
      <c r="L372" s="55">
        <v>6</v>
      </c>
      <c r="M372" s="24">
        <v>0</v>
      </c>
      <c r="N372" s="55">
        <f t="shared" si="6"/>
        <v>6</v>
      </c>
      <c r="O372" s="24">
        <v>0</v>
      </c>
      <c r="P372" s="25">
        <f t="shared" si="7"/>
        <v>0</v>
      </c>
      <c r="Q372" s="56"/>
      <c r="R372" s="57">
        <f t="shared" si="8"/>
        <v>0</v>
      </c>
      <c r="S372" s="56"/>
      <c r="T372" s="57">
        <f t="shared" si="9"/>
        <v>0</v>
      </c>
      <c r="U372" s="25">
        <v>21</v>
      </c>
      <c r="V372" s="25">
        <f t="shared" si="10"/>
        <v>0</v>
      </c>
      <c r="W372" s="25">
        <f t="shared" si="11"/>
        <v>0</v>
      </c>
      <c r="X372" s="54"/>
      <c r="Y372" s="53" t="s">
        <v>101</v>
      </c>
      <c r="Z372" s="53" t="s">
        <v>71</v>
      </c>
    </row>
    <row r="373" spans="6:26" s="52" customFormat="1" ht="12" outlineLevel="2" x14ac:dyDescent="0.2">
      <c r="F373" s="20">
        <v>9</v>
      </c>
      <c r="G373" s="21" t="s">
        <v>10</v>
      </c>
      <c r="H373" s="53" t="s">
        <v>628</v>
      </c>
      <c r="I373" s="53"/>
      <c r="J373" s="54" t="s">
        <v>1818</v>
      </c>
      <c r="K373" s="21" t="s">
        <v>13</v>
      </c>
      <c r="L373" s="55">
        <v>4</v>
      </c>
      <c r="M373" s="24">
        <v>0</v>
      </c>
      <c r="N373" s="55">
        <f t="shared" si="6"/>
        <v>4</v>
      </c>
      <c r="O373" s="24">
        <v>0</v>
      </c>
      <c r="P373" s="25">
        <f t="shared" si="7"/>
        <v>0</v>
      </c>
      <c r="Q373" s="56"/>
      <c r="R373" s="57">
        <f t="shared" si="8"/>
        <v>0</v>
      </c>
      <c r="S373" s="56"/>
      <c r="T373" s="57">
        <f t="shared" si="9"/>
        <v>0</v>
      </c>
      <c r="U373" s="25">
        <v>21</v>
      </c>
      <c r="V373" s="25">
        <f t="shared" si="10"/>
        <v>0</v>
      </c>
      <c r="W373" s="25">
        <f t="shared" si="11"/>
        <v>0</v>
      </c>
      <c r="X373" s="54"/>
      <c r="Y373" s="53" t="s">
        <v>101</v>
      </c>
      <c r="Z373" s="53" t="s">
        <v>71</v>
      </c>
    </row>
    <row r="374" spans="6:26" s="52" customFormat="1" ht="12" outlineLevel="2" x14ac:dyDescent="0.2">
      <c r="F374" s="20">
        <v>10</v>
      </c>
      <c r="G374" s="21" t="s">
        <v>10</v>
      </c>
      <c r="H374" s="53" t="s">
        <v>629</v>
      </c>
      <c r="I374" s="53"/>
      <c r="J374" s="54" t="s">
        <v>1555</v>
      </c>
      <c r="K374" s="21" t="s">
        <v>13</v>
      </c>
      <c r="L374" s="55">
        <v>291</v>
      </c>
      <c r="M374" s="24">
        <v>0</v>
      </c>
      <c r="N374" s="55">
        <f t="shared" si="6"/>
        <v>291</v>
      </c>
      <c r="O374" s="24">
        <v>0</v>
      </c>
      <c r="P374" s="25">
        <f t="shared" si="7"/>
        <v>0</v>
      </c>
      <c r="Q374" s="56"/>
      <c r="R374" s="57">
        <f t="shared" si="8"/>
        <v>0</v>
      </c>
      <c r="S374" s="56"/>
      <c r="T374" s="57">
        <f t="shared" si="9"/>
        <v>0</v>
      </c>
      <c r="U374" s="25">
        <v>21</v>
      </c>
      <c r="V374" s="25">
        <f t="shared" si="10"/>
        <v>0</v>
      </c>
      <c r="W374" s="25">
        <f t="shared" si="11"/>
        <v>0</v>
      </c>
      <c r="X374" s="54"/>
      <c r="Y374" s="53" t="s">
        <v>101</v>
      </c>
      <c r="Z374" s="53" t="s">
        <v>71</v>
      </c>
    </row>
    <row r="375" spans="6:26" s="52" customFormat="1" ht="24" outlineLevel="2" x14ac:dyDescent="0.2">
      <c r="F375" s="20">
        <v>11</v>
      </c>
      <c r="G375" s="21" t="s">
        <v>10</v>
      </c>
      <c r="H375" s="53" t="s">
        <v>630</v>
      </c>
      <c r="I375" s="53"/>
      <c r="J375" s="54" t="s">
        <v>2069</v>
      </c>
      <c r="K375" s="21" t="s">
        <v>13</v>
      </c>
      <c r="L375" s="55">
        <v>57</v>
      </c>
      <c r="M375" s="24">
        <v>0</v>
      </c>
      <c r="N375" s="55">
        <f t="shared" si="6"/>
        <v>57</v>
      </c>
      <c r="O375" s="24">
        <v>0</v>
      </c>
      <c r="P375" s="25">
        <f t="shared" si="7"/>
        <v>0</v>
      </c>
      <c r="Q375" s="56"/>
      <c r="R375" s="57">
        <f t="shared" si="8"/>
        <v>0</v>
      </c>
      <c r="S375" s="56"/>
      <c r="T375" s="57">
        <f t="shared" si="9"/>
        <v>0</v>
      </c>
      <c r="U375" s="25">
        <v>21</v>
      </c>
      <c r="V375" s="25">
        <f t="shared" si="10"/>
        <v>0</v>
      </c>
      <c r="W375" s="25">
        <f t="shared" si="11"/>
        <v>0</v>
      </c>
      <c r="X375" s="54"/>
      <c r="Y375" s="53" t="s">
        <v>101</v>
      </c>
      <c r="Z375" s="53" t="s">
        <v>71</v>
      </c>
    </row>
    <row r="376" spans="6:26" s="52" customFormat="1" ht="24" outlineLevel="2" x14ac:dyDescent="0.2">
      <c r="F376" s="20">
        <v>12</v>
      </c>
      <c r="G376" s="21" t="s">
        <v>10</v>
      </c>
      <c r="H376" s="53" t="s">
        <v>631</v>
      </c>
      <c r="I376" s="53"/>
      <c r="J376" s="54" t="s">
        <v>2002</v>
      </c>
      <c r="K376" s="21" t="s">
        <v>13</v>
      </c>
      <c r="L376" s="55">
        <v>3</v>
      </c>
      <c r="M376" s="24">
        <v>0</v>
      </c>
      <c r="N376" s="55">
        <f t="shared" si="6"/>
        <v>3</v>
      </c>
      <c r="O376" s="24">
        <v>0</v>
      </c>
      <c r="P376" s="25">
        <f t="shared" si="7"/>
        <v>0</v>
      </c>
      <c r="Q376" s="56"/>
      <c r="R376" s="57">
        <f t="shared" si="8"/>
        <v>0</v>
      </c>
      <c r="S376" s="56"/>
      <c r="T376" s="57">
        <f t="shared" si="9"/>
        <v>0</v>
      </c>
      <c r="U376" s="25">
        <v>21</v>
      </c>
      <c r="V376" s="25">
        <f t="shared" si="10"/>
        <v>0</v>
      </c>
      <c r="W376" s="25">
        <f t="shared" si="11"/>
        <v>0</v>
      </c>
      <c r="X376" s="54"/>
      <c r="Y376" s="53" t="s">
        <v>101</v>
      </c>
      <c r="Z376" s="53" t="s">
        <v>71</v>
      </c>
    </row>
    <row r="377" spans="6:26" s="52" customFormat="1" ht="12" outlineLevel="2" x14ac:dyDescent="0.2">
      <c r="F377" s="20">
        <v>13</v>
      </c>
      <c r="G377" s="21" t="s">
        <v>10</v>
      </c>
      <c r="H377" s="53" t="s">
        <v>632</v>
      </c>
      <c r="I377" s="53"/>
      <c r="J377" s="54" t="s">
        <v>1941</v>
      </c>
      <c r="K377" s="21" t="s">
        <v>13</v>
      </c>
      <c r="L377" s="55">
        <v>3</v>
      </c>
      <c r="M377" s="24">
        <v>0</v>
      </c>
      <c r="N377" s="55">
        <f t="shared" si="6"/>
        <v>3</v>
      </c>
      <c r="O377" s="24">
        <v>0</v>
      </c>
      <c r="P377" s="25">
        <f t="shared" si="7"/>
        <v>0</v>
      </c>
      <c r="Q377" s="56"/>
      <c r="R377" s="57">
        <f t="shared" si="8"/>
        <v>0</v>
      </c>
      <c r="S377" s="56"/>
      <c r="T377" s="57">
        <f t="shared" si="9"/>
        <v>0</v>
      </c>
      <c r="U377" s="25">
        <v>21</v>
      </c>
      <c r="V377" s="25">
        <f t="shared" si="10"/>
        <v>0</v>
      </c>
      <c r="W377" s="25">
        <f t="shared" si="11"/>
        <v>0</v>
      </c>
      <c r="X377" s="54"/>
      <c r="Y377" s="53" t="s">
        <v>101</v>
      </c>
      <c r="Z377" s="53" t="s">
        <v>71</v>
      </c>
    </row>
    <row r="378" spans="6:26" s="52" customFormat="1" ht="12" outlineLevel="2" x14ac:dyDescent="0.2">
      <c r="F378" s="20">
        <v>14</v>
      </c>
      <c r="G378" s="21" t="s">
        <v>10</v>
      </c>
      <c r="H378" s="53" t="s">
        <v>633</v>
      </c>
      <c r="I378" s="53"/>
      <c r="J378" s="54" t="s">
        <v>1646</v>
      </c>
      <c r="K378" s="21" t="s">
        <v>13</v>
      </c>
      <c r="L378" s="55">
        <v>27</v>
      </c>
      <c r="M378" s="24">
        <v>0</v>
      </c>
      <c r="N378" s="55">
        <f t="shared" si="6"/>
        <v>27</v>
      </c>
      <c r="O378" s="24">
        <v>0</v>
      </c>
      <c r="P378" s="25">
        <f t="shared" si="7"/>
        <v>0</v>
      </c>
      <c r="Q378" s="56"/>
      <c r="R378" s="57">
        <f t="shared" si="8"/>
        <v>0</v>
      </c>
      <c r="S378" s="56"/>
      <c r="T378" s="57">
        <f t="shared" si="9"/>
        <v>0</v>
      </c>
      <c r="U378" s="25">
        <v>21</v>
      </c>
      <c r="V378" s="25">
        <f t="shared" si="10"/>
        <v>0</v>
      </c>
      <c r="W378" s="25">
        <f t="shared" si="11"/>
        <v>0</v>
      </c>
      <c r="X378" s="54"/>
      <c r="Y378" s="53" t="s">
        <v>101</v>
      </c>
      <c r="Z378" s="53" t="s">
        <v>71</v>
      </c>
    </row>
    <row r="379" spans="6:26" s="52" customFormat="1" ht="24" outlineLevel="2" x14ac:dyDescent="0.2">
      <c r="F379" s="20">
        <v>15</v>
      </c>
      <c r="G379" s="21" t="s">
        <v>10</v>
      </c>
      <c r="H379" s="53" t="s">
        <v>634</v>
      </c>
      <c r="I379" s="53"/>
      <c r="J379" s="54" t="s">
        <v>2053</v>
      </c>
      <c r="K379" s="21" t="s">
        <v>13</v>
      </c>
      <c r="L379" s="55">
        <v>1</v>
      </c>
      <c r="M379" s="24">
        <v>0</v>
      </c>
      <c r="N379" s="55">
        <f t="shared" si="6"/>
        <v>1</v>
      </c>
      <c r="O379" s="24">
        <v>0</v>
      </c>
      <c r="P379" s="25">
        <f t="shared" si="7"/>
        <v>0</v>
      </c>
      <c r="Q379" s="56"/>
      <c r="R379" s="57">
        <f t="shared" si="8"/>
        <v>0</v>
      </c>
      <c r="S379" s="56"/>
      <c r="T379" s="57">
        <f t="shared" si="9"/>
        <v>0</v>
      </c>
      <c r="U379" s="25">
        <v>21</v>
      </c>
      <c r="V379" s="25">
        <f t="shared" si="10"/>
        <v>0</v>
      </c>
      <c r="W379" s="25">
        <f t="shared" si="11"/>
        <v>0</v>
      </c>
      <c r="X379" s="54"/>
      <c r="Y379" s="53" t="s">
        <v>101</v>
      </c>
      <c r="Z379" s="53" t="s">
        <v>71</v>
      </c>
    </row>
    <row r="380" spans="6:26" s="52" customFormat="1" ht="12" outlineLevel="2" x14ac:dyDescent="0.2">
      <c r="F380" s="20">
        <v>16</v>
      </c>
      <c r="G380" s="21" t="s">
        <v>10</v>
      </c>
      <c r="H380" s="53" t="s">
        <v>635</v>
      </c>
      <c r="I380" s="53"/>
      <c r="J380" s="54" t="s">
        <v>1938</v>
      </c>
      <c r="K380" s="21" t="s">
        <v>13</v>
      </c>
      <c r="L380" s="55">
        <v>5</v>
      </c>
      <c r="M380" s="24">
        <v>0</v>
      </c>
      <c r="N380" s="55">
        <f t="shared" si="6"/>
        <v>5</v>
      </c>
      <c r="O380" s="24">
        <v>0</v>
      </c>
      <c r="P380" s="25">
        <f t="shared" si="7"/>
        <v>0</v>
      </c>
      <c r="Q380" s="56"/>
      <c r="R380" s="57">
        <f t="shared" si="8"/>
        <v>0</v>
      </c>
      <c r="S380" s="56"/>
      <c r="T380" s="57">
        <f t="shared" si="9"/>
        <v>0</v>
      </c>
      <c r="U380" s="25">
        <v>21</v>
      </c>
      <c r="V380" s="25">
        <f t="shared" si="10"/>
        <v>0</v>
      </c>
      <c r="W380" s="25">
        <f t="shared" si="11"/>
        <v>0</v>
      </c>
      <c r="X380" s="54"/>
      <c r="Y380" s="53" t="s">
        <v>101</v>
      </c>
      <c r="Z380" s="53" t="s">
        <v>71</v>
      </c>
    </row>
    <row r="381" spans="6:26" s="52" customFormat="1" ht="12" outlineLevel="2" x14ac:dyDescent="0.2">
      <c r="F381" s="20">
        <v>17</v>
      </c>
      <c r="G381" s="21" t="s">
        <v>10</v>
      </c>
      <c r="H381" s="53" t="s">
        <v>636</v>
      </c>
      <c r="I381" s="53"/>
      <c r="J381" s="54" t="s">
        <v>1829</v>
      </c>
      <c r="K381" s="21" t="s">
        <v>13</v>
      </c>
      <c r="L381" s="55">
        <v>2</v>
      </c>
      <c r="M381" s="24">
        <v>0</v>
      </c>
      <c r="N381" s="55">
        <f t="shared" si="6"/>
        <v>2</v>
      </c>
      <c r="O381" s="24">
        <v>0</v>
      </c>
      <c r="P381" s="25">
        <f t="shared" si="7"/>
        <v>0</v>
      </c>
      <c r="Q381" s="56"/>
      <c r="R381" s="57">
        <f t="shared" si="8"/>
        <v>0</v>
      </c>
      <c r="S381" s="56"/>
      <c r="T381" s="57">
        <f t="shared" si="9"/>
        <v>0</v>
      </c>
      <c r="U381" s="25">
        <v>21</v>
      </c>
      <c r="V381" s="25">
        <f t="shared" si="10"/>
        <v>0</v>
      </c>
      <c r="W381" s="25">
        <f t="shared" si="11"/>
        <v>0</v>
      </c>
      <c r="X381" s="54"/>
      <c r="Y381" s="53" t="s">
        <v>101</v>
      </c>
      <c r="Z381" s="53" t="s">
        <v>71</v>
      </c>
    </row>
    <row r="382" spans="6:26" s="52" customFormat="1" ht="24" outlineLevel="2" x14ac:dyDescent="0.2">
      <c r="F382" s="20">
        <v>18</v>
      </c>
      <c r="G382" s="21" t="s">
        <v>10</v>
      </c>
      <c r="H382" s="53" t="s">
        <v>637</v>
      </c>
      <c r="I382" s="53"/>
      <c r="J382" s="54" t="s">
        <v>2105</v>
      </c>
      <c r="K382" s="21" t="s">
        <v>13</v>
      </c>
      <c r="L382" s="55">
        <v>3</v>
      </c>
      <c r="M382" s="24">
        <v>0</v>
      </c>
      <c r="N382" s="55">
        <f t="shared" si="6"/>
        <v>3</v>
      </c>
      <c r="O382" s="24">
        <v>0</v>
      </c>
      <c r="P382" s="25">
        <f t="shared" si="7"/>
        <v>0</v>
      </c>
      <c r="Q382" s="56"/>
      <c r="R382" s="57">
        <f t="shared" si="8"/>
        <v>0</v>
      </c>
      <c r="S382" s="56"/>
      <c r="T382" s="57">
        <f t="shared" si="9"/>
        <v>0</v>
      </c>
      <c r="U382" s="25">
        <v>21</v>
      </c>
      <c r="V382" s="25">
        <f t="shared" si="10"/>
        <v>0</v>
      </c>
      <c r="W382" s="25">
        <f t="shared" si="11"/>
        <v>0</v>
      </c>
      <c r="X382" s="54"/>
      <c r="Y382" s="53" t="s">
        <v>101</v>
      </c>
      <c r="Z382" s="53" t="s">
        <v>71</v>
      </c>
    </row>
    <row r="383" spans="6:26" s="102" customFormat="1" ht="12.75" customHeight="1" outlineLevel="2" x14ac:dyDescent="0.2">
      <c r="F383" s="103"/>
      <c r="G383" s="104"/>
      <c r="H383" s="104"/>
      <c r="I383" s="104"/>
      <c r="J383" s="105"/>
      <c r="K383" s="104"/>
      <c r="L383" s="106"/>
      <c r="M383" s="107"/>
      <c r="N383" s="106"/>
      <c r="O383" s="107"/>
      <c r="P383" s="108"/>
      <c r="Q383" s="109"/>
      <c r="R383" s="107"/>
      <c r="S383" s="107"/>
      <c r="T383" s="107"/>
      <c r="U383" s="110" t="s">
        <v>3</v>
      </c>
      <c r="V383" s="107"/>
      <c r="W383" s="107"/>
      <c r="X383" s="107"/>
      <c r="Y383" s="104"/>
      <c r="Z383" s="104"/>
    </row>
    <row r="384" spans="6:26" s="43" customFormat="1" ht="16.5" customHeight="1" outlineLevel="1" x14ac:dyDescent="0.2">
      <c r="F384" s="44"/>
      <c r="G384" s="6"/>
      <c r="H384" s="45"/>
      <c r="I384" s="45"/>
      <c r="J384" s="45" t="s">
        <v>1508</v>
      </c>
      <c r="K384" s="6"/>
      <c r="L384" s="46"/>
      <c r="M384" s="47"/>
      <c r="N384" s="46"/>
      <c r="O384" s="47"/>
      <c r="P384" s="48">
        <f>SUBTOTAL(9,P385:P402)</f>
        <v>0</v>
      </c>
      <c r="Q384" s="49"/>
      <c r="R384" s="50">
        <f>SUBTOTAL(9,R385:R402)</f>
        <v>0</v>
      </c>
      <c r="S384" s="47"/>
      <c r="T384" s="50">
        <f>SUBTOTAL(9,T385:T402)</f>
        <v>0</v>
      </c>
      <c r="U384" s="100" t="s">
        <v>3</v>
      </c>
      <c r="V384" s="48">
        <f>SUBTOTAL(9,V385:V402)</f>
        <v>0</v>
      </c>
      <c r="W384" s="48">
        <f>SUBTOTAL(9,W385:W402)</f>
        <v>0</v>
      </c>
      <c r="X384" s="51"/>
      <c r="Y384" s="29"/>
      <c r="Z384" s="29"/>
    </row>
    <row r="385" spans="6:26" s="52" customFormat="1" ht="48" outlineLevel="2" x14ac:dyDescent="0.2">
      <c r="F385" s="20">
        <v>1</v>
      </c>
      <c r="G385" s="21" t="s">
        <v>10</v>
      </c>
      <c r="H385" s="53" t="s">
        <v>638</v>
      </c>
      <c r="I385" s="53"/>
      <c r="J385" s="54" t="s">
        <v>2186</v>
      </c>
      <c r="K385" s="21" t="s">
        <v>13</v>
      </c>
      <c r="L385" s="55">
        <v>9</v>
      </c>
      <c r="M385" s="24">
        <v>0</v>
      </c>
      <c r="N385" s="55">
        <f t="shared" ref="N385:N401" si="12">L385*(1+M385/100)</f>
        <v>9</v>
      </c>
      <c r="O385" s="24">
        <v>0</v>
      </c>
      <c r="P385" s="25">
        <f t="shared" ref="P385:P401" si="13">N385*O385</f>
        <v>0</v>
      </c>
      <c r="Q385" s="56"/>
      <c r="R385" s="57">
        <f t="shared" ref="R385:R401" si="14">N385*Q385</f>
        <v>0</v>
      </c>
      <c r="S385" s="56"/>
      <c r="T385" s="57">
        <f t="shared" ref="T385:T401" si="15">N385*S385</f>
        <v>0</v>
      </c>
      <c r="U385" s="25">
        <v>21</v>
      </c>
      <c r="V385" s="25">
        <f t="shared" ref="V385:V401" si="16">P385*(U385/100)</f>
        <v>0</v>
      </c>
      <c r="W385" s="25">
        <f t="shared" ref="W385:W401" si="17">P385+V385</f>
        <v>0</v>
      </c>
      <c r="X385" s="54"/>
      <c r="Y385" s="53" t="s">
        <v>101</v>
      </c>
      <c r="Z385" s="53" t="s">
        <v>72</v>
      </c>
    </row>
    <row r="386" spans="6:26" s="52" customFormat="1" ht="48" outlineLevel="2" x14ac:dyDescent="0.2">
      <c r="F386" s="20">
        <v>2</v>
      </c>
      <c r="G386" s="21" t="s">
        <v>10</v>
      </c>
      <c r="H386" s="53" t="s">
        <v>639</v>
      </c>
      <c r="I386" s="53"/>
      <c r="J386" s="54" t="s">
        <v>2198</v>
      </c>
      <c r="K386" s="21" t="s">
        <v>13</v>
      </c>
      <c r="L386" s="55">
        <v>4</v>
      </c>
      <c r="M386" s="24">
        <v>0</v>
      </c>
      <c r="N386" s="55">
        <f t="shared" si="12"/>
        <v>4</v>
      </c>
      <c r="O386" s="24">
        <v>0</v>
      </c>
      <c r="P386" s="25">
        <f t="shared" si="13"/>
        <v>0</v>
      </c>
      <c r="Q386" s="56"/>
      <c r="R386" s="57">
        <f t="shared" si="14"/>
        <v>0</v>
      </c>
      <c r="S386" s="56"/>
      <c r="T386" s="57">
        <f t="shared" si="15"/>
        <v>0</v>
      </c>
      <c r="U386" s="25">
        <v>21</v>
      </c>
      <c r="V386" s="25">
        <f t="shared" si="16"/>
        <v>0</v>
      </c>
      <c r="W386" s="25">
        <f t="shared" si="17"/>
        <v>0</v>
      </c>
      <c r="X386" s="54"/>
      <c r="Y386" s="53" t="s">
        <v>101</v>
      </c>
      <c r="Z386" s="53" t="s">
        <v>72</v>
      </c>
    </row>
    <row r="387" spans="6:26" s="52" customFormat="1" ht="48" outlineLevel="2" x14ac:dyDescent="0.2">
      <c r="F387" s="20">
        <v>3</v>
      </c>
      <c r="G387" s="21" t="s">
        <v>10</v>
      </c>
      <c r="H387" s="53" t="s">
        <v>640</v>
      </c>
      <c r="I387" s="53"/>
      <c r="J387" s="54" t="s">
        <v>2183</v>
      </c>
      <c r="K387" s="21" t="s">
        <v>13</v>
      </c>
      <c r="L387" s="55">
        <v>37</v>
      </c>
      <c r="M387" s="24">
        <v>0</v>
      </c>
      <c r="N387" s="55">
        <f t="shared" si="12"/>
        <v>37</v>
      </c>
      <c r="O387" s="24">
        <v>0</v>
      </c>
      <c r="P387" s="25">
        <f t="shared" si="13"/>
        <v>0</v>
      </c>
      <c r="Q387" s="56"/>
      <c r="R387" s="57">
        <f t="shared" si="14"/>
        <v>0</v>
      </c>
      <c r="S387" s="56"/>
      <c r="T387" s="57">
        <f t="shared" si="15"/>
        <v>0</v>
      </c>
      <c r="U387" s="25">
        <v>21</v>
      </c>
      <c r="V387" s="25">
        <f t="shared" si="16"/>
        <v>0</v>
      </c>
      <c r="W387" s="25">
        <f t="shared" si="17"/>
        <v>0</v>
      </c>
      <c r="X387" s="54"/>
      <c r="Y387" s="53" t="s">
        <v>101</v>
      </c>
      <c r="Z387" s="53" t="s">
        <v>72</v>
      </c>
    </row>
    <row r="388" spans="6:26" s="52" customFormat="1" ht="48" outlineLevel="2" x14ac:dyDescent="0.2">
      <c r="F388" s="20">
        <v>4</v>
      </c>
      <c r="G388" s="21" t="s">
        <v>10</v>
      </c>
      <c r="H388" s="53" t="s">
        <v>641</v>
      </c>
      <c r="I388" s="53"/>
      <c r="J388" s="54" t="s">
        <v>2197</v>
      </c>
      <c r="K388" s="21" t="s">
        <v>13</v>
      </c>
      <c r="L388" s="55">
        <v>2</v>
      </c>
      <c r="M388" s="24">
        <v>0</v>
      </c>
      <c r="N388" s="55">
        <f t="shared" si="12"/>
        <v>2</v>
      </c>
      <c r="O388" s="24">
        <v>0</v>
      </c>
      <c r="P388" s="25">
        <f t="shared" si="13"/>
        <v>0</v>
      </c>
      <c r="Q388" s="56"/>
      <c r="R388" s="57">
        <f t="shared" si="14"/>
        <v>0</v>
      </c>
      <c r="S388" s="56"/>
      <c r="T388" s="57">
        <f t="shared" si="15"/>
        <v>0</v>
      </c>
      <c r="U388" s="25">
        <v>21</v>
      </c>
      <c r="V388" s="25">
        <f t="shared" si="16"/>
        <v>0</v>
      </c>
      <c r="W388" s="25">
        <f t="shared" si="17"/>
        <v>0</v>
      </c>
      <c r="X388" s="54"/>
      <c r="Y388" s="53" t="s">
        <v>101</v>
      </c>
      <c r="Z388" s="53" t="s">
        <v>72</v>
      </c>
    </row>
    <row r="389" spans="6:26" s="52" customFormat="1" ht="48" outlineLevel="2" x14ac:dyDescent="0.2">
      <c r="F389" s="20">
        <v>5</v>
      </c>
      <c r="G389" s="21" t="s">
        <v>10</v>
      </c>
      <c r="H389" s="53" t="s">
        <v>642</v>
      </c>
      <c r="I389" s="53"/>
      <c r="J389" s="54" t="s">
        <v>2184</v>
      </c>
      <c r="K389" s="21" t="s">
        <v>13</v>
      </c>
      <c r="L389" s="55">
        <v>30</v>
      </c>
      <c r="M389" s="24">
        <v>0</v>
      </c>
      <c r="N389" s="55">
        <f t="shared" si="12"/>
        <v>30</v>
      </c>
      <c r="O389" s="24">
        <v>0</v>
      </c>
      <c r="P389" s="25">
        <f t="shared" si="13"/>
        <v>0</v>
      </c>
      <c r="Q389" s="56"/>
      <c r="R389" s="57">
        <f t="shared" si="14"/>
        <v>0</v>
      </c>
      <c r="S389" s="56"/>
      <c r="T389" s="57">
        <f t="shared" si="15"/>
        <v>0</v>
      </c>
      <c r="U389" s="25">
        <v>21</v>
      </c>
      <c r="V389" s="25">
        <f t="shared" si="16"/>
        <v>0</v>
      </c>
      <c r="W389" s="25">
        <f t="shared" si="17"/>
        <v>0</v>
      </c>
      <c r="X389" s="54"/>
      <c r="Y389" s="53" t="s">
        <v>101</v>
      </c>
      <c r="Z389" s="53" t="s">
        <v>72</v>
      </c>
    </row>
    <row r="390" spans="6:26" s="52" customFormat="1" ht="48" outlineLevel="2" x14ac:dyDescent="0.2">
      <c r="F390" s="20">
        <v>6</v>
      </c>
      <c r="G390" s="21" t="s">
        <v>10</v>
      </c>
      <c r="H390" s="53" t="s">
        <v>643</v>
      </c>
      <c r="I390" s="53"/>
      <c r="J390" s="54" t="s">
        <v>2200</v>
      </c>
      <c r="K390" s="21" t="s">
        <v>13</v>
      </c>
      <c r="L390" s="55">
        <v>10</v>
      </c>
      <c r="M390" s="24">
        <v>0</v>
      </c>
      <c r="N390" s="55">
        <f t="shared" si="12"/>
        <v>10</v>
      </c>
      <c r="O390" s="24">
        <v>0</v>
      </c>
      <c r="P390" s="25">
        <f t="shared" si="13"/>
        <v>0</v>
      </c>
      <c r="Q390" s="56"/>
      <c r="R390" s="57">
        <f t="shared" si="14"/>
        <v>0</v>
      </c>
      <c r="S390" s="56"/>
      <c r="T390" s="57">
        <f t="shared" si="15"/>
        <v>0</v>
      </c>
      <c r="U390" s="25">
        <v>21</v>
      </c>
      <c r="V390" s="25">
        <f t="shared" si="16"/>
        <v>0</v>
      </c>
      <c r="W390" s="25">
        <f t="shared" si="17"/>
        <v>0</v>
      </c>
      <c r="X390" s="54"/>
      <c r="Y390" s="53" t="s">
        <v>101</v>
      </c>
      <c r="Z390" s="53" t="s">
        <v>72</v>
      </c>
    </row>
    <row r="391" spans="6:26" s="52" customFormat="1" ht="48" outlineLevel="2" x14ac:dyDescent="0.2">
      <c r="F391" s="20">
        <v>7</v>
      </c>
      <c r="G391" s="21" t="s">
        <v>10</v>
      </c>
      <c r="H391" s="53" t="s">
        <v>644</v>
      </c>
      <c r="I391" s="53"/>
      <c r="J391" s="54" t="s">
        <v>2185</v>
      </c>
      <c r="K391" s="21" t="s">
        <v>13</v>
      </c>
      <c r="L391" s="55">
        <v>4</v>
      </c>
      <c r="M391" s="24">
        <v>0</v>
      </c>
      <c r="N391" s="55">
        <f t="shared" si="12"/>
        <v>4</v>
      </c>
      <c r="O391" s="24">
        <v>0</v>
      </c>
      <c r="P391" s="25">
        <f t="shared" si="13"/>
        <v>0</v>
      </c>
      <c r="Q391" s="56"/>
      <c r="R391" s="57">
        <f t="shared" si="14"/>
        <v>0</v>
      </c>
      <c r="S391" s="56"/>
      <c r="T391" s="57">
        <f t="shared" si="15"/>
        <v>0</v>
      </c>
      <c r="U391" s="25">
        <v>21</v>
      </c>
      <c r="V391" s="25">
        <f t="shared" si="16"/>
        <v>0</v>
      </c>
      <c r="W391" s="25">
        <f t="shared" si="17"/>
        <v>0</v>
      </c>
      <c r="X391" s="54"/>
      <c r="Y391" s="53" t="s">
        <v>101</v>
      </c>
      <c r="Z391" s="53" t="s">
        <v>72</v>
      </c>
    </row>
    <row r="392" spans="6:26" s="52" customFormat="1" ht="48" outlineLevel="2" x14ac:dyDescent="0.2">
      <c r="F392" s="20">
        <v>8</v>
      </c>
      <c r="G392" s="21" t="s">
        <v>10</v>
      </c>
      <c r="H392" s="53" t="s">
        <v>645</v>
      </c>
      <c r="I392" s="53"/>
      <c r="J392" s="54" t="s">
        <v>2196</v>
      </c>
      <c r="K392" s="21" t="s">
        <v>13</v>
      </c>
      <c r="L392" s="55">
        <v>2</v>
      </c>
      <c r="M392" s="24">
        <v>0</v>
      </c>
      <c r="N392" s="55">
        <f t="shared" si="12"/>
        <v>2</v>
      </c>
      <c r="O392" s="24">
        <v>0</v>
      </c>
      <c r="P392" s="25">
        <f t="shared" si="13"/>
        <v>0</v>
      </c>
      <c r="Q392" s="56"/>
      <c r="R392" s="57">
        <f t="shared" si="14"/>
        <v>0</v>
      </c>
      <c r="S392" s="56"/>
      <c r="T392" s="57">
        <f t="shared" si="15"/>
        <v>0</v>
      </c>
      <c r="U392" s="25">
        <v>21</v>
      </c>
      <c r="V392" s="25">
        <f t="shared" si="16"/>
        <v>0</v>
      </c>
      <c r="W392" s="25">
        <f t="shared" si="17"/>
        <v>0</v>
      </c>
      <c r="X392" s="54"/>
      <c r="Y392" s="53" t="s">
        <v>101</v>
      </c>
      <c r="Z392" s="53" t="s">
        <v>72</v>
      </c>
    </row>
    <row r="393" spans="6:26" s="52" customFormat="1" ht="24" outlineLevel="2" x14ac:dyDescent="0.2">
      <c r="F393" s="20">
        <v>9</v>
      </c>
      <c r="G393" s="21" t="s">
        <v>10</v>
      </c>
      <c r="H393" s="53" t="s">
        <v>646</v>
      </c>
      <c r="I393" s="53"/>
      <c r="J393" s="54" t="s">
        <v>2056</v>
      </c>
      <c r="K393" s="21" t="s">
        <v>13</v>
      </c>
      <c r="L393" s="55">
        <v>7</v>
      </c>
      <c r="M393" s="24">
        <v>0</v>
      </c>
      <c r="N393" s="55">
        <f t="shared" si="12"/>
        <v>7</v>
      </c>
      <c r="O393" s="24">
        <v>0</v>
      </c>
      <c r="P393" s="25">
        <f t="shared" si="13"/>
        <v>0</v>
      </c>
      <c r="Q393" s="56"/>
      <c r="R393" s="57">
        <f t="shared" si="14"/>
        <v>0</v>
      </c>
      <c r="S393" s="56"/>
      <c r="T393" s="57">
        <f t="shared" si="15"/>
        <v>0</v>
      </c>
      <c r="U393" s="25">
        <v>21</v>
      </c>
      <c r="V393" s="25">
        <f t="shared" si="16"/>
        <v>0</v>
      </c>
      <c r="W393" s="25">
        <f t="shared" si="17"/>
        <v>0</v>
      </c>
      <c r="X393" s="54"/>
      <c r="Y393" s="53" t="s">
        <v>101</v>
      </c>
      <c r="Z393" s="53" t="s">
        <v>72</v>
      </c>
    </row>
    <row r="394" spans="6:26" s="52" customFormat="1" ht="24" outlineLevel="2" x14ac:dyDescent="0.2">
      <c r="F394" s="20">
        <v>10</v>
      </c>
      <c r="G394" s="21" t="s">
        <v>10</v>
      </c>
      <c r="H394" s="53" t="s">
        <v>647</v>
      </c>
      <c r="I394" s="53"/>
      <c r="J394" s="54" t="s">
        <v>2030</v>
      </c>
      <c r="K394" s="21" t="s">
        <v>13</v>
      </c>
      <c r="L394" s="55">
        <v>69</v>
      </c>
      <c r="M394" s="24">
        <v>0</v>
      </c>
      <c r="N394" s="55">
        <f t="shared" si="12"/>
        <v>69</v>
      </c>
      <c r="O394" s="24">
        <v>0</v>
      </c>
      <c r="P394" s="25">
        <f t="shared" si="13"/>
        <v>0</v>
      </c>
      <c r="Q394" s="56"/>
      <c r="R394" s="57">
        <f t="shared" si="14"/>
        <v>0</v>
      </c>
      <c r="S394" s="56"/>
      <c r="T394" s="57">
        <f t="shared" si="15"/>
        <v>0</v>
      </c>
      <c r="U394" s="25">
        <v>21</v>
      </c>
      <c r="V394" s="25">
        <f t="shared" si="16"/>
        <v>0</v>
      </c>
      <c r="W394" s="25">
        <f t="shared" si="17"/>
        <v>0</v>
      </c>
      <c r="X394" s="54"/>
      <c r="Y394" s="53" t="s">
        <v>101</v>
      </c>
      <c r="Z394" s="53" t="s">
        <v>72</v>
      </c>
    </row>
    <row r="395" spans="6:26" s="52" customFormat="1" ht="24" outlineLevel="2" x14ac:dyDescent="0.2">
      <c r="F395" s="20">
        <v>11</v>
      </c>
      <c r="G395" s="21" t="s">
        <v>10</v>
      </c>
      <c r="H395" s="53" t="s">
        <v>648</v>
      </c>
      <c r="I395" s="53"/>
      <c r="J395" s="54" t="s">
        <v>2063</v>
      </c>
      <c r="K395" s="21" t="s">
        <v>13</v>
      </c>
      <c r="L395" s="55">
        <v>15</v>
      </c>
      <c r="M395" s="24">
        <v>0</v>
      </c>
      <c r="N395" s="55">
        <f t="shared" si="12"/>
        <v>15</v>
      </c>
      <c r="O395" s="24">
        <v>0</v>
      </c>
      <c r="P395" s="25">
        <f t="shared" si="13"/>
        <v>0</v>
      </c>
      <c r="Q395" s="56"/>
      <c r="R395" s="57">
        <f t="shared" si="14"/>
        <v>0</v>
      </c>
      <c r="S395" s="56"/>
      <c r="T395" s="57">
        <f t="shared" si="15"/>
        <v>0</v>
      </c>
      <c r="U395" s="25">
        <v>21</v>
      </c>
      <c r="V395" s="25">
        <f t="shared" si="16"/>
        <v>0</v>
      </c>
      <c r="W395" s="25">
        <f t="shared" si="17"/>
        <v>0</v>
      </c>
      <c r="X395" s="54"/>
      <c r="Y395" s="53" t="s">
        <v>101</v>
      </c>
      <c r="Z395" s="53" t="s">
        <v>72</v>
      </c>
    </row>
    <row r="396" spans="6:26" s="52" customFormat="1" ht="24" outlineLevel="2" x14ac:dyDescent="0.2">
      <c r="F396" s="20">
        <v>12</v>
      </c>
      <c r="G396" s="21" t="s">
        <v>10</v>
      </c>
      <c r="H396" s="53" t="s">
        <v>649</v>
      </c>
      <c r="I396" s="53"/>
      <c r="J396" s="54" t="s">
        <v>2024</v>
      </c>
      <c r="K396" s="21" t="s">
        <v>13</v>
      </c>
      <c r="L396" s="55">
        <v>4</v>
      </c>
      <c r="M396" s="24">
        <v>0</v>
      </c>
      <c r="N396" s="55">
        <f t="shared" si="12"/>
        <v>4</v>
      </c>
      <c r="O396" s="24">
        <v>0</v>
      </c>
      <c r="P396" s="25">
        <f t="shared" si="13"/>
        <v>0</v>
      </c>
      <c r="Q396" s="56"/>
      <c r="R396" s="57">
        <f t="shared" si="14"/>
        <v>0</v>
      </c>
      <c r="S396" s="56"/>
      <c r="T396" s="57">
        <f t="shared" si="15"/>
        <v>0</v>
      </c>
      <c r="U396" s="25">
        <v>21</v>
      </c>
      <c r="V396" s="25">
        <f t="shared" si="16"/>
        <v>0</v>
      </c>
      <c r="W396" s="25">
        <f t="shared" si="17"/>
        <v>0</v>
      </c>
      <c r="X396" s="54"/>
      <c r="Y396" s="53" t="s">
        <v>101</v>
      </c>
      <c r="Z396" s="53" t="s">
        <v>72</v>
      </c>
    </row>
    <row r="397" spans="6:26" s="52" customFormat="1" ht="24" outlineLevel="2" x14ac:dyDescent="0.2">
      <c r="F397" s="20">
        <v>13</v>
      </c>
      <c r="G397" s="21" t="s">
        <v>10</v>
      </c>
      <c r="H397" s="53" t="s">
        <v>650</v>
      </c>
      <c r="I397" s="53"/>
      <c r="J397" s="54" t="s">
        <v>2076</v>
      </c>
      <c r="K397" s="21" t="s">
        <v>13</v>
      </c>
      <c r="L397" s="55">
        <v>3</v>
      </c>
      <c r="M397" s="24">
        <v>0</v>
      </c>
      <c r="N397" s="55">
        <f t="shared" si="12"/>
        <v>3</v>
      </c>
      <c r="O397" s="24">
        <v>0</v>
      </c>
      <c r="P397" s="25">
        <f t="shared" si="13"/>
        <v>0</v>
      </c>
      <c r="Q397" s="56"/>
      <c r="R397" s="57">
        <f t="shared" si="14"/>
        <v>0</v>
      </c>
      <c r="S397" s="56"/>
      <c r="T397" s="57">
        <f t="shared" si="15"/>
        <v>0</v>
      </c>
      <c r="U397" s="25">
        <v>21</v>
      </c>
      <c r="V397" s="25">
        <f t="shared" si="16"/>
        <v>0</v>
      </c>
      <c r="W397" s="25">
        <f t="shared" si="17"/>
        <v>0</v>
      </c>
      <c r="X397" s="54"/>
      <c r="Y397" s="53" t="s">
        <v>101</v>
      </c>
      <c r="Z397" s="53" t="s">
        <v>72</v>
      </c>
    </row>
    <row r="398" spans="6:26" s="52" customFormat="1" ht="24" outlineLevel="2" x14ac:dyDescent="0.2">
      <c r="F398" s="20">
        <v>14</v>
      </c>
      <c r="G398" s="21" t="s">
        <v>10</v>
      </c>
      <c r="H398" s="53" t="s">
        <v>651</v>
      </c>
      <c r="I398" s="53"/>
      <c r="J398" s="54" t="s">
        <v>2099</v>
      </c>
      <c r="K398" s="21" t="s">
        <v>13</v>
      </c>
      <c r="L398" s="55">
        <v>6</v>
      </c>
      <c r="M398" s="24">
        <v>0</v>
      </c>
      <c r="N398" s="55">
        <f t="shared" si="12"/>
        <v>6</v>
      </c>
      <c r="O398" s="24">
        <v>0</v>
      </c>
      <c r="P398" s="25">
        <f t="shared" si="13"/>
        <v>0</v>
      </c>
      <c r="Q398" s="56"/>
      <c r="R398" s="57">
        <f t="shared" si="14"/>
        <v>0</v>
      </c>
      <c r="S398" s="56"/>
      <c r="T398" s="57">
        <f t="shared" si="15"/>
        <v>0</v>
      </c>
      <c r="U398" s="25">
        <v>21</v>
      </c>
      <c r="V398" s="25">
        <f t="shared" si="16"/>
        <v>0</v>
      </c>
      <c r="W398" s="25">
        <f t="shared" si="17"/>
        <v>0</v>
      </c>
      <c r="X398" s="54"/>
      <c r="Y398" s="53" t="s">
        <v>101</v>
      </c>
      <c r="Z398" s="53" t="s">
        <v>72</v>
      </c>
    </row>
    <row r="399" spans="6:26" s="52" customFormat="1" ht="24" outlineLevel="2" x14ac:dyDescent="0.2">
      <c r="F399" s="20">
        <v>15</v>
      </c>
      <c r="G399" s="21" t="s">
        <v>10</v>
      </c>
      <c r="H399" s="53" t="s">
        <v>652</v>
      </c>
      <c r="I399" s="53"/>
      <c r="J399" s="54" t="s">
        <v>2046</v>
      </c>
      <c r="K399" s="21" t="s">
        <v>13</v>
      </c>
      <c r="L399" s="55">
        <v>25</v>
      </c>
      <c r="M399" s="24">
        <v>0</v>
      </c>
      <c r="N399" s="55">
        <f t="shared" si="12"/>
        <v>25</v>
      </c>
      <c r="O399" s="24">
        <v>0</v>
      </c>
      <c r="P399" s="25">
        <f t="shared" si="13"/>
        <v>0</v>
      </c>
      <c r="Q399" s="56"/>
      <c r="R399" s="57">
        <f t="shared" si="14"/>
        <v>0</v>
      </c>
      <c r="S399" s="56"/>
      <c r="T399" s="57">
        <f t="shared" si="15"/>
        <v>0</v>
      </c>
      <c r="U399" s="25">
        <v>21</v>
      </c>
      <c r="V399" s="25">
        <f t="shared" si="16"/>
        <v>0</v>
      </c>
      <c r="W399" s="25">
        <f t="shared" si="17"/>
        <v>0</v>
      </c>
      <c r="X399" s="54"/>
      <c r="Y399" s="53" t="s">
        <v>101</v>
      </c>
      <c r="Z399" s="53" t="s">
        <v>72</v>
      </c>
    </row>
    <row r="400" spans="6:26" s="52" customFormat="1" ht="24" outlineLevel="2" x14ac:dyDescent="0.2">
      <c r="F400" s="20">
        <v>16</v>
      </c>
      <c r="G400" s="21" t="s">
        <v>10</v>
      </c>
      <c r="H400" s="53" t="s">
        <v>653</v>
      </c>
      <c r="I400" s="53"/>
      <c r="J400" s="54" t="s">
        <v>2115</v>
      </c>
      <c r="K400" s="21" t="s">
        <v>13</v>
      </c>
      <c r="L400" s="55">
        <v>2</v>
      </c>
      <c r="M400" s="24">
        <v>0</v>
      </c>
      <c r="N400" s="55">
        <f t="shared" si="12"/>
        <v>2</v>
      </c>
      <c r="O400" s="24">
        <v>0</v>
      </c>
      <c r="P400" s="25">
        <f t="shared" si="13"/>
        <v>0</v>
      </c>
      <c r="Q400" s="56"/>
      <c r="R400" s="57">
        <f t="shared" si="14"/>
        <v>0</v>
      </c>
      <c r="S400" s="56"/>
      <c r="T400" s="57">
        <f t="shared" si="15"/>
        <v>0</v>
      </c>
      <c r="U400" s="25">
        <v>21</v>
      </c>
      <c r="V400" s="25">
        <f t="shared" si="16"/>
        <v>0</v>
      </c>
      <c r="W400" s="25">
        <f t="shared" si="17"/>
        <v>0</v>
      </c>
      <c r="X400" s="54"/>
      <c r="Y400" s="53" t="s">
        <v>101</v>
      </c>
      <c r="Z400" s="53" t="s">
        <v>72</v>
      </c>
    </row>
    <row r="401" spans="6:26" s="52" customFormat="1" ht="24" outlineLevel="2" x14ac:dyDescent="0.2">
      <c r="F401" s="20">
        <v>17</v>
      </c>
      <c r="G401" s="21" t="s">
        <v>10</v>
      </c>
      <c r="H401" s="53" t="s">
        <v>654</v>
      </c>
      <c r="I401" s="53"/>
      <c r="J401" s="54" t="s">
        <v>2117</v>
      </c>
      <c r="K401" s="21" t="s">
        <v>62</v>
      </c>
      <c r="L401" s="55">
        <v>1</v>
      </c>
      <c r="M401" s="24">
        <v>0</v>
      </c>
      <c r="N401" s="55">
        <f t="shared" si="12"/>
        <v>1</v>
      </c>
      <c r="O401" s="24">
        <v>0</v>
      </c>
      <c r="P401" s="25">
        <f t="shared" si="13"/>
        <v>0</v>
      </c>
      <c r="Q401" s="56"/>
      <c r="R401" s="57">
        <f t="shared" si="14"/>
        <v>0</v>
      </c>
      <c r="S401" s="56"/>
      <c r="T401" s="57">
        <f t="shared" si="15"/>
        <v>0</v>
      </c>
      <c r="U401" s="25">
        <v>21</v>
      </c>
      <c r="V401" s="25">
        <f t="shared" si="16"/>
        <v>0</v>
      </c>
      <c r="W401" s="25">
        <f t="shared" si="17"/>
        <v>0</v>
      </c>
      <c r="X401" s="54"/>
      <c r="Y401" s="53" t="s">
        <v>101</v>
      </c>
      <c r="Z401" s="53" t="s">
        <v>72</v>
      </c>
    </row>
    <row r="402" spans="6:26" s="102" customFormat="1" ht="12.75" customHeight="1" outlineLevel="2" x14ac:dyDescent="0.2">
      <c r="F402" s="103"/>
      <c r="G402" s="104"/>
      <c r="H402" s="104"/>
      <c r="I402" s="104"/>
      <c r="J402" s="105"/>
      <c r="K402" s="104"/>
      <c r="L402" s="106"/>
      <c r="M402" s="107"/>
      <c r="N402" s="106"/>
      <c r="O402" s="107"/>
      <c r="P402" s="108"/>
      <c r="Q402" s="109"/>
      <c r="R402" s="107"/>
      <c r="S402" s="107"/>
      <c r="T402" s="107"/>
      <c r="U402" s="110" t="s">
        <v>3</v>
      </c>
      <c r="V402" s="107"/>
      <c r="W402" s="107"/>
      <c r="X402" s="107"/>
      <c r="Y402" s="104"/>
      <c r="Z402" s="104"/>
    </row>
    <row r="403" spans="6:26" s="43" customFormat="1" ht="16.5" customHeight="1" outlineLevel="1" x14ac:dyDescent="0.2">
      <c r="F403" s="44"/>
      <c r="G403" s="6"/>
      <c r="H403" s="45"/>
      <c r="I403" s="45"/>
      <c r="J403" s="45" t="s">
        <v>1593</v>
      </c>
      <c r="K403" s="6"/>
      <c r="L403" s="46"/>
      <c r="M403" s="47"/>
      <c r="N403" s="46"/>
      <c r="O403" s="47"/>
      <c r="P403" s="48">
        <f>SUBTOTAL(9,P404:P419)</f>
        <v>0</v>
      </c>
      <c r="Q403" s="49"/>
      <c r="R403" s="50">
        <f>SUBTOTAL(9,R404:R419)</f>
        <v>0</v>
      </c>
      <c r="S403" s="47"/>
      <c r="T403" s="50">
        <f>SUBTOTAL(9,T404:T419)</f>
        <v>0</v>
      </c>
      <c r="U403" s="100" t="s">
        <v>3</v>
      </c>
      <c r="V403" s="48">
        <f>SUBTOTAL(9,V404:V419)</f>
        <v>0</v>
      </c>
      <c r="W403" s="48">
        <f>SUBTOTAL(9,W404:W419)</f>
        <v>0</v>
      </c>
      <c r="X403" s="51"/>
      <c r="Y403" s="29"/>
      <c r="Z403" s="29"/>
    </row>
    <row r="404" spans="6:26" s="52" customFormat="1" ht="12" outlineLevel="2" x14ac:dyDescent="0.2">
      <c r="F404" s="20">
        <v>1</v>
      </c>
      <c r="G404" s="21" t="s">
        <v>10</v>
      </c>
      <c r="H404" s="53" t="s">
        <v>655</v>
      </c>
      <c r="I404" s="53"/>
      <c r="J404" s="54" t="s">
        <v>1386</v>
      </c>
      <c r="K404" s="21" t="s">
        <v>5</v>
      </c>
      <c r="L404" s="55">
        <v>2448</v>
      </c>
      <c r="M404" s="24">
        <v>0</v>
      </c>
      <c r="N404" s="55">
        <f t="shared" ref="N404:N418" si="18">L404*(1+M404/100)</f>
        <v>2448</v>
      </c>
      <c r="O404" s="24">
        <v>0</v>
      </c>
      <c r="P404" s="25">
        <f t="shared" ref="P404:P418" si="19">N404*O404</f>
        <v>0</v>
      </c>
      <c r="Q404" s="56"/>
      <c r="R404" s="57">
        <f t="shared" ref="R404:R418" si="20">N404*Q404</f>
        <v>0</v>
      </c>
      <c r="S404" s="56"/>
      <c r="T404" s="57">
        <f t="shared" ref="T404:T418" si="21">N404*S404</f>
        <v>0</v>
      </c>
      <c r="U404" s="25">
        <v>21</v>
      </c>
      <c r="V404" s="25">
        <f t="shared" ref="V404:V418" si="22">P404*(U404/100)</f>
        <v>0</v>
      </c>
      <c r="W404" s="25">
        <f t="shared" ref="W404:W418" si="23">P404+V404</f>
        <v>0</v>
      </c>
      <c r="X404" s="54"/>
      <c r="Y404" s="53" t="s">
        <v>101</v>
      </c>
      <c r="Z404" s="53" t="s">
        <v>73</v>
      </c>
    </row>
    <row r="405" spans="6:26" s="52" customFormat="1" ht="12" outlineLevel="2" x14ac:dyDescent="0.2">
      <c r="F405" s="20">
        <v>2</v>
      </c>
      <c r="G405" s="21" t="s">
        <v>10</v>
      </c>
      <c r="H405" s="53" t="s">
        <v>656</v>
      </c>
      <c r="I405" s="53"/>
      <c r="J405" s="54" t="s">
        <v>1387</v>
      </c>
      <c r="K405" s="21" t="s">
        <v>5</v>
      </c>
      <c r="L405" s="55">
        <v>2460</v>
      </c>
      <c r="M405" s="24">
        <v>0</v>
      </c>
      <c r="N405" s="55">
        <f t="shared" si="18"/>
        <v>2460</v>
      </c>
      <c r="O405" s="24">
        <v>0</v>
      </c>
      <c r="P405" s="25">
        <f t="shared" si="19"/>
        <v>0</v>
      </c>
      <c r="Q405" s="56"/>
      <c r="R405" s="57">
        <f t="shared" si="20"/>
        <v>0</v>
      </c>
      <c r="S405" s="56"/>
      <c r="T405" s="57">
        <f t="shared" si="21"/>
        <v>0</v>
      </c>
      <c r="U405" s="25">
        <v>21</v>
      </c>
      <c r="V405" s="25">
        <f t="shared" si="22"/>
        <v>0</v>
      </c>
      <c r="W405" s="25">
        <f t="shared" si="23"/>
        <v>0</v>
      </c>
      <c r="X405" s="54"/>
      <c r="Y405" s="53" t="s">
        <v>101</v>
      </c>
      <c r="Z405" s="53" t="s">
        <v>73</v>
      </c>
    </row>
    <row r="406" spans="6:26" s="52" customFormat="1" ht="12" outlineLevel="2" x14ac:dyDescent="0.2">
      <c r="F406" s="20">
        <v>3</v>
      </c>
      <c r="G406" s="21" t="s">
        <v>10</v>
      </c>
      <c r="H406" s="53" t="s">
        <v>657</v>
      </c>
      <c r="I406" s="53"/>
      <c r="J406" s="54" t="s">
        <v>1388</v>
      </c>
      <c r="K406" s="21" t="s">
        <v>5</v>
      </c>
      <c r="L406" s="55">
        <v>255</v>
      </c>
      <c r="M406" s="24">
        <v>0</v>
      </c>
      <c r="N406" s="55">
        <f t="shared" si="18"/>
        <v>255</v>
      </c>
      <c r="O406" s="24">
        <v>0</v>
      </c>
      <c r="P406" s="25">
        <f t="shared" si="19"/>
        <v>0</v>
      </c>
      <c r="Q406" s="56"/>
      <c r="R406" s="57">
        <f t="shared" si="20"/>
        <v>0</v>
      </c>
      <c r="S406" s="56"/>
      <c r="T406" s="57">
        <f t="shared" si="21"/>
        <v>0</v>
      </c>
      <c r="U406" s="25">
        <v>21</v>
      </c>
      <c r="V406" s="25">
        <f t="shared" si="22"/>
        <v>0</v>
      </c>
      <c r="W406" s="25">
        <f t="shared" si="23"/>
        <v>0</v>
      </c>
      <c r="X406" s="54"/>
      <c r="Y406" s="53" t="s">
        <v>101</v>
      </c>
      <c r="Z406" s="53" t="s">
        <v>73</v>
      </c>
    </row>
    <row r="407" spans="6:26" s="52" customFormat="1" ht="12" outlineLevel="2" x14ac:dyDescent="0.2">
      <c r="F407" s="20">
        <v>4</v>
      </c>
      <c r="G407" s="21" t="s">
        <v>10</v>
      </c>
      <c r="H407" s="53" t="s">
        <v>658</v>
      </c>
      <c r="I407" s="53"/>
      <c r="J407" s="54" t="s">
        <v>1389</v>
      </c>
      <c r="K407" s="21" t="s">
        <v>5</v>
      </c>
      <c r="L407" s="55">
        <v>28</v>
      </c>
      <c r="M407" s="24">
        <v>0</v>
      </c>
      <c r="N407" s="55">
        <f t="shared" si="18"/>
        <v>28</v>
      </c>
      <c r="O407" s="24">
        <v>0</v>
      </c>
      <c r="P407" s="25">
        <f t="shared" si="19"/>
        <v>0</v>
      </c>
      <c r="Q407" s="56"/>
      <c r="R407" s="57">
        <f t="shared" si="20"/>
        <v>0</v>
      </c>
      <c r="S407" s="56"/>
      <c r="T407" s="57">
        <f t="shared" si="21"/>
        <v>0</v>
      </c>
      <c r="U407" s="25">
        <v>21</v>
      </c>
      <c r="V407" s="25">
        <f t="shared" si="22"/>
        <v>0</v>
      </c>
      <c r="W407" s="25">
        <f t="shared" si="23"/>
        <v>0</v>
      </c>
      <c r="X407" s="54"/>
      <c r="Y407" s="53" t="s">
        <v>101</v>
      </c>
      <c r="Z407" s="53" t="s">
        <v>73</v>
      </c>
    </row>
    <row r="408" spans="6:26" s="52" customFormat="1" ht="12" outlineLevel="2" x14ac:dyDescent="0.2">
      <c r="F408" s="20">
        <v>5</v>
      </c>
      <c r="G408" s="21" t="s">
        <v>10</v>
      </c>
      <c r="H408" s="53" t="s">
        <v>659</v>
      </c>
      <c r="I408" s="53"/>
      <c r="J408" s="54" t="s">
        <v>1348</v>
      </c>
      <c r="K408" s="21" t="s">
        <v>5</v>
      </c>
      <c r="L408" s="55">
        <v>36</v>
      </c>
      <c r="M408" s="24">
        <v>0</v>
      </c>
      <c r="N408" s="55">
        <f t="shared" si="18"/>
        <v>36</v>
      </c>
      <c r="O408" s="24">
        <v>0</v>
      </c>
      <c r="P408" s="25">
        <f t="shared" si="19"/>
        <v>0</v>
      </c>
      <c r="Q408" s="56"/>
      <c r="R408" s="57">
        <f t="shared" si="20"/>
        <v>0</v>
      </c>
      <c r="S408" s="56"/>
      <c r="T408" s="57">
        <f t="shared" si="21"/>
        <v>0</v>
      </c>
      <c r="U408" s="25">
        <v>21</v>
      </c>
      <c r="V408" s="25">
        <f t="shared" si="22"/>
        <v>0</v>
      </c>
      <c r="W408" s="25">
        <f t="shared" si="23"/>
        <v>0</v>
      </c>
      <c r="X408" s="54"/>
      <c r="Y408" s="53" t="s">
        <v>101</v>
      </c>
      <c r="Z408" s="53" t="s">
        <v>73</v>
      </c>
    </row>
    <row r="409" spans="6:26" s="52" customFormat="1" ht="12" outlineLevel="2" x14ac:dyDescent="0.2">
      <c r="F409" s="20">
        <v>6</v>
      </c>
      <c r="G409" s="21" t="s">
        <v>10</v>
      </c>
      <c r="H409" s="53" t="s">
        <v>660</v>
      </c>
      <c r="I409" s="53"/>
      <c r="J409" s="54" t="s">
        <v>1390</v>
      </c>
      <c r="K409" s="21" t="s">
        <v>5</v>
      </c>
      <c r="L409" s="55">
        <v>184</v>
      </c>
      <c r="M409" s="24">
        <v>0</v>
      </c>
      <c r="N409" s="55">
        <f t="shared" si="18"/>
        <v>184</v>
      </c>
      <c r="O409" s="24">
        <v>0</v>
      </c>
      <c r="P409" s="25">
        <f t="shared" si="19"/>
        <v>0</v>
      </c>
      <c r="Q409" s="56"/>
      <c r="R409" s="57">
        <f t="shared" si="20"/>
        <v>0</v>
      </c>
      <c r="S409" s="56"/>
      <c r="T409" s="57">
        <f t="shared" si="21"/>
        <v>0</v>
      </c>
      <c r="U409" s="25">
        <v>21</v>
      </c>
      <c r="V409" s="25">
        <f t="shared" si="22"/>
        <v>0</v>
      </c>
      <c r="W409" s="25">
        <f t="shared" si="23"/>
        <v>0</v>
      </c>
      <c r="X409" s="54"/>
      <c r="Y409" s="53" t="s">
        <v>101</v>
      </c>
      <c r="Z409" s="53" t="s">
        <v>73</v>
      </c>
    </row>
    <row r="410" spans="6:26" s="52" customFormat="1" ht="12" outlineLevel="2" x14ac:dyDescent="0.2">
      <c r="F410" s="20">
        <v>7</v>
      </c>
      <c r="G410" s="21" t="s">
        <v>10</v>
      </c>
      <c r="H410" s="53" t="s">
        <v>661</v>
      </c>
      <c r="I410" s="53"/>
      <c r="J410" s="54" t="s">
        <v>1365</v>
      </c>
      <c r="K410" s="21" t="s">
        <v>5</v>
      </c>
      <c r="L410" s="55">
        <v>57</v>
      </c>
      <c r="M410" s="24">
        <v>0</v>
      </c>
      <c r="N410" s="55">
        <f t="shared" si="18"/>
        <v>57</v>
      </c>
      <c r="O410" s="24">
        <v>0</v>
      </c>
      <c r="P410" s="25">
        <f t="shared" si="19"/>
        <v>0</v>
      </c>
      <c r="Q410" s="56"/>
      <c r="R410" s="57">
        <f t="shared" si="20"/>
        <v>0</v>
      </c>
      <c r="S410" s="56"/>
      <c r="T410" s="57">
        <f t="shared" si="21"/>
        <v>0</v>
      </c>
      <c r="U410" s="25">
        <v>21</v>
      </c>
      <c r="V410" s="25">
        <f t="shared" si="22"/>
        <v>0</v>
      </c>
      <c r="W410" s="25">
        <f t="shared" si="23"/>
        <v>0</v>
      </c>
      <c r="X410" s="54"/>
      <c r="Y410" s="53" t="s">
        <v>101</v>
      </c>
      <c r="Z410" s="53" t="s">
        <v>73</v>
      </c>
    </row>
    <row r="411" spans="6:26" s="52" customFormat="1" ht="12" outlineLevel="2" x14ac:dyDescent="0.2">
      <c r="F411" s="20">
        <v>8</v>
      </c>
      <c r="G411" s="21" t="s">
        <v>10</v>
      </c>
      <c r="H411" s="53" t="s">
        <v>662</v>
      </c>
      <c r="I411" s="53"/>
      <c r="J411" s="54" t="s">
        <v>1366</v>
      </c>
      <c r="K411" s="21" t="s">
        <v>5</v>
      </c>
      <c r="L411" s="55">
        <v>32</v>
      </c>
      <c r="M411" s="24">
        <v>0</v>
      </c>
      <c r="N411" s="55">
        <f t="shared" si="18"/>
        <v>32</v>
      </c>
      <c r="O411" s="24">
        <v>0</v>
      </c>
      <c r="P411" s="25">
        <f t="shared" si="19"/>
        <v>0</v>
      </c>
      <c r="Q411" s="56"/>
      <c r="R411" s="57">
        <f t="shared" si="20"/>
        <v>0</v>
      </c>
      <c r="S411" s="56"/>
      <c r="T411" s="57">
        <f t="shared" si="21"/>
        <v>0</v>
      </c>
      <c r="U411" s="25">
        <v>21</v>
      </c>
      <c r="V411" s="25">
        <f t="shared" si="22"/>
        <v>0</v>
      </c>
      <c r="W411" s="25">
        <f t="shared" si="23"/>
        <v>0</v>
      </c>
      <c r="X411" s="54"/>
      <c r="Y411" s="53" t="s">
        <v>101</v>
      </c>
      <c r="Z411" s="53" t="s">
        <v>73</v>
      </c>
    </row>
    <row r="412" spans="6:26" s="52" customFormat="1" ht="12" outlineLevel="2" x14ac:dyDescent="0.2">
      <c r="F412" s="20">
        <v>9</v>
      </c>
      <c r="G412" s="21" t="s">
        <v>10</v>
      </c>
      <c r="H412" s="53" t="s">
        <v>663</v>
      </c>
      <c r="I412" s="53"/>
      <c r="J412" s="54" t="s">
        <v>1403</v>
      </c>
      <c r="K412" s="21" t="s">
        <v>5</v>
      </c>
      <c r="L412" s="55">
        <v>37</v>
      </c>
      <c r="M412" s="24">
        <v>0</v>
      </c>
      <c r="N412" s="55">
        <f t="shared" si="18"/>
        <v>37</v>
      </c>
      <c r="O412" s="24">
        <v>0</v>
      </c>
      <c r="P412" s="25">
        <f t="shared" si="19"/>
        <v>0</v>
      </c>
      <c r="Q412" s="56"/>
      <c r="R412" s="57">
        <f t="shared" si="20"/>
        <v>0</v>
      </c>
      <c r="S412" s="56"/>
      <c r="T412" s="57">
        <f t="shared" si="21"/>
        <v>0</v>
      </c>
      <c r="U412" s="25">
        <v>21</v>
      </c>
      <c r="V412" s="25">
        <f t="shared" si="22"/>
        <v>0</v>
      </c>
      <c r="W412" s="25">
        <f t="shared" si="23"/>
        <v>0</v>
      </c>
      <c r="X412" s="54"/>
      <c r="Y412" s="53" t="s">
        <v>101</v>
      </c>
      <c r="Z412" s="53" t="s">
        <v>73</v>
      </c>
    </row>
    <row r="413" spans="6:26" s="52" customFormat="1" ht="12" outlineLevel="2" x14ac:dyDescent="0.2">
      <c r="F413" s="20">
        <v>10</v>
      </c>
      <c r="G413" s="21" t="s">
        <v>10</v>
      </c>
      <c r="H413" s="53" t="s">
        <v>664</v>
      </c>
      <c r="I413" s="53"/>
      <c r="J413" s="54" t="s">
        <v>1420</v>
      </c>
      <c r="K413" s="21" t="s">
        <v>5</v>
      </c>
      <c r="L413" s="55">
        <v>17</v>
      </c>
      <c r="M413" s="24">
        <v>0</v>
      </c>
      <c r="N413" s="55">
        <f t="shared" si="18"/>
        <v>17</v>
      </c>
      <c r="O413" s="24">
        <v>0</v>
      </c>
      <c r="P413" s="25">
        <f t="shared" si="19"/>
        <v>0</v>
      </c>
      <c r="Q413" s="56"/>
      <c r="R413" s="57">
        <f t="shared" si="20"/>
        <v>0</v>
      </c>
      <c r="S413" s="56"/>
      <c r="T413" s="57">
        <f t="shared" si="21"/>
        <v>0</v>
      </c>
      <c r="U413" s="25">
        <v>21</v>
      </c>
      <c r="V413" s="25">
        <f t="shared" si="22"/>
        <v>0</v>
      </c>
      <c r="W413" s="25">
        <f t="shared" si="23"/>
        <v>0</v>
      </c>
      <c r="X413" s="54"/>
      <c r="Y413" s="53" t="s">
        <v>101</v>
      </c>
      <c r="Z413" s="53" t="s">
        <v>73</v>
      </c>
    </row>
    <row r="414" spans="6:26" s="52" customFormat="1" ht="12" outlineLevel="2" x14ac:dyDescent="0.2">
      <c r="F414" s="20">
        <v>11</v>
      </c>
      <c r="G414" s="21" t="s">
        <v>10</v>
      </c>
      <c r="H414" s="53" t="s">
        <v>665</v>
      </c>
      <c r="I414" s="53"/>
      <c r="J414" s="54" t="s">
        <v>1385</v>
      </c>
      <c r="K414" s="21" t="s">
        <v>5</v>
      </c>
      <c r="L414" s="55">
        <v>97</v>
      </c>
      <c r="M414" s="24">
        <v>0</v>
      </c>
      <c r="N414" s="55">
        <f t="shared" si="18"/>
        <v>97</v>
      </c>
      <c r="O414" s="24">
        <v>0</v>
      </c>
      <c r="P414" s="25">
        <f t="shared" si="19"/>
        <v>0</v>
      </c>
      <c r="Q414" s="56"/>
      <c r="R414" s="57">
        <f t="shared" si="20"/>
        <v>0</v>
      </c>
      <c r="S414" s="56"/>
      <c r="T414" s="57">
        <f t="shared" si="21"/>
        <v>0</v>
      </c>
      <c r="U414" s="25">
        <v>21</v>
      </c>
      <c r="V414" s="25">
        <f t="shared" si="22"/>
        <v>0</v>
      </c>
      <c r="W414" s="25">
        <f t="shared" si="23"/>
        <v>0</v>
      </c>
      <c r="X414" s="54"/>
      <c r="Y414" s="53" t="s">
        <v>101</v>
      </c>
      <c r="Z414" s="53" t="s">
        <v>73</v>
      </c>
    </row>
    <row r="415" spans="6:26" s="52" customFormat="1" ht="12" outlineLevel="2" x14ac:dyDescent="0.2">
      <c r="F415" s="20">
        <v>12</v>
      </c>
      <c r="G415" s="21" t="s">
        <v>10</v>
      </c>
      <c r="H415" s="53" t="s">
        <v>666</v>
      </c>
      <c r="I415" s="53"/>
      <c r="J415" s="54" t="s">
        <v>1482</v>
      </c>
      <c r="K415" s="21" t="s">
        <v>5</v>
      </c>
      <c r="L415" s="55">
        <v>1393</v>
      </c>
      <c r="M415" s="24">
        <v>0</v>
      </c>
      <c r="N415" s="55">
        <f t="shared" si="18"/>
        <v>1393</v>
      </c>
      <c r="O415" s="24">
        <v>0</v>
      </c>
      <c r="P415" s="25">
        <f t="shared" si="19"/>
        <v>0</v>
      </c>
      <c r="Q415" s="56"/>
      <c r="R415" s="57">
        <f t="shared" si="20"/>
        <v>0</v>
      </c>
      <c r="S415" s="56"/>
      <c r="T415" s="57">
        <f t="shared" si="21"/>
        <v>0</v>
      </c>
      <c r="U415" s="25">
        <v>21</v>
      </c>
      <c r="V415" s="25">
        <f t="shared" si="22"/>
        <v>0</v>
      </c>
      <c r="W415" s="25">
        <f t="shared" si="23"/>
        <v>0</v>
      </c>
      <c r="X415" s="54"/>
      <c r="Y415" s="53" t="s">
        <v>101</v>
      </c>
      <c r="Z415" s="53" t="s">
        <v>73</v>
      </c>
    </row>
    <row r="416" spans="6:26" s="52" customFormat="1" ht="12" outlineLevel="2" x14ac:dyDescent="0.2">
      <c r="F416" s="20">
        <v>13</v>
      </c>
      <c r="G416" s="21" t="s">
        <v>10</v>
      </c>
      <c r="H416" s="53" t="s">
        <v>667</v>
      </c>
      <c r="I416" s="53"/>
      <c r="J416" s="54" t="s">
        <v>1594</v>
      </c>
      <c r="K416" s="21" t="s">
        <v>5</v>
      </c>
      <c r="L416" s="55">
        <v>68</v>
      </c>
      <c r="M416" s="24">
        <v>0</v>
      </c>
      <c r="N416" s="55">
        <f t="shared" si="18"/>
        <v>68</v>
      </c>
      <c r="O416" s="24">
        <v>0</v>
      </c>
      <c r="P416" s="25">
        <f t="shared" si="19"/>
        <v>0</v>
      </c>
      <c r="Q416" s="56"/>
      <c r="R416" s="57">
        <f t="shared" si="20"/>
        <v>0</v>
      </c>
      <c r="S416" s="56"/>
      <c r="T416" s="57">
        <f t="shared" si="21"/>
        <v>0</v>
      </c>
      <c r="U416" s="25">
        <v>21</v>
      </c>
      <c r="V416" s="25">
        <f t="shared" si="22"/>
        <v>0</v>
      </c>
      <c r="W416" s="25">
        <f t="shared" si="23"/>
        <v>0</v>
      </c>
      <c r="X416" s="54"/>
      <c r="Y416" s="53" t="s">
        <v>101</v>
      </c>
      <c r="Z416" s="53" t="s">
        <v>73</v>
      </c>
    </row>
    <row r="417" spans="6:26" s="52" customFormat="1" ht="24" outlineLevel="2" x14ac:dyDescent="0.2">
      <c r="F417" s="20">
        <v>14</v>
      </c>
      <c r="G417" s="21" t="s">
        <v>10</v>
      </c>
      <c r="H417" s="53" t="s">
        <v>668</v>
      </c>
      <c r="I417" s="53"/>
      <c r="J417" s="54" t="s">
        <v>1992</v>
      </c>
      <c r="K417" s="21" t="s">
        <v>5</v>
      </c>
      <c r="L417" s="55">
        <v>32</v>
      </c>
      <c r="M417" s="24">
        <v>0</v>
      </c>
      <c r="N417" s="55">
        <f t="shared" si="18"/>
        <v>32</v>
      </c>
      <c r="O417" s="24">
        <v>0</v>
      </c>
      <c r="P417" s="25">
        <f t="shared" si="19"/>
        <v>0</v>
      </c>
      <c r="Q417" s="56"/>
      <c r="R417" s="57">
        <f t="shared" si="20"/>
        <v>0</v>
      </c>
      <c r="S417" s="56"/>
      <c r="T417" s="57">
        <f t="shared" si="21"/>
        <v>0</v>
      </c>
      <c r="U417" s="25">
        <v>21</v>
      </c>
      <c r="V417" s="25">
        <f t="shared" si="22"/>
        <v>0</v>
      </c>
      <c r="W417" s="25">
        <f t="shared" si="23"/>
        <v>0</v>
      </c>
      <c r="X417" s="54"/>
      <c r="Y417" s="53" t="s">
        <v>101</v>
      </c>
      <c r="Z417" s="53" t="s">
        <v>73</v>
      </c>
    </row>
    <row r="418" spans="6:26" s="52" customFormat="1" ht="24" outlineLevel="2" x14ac:dyDescent="0.2">
      <c r="F418" s="20">
        <v>15</v>
      </c>
      <c r="G418" s="21" t="s">
        <v>10</v>
      </c>
      <c r="H418" s="53" t="s">
        <v>669</v>
      </c>
      <c r="I418" s="53"/>
      <c r="J418" s="54" t="s">
        <v>2072</v>
      </c>
      <c r="K418" s="21" t="s">
        <v>13</v>
      </c>
      <c r="L418" s="55">
        <v>98</v>
      </c>
      <c r="M418" s="24">
        <v>0</v>
      </c>
      <c r="N418" s="55">
        <f t="shared" si="18"/>
        <v>98</v>
      </c>
      <c r="O418" s="24">
        <v>0</v>
      </c>
      <c r="P418" s="25">
        <f t="shared" si="19"/>
        <v>0</v>
      </c>
      <c r="Q418" s="56"/>
      <c r="R418" s="57">
        <f t="shared" si="20"/>
        <v>0</v>
      </c>
      <c r="S418" s="56"/>
      <c r="T418" s="57">
        <f t="shared" si="21"/>
        <v>0</v>
      </c>
      <c r="U418" s="25">
        <v>21</v>
      </c>
      <c r="V418" s="25">
        <f t="shared" si="22"/>
        <v>0</v>
      </c>
      <c r="W418" s="25">
        <f t="shared" si="23"/>
        <v>0</v>
      </c>
      <c r="X418" s="54"/>
      <c r="Y418" s="53" t="s">
        <v>101</v>
      </c>
      <c r="Z418" s="53" t="s">
        <v>73</v>
      </c>
    </row>
    <row r="419" spans="6:26" s="102" customFormat="1" ht="12.75" customHeight="1" outlineLevel="2" x14ac:dyDescent="0.2">
      <c r="F419" s="103"/>
      <c r="G419" s="104"/>
      <c r="H419" s="104"/>
      <c r="I419" s="104"/>
      <c r="J419" s="105"/>
      <c r="K419" s="104"/>
      <c r="L419" s="106"/>
      <c r="M419" s="107"/>
      <c r="N419" s="106"/>
      <c r="O419" s="107"/>
      <c r="P419" s="108"/>
      <c r="Q419" s="109"/>
      <c r="R419" s="107"/>
      <c r="S419" s="107"/>
      <c r="T419" s="107"/>
      <c r="U419" s="110" t="s">
        <v>3</v>
      </c>
      <c r="V419" s="107"/>
      <c r="W419" s="107"/>
      <c r="X419" s="107"/>
      <c r="Y419" s="104"/>
      <c r="Z419" s="104"/>
    </row>
    <row r="420" spans="6:26" s="43" customFormat="1" ht="16.5" customHeight="1" outlineLevel="1" x14ac:dyDescent="0.2">
      <c r="F420" s="44"/>
      <c r="G420" s="6"/>
      <c r="H420" s="45"/>
      <c r="I420" s="45"/>
      <c r="J420" s="45" t="s">
        <v>1377</v>
      </c>
      <c r="K420" s="6"/>
      <c r="L420" s="46"/>
      <c r="M420" s="47"/>
      <c r="N420" s="46"/>
      <c r="O420" s="47"/>
      <c r="P420" s="48">
        <f>SUBTOTAL(9,P421:P427)</f>
        <v>0</v>
      </c>
      <c r="Q420" s="49"/>
      <c r="R420" s="50">
        <f>SUBTOTAL(9,R421:R427)</f>
        <v>0</v>
      </c>
      <c r="S420" s="47"/>
      <c r="T420" s="50">
        <f>SUBTOTAL(9,T421:T427)</f>
        <v>0</v>
      </c>
      <c r="U420" s="100" t="s">
        <v>3</v>
      </c>
      <c r="V420" s="48">
        <f>SUBTOTAL(9,V421:V427)</f>
        <v>0</v>
      </c>
      <c r="W420" s="48">
        <f>SUBTOTAL(9,W421:W427)</f>
        <v>0</v>
      </c>
      <c r="X420" s="51"/>
      <c r="Y420" s="29"/>
      <c r="Z420" s="29"/>
    </row>
    <row r="421" spans="6:26" s="52" customFormat="1" ht="12" outlineLevel="2" x14ac:dyDescent="0.2">
      <c r="F421" s="20">
        <v>1</v>
      </c>
      <c r="G421" s="21" t="s">
        <v>10</v>
      </c>
      <c r="H421" s="53" t="s">
        <v>670</v>
      </c>
      <c r="I421" s="53"/>
      <c r="J421" s="54" t="s">
        <v>1341</v>
      </c>
      <c r="K421" s="21" t="s">
        <v>13</v>
      </c>
      <c r="L421" s="55">
        <v>2</v>
      </c>
      <c r="M421" s="24">
        <v>0</v>
      </c>
      <c r="N421" s="55">
        <f t="shared" ref="N421:N426" si="24">L421*(1+M421/100)</f>
        <v>2</v>
      </c>
      <c r="O421" s="24">
        <v>0</v>
      </c>
      <c r="P421" s="25">
        <f t="shared" ref="P421:P426" si="25">N421*O421</f>
        <v>0</v>
      </c>
      <c r="Q421" s="56"/>
      <c r="R421" s="57">
        <f t="shared" ref="R421:R426" si="26">N421*Q421</f>
        <v>0</v>
      </c>
      <c r="S421" s="56"/>
      <c r="T421" s="57">
        <f t="shared" ref="T421:T426" si="27">N421*S421</f>
        <v>0</v>
      </c>
      <c r="U421" s="25">
        <v>21</v>
      </c>
      <c r="V421" s="25">
        <f t="shared" ref="V421:V426" si="28">P421*(U421/100)</f>
        <v>0</v>
      </c>
      <c r="W421" s="25">
        <f t="shared" ref="W421:W426" si="29">P421+V421</f>
        <v>0</v>
      </c>
      <c r="X421" s="54"/>
      <c r="Y421" s="53" t="s">
        <v>101</v>
      </c>
      <c r="Z421" s="53" t="s">
        <v>74</v>
      </c>
    </row>
    <row r="422" spans="6:26" s="52" customFormat="1" ht="12" outlineLevel="2" x14ac:dyDescent="0.2">
      <c r="F422" s="20">
        <v>2</v>
      </c>
      <c r="G422" s="21" t="s">
        <v>10</v>
      </c>
      <c r="H422" s="53" t="s">
        <v>671</v>
      </c>
      <c r="I422" s="53"/>
      <c r="J422" s="54" t="s">
        <v>1451</v>
      </c>
      <c r="K422" s="21" t="s">
        <v>13</v>
      </c>
      <c r="L422" s="55">
        <v>2</v>
      </c>
      <c r="M422" s="24">
        <v>0</v>
      </c>
      <c r="N422" s="55">
        <f t="shared" si="24"/>
        <v>2</v>
      </c>
      <c r="O422" s="24">
        <v>0</v>
      </c>
      <c r="P422" s="25">
        <f t="shared" si="25"/>
        <v>0</v>
      </c>
      <c r="Q422" s="56"/>
      <c r="R422" s="57">
        <f t="shared" si="26"/>
        <v>0</v>
      </c>
      <c r="S422" s="56"/>
      <c r="T422" s="57">
        <f t="shared" si="27"/>
        <v>0</v>
      </c>
      <c r="U422" s="25">
        <v>21</v>
      </c>
      <c r="V422" s="25">
        <f t="shared" si="28"/>
        <v>0</v>
      </c>
      <c r="W422" s="25">
        <f t="shared" si="29"/>
        <v>0</v>
      </c>
      <c r="X422" s="54"/>
      <c r="Y422" s="53" t="s">
        <v>101</v>
      </c>
      <c r="Z422" s="53" t="s">
        <v>74</v>
      </c>
    </row>
    <row r="423" spans="6:26" s="52" customFormat="1" ht="12" outlineLevel="2" x14ac:dyDescent="0.2">
      <c r="F423" s="20">
        <v>3</v>
      </c>
      <c r="G423" s="21" t="s">
        <v>10</v>
      </c>
      <c r="H423" s="53" t="s">
        <v>672</v>
      </c>
      <c r="I423" s="53"/>
      <c r="J423" s="54" t="s">
        <v>1568</v>
      </c>
      <c r="K423" s="21" t="s">
        <v>13</v>
      </c>
      <c r="L423" s="55">
        <v>2</v>
      </c>
      <c r="M423" s="24">
        <v>0</v>
      </c>
      <c r="N423" s="55">
        <f t="shared" si="24"/>
        <v>2</v>
      </c>
      <c r="O423" s="24">
        <v>0</v>
      </c>
      <c r="P423" s="25">
        <f t="shared" si="25"/>
        <v>0</v>
      </c>
      <c r="Q423" s="56"/>
      <c r="R423" s="57">
        <f t="shared" si="26"/>
        <v>0</v>
      </c>
      <c r="S423" s="56"/>
      <c r="T423" s="57">
        <f t="shared" si="27"/>
        <v>0</v>
      </c>
      <c r="U423" s="25">
        <v>21</v>
      </c>
      <c r="V423" s="25">
        <f t="shared" si="28"/>
        <v>0</v>
      </c>
      <c r="W423" s="25">
        <f t="shared" si="29"/>
        <v>0</v>
      </c>
      <c r="X423" s="54"/>
      <c r="Y423" s="53" t="s">
        <v>101</v>
      </c>
      <c r="Z423" s="53" t="s">
        <v>74</v>
      </c>
    </row>
    <row r="424" spans="6:26" s="52" customFormat="1" ht="12" outlineLevel="2" x14ac:dyDescent="0.2">
      <c r="F424" s="20">
        <v>4</v>
      </c>
      <c r="G424" s="21" t="s">
        <v>10</v>
      </c>
      <c r="H424" s="53" t="s">
        <v>673</v>
      </c>
      <c r="I424" s="53"/>
      <c r="J424" s="54" t="s">
        <v>1305</v>
      </c>
      <c r="K424" s="21" t="s">
        <v>5</v>
      </c>
      <c r="L424" s="55">
        <v>85</v>
      </c>
      <c r="M424" s="24">
        <v>0</v>
      </c>
      <c r="N424" s="55">
        <f t="shared" si="24"/>
        <v>85</v>
      </c>
      <c r="O424" s="24">
        <v>0</v>
      </c>
      <c r="P424" s="25">
        <f t="shared" si="25"/>
        <v>0</v>
      </c>
      <c r="Q424" s="56"/>
      <c r="R424" s="57">
        <f t="shared" si="26"/>
        <v>0</v>
      </c>
      <c r="S424" s="56"/>
      <c r="T424" s="57">
        <f t="shared" si="27"/>
        <v>0</v>
      </c>
      <c r="U424" s="25">
        <v>21</v>
      </c>
      <c r="V424" s="25">
        <f t="shared" si="28"/>
        <v>0</v>
      </c>
      <c r="W424" s="25">
        <f t="shared" si="29"/>
        <v>0</v>
      </c>
      <c r="X424" s="54"/>
      <c r="Y424" s="53" t="s">
        <v>101</v>
      </c>
      <c r="Z424" s="53" t="s">
        <v>74</v>
      </c>
    </row>
    <row r="425" spans="6:26" s="52" customFormat="1" ht="12" outlineLevel="2" x14ac:dyDescent="0.2">
      <c r="F425" s="20">
        <v>5</v>
      </c>
      <c r="G425" s="21" t="s">
        <v>10</v>
      </c>
      <c r="H425" s="53" t="s">
        <v>674</v>
      </c>
      <c r="I425" s="53"/>
      <c r="J425" s="54" t="s">
        <v>1325</v>
      </c>
      <c r="K425" s="21" t="s">
        <v>5</v>
      </c>
      <c r="L425" s="55">
        <v>75</v>
      </c>
      <c r="M425" s="24">
        <v>0</v>
      </c>
      <c r="N425" s="55">
        <f t="shared" si="24"/>
        <v>75</v>
      </c>
      <c r="O425" s="24">
        <v>0</v>
      </c>
      <c r="P425" s="25">
        <f t="shared" si="25"/>
        <v>0</v>
      </c>
      <c r="Q425" s="56"/>
      <c r="R425" s="57">
        <f t="shared" si="26"/>
        <v>0</v>
      </c>
      <c r="S425" s="56"/>
      <c r="T425" s="57">
        <f t="shared" si="27"/>
        <v>0</v>
      </c>
      <c r="U425" s="25">
        <v>21</v>
      </c>
      <c r="V425" s="25">
        <f t="shared" si="28"/>
        <v>0</v>
      </c>
      <c r="W425" s="25">
        <f t="shared" si="29"/>
        <v>0</v>
      </c>
      <c r="X425" s="54"/>
      <c r="Y425" s="53" t="s">
        <v>101</v>
      </c>
      <c r="Z425" s="53" t="s">
        <v>74</v>
      </c>
    </row>
    <row r="426" spans="6:26" s="52" customFormat="1" ht="12" outlineLevel="2" x14ac:dyDescent="0.2">
      <c r="F426" s="20">
        <v>6</v>
      </c>
      <c r="G426" s="21" t="s">
        <v>10</v>
      </c>
      <c r="H426" s="53" t="s">
        <v>675</v>
      </c>
      <c r="I426" s="53"/>
      <c r="J426" s="54" t="s">
        <v>1326</v>
      </c>
      <c r="K426" s="21" t="s">
        <v>5</v>
      </c>
      <c r="L426" s="55">
        <v>89</v>
      </c>
      <c r="M426" s="24">
        <v>0</v>
      </c>
      <c r="N426" s="55">
        <f t="shared" si="24"/>
        <v>89</v>
      </c>
      <c r="O426" s="24">
        <v>0</v>
      </c>
      <c r="P426" s="25">
        <f t="shared" si="25"/>
        <v>0</v>
      </c>
      <c r="Q426" s="56"/>
      <c r="R426" s="57">
        <f t="shared" si="26"/>
        <v>0</v>
      </c>
      <c r="S426" s="56"/>
      <c r="T426" s="57">
        <f t="shared" si="27"/>
        <v>0</v>
      </c>
      <c r="U426" s="25">
        <v>21</v>
      </c>
      <c r="V426" s="25">
        <f t="shared" si="28"/>
        <v>0</v>
      </c>
      <c r="W426" s="25">
        <f t="shared" si="29"/>
        <v>0</v>
      </c>
      <c r="X426" s="54"/>
      <c r="Y426" s="53" t="s">
        <v>101</v>
      </c>
      <c r="Z426" s="53" t="s">
        <v>74</v>
      </c>
    </row>
    <row r="427" spans="6:26" s="102" customFormat="1" ht="12.75" customHeight="1" outlineLevel="2" x14ac:dyDescent="0.2">
      <c r="F427" s="103"/>
      <c r="G427" s="104"/>
      <c r="H427" s="104"/>
      <c r="I427" s="104"/>
      <c r="J427" s="105"/>
      <c r="K427" s="104"/>
      <c r="L427" s="106"/>
      <c r="M427" s="107"/>
      <c r="N427" s="106"/>
      <c r="O427" s="107"/>
      <c r="P427" s="108"/>
      <c r="Q427" s="109"/>
      <c r="R427" s="107"/>
      <c r="S427" s="107"/>
      <c r="T427" s="107"/>
      <c r="U427" s="110" t="s">
        <v>3</v>
      </c>
      <c r="V427" s="107"/>
      <c r="W427" s="107"/>
      <c r="X427" s="107"/>
      <c r="Y427" s="104"/>
      <c r="Z427" s="104"/>
    </row>
    <row r="428" spans="6:26" s="43" customFormat="1" ht="16.5" customHeight="1" outlineLevel="1" x14ac:dyDescent="0.2">
      <c r="F428" s="44"/>
      <c r="G428" s="6"/>
      <c r="H428" s="45"/>
      <c r="I428" s="45"/>
      <c r="J428" s="45" t="s">
        <v>1334</v>
      </c>
      <c r="K428" s="6"/>
      <c r="L428" s="46"/>
      <c r="M428" s="47"/>
      <c r="N428" s="46"/>
      <c r="O428" s="47"/>
      <c r="P428" s="48">
        <f>SUBTOTAL(9,P429:P435)</f>
        <v>0</v>
      </c>
      <c r="Q428" s="49"/>
      <c r="R428" s="50">
        <f>SUBTOTAL(9,R429:R435)</f>
        <v>0</v>
      </c>
      <c r="S428" s="47"/>
      <c r="T428" s="50">
        <f>SUBTOTAL(9,T429:T435)</f>
        <v>0</v>
      </c>
      <c r="U428" s="100" t="s">
        <v>3</v>
      </c>
      <c r="V428" s="48">
        <f>SUBTOTAL(9,V429:V435)</f>
        <v>0</v>
      </c>
      <c r="W428" s="48">
        <f>SUBTOTAL(9,W429:W435)</f>
        <v>0</v>
      </c>
      <c r="X428" s="51"/>
      <c r="Y428" s="29"/>
      <c r="Z428" s="29"/>
    </row>
    <row r="429" spans="6:26" s="52" customFormat="1" ht="12" outlineLevel="2" x14ac:dyDescent="0.2">
      <c r="F429" s="20">
        <v>1</v>
      </c>
      <c r="G429" s="21" t="s">
        <v>10</v>
      </c>
      <c r="H429" s="53" t="s">
        <v>676</v>
      </c>
      <c r="I429" s="53"/>
      <c r="J429" s="54" t="s">
        <v>1899</v>
      </c>
      <c r="K429" s="21" t="s">
        <v>13</v>
      </c>
      <c r="L429" s="55">
        <v>574</v>
      </c>
      <c r="M429" s="24">
        <v>0</v>
      </c>
      <c r="N429" s="55">
        <f t="shared" ref="N429:N434" si="30">L429*(1+M429/100)</f>
        <v>574</v>
      </c>
      <c r="O429" s="24">
        <v>0</v>
      </c>
      <c r="P429" s="25">
        <f t="shared" ref="P429:P434" si="31">N429*O429</f>
        <v>0</v>
      </c>
      <c r="Q429" s="56"/>
      <c r="R429" s="57">
        <f t="shared" ref="R429:R434" si="32">N429*Q429</f>
        <v>0</v>
      </c>
      <c r="S429" s="56"/>
      <c r="T429" s="57">
        <f t="shared" ref="T429:T434" si="33">N429*S429</f>
        <v>0</v>
      </c>
      <c r="U429" s="25">
        <v>21</v>
      </c>
      <c r="V429" s="25">
        <f t="shared" ref="V429:V434" si="34">P429*(U429/100)</f>
        <v>0</v>
      </c>
      <c r="W429" s="25">
        <f t="shared" ref="W429:W434" si="35">P429+V429</f>
        <v>0</v>
      </c>
      <c r="X429" s="54"/>
      <c r="Y429" s="53" t="s">
        <v>101</v>
      </c>
      <c r="Z429" s="53" t="s">
        <v>75</v>
      </c>
    </row>
    <row r="430" spans="6:26" s="52" customFormat="1" ht="12" outlineLevel="2" x14ac:dyDescent="0.2">
      <c r="F430" s="20">
        <v>2</v>
      </c>
      <c r="G430" s="21" t="s">
        <v>10</v>
      </c>
      <c r="H430" s="53" t="s">
        <v>677</v>
      </c>
      <c r="I430" s="53"/>
      <c r="J430" s="54" t="s">
        <v>1669</v>
      </c>
      <c r="K430" s="21" t="s">
        <v>13</v>
      </c>
      <c r="L430" s="55">
        <v>59</v>
      </c>
      <c r="M430" s="24">
        <v>0</v>
      </c>
      <c r="N430" s="55">
        <f t="shared" si="30"/>
        <v>59</v>
      </c>
      <c r="O430" s="24">
        <v>0</v>
      </c>
      <c r="P430" s="25">
        <f t="shared" si="31"/>
        <v>0</v>
      </c>
      <c r="Q430" s="56"/>
      <c r="R430" s="57">
        <f t="shared" si="32"/>
        <v>0</v>
      </c>
      <c r="S430" s="56"/>
      <c r="T430" s="57">
        <f t="shared" si="33"/>
        <v>0</v>
      </c>
      <c r="U430" s="25">
        <v>21</v>
      </c>
      <c r="V430" s="25">
        <f t="shared" si="34"/>
        <v>0</v>
      </c>
      <c r="W430" s="25">
        <f t="shared" si="35"/>
        <v>0</v>
      </c>
      <c r="X430" s="54"/>
      <c r="Y430" s="53" t="s">
        <v>101</v>
      </c>
      <c r="Z430" s="53" t="s">
        <v>75</v>
      </c>
    </row>
    <row r="431" spans="6:26" s="52" customFormat="1" ht="12" outlineLevel="2" x14ac:dyDescent="0.2">
      <c r="F431" s="20">
        <v>3</v>
      </c>
      <c r="G431" s="21" t="s">
        <v>10</v>
      </c>
      <c r="H431" s="53" t="s">
        <v>678</v>
      </c>
      <c r="I431" s="53"/>
      <c r="J431" s="54" t="s">
        <v>1750</v>
      </c>
      <c r="K431" s="21" t="s">
        <v>13</v>
      </c>
      <c r="L431" s="55">
        <v>2</v>
      </c>
      <c r="M431" s="24">
        <v>0</v>
      </c>
      <c r="N431" s="55">
        <f t="shared" si="30"/>
        <v>2</v>
      </c>
      <c r="O431" s="24">
        <v>0</v>
      </c>
      <c r="P431" s="25">
        <f t="shared" si="31"/>
        <v>0</v>
      </c>
      <c r="Q431" s="56"/>
      <c r="R431" s="57">
        <f t="shared" si="32"/>
        <v>0</v>
      </c>
      <c r="S431" s="56"/>
      <c r="T431" s="57">
        <f t="shared" si="33"/>
        <v>0</v>
      </c>
      <c r="U431" s="25">
        <v>21</v>
      </c>
      <c r="V431" s="25">
        <f t="shared" si="34"/>
        <v>0</v>
      </c>
      <c r="W431" s="25">
        <f t="shared" si="35"/>
        <v>0</v>
      </c>
      <c r="X431" s="54"/>
      <c r="Y431" s="53" t="s">
        <v>101</v>
      </c>
      <c r="Z431" s="53" t="s">
        <v>75</v>
      </c>
    </row>
    <row r="432" spans="6:26" s="52" customFormat="1" ht="12" outlineLevel="2" x14ac:dyDescent="0.2">
      <c r="F432" s="20">
        <v>4</v>
      </c>
      <c r="G432" s="21" t="s">
        <v>10</v>
      </c>
      <c r="H432" s="53" t="s">
        <v>679</v>
      </c>
      <c r="I432" s="53"/>
      <c r="J432" s="54" t="s">
        <v>1255</v>
      </c>
      <c r="K432" s="21" t="s">
        <v>5</v>
      </c>
      <c r="L432" s="55">
        <v>644</v>
      </c>
      <c r="M432" s="24">
        <v>0</v>
      </c>
      <c r="N432" s="55">
        <f t="shared" si="30"/>
        <v>644</v>
      </c>
      <c r="O432" s="24">
        <v>0</v>
      </c>
      <c r="P432" s="25">
        <f t="shared" si="31"/>
        <v>0</v>
      </c>
      <c r="Q432" s="56"/>
      <c r="R432" s="57">
        <f t="shared" si="32"/>
        <v>0</v>
      </c>
      <c r="S432" s="56"/>
      <c r="T432" s="57">
        <f t="shared" si="33"/>
        <v>0</v>
      </c>
      <c r="U432" s="25">
        <v>21</v>
      </c>
      <c r="V432" s="25">
        <f t="shared" si="34"/>
        <v>0</v>
      </c>
      <c r="W432" s="25">
        <f t="shared" si="35"/>
        <v>0</v>
      </c>
      <c r="X432" s="54"/>
      <c r="Y432" s="53" t="s">
        <v>101</v>
      </c>
      <c r="Z432" s="53" t="s">
        <v>75</v>
      </c>
    </row>
    <row r="433" spans="6:26" s="52" customFormat="1" ht="12" outlineLevel="2" x14ac:dyDescent="0.2">
      <c r="F433" s="20">
        <v>5</v>
      </c>
      <c r="G433" s="21" t="s">
        <v>10</v>
      </c>
      <c r="H433" s="53" t="s">
        <v>680</v>
      </c>
      <c r="I433" s="53"/>
      <c r="J433" s="54" t="s">
        <v>1256</v>
      </c>
      <c r="K433" s="21" t="s">
        <v>5</v>
      </c>
      <c r="L433" s="55">
        <v>749</v>
      </c>
      <c r="M433" s="24">
        <v>0</v>
      </c>
      <c r="N433" s="55">
        <f t="shared" si="30"/>
        <v>749</v>
      </c>
      <c r="O433" s="24">
        <v>0</v>
      </c>
      <c r="P433" s="25">
        <f t="shared" si="31"/>
        <v>0</v>
      </c>
      <c r="Q433" s="56"/>
      <c r="R433" s="57">
        <f t="shared" si="32"/>
        <v>0</v>
      </c>
      <c r="S433" s="56"/>
      <c r="T433" s="57">
        <f t="shared" si="33"/>
        <v>0</v>
      </c>
      <c r="U433" s="25">
        <v>21</v>
      </c>
      <c r="V433" s="25">
        <f t="shared" si="34"/>
        <v>0</v>
      </c>
      <c r="W433" s="25">
        <f t="shared" si="35"/>
        <v>0</v>
      </c>
      <c r="X433" s="54"/>
      <c r="Y433" s="53" t="s">
        <v>101</v>
      </c>
      <c r="Z433" s="53" t="s">
        <v>75</v>
      </c>
    </row>
    <row r="434" spans="6:26" s="52" customFormat="1" ht="12" outlineLevel="2" x14ac:dyDescent="0.2">
      <c r="F434" s="20">
        <v>6</v>
      </c>
      <c r="G434" s="21" t="s">
        <v>10</v>
      </c>
      <c r="H434" s="53" t="s">
        <v>681</v>
      </c>
      <c r="I434" s="53"/>
      <c r="J434" s="54" t="s">
        <v>1257</v>
      </c>
      <c r="K434" s="21" t="s">
        <v>5</v>
      </c>
      <c r="L434" s="55">
        <v>28</v>
      </c>
      <c r="M434" s="24">
        <v>0</v>
      </c>
      <c r="N434" s="55">
        <f t="shared" si="30"/>
        <v>28</v>
      </c>
      <c r="O434" s="24">
        <v>0</v>
      </c>
      <c r="P434" s="25">
        <f t="shared" si="31"/>
        <v>0</v>
      </c>
      <c r="Q434" s="56"/>
      <c r="R434" s="57">
        <f t="shared" si="32"/>
        <v>0</v>
      </c>
      <c r="S434" s="56"/>
      <c r="T434" s="57">
        <f t="shared" si="33"/>
        <v>0</v>
      </c>
      <c r="U434" s="25">
        <v>21</v>
      </c>
      <c r="V434" s="25">
        <f t="shared" si="34"/>
        <v>0</v>
      </c>
      <c r="W434" s="25">
        <f t="shared" si="35"/>
        <v>0</v>
      </c>
      <c r="X434" s="54"/>
      <c r="Y434" s="53" t="s">
        <v>101</v>
      </c>
      <c r="Z434" s="53" t="s">
        <v>75</v>
      </c>
    </row>
    <row r="435" spans="6:26" s="102" customFormat="1" ht="12.75" customHeight="1" outlineLevel="2" x14ac:dyDescent="0.2">
      <c r="F435" s="103"/>
      <c r="G435" s="104"/>
      <c r="H435" s="104"/>
      <c r="I435" s="104"/>
      <c r="J435" s="105"/>
      <c r="K435" s="104"/>
      <c r="L435" s="106"/>
      <c r="M435" s="107"/>
      <c r="N435" s="106"/>
      <c r="O435" s="107"/>
      <c r="P435" s="108"/>
      <c r="Q435" s="109"/>
      <c r="R435" s="107"/>
      <c r="S435" s="107"/>
      <c r="T435" s="107"/>
      <c r="U435" s="110" t="s">
        <v>3</v>
      </c>
      <c r="V435" s="107"/>
      <c r="W435" s="107"/>
      <c r="X435" s="107"/>
      <c r="Y435" s="104"/>
      <c r="Z435" s="104"/>
    </row>
    <row r="436" spans="6:26" s="43" customFormat="1" ht="16.5" customHeight="1" outlineLevel="1" x14ac:dyDescent="0.2">
      <c r="F436" s="44"/>
      <c r="G436" s="6"/>
      <c r="H436" s="45"/>
      <c r="I436" s="45"/>
      <c r="J436" s="45" t="s">
        <v>1638</v>
      </c>
      <c r="K436" s="6"/>
      <c r="L436" s="46"/>
      <c r="M436" s="47"/>
      <c r="N436" s="46"/>
      <c r="O436" s="47"/>
      <c r="P436" s="48">
        <f>SUBTOTAL(9,P437:P441)</f>
        <v>0</v>
      </c>
      <c r="Q436" s="49"/>
      <c r="R436" s="50">
        <f>SUBTOTAL(9,R437:R441)</f>
        <v>0</v>
      </c>
      <c r="S436" s="47"/>
      <c r="T436" s="50">
        <f>SUBTOTAL(9,T437:T441)</f>
        <v>0</v>
      </c>
      <c r="U436" s="100" t="s">
        <v>3</v>
      </c>
      <c r="V436" s="48">
        <f>SUBTOTAL(9,V437:V441)</f>
        <v>0</v>
      </c>
      <c r="W436" s="48">
        <f>SUBTOTAL(9,W437:W441)</f>
        <v>0</v>
      </c>
      <c r="X436" s="51"/>
      <c r="Y436" s="29"/>
      <c r="Z436" s="29"/>
    </row>
    <row r="437" spans="6:26" s="52" customFormat="1" ht="12" outlineLevel="2" x14ac:dyDescent="0.2">
      <c r="F437" s="20">
        <v>1</v>
      </c>
      <c r="G437" s="21" t="s">
        <v>10</v>
      </c>
      <c r="H437" s="53" t="s">
        <v>682</v>
      </c>
      <c r="I437" s="53"/>
      <c r="J437" s="54" t="s">
        <v>1442</v>
      </c>
      <c r="K437" s="21" t="s">
        <v>13</v>
      </c>
      <c r="L437" s="55">
        <v>574</v>
      </c>
      <c r="M437" s="24">
        <v>0</v>
      </c>
      <c r="N437" s="55">
        <f>L437*(1+M437/100)</f>
        <v>574</v>
      </c>
      <c r="O437" s="24">
        <v>0</v>
      </c>
      <c r="P437" s="25">
        <f>N437*O437</f>
        <v>0</v>
      </c>
      <c r="Q437" s="56"/>
      <c r="R437" s="57">
        <f>N437*Q437</f>
        <v>0</v>
      </c>
      <c r="S437" s="56"/>
      <c r="T437" s="57">
        <f>N437*S437</f>
        <v>0</v>
      </c>
      <c r="U437" s="25">
        <v>21</v>
      </c>
      <c r="V437" s="25">
        <f>P437*(U437/100)</f>
        <v>0</v>
      </c>
      <c r="W437" s="25">
        <f>P437+V437</f>
        <v>0</v>
      </c>
      <c r="X437" s="54"/>
      <c r="Y437" s="53" t="s">
        <v>101</v>
      </c>
      <c r="Z437" s="53" t="s">
        <v>76</v>
      </c>
    </row>
    <row r="438" spans="6:26" s="52" customFormat="1" ht="12" outlineLevel="2" x14ac:dyDescent="0.2">
      <c r="F438" s="20">
        <v>2</v>
      </c>
      <c r="G438" s="21" t="s">
        <v>10</v>
      </c>
      <c r="H438" s="53" t="s">
        <v>683</v>
      </c>
      <c r="I438" s="53"/>
      <c r="J438" s="54" t="s">
        <v>1521</v>
      </c>
      <c r="K438" s="21" t="s">
        <v>5</v>
      </c>
      <c r="L438" s="55">
        <v>1116</v>
      </c>
      <c r="M438" s="24">
        <v>0</v>
      </c>
      <c r="N438" s="55">
        <f>L438*(1+M438/100)</f>
        <v>1116</v>
      </c>
      <c r="O438" s="24">
        <v>0</v>
      </c>
      <c r="P438" s="25">
        <f>N438*O438</f>
        <v>0</v>
      </c>
      <c r="Q438" s="56"/>
      <c r="R438" s="57">
        <f>N438*Q438</f>
        <v>0</v>
      </c>
      <c r="S438" s="56"/>
      <c r="T438" s="57">
        <f>N438*S438</f>
        <v>0</v>
      </c>
      <c r="U438" s="25">
        <v>21</v>
      </c>
      <c r="V438" s="25">
        <f>P438*(U438/100)</f>
        <v>0</v>
      </c>
      <c r="W438" s="25">
        <f>P438+V438</f>
        <v>0</v>
      </c>
      <c r="X438" s="54"/>
      <c r="Y438" s="53" t="s">
        <v>101</v>
      </c>
      <c r="Z438" s="53" t="s">
        <v>76</v>
      </c>
    </row>
    <row r="439" spans="6:26" s="52" customFormat="1" ht="12" outlineLevel="2" x14ac:dyDescent="0.2">
      <c r="F439" s="20">
        <v>3</v>
      </c>
      <c r="G439" s="21" t="s">
        <v>10</v>
      </c>
      <c r="H439" s="53" t="s">
        <v>684</v>
      </c>
      <c r="I439" s="53"/>
      <c r="J439" s="54" t="s">
        <v>1522</v>
      </c>
      <c r="K439" s="21" t="s">
        <v>5</v>
      </c>
      <c r="L439" s="55">
        <v>620</v>
      </c>
      <c r="M439" s="24">
        <v>0</v>
      </c>
      <c r="N439" s="55">
        <f>L439*(1+M439/100)</f>
        <v>620</v>
      </c>
      <c r="O439" s="24">
        <v>0</v>
      </c>
      <c r="P439" s="25">
        <f>N439*O439</f>
        <v>0</v>
      </c>
      <c r="Q439" s="56"/>
      <c r="R439" s="57">
        <f>N439*Q439</f>
        <v>0</v>
      </c>
      <c r="S439" s="56"/>
      <c r="T439" s="57">
        <f>N439*S439</f>
        <v>0</v>
      </c>
      <c r="U439" s="25">
        <v>21</v>
      </c>
      <c r="V439" s="25">
        <f>P439*(U439/100)</f>
        <v>0</v>
      </c>
      <c r="W439" s="25">
        <f>P439+V439</f>
        <v>0</v>
      </c>
      <c r="X439" s="54"/>
      <c r="Y439" s="53" t="s">
        <v>101</v>
      </c>
      <c r="Z439" s="53" t="s">
        <v>76</v>
      </c>
    </row>
    <row r="440" spans="6:26" s="52" customFormat="1" ht="12" outlineLevel="2" x14ac:dyDescent="0.2">
      <c r="F440" s="20">
        <v>4</v>
      </c>
      <c r="G440" s="21" t="s">
        <v>10</v>
      </c>
      <c r="H440" s="53" t="s">
        <v>685</v>
      </c>
      <c r="I440" s="53"/>
      <c r="J440" s="54" t="s">
        <v>1529</v>
      </c>
      <c r="K440" s="21" t="s">
        <v>5</v>
      </c>
      <c r="L440" s="55">
        <v>90</v>
      </c>
      <c r="M440" s="24">
        <v>0</v>
      </c>
      <c r="N440" s="55">
        <f>L440*(1+M440/100)</f>
        <v>90</v>
      </c>
      <c r="O440" s="24">
        <v>0</v>
      </c>
      <c r="P440" s="25">
        <f>N440*O440</f>
        <v>0</v>
      </c>
      <c r="Q440" s="56"/>
      <c r="R440" s="57">
        <f>N440*Q440</f>
        <v>0</v>
      </c>
      <c r="S440" s="56"/>
      <c r="T440" s="57">
        <f>N440*S440</f>
        <v>0</v>
      </c>
      <c r="U440" s="25">
        <v>21</v>
      </c>
      <c r="V440" s="25">
        <f>P440*(U440/100)</f>
        <v>0</v>
      </c>
      <c r="W440" s="25">
        <f>P440+V440</f>
        <v>0</v>
      </c>
      <c r="X440" s="54"/>
      <c r="Y440" s="53" t="s">
        <v>101</v>
      </c>
      <c r="Z440" s="53" t="s">
        <v>76</v>
      </c>
    </row>
    <row r="441" spans="6:26" s="102" customFormat="1" ht="12.75" customHeight="1" outlineLevel="2" x14ac:dyDescent="0.2">
      <c r="F441" s="103"/>
      <c r="G441" s="104"/>
      <c r="H441" s="104"/>
      <c r="I441" s="104"/>
      <c r="J441" s="105"/>
      <c r="K441" s="104"/>
      <c r="L441" s="106"/>
      <c r="M441" s="107"/>
      <c r="N441" s="106"/>
      <c r="O441" s="107"/>
      <c r="P441" s="108"/>
      <c r="Q441" s="109"/>
      <c r="R441" s="107"/>
      <c r="S441" s="107"/>
      <c r="T441" s="107"/>
      <c r="U441" s="110" t="s">
        <v>3</v>
      </c>
      <c r="V441" s="107"/>
      <c r="W441" s="107"/>
      <c r="X441" s="107"/>
      <c r="Y441" s="104"/>
      <c r="Z441" s="104"/>
    </row>
    <row r="442" spans="6:26" s="43" customFormat="1" ht="16.5" customHeight="1" outlineLevel="1" x14ac:dyDescent="0.2">
      <c r="F442" s="44"/>
      <c r="G442" s="6"/>
      <c r="H442" s="45"/>
      <c r="I442" s="45"/>
      <c r="J442" s="45" t="s">
        <v>1496</v>
      </c>
      <c r="K442" s="6"/>
      <c r="L442" s="46"/>
      <c r="M442" s="47"/>
      <c r="N442" s="46"/>
      <c r="O442" s="47"/>
      <c r="P442" s="48">
        <f>SUBTOTAL(9,P443:P456)</f>
        <v>0</v>
      </c>
      <c r="Q442" s="49"/>
      <c r="R442" s="50">
        <f>SUBTOTAL(9,R443:R456)</f>
        <v>0</v>
      </c>
      <c r="S442" s="47"/>
      <c r="T442" s="50">
        <f>SUBTOTAL(9,T443:T456)</f>
        <v>0</v>
      </c>
      <c r="U442" s="100" t="s">
        <v>3</v>
      </c>
      <c r="V442" s="48">
        <f>SUBTOTAL(9,V443:V456)</f>
        <v>0</v>
      </c>
      <c r="W442" s="48">
        <f>SUBTOTAL(9,W443:W456)</f>
        <v>0</v>
      </c>
      <c r="X442" s="51"/>
      <c r="Y442" s="29"/>
      <c r="Z442" s="29"/>
    </row>
    <row r="443" spans="6:26" s="52" customFormat="1" ht="12" outlineLevel="2" x14ac:dyDescent="0.2">
      <c r="F443" s="20">
        <v>1</v>
      </c>
      <c r="G443" s="21" t="s">
        <v>10</v>
      </c>
      <c r="H443" s="53" t="s">
        <v>686</v>
      </c>
      <c r="I443" s="53"/>
      <c r="J443" s="54" t="s">
        <v>1315</v>
      </c>
      <c r="K443" s="21" t="s">
        <v>13</v>
      </c>
      <c r="L443" s="55">
        <v>25</v>
      </c>
      <c r="M443" s="24">
        <v>0</v>
      </c>
      <c r="N443" s="55">
        <f t="shared" ref="N443:N455" si="36">L443*(1+M443/100)</f>
        <v>25</v>
      </c>
      <c r="O443" s="24">
        <v>0</v>
      </c>
      <c r="P443" s="25">
        <f t="shared" ref="P443:P455" si="37">N443*O443</f>
        <v>0</v>
      </c>
      <c r="Q443" s="56"/>
      <c r="R443" s="57">
        <f t="shared" ref="R443:R455" si="38">N443*Q443</f>
        <v>0</v>
      </c>
      <c r="S443" s="56"/>
      <c r="T443" s="57">
        <f t="shared" ref="T443:T455" si="39">N443*S443</f>
        <v>0</v>
      </c>
      <c r="U443" s="25">
        <v>21</v>
      </c>
      <c r="V443" s="25">
        <f t="shared" ref="V443:V455" si="40">P443*(U443/100)</f>
        <v>0</v>
      </c>
      <c r="W443" s="25">
        <f t="shared" ref="W443:W455" si="41">P443+V443</f>
        <v>0</v>
      </c>
      <c r="X443" s="54"/>
      <c r="Y443" s="53" t="s">
        <v>101</v>
      </c>
      <c r="Z443" s="53" t="s">
        <v>77</v>
      </c>
    </row>
    <row r="444" spans="6:26" s="52" customFormat="1" ht="12" outlineLevel="2" x14ac:dyDescent="0.2">
      <c r="F444" s="20">
        <v>2</v>
      </c>
      <c r="G444" s="21" t="s">
        <v>10</v>
      </c>
      <c r="H444" s="53" t="s">
        <v>687</v>
      </c>
      <c r="I444" s="53"/>
      <c r="J444" s="54" t="s">
        <v>1772</v>
      </c>
      <c r="K444" s="21" t="s">
        <v>13</v>
      </c>
      <c r="L444" s="55">
        <v>10</v>
      </c>
      <c r="M444" s="24">
        <v>0</v>
      </c>
      <c r="N444" s="55">
        <f t="shared" si="36"/>
        <v>10</v>
      </c>
      <c r="O444" s="24">
        <v>0</v>
      </c>
      <c r="P444" s="25">
        <f t="shared" si="37"/>
        <v>0</v>
      </c>
      <c r="Q444" s="56"/>
      <c r="R444" s="57">
        <f t="shared" si="38"/>
        <v>0</v>
      </c>
      <c r="S444" s="56"/>
      <c r="T444" s="57">
        <f t="shared" si="39"/>
        <v>0</v>
      </c>
      <c r="U444" s="25">
        <v>21</v>
      </c>
      <c r="V444" s="25">
        <f t="shared" si="40"/>
        <v>0</v>
      </c>
      <c r="W444" s="25">
        <f t="shared" si="41"/>
        <v>0</v>
      </c>
      <c r="X444" s="54"/>
      <c r="Y444" s="53" t="s">
        <v>101</v>
      </c>
      <c r="Z444" s="53" t="s">
        <v>77</v>
      </c>
    </row>
    <row r="445" spans="6:26" s="52" customFormat="1" ht="12" outlineLevel="2" x14ac:dyDescent="0.2">
      <c r="F445" s="20">
        <v>3</v>
      </c>
      <c r="G445" s="21" t="s">
        <v>10</v>
      </c>
      <c r="H445" s="53" t="s">
        <v>688</v>
      </c>
      <c r="I445" s="53"/>
      <c r="J445" s="54" t="s">
        <v>1068</v>
      </c>
      <c r="K445" s="21" t="s">
        <v>13</v>
      </c>
      <c r="L445" s="55">
        <v>25</v>
      </c>
      <c r="M445" s="24">
        <v>0</v>
      </c>
      <c r="N445" s="55">
        <f t="shared" si="36"/>
        <v>25</v>
      </c>
      <c r="O445" s="24">
        <v>0</v>
      </c>
      <c r="P445" s="25">
        <f t="shared" si="37"/>
        <v>0</v>
      </c>
      <c r="Q445" s="56"/>
      <c r="R445" s="57">
        <f t="shared" si="38"/>
        <v>0</v>
      </c>
      <c r="S445" s="56"/>
      <c r="T445" s="57">
        <f t="shared" si="39"/>
        <v>0</v>
      </c>
      <c r="U445" s="25">
        <v>21</v>
      </c>
      <c r="V445" s="25">
        <f t="shared" si="40"/>
        <v>0</v>
      </c>
      <c r="W445" s="25">
        <f t="shared" si="41"/>
        <v>0</v>
      </c>
      <c r="X445" s="54"/>
      <c r="Y445" s="53" t="s">
        <v>101</v>
      </c>
      <c r="Z445" s="53" t="s">
        <v>77</v>
      </c>
    </row>
    <row r="446" spans="6:26" s="52" customFormat="1" ht="12" outlineLevel="2" x14ac:dyDescent="0.2">
      <c r="F446" s="20">
        <v>4</v>
      </c>
      <c r="G446" s="21" t="s">
        <v>10</v>
      </c>
      <c r="H446" s="53" t="s">
        <v>689</v>
      </c>
      <c r="I446" s="53"/>
      <c r="J446" s="54" t="s">
        <v>1436</v>
      </c>
      <c r="K446" s="21" t="s">
        <v>13</v>
      </c>
      <c r="L446" s="55">
        <v>6</v>
      </c>
      <c r="M446" s="24">
        <v>0</v>
      </c>
      <c r="N446" s="55">
        <f t="shared" si="36"/>
        <v>6</v>
      </c>
      <c r="O446" s="24">
        <v>0</v>
      </c>
      <c r="P446" s="25">
        <f t="shared" si="37"/>
        <v>0</v>
      </c>
      <c r="Q446" s="56"/>
      <c r="R446" s="57">
        <f t="shared" si="38"/>
        <v>0</v>
      </c>
      <c r="S446" s="56"/>
      <c r="T446" s="57">
        <f t="shared" si="39"/>
        <v>0</v>
      </c>
      <c r="U446" s="25">
        <v>21</v>
      </c>
      <c r="V446" s="25">
        <f t="shared" si="40"/>
        <v>0</v>
      </c>
      <c r="W446" s="25">
        <f t="shared" si="41"/>
        <v>0</v>
      </c>
      <c r="X446" s="54"/>
      <c r="Y446" s="53" t="s">
        <v>101</v>
      </c>
      <c r="Z446" s="53" t="s">
        <v>77</v>
      </c>
    </row>
    <row r="447" spans="6:26" s="52" customFormat="1" ht="12" outlineLevel="2" x14ac:dyDescent="0.2">
      <c r="F447" s="20">
        <v>5</v>
      </c>
      <c r="G447" s="21" t="s">
        <v>10</v>
      </c>
      <c r="H447" s="53" t="s">
        <v>690</v>
      </c>
      <c r="I447" s="53"/>
      <c r="J447" s="54" t="s">
        <v>1269</v>
      </c>
      <c r="K447" s="21" t="s">
        <v>13</v>
      </c>
      <c r="L447" s="55">
        <v>12</v>
      </c>
      <c r="M447" s="24">
        <v>0</v>
      </c>
      <c r="N447" s="55">
        <f t="shared" si="36"/>
        <v>12</v>
      </c>
      <c r="O447" s="24">
        <v>0</v>
      </c>
      <c r="P447" s="25">
        <f t="shared" si="37"/>
        <v>0</v>
      </c>
      <c r="Q447" s="56"/>
      <c r="R447" s="57">
        <f t="shared" si="38"/>
        <v>0</v>
      </c>
      <c r="S447" s="56"/>
      <c r="T447" s="57">
        <f t="shared" si="39"/>
        <v>0</v>
      </c>
      <c r="U447" s="25">
        <v>21</v>
      </c>
      <c r="V447" s="25">
        <f t="shared" si="40"/>
        <v>0</v>
      </c>
      <c r="W447" s="25">
        <f t="shared" si="41"/>
        <v>0</v>
      </c>
      <c r="X447" s="54"/>
      <c r="Y447" s="53" t="s">
        <v>101</v>
      </c>
      <c r="Z447" s="53" t="s">
        <v>77</v>
      </c>
    </row>
    <row r="448" spans="6:26" s="52" customFormat="1" ht="12" outlineLevel="2" x14ac:dyDescent="0.2">
      <c r="F448" s="20">
        <v>6</v>
      </c>
      <c r="G448" s="21" t="s">
        <v>10</v>
      </c>
      <c r="H448" s="53" t="s">
        <v>691</v>
      </c>
      <c r="I448" s="53"/>
      <c r="J448" s="54" t="s">
        <v>1218</v>
      </c>
      <c r="K448" s="21" t="s">
        <v>13</v>
      </c>
      <c r="L448" s="55">
        <v>5</v>
      </c>
      <c r="M448" s="24">
        <v>0</v>
      </c>
      <c r="N448" s="55">
        <f t="shared" si="36"/>
        <v>5</v>
      </c>
      <c r="O448" s="24">
        <v>0</v>
      </c>
      <c r="P448" s="25">
        <f t="shared" si="37"/>
        <v>0</v>
      </c>
      <c r="Q448" s="56"/>
      <c r="R448" s="57">
        <f t="shared" si="38"/>
        <v>0</v>
      </c>
      <c r="S448" s="56"/>
      <c r="T448" s="57">
        <f t="shared" si="39"/>
        <v>0</v>
      </c>
      <c r="U448" s="25">
        <v>21</v>
      </c>
      <c r="V448" s="25">
        <f t="shared" si="40"/>
        <v>0</v>
      </c>
      <c r="W448" s="25">
        <f t="shared" si="41"/>
        <v>0</v>
      </c>
      <c r="X448" s="54"/>
      <c r="Y448" s="53" t="s">
        <v>101</v>
      </c>
      <c r="Z448" s="53" t="s">
        <v>77</v>
      </c>
    </row>
    <row r="449" spans="6:26" s="52" customFormat="1" ht="12" outlineLevel="2" x14ac:dyDescent="0.2">
      <c r="F449" s="20">
        <v>7</v>
      </c>
      <c r="G449" s="21" t="s">
        <v>10</v>
      </c>
      <c r="H449" s="53" t="s">
        <v>692</v>
      </c>
      <c r="I449" s="53"/>
      <c r="J449" s="54" t="s">
        <v>1450</v>
      </c>
      <c r="K449" s="21" t="s">
        <v>5</v>
      </c>
      <c r="L449" s="55">
        <v>185</v>
      </c>
      <c r="M449" s="24">
        <v>0</v>
      </c>
      <c r="N449" s="55">
        <f t="shared" si="36"/>
        <v>185</v>
      </c>
      <c r="O449" s="24">
        <v>0</v>
      </c>
      <c r="P449" s="25">
        <f t="shared" si="37"/>
        <v>0</v>
      </c>
      <c r="Q449" s="56"/>
      <c r="R449" s="57">
        <f t="shared" si="38"/>
        <v>0</v>
      </c>
      <c r="S449" s="56"/>
      <c r="T449" s="57">
        <f t="shared" si="39"/>
        <v>0</v>
      </c>
      <c r="U449" s="25">
        <v>21</v>
      </c>
      <c r="V449" s="25">
        <f t="shared" si="40"/>
        <v>0</v>
      </c>
      <c r="W449" s="25">
        <f t="shared" si="41"/>
        <v>0</v>
      </c>
      <c r="X449" s="54"/>
      <c r="Y449" s="53" t="s">
        <v>101</v>
      </c>
      <c r="Z449" s="53" t="s">
        <v>77</v>
      </c>
    </row>
    <row r="450" spans="6:26" s="52" customFormat="1" ht="12" outlineLevel="2" x14ac:dyDescent="0.2">
      <c r="F450" s="20">
        <v>8</v>
      </c>
      <c r="G450" s="21" t="s">
        <v>10</v>
      </c>
      <c r="H450" s="53" t="s">
        <v>693</v>
      </c>
      <c r="I450" s="53"/>
      <c r="J450" s="54" t="s">
        <v>1449</v>
      </c>
      <c r="K450" s="21" t="s">
        <v>5</v>
      </c>
      <c r="L450" s="55">
        <v>24</v>
      </c>
      <c r="M450" s="24">
        <v>0</v>
      </c>
      <c r="N450" s="55">
        <f t="shared" si="36"/>
        <v>24</v>
      </c>
      <c r="O450" s="24">
        <v>0</v>
      </c>
      <c r="P450" s="25">
        <f t="shared" si="37"/>
        <v>0</v>
      </c>
      <c r="Q450" s="56"/>
      <c r="R450" s="57">
        <f t="shared" si="38"/>
        <v>0</v>
      </c>
      <c r="S450" s="56"/>
      <c r="T450" s="57">
        <f t="shared" si="39"/>
        <v>0</v>
      </c>
      <c r="U450" s="25">
        <v>21</v>
      </c>
      <c r="V450" s="25">
        <f t="shared" si="40"/>
        <v>0</v>
      </c>
      <c r="W450" s="25">
        <f t="shared" si="41"/>
        <v>0</v>
      </c>
      <c r="X450" s="54"/>
      <c r="Y450" s="53" t="s">
        <v>101</v>
      </c>
      <c r="Z450" s="53" t="s">
        <v>77</v>
      </c>
    </row>
    <row r="451" spans="6:26" s="52" customFormat="1" ht="12" outlineLevel="2" x14ac:dyDescent="0.2">
      <c r="F451" s="20">
        <v>9</v>
      </c>
      <c r="G451" s="21" t="s">
        <v>10</v>
      </c>
      <c r="H451" s="53" t="s">
        <v>694</v>
      </c>
      <c r="I451" s="53"/>
      <c r="J451" s="54" t="s">
        <v>1498</v>
      </c>
      <c r="K451" s="21" t="s">
        <v>5</v>
      </c>
      <c r="L451" s="55">
        <v>62</v>
      </c>
      <c r="M451" s="24">
        <v>0</v>
      </c>
      <c r="N451" s="55">
        <f t="shared" si="36"/>
        <v>62</v>
      </c>
      <c r="O451" s="24">
        <v>0</v>
      </c>
      <c r="P451" s="25">
        <f t="shared" si="37"/>
        <v>0</v>
      </c>
      <c r="Q451" s="56"/>
      <c r="R451" s="57">
        <f t="shared" si="38"/>
        <v>0</v>
      </c>
      <c r="S451" s="56"/>
      <c r="T451" s="57">
        <f t="shared" si="39"/>
        <v>0</v>
      </c>
      <c r="U451" s="25">
        <v>21</v>
      </c>
      <c r="V451" s="25">
        <f t="shared" si="40"/>
        <v>0</v>
      </c>
      <c r="W451" s="25">
        <f t="shared" si="41"/>
        <v>0</v>
      </c>
      <c r="X451" s="54"/>
      <c r="Y451" s="53" t="s">
        <v>101</v>
      </c>
      <c r="Z451" s="53" t="s">
        <v>77</v>
      </c>
    </row>
    <row r="452" spans="6:26" s="52" customFormat="1" ht="12" outlineLevel="2" x14ac:dyDescent="0.2">
      <c r="F452" s="20">
        <v>10</v>
      </c>
      <c r="G452" s="21" t="s">
        <v>10</v>
      </c>
      <c r="H452" s="53" t="s">
        <v>695</v>
      </c>
      <c r="I452" s="53"/>
      <c r="J452" s="54" t="s">
        <v>1094</v>
      </c>
      <c r="K452" s="21" t="s">
        <v>13</v>
      </c>
      <c r="L452" s="55">
        <v>64</v>
      </c>
      <c r="M452" s="24">
        <v>0</v>
      </c>
      <c r="N452" s="55">
        <f t="shared" si="36"/>
        <v>64</v>
      </c>
      <c r="O452" s="24">
        <v>0</v>
      </c>
      <c r="P452" s="25">
        <f t="shared" si="37"/>
        <v>0</v>
      </c>
      <c r="Q452" s="56"/>
      <c r="R452" s="57">
        <f t="shared" si="38"/>
        <v>0</v>
      </c>
      <c r="S452" s="56"/>
      <c r="T452" s="57">
        <f t="shared" si="39"/>
        <v>0</v>
      </c>
      <c r="U452" s="25">
        <v>21</v>
      </c>
      <c r="V452" s="25">
        <f t="shared" si="40"/>
        <v>0</v>
      </c>
      <c r="W452" s="25">
        <f t="shared" si="41"/>
        <v>0</v>
      </c>
      <c r="X452" s="54"/>
      <c r="Y452" s="53" t="s">
        <v>101</v>
      </c>
      <c r="Z452" s="53" t="s">
        <v>77</v>
      </c>
    </row>
    <row r="453" spans="6:26" s="52" customFormat="1" ht="12" outlineLevel="2" x14ac:dyDescent="0.2">
      <c r="F453" s="20">
        <v>11</v>
      </c>
      <c r="G453" s="21" t="s">
        <v>10</v>
      </c>
      <c r="H453" s="53" t="s">
        <v>696</v>
      </c>
      <c r="I453" s="53"/>
      <c r="J453" s="54" t="s">
        <v>1463</v>
      </c>
      <c r="K453" s="21" t="s">
        <v>13</v>
      </c>
      <c r="L453" s="55">
        <v>125</v>
      </c>
      <c r="M453" s="24">
        <v>0</v>
      </c>
      <c r="N453" s="55">
        <f t="shared" si="36"/>
        <v>125</v>
      </c>
      <c r="O453" s="24">
        <v>0</v>
      </c>
      <c r="P453" s="25">
        <f t="shared" si="37"/>
        <v>0</v>
      </c>
      <c r="Q453" s="56"/>
      <c r="R453" s="57">
        <f t="shared" si="38"/>
        <v>0</v>
      </c>
      <c r="S453" s="56"/>
      <c r="T453" s="57">
        <f t="shared" si="39"/>
        <v>0</v>
      </c>
      <c r="U453" s="25">
        <v>21</v>
      </c>
      <c r="V453" s="25">
        <f t="shared" si="40"/>
        <v>0</v>
      </c>
      <c r="W453" s="25">
        <f t="shared" si="41"/>
        <v>0</v>
      </c>
      <c r="X453" s="54"/>
      <c r="Y453" s="53" t="s">
        <v>101</v>
      </c>
      <c r="Z453" s="53" t="s">
        <v>77</v>
      </c>
    </row>
    <row r="454" spans="6:26" s="52" customFormat="1" ht="12" outlineLevel="2" x14ac:dyDescent="0.2">
      <c r="F454" s="20">
        <v>12</v>
      </c>
      <c r="G454" s="21" t="s">
        <v>10</v>
      </c>
      <c r="H454" s="53" t="s">
        <v>697</v>
      </c>
      <c r="I454" s="53"/>
      <c r="J454" s="54" t="s">
        <v>1273</v>
      </c>
      <c r="K454" s="21" t="s">
        <v>13</v>
      </c>
      <c r="L454" s="55">
        <v>2</v>
      </c>
      <c r="M454" s="24">
        <v>0</v>
      </c>
      <c r="N454" s="55">
        <f t="shared" si="36"/>
        <v>2</v>
      </c>
      <c r="O454" s="24">
        <v>0</v>
      </c>
      <c r="P454" s="25">
        <f t="shared" si="37"/>
        <v>0</v>
      </c>
      <c r="Q454" s="56"/>
      <c r="R454" s="57">
        <f t="shared" si="38"/>
        <v>0</v>
      </c>
      <c r="S454" s="56"/>
      <c r="T454" s="57">
        <f t="shared" si="39"/>
        <v>0</v>
      </c>
      <c r="U454" s="25">
        <v>21</v>
      </c>
      <c r="V454" s="25">
        <f t="shared" si="40"/>
        <v>0</v>
      </c>
      <c r="W454" s="25">
        <f t="shared" si="41"/>
        <v>0</v>
      </c>
      <c r="X454" s="54"/>
      <c r="Y454" s="53" t="s">
        <v>101</v>
      </c>
      <c r="Z454" s="53" t="s">
        <v>77</v>
      </c>
    </row>
    <row r="455" spans="6:26" s="52" customFormat="1" ht="12" outlineLevel="2" x14ac:dyDescent="0.2">
      <c r="F455" s="20">
        <v>13</v>
      </c>
      <c r="G455" s="21" t="s">
        <v>10</v>
      </c>
      <c r="H455" s="53" t="s">
        <v>698</v>
      </c>
      <c r="I455" s="53"/>
      <c r="J455" s="54" t="s">
        <v>1685</v>
      </c>
      <c r="K455" s="21" t="s">
        <v>13</v>
      </c>
      <c r="L455" s="55">
        <v>16</v>
      </c>
      <c r="M455" s="24">
        <v>0</v>
      </c>
      <c r="N455" s="55">
        <f t="shared" si="36"/>
        <v>16</v>
      </c>
      <c r="O455" s="24">
        <v>0</v>
      </c>
      <c r="P455" s="25">
        <f t="shared" si="37"/>
        <v>0</v>
      </c>
      <c r="Q455" s="56"/>
      <c r="R455" s="57">
        <f t="shared" si="38"/>
        <v>0</v>
      </c>
      <c r="S455" s="56"/>
      <c r="T455" s="57">
        <f t="shared" si="39"/>
        <v>0</v>
      </c>
      <c r="U455" s="25">
        <v>21</v>
      </c>
      <c r="V455" s="25">
        <f t="shared" si="40"/>
        <v>0</v>
      </c>
      <c r="W455" s="25">
        <f t="shared" si="41"/>
        <v>0</v>
      </c>
      <c r="X455" s="54"/>
      <c r="Y455" s="53" t="s">
        <v>101</v>
      </c>
      <c r="Z455" s="53" t="s">
        <v>77</v>
      </c>
    </row>
    <row r="456" spans="6:26" s="102" customFormat="1" ht="12.75" customHeight="1" outlineLevel="2" x14ac:dyDescent="0.2">
      <c r="F456" s="103"/>
      <c r="G456" s="104"/>
      <c r="H456" s="104"/>
      <c r="I456" s="104"/>
      <c r="J456" s="105"/>
      <c r="K456" s="104"/>
      <c r="L456" s="106"/>
      <c r="M456" s="107"/>
      <c r="N456" s="106"/>
      <c r="O456" s="107"/>
      <c r="P456" s="108"/>
      <c r="Q456" s="109"/>
      <c r="R456" s="107"/>
      <c r="S456" s="107"/>
      <c r="T456" s="107"/>
      <c r="U456" s="110" t="s">
        <v>3</v>
      </c>
      <c r="V456" s="107"/>
      <c r="W456" s="107"/>
      <c r="X456" s="107"/>
      <c r="Y456" s="104"/>
      <c r="Z456" s="104"/>
    </row>
    <row r="457" spans="6:26" s="43" customFormat="1" ht="16.5" customHeight="1" outlineLevel="1" x14ac:dyDescent="0.2">
      <c r="F457" s="44"/>
      <c r="G457" s="6"/>
      <c r="H457" s="45"/>
      <c r="I457" s="45"/>
      <c r="J457" s="45" t="s">
        <v>1293</v>
      </c>
      <c r="K457" s="6"/>
      <c r="L457" s="46"/>
      <c r="M457" s="47"/>
      <c r="N457" s="46"/>
      <c r="O457" s="47"/>
      <c r="P457" s="48">
        <f>SUBTOTAL(9,P458:P469)</f>
        <v>0</v>
      </c>
      <c r="Q457" s="49"/>
      <c r="R457" s="50">
        <f>SUBTOTAL(9,R458:R469)</f>
        <v>0</v>
      </c>
      <c r="S457" s="47"/>
      <c r="T457" s="50">
        <f>SUBTOTAL(9,T458:T469)</f>
        <v>0</v>
      </c>
      <c r="U457" s="100" t="s">
        <v>3</v>
      </c>
      <c r="V457" s="48">
        <f>SUBTOTAL(9,V458:V469)</f>
        <v>0</v>
      </c>
      <c r="W457" s="48">
        <f>SUBTOTAL(9,W458:W469)</f>
        <v>0</v>
      </c>
      <c r="X457" s="51"/>
      <c r="Y457" s="29"/>
      <c r="Z457" s="29"/>
    </row>
    <row r="458" spans="6:26" s="52" customFormat="1" ht="12" outlineLevel="2" x14ac:dyDescent="0.2">
      <c r="F458" s="20">
        <v>1</v>
      </c>
      <c r="G458" s="21" t="s">
        <v>10</v>
      </c>
      <c r="H458" s="53" t="s">
        <v>699</v>
      </c>
      <c r="I458" s="53"/>
      <c r="J458" s="54" t="s">
        <v>1799</v>
      </c>
      <c r="K458" s="21" t="s">
        <v>12</v>
      </c>
      <c r="L458" s="55">
        <v>0.1</v>
      </c>
      <c r="M458" s="24">
        <v>0</v>
      </c>
      <c r="N458" s="55">
        <f t="shared" ref="N458:N468" si="42">L458*(1+M458/100)</f>
        <v>0.1</v>
      </c>
      <c r="O458" s="24">
        <v>0</v>
      </c>
      <c r="P458" s="25">
        <f t="shared" ref="P458:P468" si="43">N458*O458</f>
        <v>0</v>
      </c>
      <c r="Q458" s="56"/>
      <c r="R458" s="57">
        <f t="shared" ref="R458:R468" si="44">N458*Q458</f>
        <v>0</v>
      </c>
      <c r="S458" s="56"/>
      <c r="T458" s="57">
        <f t="shared" ref="T458:T468" si="45">N458*S458</f>
        <v>0</v>
      </c>
      <c r="U458" s="25">
        <v>21</v>
      </c>
      <c r="V458" s="25">
        <f t="shared" ref="V458:V468" si="46">P458*(U458/100)</f>
        <v>0</v>
      </c>
      <c r="W458" s="25">
        <f t="shared" ref="W458:W468" si="47">P458+V458</f>
        <v>0</v>
      </c>
      <c r="X458" s="54"/>
      <c r="Y458" s="53" t="s">
        <v>101</v>
      </c>
      <c r="Z458" s="53" t="s">
        <v>78</v>
      </c>
    </row>
    <row r="459" spans="6:26" s="52" customFormat="1" ht="12" outlineLevel="2" x14ac:dyDescent="0.2">
      <c r="F459" s="20">
        <v>2</v>
      </c>
      <c r="G459" s="21" t="s">
        <v>10</v>
      </c>
      <c r="H459" s="53" t="s">
        <v>700</v>
      </c>
      <c r="I459" s="53"/>
      <c r="J459" s="54" t="s">
        <v>1765</v>
      </c>
      <c r="K459" s="21" t="s">
        <v>15</v>
      </c>
      <c r="L459" s="55">
        <v>20</v>
      </c>
      <c r="M459" s="24">
        <v>0</v>
      </c>
      <c r="N459" s="55">
        <f t="shared" si="42"/>
        <v>20</v>
      </c>
      <c r="O459" s="24">
        <v>0</v>
      </c>
      <c r="P459" s="25">
        <f t="shared" si="43"/>
        <v>0</v>
      </c>
      <c r="Q459" s="56"/>
      <c r="R459" s="57">
        <f t="shared" si="44"/>
        <v>0</v>
      </c>
      <c r="S459" s="56"/>
      <c r="T459" s="57">
        <f t="shared" si="45"/>
        <v>0</v>
      </c>
      <c r="U459" s="25">
        <v>21</v>
      </c>
      <c r="V459" s="25">
        <f t="shared" si="46"/>
        <v>0</v>
      </c>
      <c r="W459" s="25">
        <f t="shared" si="47"/>
        <v>0</v>
      </c>
      <c r="X459" s="54"/>
      <c r="Y459" s="53" t="s">
        <v>101</v>
      </c>
      <c r="Z459" s="53" t="s">
        <v>78</v>
      </c>
    </row>
    <row r="460" spans="6:26" s="52" customFormat="1" ht="12" outlineLevel="2" x14ac:dyDescent="0.2">
      <c r="F460" s="20">
        <v>3</v>
      </c>
      <c r="G460" s="21" t="s">
        <v>10</v>
      </c>
      <c r="H460" s="53" t="s">
        <v>701</v>
      </c>
      <c r="I460" s="53"/>
      <c r="J460" s="54" t="s">
        <v>1766</v>
      </c>
      <c r="K460" s="21" t="s">
        <v>15</v>
      </c>
      <c r="L460" s="55">
        <v>30</v>
      </c>
      <c r="M460" s="24">
        <v>0</v>
      </c>
      <c r="N460" s="55">
        <f t="shared" si="42"/>
        <v>30</v>
      </c>
      <c r="O460" s="24">
        <v>0</v>
      </c>
      <c r="P460" s="25">
        <f t="shared" si="43"/>
        <v>0</v>
      </c>
      <c r="Q460" s="56"/>
      <c r="R460" s="57">
        <f t="shared" si="44"/>
        <v>0</v>
      </c>
      <c r="S460" s="56"/>
      <c r="T460" s="57">
        <f t="shared" si="45"/>
        <v>0</v>
      </c>
      <c r="U460" s="25">
        <v>21</v>
      </c>
      <c r="V460" s="25">
        <f t="shared" si="46"/>
        <v>0</v>
      </c>
      <c r="W460" s="25">
        <f t="shared" si="47"/>
        <v>0</v>
      </c>
      <c r="X460" s="54"/>
      <c r="Y460" s="53" t="s">
        <v>101</v>
      </c>
      <c r="Z460" s="53" t="s">
        <v>78</v>
      </c>
    </row>
    <row r="461" spans="6:26" s="52" customFormat="1" ht="12" outlineLevel="2" x14ac:dyDescent="0.2">
      <c r="F461" s="20">
        <v>4</v>
      </c>
      <c r="G461" s="21" t="s">
        <v>10</v>
      </c>
      <c r="H461" s="53" t="s">
        <v>702</v>
      </c>
      <c r="I461" s="53"/>
      <c r="J461" s="54" t="s">
        <v>1693</v>
      </c>
      <c r="K461" s="21" t="s">
        <v>15</v>
      </c>
      <c r="L461" s="55">
        <v>40</v>
      </c>
      <c r="M461" s="24">
        <v>0</v>
      </c>
      <c r="N461" s="55">
        <f t="shared" si="42"/>
        <v>40</v>
      </c>
      <c r="O461" s="24">
        <v>0</v>
      </c>
      <c r="P461" s="25">
        <f t="shared" si="43"/>
        <v>0</v>
      </c>
      <c r="Q461" s="56"/>
      <c r="R461" s="57">
        <f t="shared" si="44"/>
        <v>0</v>
      </c>
      <c r="S461" s="56"/>
      <c r="T461" s="57">
        <f t="shared" si="45"/>
        <v>0</v>
      </c>
      <c r="U461" s="25">
        <v>21</v>
      </c>
      <c r="V461" s="25">
        <f t="shared" si="46"/>
        <v>0</v>
      </c>
      <c r="W461" s="25">
        <f t="shared" si="47"/>
        <v>0</v>
      </c>
      <c r="X461" s="54"/>
      <c r="Y461" s="53" t="s">
        <v>101</v>
      </c>
      <c r="Z461" s="53" t="s">
        <v>78</v>
      </c>
    </row>
    <row r="462" spans="6:26" s="52" customFormat="1" ht="12" outlineLevel="2" x14ac:dyDescent="0.2">
      <c r="F462" s="20">
        <v>5</v>
      </c>
      <c r="G462" s="21" t="s">
        <v>10</v>
      </c>
      <c r="H462" s="53" t="s">
        <v>703</v>
      </c>
      <c r="I462" s="53"/>
      <c r="J462" s="54" t="s">
        <v>1930</v>
      </c>
      <c r="K462" s="21" t="s">
        <v>5</v>
      </c>
      <c r="L462" s="55">
        <v>90</v>
      </c>
      <c r="M462" s="24">
        <v>0</v>
      </c>
      <c r="N462" s="55">
        <f t="shared" si="42"/>
        <v>90</v>
      </c>
      <c r="O462" s="24">
        <v>0</v>
      </c>
      <c r="P462" s="25">
        <f t="shared" si="43"/>
        <v>0</v>
      </c>
      <c r="Q462" s="56"/>
      <c r="R462" s="57">
        <f t="shared" si="44"/>
        <v>0</v>
      </c>
      <c r="S462" s="56"/>
      <c r="T462" s="57">
        <f t="shared" si="45"/>
        <v>0</v>
      </c>
      <c r="U462" s="25">
        <v>21</v>
      </c>
      <c r="V462" s="25">
        <f t="shared" si="46"/>
        <v>0</v>
      </c>
      <c r="W462" s="25">
        <f t="shared" si="47"/>
        <v>0</v>
      </c>
      <c r="X462" s="54"/>
      <c r="Y462" s="53" t="s">
        <v>101</v>
      </c>
      <c r="Z462" s="53" t="s">
        <v>78</v>
      </c>
    </row>
    <row r="463" spans="6:26" s="52" customFormat="1" ht="12" outlineLevel="2" x14ac:dyDescent="0.2">
      <c r="F463" s="20">
        <v>6</v>
      </c>
      <c r="G463" s="21" t="s">
        <v>10</v>
      </c>
      <c r="H463" s="53" t="s">
        <v>704</v>
      </c>
      <c r="I463" s="53"/>
      <c r="J463" s="54" t="s">
        <v>1907</v>
      </c>
      <c r="K463" s="21" t="s">
        <v>5</v>
      </c>
      <c r="L463" s="55">
        <v>90</v>
      </c>
      <c r="M463" s="24">
        <v>0</v>
      </c>
      <c r="N463" s="55">
        <f t="shared" si="42"/>
        <v>90</v>
      </c>
      <c r="O463" s="24">
        <v>0</v>
      </c>
      <c r="P463" s="25">
        <f t="shared" si="43"/>
        <v>0</v>
      </c>
      <c r="Q463" s="56"/>
      <c r="R463" s="57">
        <f t="shared" si="44"/>
        <v>0</v>
      </c>
      <c r="S463" s="56"/>
      <c r="T463" s="57">
        <f t="shared" si="45"/>
        <v>0</v>
      </c>
      <c r="U463" s="25">
        <v>21</v>
      </c>
      <c r="V463" s="25">
        <f t="shared" si="46"/>
        <v>0</v>
      </c>
      <c r="W463" s="25">
        <f t="shared" si="47"/>
        <v>0</v>
      </c>
      <c r="X463" s="54"/>
      <c r="Y463" s="53" t="s">
        <v>101</v>
      </c>
      <c r="Z463" s="53" t="s">
        <v>78</v>
      </c>
    </row>
    <row r="464" spans="6:26" s="52" customFormat="1" ht="12" outlineLevel="2" x14ac:dyDescent="0.2">
      <c r="F464" s="20">
        <v>7</v>
      </c>
      <c r="G464" s="21" t="s">
        <v>10</v>
      </c>
      <c r="H464" s="53" t="s">
        <v>705</v>
      </c>
      <c r="I464" s="53"/>
      <c r="J464" s="54" t="s">
        <v>1704</v>
      </c>
      <c r="K464" s="21" t="s">
        <v>15</v>
      </c>
      <c r="L464" s="55">
        <v>90</v>
      </c>
      <c r="M464" s="24">
        <v>0</v>
      </c>
      <c r="N464" s="55">
        <f t="shared" si="42"/>
        <v>90</v>
      </c>
      <c r="O464" s="24">
        <v>0</v>
      </c>
      <c r="P464" s="25">
        <f t="shared" si="43"/>
        <v>0</v>
      </c>
      <c r="Q464" s="56"/>
      <c r="R464" s="57">
        <f t="shared" si="44"/>
        <v>0</v>
      </c>
      <c r="S464" s="56"/>
      <c r="T464" s="57">
        <f t="shared" si="45"/>
        <v>0</v>
      </c>
      <c r="U464" s="25">
        <v>21</v>
      </c>
      <c r="V464" s="25">
        <f t="shared" si="46"/>
        <v>0</v>
      </c>
      <c r="W464" s="25">
        <f t="shared" si="47"/>
        <v>0</v>
      </c>
      <c r="X464" s="54"/>
      <c r="Y464" s="53" t="s">
        <v>101</v>
      </c>
      <c r="Z464" s="53" t="s">
        <v>78</v>
      </c>
    </row>
    <row r="465" spans="6:26" s="52" customFormat="1" ht="12" outlineLevel="2" x14ac:dyDescent="0.2">
      <c r="F465" s="20">
        <v>8</v>
      </c>
      <c r="G465" s="21" t="s">
        <v>10</v>
      </c>
      <c r="H465" s="53" t="s">
        <v>706</v>
      </c>
      <c r="I465" s="53"/>
      <c r="J465" s="54" t="s">
        <v>1673</v>
      </c>
      <c r="K465" s="21" t="s">
        <v>15</v>
      </c>
      <c r="L465" s="55">
        <v>50</v>
      </c>
      <c r="M465" s="24">
        <v>0</v>
      </c>
      <c r="N465" s="55">
        <f t="shared" si="42"/>
        <v>50</v>
      </c>
      <c r="O465" s="24">
        <v>0</v>
      </c>
      <c r="P465" s="25">
        <f t="shared" si="43"/>
        <v>0</v>
      </c>
      <c r="Q465" s="56"/>
      <c r="R465" s="57">
        <f t="shared" si="44"/>
        <v>0</v>
      </c>
      <c r="S465" s="56"/>
      <c r="T465" s="57">
        <f t="shared" si="45"/>
        <v>0</v>
      </c>
      <c r="U465" s="25">
        <v>21</v>
      </c>
      <c r="V465" s="25">
        <f t="shared" si="46"/>
        <v>0</v>
      </c>
      <c r="W465" s="25">
        <f t="shared" si="47"/>
        <v>0</v>
      </c>
      <c r="X465" s="54"/>
      <c r="Y465" s="53" t="s">
        <v>101</v>
      </c>
      <c r="Z465" s="53" t="s">
        <v>78</v>
      </c>
    </row>
    <row r="466" spans="6:26" s="52" customFormat="1" ht="12" outlineLevel="2" x14ac:dyDescent="0.2">
      <c r="F466" s="20">
        <v>9</v>
      </c>
      <c r="G466" s="21" t="s">
        <v>10</v>
      </c>
      <c r="H466" s="53" t="s">
        <v>707</v>
      </c>
      <c r="I466" s="53"/>
      <c r="J466" s="54" t="s">
        <v>1816</v>
      </c>
      <c r="K466" s="21" t="s">
        <v>15</v>
      </c>
      <c r="L466" s="55">
        <v>50</v>
      </c>
      <c r="M466" s="24">
        <v>0</v>
      </c>
      <c r="N466" s="55">
        <f t="shared" si="42"/>
        <v>50</v>
      </c>
      <c r="O466" s="24">
        <v>0</v>
      </c>
      <c r="P466" s="25">
        <f t="shared" si="43"/>
        <v>0</v>
      </c>
      <c r="Q466" s="56"/>
      <c r="R466" s="57">
        <f t="shared" si="44"/>
        <v>0</v>
      </c>
      <c r="S466" s="56"/>
      <c r="T466" s="57">
        <f t="shared" si="45"/>
        <v>0</v>
      </c>
      <c r="U466" s="25">
        <v>21</v>
      </c>
      <c r="V466" s="25">
        <f t="shared" si="46"/>
        <v>0</v>
      </c>
      <c r="W466" s="25">
        <f t="shared" si="47"/>
        <v>0</v>
      </c>
      <c r="X466" s="54"/>
      <c r="Y466" s="53" t="s">
        <v>101</v>
      </c>
      <c r="Z466" s="53" t="s">
        <v>78</v>
      </c>
    </row>
    <row r="467" spans="6:26" s="52" customFormat="1" ht="12" outlineLevel="2" x14ac:dyDescent="0.2">
      <c r="F467" s="20">
        <v>10</v>
      </c>
      <c r="G467" s="21" t="s">
        <v>10</v>
      </c>
      <c r="H467" s="53" t="s">
        <v>708</v>
      </c>
      <c r="I467" s="53"/>
      <c r="J467" s="54" t="s">
        <v>1674</v>
      </c>
      <c r="K467" s="21" t="s">
        <v>11</v>
      </c>
      <c r="L467" s="55">
        <v>250</v>
      </c>
      <c r="M467" s="24">
        <v>0</v>
      </c>
      <c r="N467" s="55">
        <f t="shared" si="42"/>
        <v>250</v>
      </c>
      <c r="O467" s="24">
        <v>0</v>
      </c>
      <c r="P467" s="25">
        <f t="shared" si="43"/>
        <v>0</v>
      </c>
      <c r="Q467" s="56"/>
      <c r="R467" s="57">
        <f t="shared" si="44"/>
        <v>0</v>
      </c>
      <c r="S467" s="56"/>
      <c r="T467" s="57">
        <f t="shared" si="45"/>
        <v>0</v>
      </c>
      <c r="U467" s="25">
        <v>21</v>
      </c>
      <c r="V467" s="25">
        <f t="shared" si="46"/>
        <v>0</v>
      </c>
      <c r="W467" s="25">
        <f t="shared" si="47"/>
        <v>0</v>
      </c>
      <c r="X467" s="54"/>
      <c r="Y467" s="53" t="s">
        <v>101</v>
      </c>
      <c r="Z467" s="53" t="s">
        <v>78</v>
      </c>
    </row>
    <row r="468" spans="6:26" s="52" customFormat="1" ht="12" outlineLevel="2" x14ac:dyDescent="0.2">
      <c r="F468" s="20">
        <v>11</v>
      </c>
      <c r="G468" s="21" t="s">
        <v>10</v>
      </c>
      <c r="H468" s="53" t="s">
        <v>709</v>
      </c>
      <c r="I468" s="53"/>
      <c r="J468" s="54" t="s">
        <v>1848</v>
      </c>
      <c r="K468" s="21" t="s">
        <v>62</v>
      </c>
      <c r="L468" s="55">
        <v>1</v>
      </c>
      <c r="M468" s="24">
        <v>0</v>
      </c>
      <c r="N468" s="55">
        <f t="shared" si="42"/>
        <v>1</v>
      </c>
      <c r="O468" s="24">
        <v>0</v>
      </c>
      <c r="P468" s="25">
        <f t="shared" si="43"/>
        <v>0</v>
      </c>
      <c r="Q468" s="56"/>
      <c r="R468" s="57">
        <f t="shared" si="44"/>
        <v>0</v>
      </c>
      <c r="S468" s="56"/>
      <c r="T468" s="57">
        <f t="shared" si="45"/>
        <v>0</v>
      </c>
      <c r="U468" s="25">
        <v>21</v>
      </c>
      <c r="V468" s="25">
        <f t="shared" si="46"/>
        <v>0</v>
      </c>
      <c r="W468" s="25">
        <f t="shared" si="47"/>
        <v>0</v>
      </c>
      <c r="X468" s="54"/>
      <c r="Y468" s="53" t="s">
        <v>101</v>
      </c>
      <c r="Z468" s="53" t="s">
        <v>78</v>
      </c>
    </row>
    <row r="469" spans="6:26" s="102" customFormat="1" ht="12.75" customHeight="1" outlineLevel="2" x14ac:dyDescent="0.2">
      <c r="F469" s="103"/>
      <c r="G469" s="104"/>
      <c r="H469" s="104"/>
      <c r="I469" s="104"/>
      <c r="J469" s="105"/>
      <c r="K469" s="104"/>
      <c r="L469" s="106"/>
      <c r="M469" s="107"/>
      <c r="N469" s="106"/>
      <c r="O469" s="107"/>
      <c r="P469" s="108"/>
      <c r="Q469" s="109"/>
      <c r="R469" s="107"/>
      <c r="S469" s="107"/>
      <c r="T469" s="107"/>
      <c r="U469" s="110" t="s">
        <v>3</v>
      </c>
      <c r="V469" s="107"/>
      <c r="W469" s="107"/>
      <c r="X469" s="107"/>
      <c r="Y469" s="104"/>
      <c r="Z469" s="104"/>
    </row>
    <row r="470" spans="6:26" s="43" customFormat="1" ht="16.5" customHeight="1" outlineLevel="1" x14ac:dyDescent="0.2">
      <c r="F470" s="44"/>
      <c r="G470" s="6"/>
      <c r="H470" s="45"/>
      <c r="I470" s="45"/>
      <c r="J470" s="45" t="s">
        <v>1262</v>
      </c>
      <c r="K470" s="6"/>
      <c r="L470" s="46"/>
      <c r="M470" s="47"/>
      <c r="N470" s="46"/>
      <c r="O470" s="47"/>
      <c r="P470" s="48">
        <f>SUBTOTAL(9,P471:P477)</f>
        <v>0</v>
      </c>
      <c r="Q470" s="49"/>
      <c r="R470" s="50">
        <f>SUBTOTAL(9,R471:R477)</f>
        <v>0</v>
      </c>
      <c r="S470" s="47"/>
      <c r="T470" s="50">
        <f>SUBTOTAL(9,T471:T477)</f>
        <v>0</v>
      </c>
      <c r="U470" s="100" t="s">
        <v>3</v>
      </c>
      <c r="V470" s="48">
        <f>SUBTOTAL(9,V471:V477)</f>
        <v>0</v>
      </c>
      <c r="W470" s="48">
        <f>SUBTOTAL(9,W471:W477)</f>
        <v>0</v>
      </c>
      <c r="X470" s="51"/>
      <c r="Y470" s="29"/>
      <c r="Z470" s="29"/>
    </row>
    <row r="471" spans="6:26" s="52" customFormat="1" ht="24" outlineLevel="2" x14ac:dyDescent="0.2">
      <c r="F471" s="20">
        <v>1</v>
      </c>
      <c r="G471" s="21" t="s">
        <v>10</v>
      </c>
      <c r="H471" s="53" t="s">
        <v>710</v>
      </c>
      <c r="I471" s="53"/>
      <c r="J471" s="54" t="s">
        <v>2037</v>
      </c>
      <c r="K471" s="21" t="s">
        <v>13</v>
      </c>
      <c r="L471" s="55">
        <v>1</v>
      </c>
      <c r="M471" s="24">
        <v>0</v>
      </c>
      <c r="N471" s="55">
        <f t="shared" ref="N471:N476" si="48">L471*(1+M471/100)</f>
        <v>1</v>
      </c>
      <c r="O471" s="24">
        <v>0</v>
      </c>
      <c r="P471" s="25">
        <f t="shared" ref="P471:P476" si="49">N471*O471</f>
        <v>0</v>
      </c>
      <c r="Q471" s="56"/>
      <c r="R471" s="57">
        <f t="shared" ref="R471:R476" si="50">N471*Q471</f>
        <v>0</v>
      </c>
      <c r="S471" s="56"/>
      <c r="T471" s="57">
        <f t="shared" ref="T471:T476" si="51">N471*S471</f>
        <v>0</v>
      </c>
      <c r="U471" s="25">
        <v>21</v>
      </c>
      <c r="V471" s="25">
        <f t="shared" ref="V471:V476" si="52">P471*(U471/100)</f>
        <v>0</v>
      </c>
      <c r="W471" s="25">
        <f t="shared" ref="W471:W476" si="53">P471+V471</f>
        <v>0</v>
      </c>
      <c r="X471" s="54"/>
      <c r="Y471" s="53" t="s">
        <v>101</v>
      </c>
      <c r="Z471" s="53" t="s">
        <v>92</v>
      </c>
    </row>
    <row r="472" spans="6:26" s="52" customFormat="1" ht="12" outlineLevel="2" x14ac:dyDescent="0.2">
      <c r="F472" s="20">
        <v>2</v>
      </c>
      <c r="G472" s="21" t="s">
        <v>10</v>
      </c>
      <c r="H472" s="53" t="s">
        <v>711</v>
      </c>
      <c r="I472" s="53"/>
      <c r="J472" s="54" t="s">
        <v>1423</v>
      </c>
      <c r="K472" s="21" t="s">
        <v>13</v>
      </c>
      <c r="L472" s="55">
        <v>1</v>
      </c>
      <c r="M472" s="24">
        <v>0</v>
      </c>
      <c r="N472" s="55">
        <f t="shared" si="48"/>
        <v>1</v>
      </c>
      <c r="O472" s="24">
        <v>0</v>
      </c>
      <c r="P472" s="25">
        <f t="shared" si="49"/>
        <v>0</v>
      </c>
      <c r="Q472" s="56"/>
      <c r="R472" s="57">
        <f t="shared" si="50"/>
        <v>0</v>
      </c>
      <c r="S472" s="56"/>
      <c r="T472" s="57">
        <f t="shared" si="51"/>
        <v>0</v>
      </c>
      <c r="U472" s="25">
        <v>21</v>
      </c>
      <c r="V472" s="25">
        <f t="shared" si="52"/>
        <v>0</v>
      </c>
      <c r="W472" s="25">
        <f t="shared" si="53"/>
        <v>0</v>
      </c>
      <c r="X472" s="54"/>
      <c r="Y472" s="53" t="s">
        <v>101</v>
      </c>
      <c r="Z472" s="53" t="s">
        <v>92</v>
      </c>
    </row>
    <row r="473" spans="6:26" s="52" customFormat="1" ht="12" outlineLevel="2" x14ac:dyDescent="0.2">
      <c r="F473" s="20">
        <v>3</v>
      </c>
      <c r="G473" s="21" t="s">
        <v>10</v>
      </c>
      <c r="H473" s="53" t="s">
        <v>712</v>
      </c>
      <c r="I473" s="53"/>
      <c r="J473" s="54" t="s">
        <v>1597</v>
      </c>
      <c r="K473" s="21" t="s">
        <v>60</v>
      </c>
      <c r="L473" s="55">
        <v>20</v>
      </c>
      <c r="M473" s="24">
        <v>0</v>
      </c>
      <c r="N473" s="55">
        <f t="shared" si="48"/>
        <v>20</v>
      </c>
      <c r="O473" s="24">
        <v>0</v>
      </c>
      <c r="P473" s="25">
        <f t="shared" si="49"/>
        <v>0</v>
      </c>
      <c r="Q473" s="56"/>
      <c r="R473" s="57">
        <f t="shared" si="50"/>
        <v>0</v>
      </c>
      <c r="S473" s="56"/>
      <c r="T473" s="57">
        <f t="shared" si="51"/>
        <v>0</v>
      </c>
      <c r="U473" s="25">
        <v>21</v>
      </c>
      <c r="V473" s="25">
        <f t="shared" si="52"/>
        <v>0</v>
      </c>
      <c r="W473" s="25">
        <f t="shared" si="53"/>
        <v>0</v>
      </c>
      <c r="X473" s="54"/>
      <c r="Y473" s="53" t="s">
        <v>101</v>
      </c>
      <c r="Z473" s="53" t="s">
        <v>92</v>
      </c>
    </row>
    <row r="474" spans="6:26" s="52" customFormat="1" ht="12" outlineLevel="2" x14ac:dyDescent="0.2">
      <c r="F474" s="20">
        <v>4</v>
      </c>
      <c r="G474" s="21" t="s">
        <v>10</v>
      </c>
      <c r="H474" s="53" t="s">
        <v>713</v>
      </c>
      <c r="I474" s="53"/>
      <c r="J474" s="54" t="s">
        <v>1430</v>
      </c>
      <c r="K474" s="21" t="s">
        <v>13</v>
      </c>
      <c r="L474" s="55">
        <v>1</v>
      </c>
      <c r="M474" s="24">
        <v>0</v>
      </c>
      <c r="N474" s="55">
        <f t="shared" si="48"/>
        <v>1</v>
      </c>
      <c r="O474" s="24">
        <v>0</v>
      </c>
      <c r="P474" s="25">
        <f t="shared" si="49"/>
        <v>0</v>
      </c>
      <c r="Q474" s="56"/>
      <c r="R474" s="57">
        <f t="shared" si="50"/>
        <v>0</v>
      </c>
      <c r="S474" s="56"/>
      <c r="T474" s="57">
        <f t="shared" si="51"/>
        <v>0</v>
      </c>
      <c r="U474" s="25">
        <v>21</v>
      </c>
      <c r="V474" s="25">
        <f t="shared" si="52"/>
        <v>0</v>
      </c>
      <c r="W474" s="25">
        <f t="shared" si="53"/>
        <v>0</v>
      </c>
      <c r="X474" s="54"/>
      <c r="Y474" s="53" t="s">
        <v>101</v>
      </c>
      <c r="Z474" s="53" t="s">
        <v>92</v>
      </c>
    </row>
    <row r="475" spans="6:26" s="52" customFormat="1" ht="12" outlineLevel="2" x14ac:dyDescent="0.2">
      <c r="F475" s="20">
        <v>5</v>
      </c>
      <c r="G475" s="21" t="s">
        <v>10</v>
      </c>
      <c r="H475" s="53" t="s">
        <v>714</v>
      </c>
      <c r="I475" s="53"/>
      <c r="J475" s="54" t="s">
        <v>1565</v>
      </c>
      <c r="K475" s="21" t="s">
        <v>13</v>
      </c>
      <c r="L475" s="55">
        <v>1</v>
      </c>
      <c r="M475" s="24">
        <v>0</v>
      </c>
      <c r="N475" s="55">
        <f t="shared" si="48"/>
        <v>1</v>
      </c>
      <c r="O475" s="24">
        <v>0</v>
      </c>
      <c r="P475" s="25">
        <f t="shared" si="49"/>
        <v>0</v>
      </c>
      <c r="Q475" s="56"/>
      <c r="R475" s="57">
        <f t="shared" si="50"/>
        <v>0</v>
      </c>
      <c r="S475" s="56"/>
      <c r="T475" s="57">
        <f t="shared" si="51"/>
        <v>0</v>
      </c>
      <c r="U475" s="25">
        <v>21</v>
      </c>
      <c r="V475" s="25">
        <f t="shared" si="52"/>
        <v>0</v>
      </c>
      <c r="W475" s="25">
        <f t="shared" si="53"/>
        <v>0</v>
      </c>
      <c r="X475" s="54"/>
      <c r="Y475" s="53" t="s">
        <v>101</v>
      </c>
      <c r="Z475" s="53" t="s">
        <v>92</v>
      </c>
    </row>
    <row r="476" spans="6:26" s="52" customFormat="1" ht="12" outlineLevel="2" x14ac:dyDescent="0.2">
      <c r="F476" s="20">
        <v>6</v>
      </c>
      <c r="G476" s="21" t="s">
        <v>10</v>
      </c>
      <c r="H476" s="53" t="s">
        <v>715</v>
      </c>
      <c r="I476" s="53"/>
      <c r="J476" s="54" t="s">
        <v>1329</v>
      </c>
      <c r="K476" s="21" t="s">
        <v>62</v>
      </c>
      <c r="L476" s="55">
        <v>1</v>
      </c>
      <c r="M476" s="24">
        <v>0</v>
      </c>
      <c r="N476" s="55">
        <f t="shared" si="48"/>
        <v>1</v>
      </c>
      <c r="O476" s="24">
        <v>0</v>
      </c>
      <c r="P476" s="25">
        <f t="shared" si="49"/>
        <v>0</v>
      </c>
      <c r="Q476" s="56"/>
      <c r="R476" s="57">
        <f t="shared" si="50"/>
        <v>0</v>
      </c>
      <c r="S476" s="56"/>
      <c r="T476" s="57">
        <f t="shared" si="51"/>
        <v>0</v>
      </c>
      <c r="U476" s="25">
        <v>21</v>
      </c>
      <c r="V476" s="25">
        <f t="shared" si="52"/>
        <v>0</v>
      </c>
      <c r="W476" s="25">
        <f t="shared" si="53"/>
        <v>0</v>
      </c>
      <c r="X476" s="54"/>
      <c r="Y476" s="53" t="s">
        <v>101</v>
      </c>
      <c r="Z476" s="53" t="s">
        <v>92</v>
      </c>
    </row>
    <row r="477" spans="6:26" s="102" customFormat="1" ht="12.75" customHeight="1" outlineLevel="2" x14ac:dyDescent="0.2">
      <c r="F477" s="103"/>
      <c r="G477" s="104"/>
      <c r="H477" s="104"/>
      <c r="I477" s="104"/>
      <c r="J477" s="105"/>
      <c r="K477" s="104"/>
      <c r="L477" s="106"/>
      <c r="M477" s="107"/>
      <c r="N477" s="106"/>
      <c r="O477" s="107"/>
      <c r="P477" s="108"/>
      <c r="Q477" s="109"/>
      <c r="R477" s="107"/>
      <c r="S477" s="107"/>
      <c r="T477" s="107"/>
      <c r="U477" s="110" t="s">
        <v>3</v>
      </c>
      <c r="V477" s="107"/>
      <c r="W477" s="107"/>
      <c r="X477" s="107"/>
      <c r="Y477" s="104"/>
      <c r="Z477" s="104"/>
    </row>
    <row r="478" spans="6:26" s="43" customFormat="1" ht="16.5" customHeight="1" outlineLevel="1" x14ac:dyDescent="0.2">
      <c r="F478" s="44"/>
      <c r="G478" s="6"/>
      <c r="H478" s="45"/>
      <c r="I478" s="45"/>
      <c r="J478" s="45" t="s">
        <v>1497</v>
      </c>
      <c r="K478" s="6"/>
      <c r="L478" s="46"/>
      <c r="M478" s="47"/>
      <c r="N478" s="46"/>
      <c r="O478" s="47"/>
      <c r="P478" s="48">
        <f>SUBTOTAL(9,P479:P528)</f>
        <v>0</v>
      </c>
      <c r="Q478" s="49"/>
      <c r="R478" s="50">
        <f>SUBTOTAL(9,R479:R528)</f>
        <v>0</v>
      </c>
      <c r="S478" s="47"/>
      <c r="T478" s="50">
        <f>SUBTOTAL(9,T479:T528)</f>
        <v>0</v>
      </c>
      <c r="U478" s="100" t="s">
        <v>3</v>
      </c>
      <c r="V478" s="48">
        <f>SUBTOTAL(9,V479:V528)</f>
        <v>0</v>
      </c>
      <c r="W478" s="48">
        <f>SUBTOTAL(9,W479:W528)</f>
        <v>0</v>
      </c>
      <c r="X478" s="51"/>
      <c r="Y478" s="29"/>
      <c r="Z478" s="29"/>
    </row>
    <row r="479" spans="6:26" s="52" customFormat="1" ht="12" outlineLevel="2" x14ac:dyDescent="0.2">
      <c r="F479" s="20">
        <v>1</v>
      </c>
      <c r="G479" s="21" t="s">
        <v>10</v>
      </c>
      <c r="H479" s="53" t="s">
        <v>716</v>
      </c>
      <c r="I479" s="53"/>
      <c r="J479" s="54" t="s">
        <v>1864</v>
      </c>
      <c r="K479" s="21" t="s">
        <v>13</v>
      </c>
      <c r="L479" s="55">
        <v>1</v>
      </c>
      <c r="M479" s="24">
        <v>0</v>
      </c>
      <c r="N479" s="55">
        <f t="shared" ref="N479:N510" si="54">L479*(1+M479/100)</f>
        <v>1</v>
      </c>
      <c r="O479" s="24">
        <v>0</v>
      </c>
      <c r="P479" s="25">
        <f t="shared" ref="P479:P510" si="55">N479*O479</f>
        <v>0</v>
      </c>
      <c r="Q479" s="56"/>
      <c r="R479" s="57">
        <f t="shared" ref="R479:R510" si="56">N479*Q479</f>
        <v>0</v>
      </c>
      <c r="S479" s="56"/>
      <c r="T479" s="57">
        <f t="shared" ref="T479:T510" si="57">N479*S479</f>
        <v>0</v>
      </c>
      <c r="U479" s="25">
        <v>21</v>
      </c>
      <c r="V479" s="25">
        <f t="shared" ref="V479:V510" si="58">P479*(U479/100)</f>
        <v>0</v>
      </c>
      <c r="W479" s="25">
        <f t="shared" ref="W479:W510" si="59">P479+V479</f>
        <v>0</v>
      </c>
      <c r="X479" s="54"/>
      <c r="Y479" s="53" t="s">
        <v>101</v>
      </c>
      <c r="Z479" s="53" t="s">
        <v>79</v>
      </c>
    </row>
    <row r="480" spans="6:26" s="52" customFormat="1" ht="12" outlineLevel="2" x14ac:dyDescent="0.2">
      <c r="F480" s="20">
        <v>2</v>
      </c>
      <c r="G480" s="21" t="s">
        <v>10</v>
      </c>
      <c r="H480" s="53" t="s">
        <v>717</v>
      </c>
      <c r="I480" s="53"/>
      <c r="J480" s="54" t="s">
        <v>1623</v>
      </c>
      <c r="K480" s="21" t="s">
        <v>13</v>
      </c>
      <c r="L480" s="55">
        <v>1</v>
      </c>
      <c r="M480" s="24">
        <v>0</v>
      </c>
      <c r="N480" s="55">
        <f t="shared" si="54"/>
        <v>1</v>
      </c>
      <c r="O480" s="24">
        <v>0</v>
      </c>
      <c r="P480" s="25">
        <f t="shared" si="55"/>
        <v>0</v>
      </c>
      <c r="Q480" s="56"/>
      <c r="R480" s="57">
        <f t="shared" si="56"/>
        <v>0</v>
      </c>
      <c r="S480" s="56"/>
      <c r="T480" s="57">
        <f t="shared" si="57"/>
        <v>0</v>
      </c>
      <c r="U480" s="25">
        <v>21</v>
      </c>
      <c r="V480" s="25">
        <f t="shared" si="58"/>
        <v>0</v>
      </c>
      <c r="W480" s="25">
        <f t="shared" si="59"/>
        <v>0</v>
      </c>
      <c r="X480" s="54"/>
      <c r="Y480" s="53" t="s">
        <v>101</v>
      </c>
      <c r="Z480" s="53" t="s">
        <v>79</v>
      </c>
    </row>
    <row r="481" spans="6:26" s="52" customFormat="1" ht="12" outlineLevel="2" x14ac:dyDescent="0.2">
      <c r="F481" s="20">
        <v>3</v>
      </c>
      <c r="G481" s="21" t="s">
        <v>10</v>
      </c>
      <c r="H481" s="53" t="s">
        <v>718</v>
      </c>
      <c r="I481" s="53"/>
      <c r="J481" s="54" t="s">
        <v>1665</v>
      </c>
      <c r="K481" s="21" t="s">
        <v>13</v>
      </c>
      <c r="L481" s="55">
        <v>4</v>
      </c>
      <c r="M481" s="24">
        <v>0</v>
      </c>
      <c r="N481" s="55">
        <f t="shared" si="54"/>
        <v>4</v>
      </c>
      <c r="O481" s="24">
        <v>0</v>
      </c>
      <c r="P481" s="25">
        <f t="shared" si="55"/>
        <v>0</v>
      </c>
      <c r="Q481" s="56"/>
      <c r="R481" s="57">
        <f t="shared" si="56"/>
        <v>0</v>
      </c>
      <c r="S481" s="56"/>
      <c r="T481" s="57">
        <f t="shared" si="57"/>
        <v>0</v>
      </c>
      <c r="U481" s="25">
        <v>21</v>
      </c>
      <c r="V481" s="25">
        <f t="shared" si="58"/>
        <v>0</v>
      </c>
      <c r="W481" s="25">
        <f t="shared" si="59"/>
        <v>0</v>
      </c>
      <c r="X481" s="54"/>
      <c r="Y481" s="53" t="s">
        <v>101</v>
      </c>
      <c r="Z481" s="53" t="s">
        <v>79</v>
      </c>
    </row>
    <row r="482" spans="6:26" s="52" customFormat="1" ht="12" outlineLevel="2" x14ac:dyDescent="0.2">
      <c r="F482" s="20">
        <v>4</v>
      </c>
      <c r="G482" s="21" t="s">
        <v>10</v>
      </c>
      <c r="H482" s="53" t="s">
        <v>719</v>
      </c>
      <c r="I482" s="53"/>
      <c r="J482" s="54" t="s">
        <v>1760</v>
      </c>
      <c r="K482" s="21" t="s">
        <v>13</v>
      </c>
      <c r="L482" s="55">
        <v>1</v>
      </c>
      <c r="M482" s="24">
        <v>0</v>
      </c>
      <c r="N482" s="55">
        <f t="shared" si="54"/>
        <v>1</v>
      </c>
      <c r="O482" s="24">
        <v>0</v>
      </c>
      <c r="P482" s="25">
        <f t="shared" si="55"/>
        <v>0</v>
      </c>
      <c r="Q482" s="56"/>
      <c r="R482" s="57">
        <f t="shared" si="56"/>
        <v>0</v>
      </c>
      <c r="S482" s="56"/>
      <c r="T482" s="57">
        <f t="shared" si="57"/>
        <v>0</v>
      </c>
      <c r="U482" s="25">
        <v>21</v>
      </c>
      <c r="V482" s="25">
        <f t="shared" si="58"/>
        <v>0</v>
      </c>
      <c r="W482" s="25">
        <f t="shared" si="59"/>
        <v>0</v>
      </c>
      <c r="X482" s="54"/>
      <c r="Y482" s="53" t="s">
        <v>101</v>
      </c>
      <c r="Z482" s="53" t="s">
        <v>79</v>
      </c>
    </row>
    <row r="483" spans="6:26" s="52" customFormat="1" ht="12" outlineLevel="2" x14ac:dyDescent="0.2">
      <c r="F483" s="20">
        <v>5</v>
      </c>
      <c r="G483" s="21" t="s">
        <v>10</v>
      </c>
      <c r="H483" s="53" t="s">
        <v>720</v>
      </c>
      <c r="I483" s="53"/>
      <c r="J483" s="54" t="s">
        <v>1360</v>
      </c>
      <c r="K483" s="21" t="s">
        <v>13</v>
      </c>
      <c r="L483" s="55">
        <v>1</v>
      </c>
      <c r="M483" s="24">
        <v>0</v>
      </c>
      <c r="N483" s="55">
        <f t="shared" si="54"/>
        <v>1</v>
      </c>
      <c r="O483" s="24">
        <v>0</v>
      </c>
      <c r="P483" s="25">
        <f t="shared" si="55"/>
        <v>0</v>
      </c>
      <c r="Q483" s="56"/>
      <c r="R483" s="57">
        <f t="shared" si="56"/>
        <v>0</v>
      </c>
      <c r="S483" s="56"/>
      <c r="T483" s="57">
        <f t="shared" si="57"/>
        <v>0</v>
      </c>
      <c r="U483" s="25">
        <v>21</v>
      </c>
      <c r="V483" s="25">
        <f t="shared" si="58"/>
        <v>0</v>
      </c>
      <c r="W483" s="25">
        <f t="shared" si="59"/>
        <v>0</v>
      </c>
      <c r="X483" s="54"/>
      <c r="Y483" s="53" t="s">
        <v>101</v>
      </c>
      <c r="Z483" s="53" t="s">
        <v>79</v>
      </c>
    </row>
    <row r="484" spans="6:26" s="52" customFormat="1" ht="12" outlineLevel="2" x14ac:dyDescent="0.2">
      <c r="F484" s="20">
        <v>6</v>
      </c>
      <c r="G484" s="21" t="s">
        <v>10</v>
      </c>
      <c r="H484" s="53" t="s">
        <v>721</v>
      </c>
      <c r="I484" s="53"/>
      <c r="J484" s="54" t="s">
        <v>1784</v>
      </c>
      <c r="K484" s="21" t="s">
        <v>13</v>
      </c>
      <c r="L484" s="55">
        <v>6</v>
      </c>
      <c r="M484" s="24">
        <v>0</v>
      </c>
      <c r="N484" s="55">
        <f t="shared" si="54"/>
        <v>6</v>
      </c>
      <c r="O484" s="24">
        <v>0</v>
      </c>
      <c r="P484" s="25">
        <f t="shared" si="55"/>
        <v>0</v>
      </c>
      <c r="Q484" s="56"/>
      <c r="R484" s="57">
        <f t="shared" si="56"/>
        <v>0</v>
      </c>
      <c r="S484" s="56"/>
      <c r="T484" s="57">
        <f t="shared" si="57"/>
        <v>0</v>
      </c>
      <c r="U484" s="25">
        <v>21</v>
      </c>
      <c r="V484" s="25">
        <f t="shared" si="58"/>
        <v>0</v>
      </c>
      <c r="W484" s="25">
        <f t="shared" si="59"/>
        <v>0</v>
      </c>
      <c r="X484" s="54"/>
      <c r="Y484" s="53" t="s">
        <v>101</v>
      </c>
      <c r="Z484" s="53" t="s">
        <v>79</v>
      </c>
    </row>
    <row r="485" spans="6:26" s="52" customFormat="1" ht="12" outlineLevel="2" x14ac:dyDescent="0.2">
      <c r="F485" s="20">
        <v>7</v>
      </c>
      <c r="G485" s="21" t="s">
        <v>10</v>
      </c>
      <c r="H485" s="53" t="s">
        <v>722</v>
      </c>
      <c r="I485" s="53"/>
      <c r="J485" s="54" t="s">
        <v>1510</v>
      </c>
      <c r="K485" s="21" t="s">
        <v>13</v>
      </c>
      <c r="L485" s="55">
        <v>24</v>
      </c>
      <c r="M485" s="24">
        <v>0</v>
      </c>
      <c r="N485" s="55">
        <f t="shared" si="54"/>
        <v>24</v>
      </c>
      <c r="O485" s="24">
        <v>0</v>
      </c>
      <c r="P485" s="25">
        <f t="shared" si="55"/>
        <v>0</v>
      </c>
      <c r="Q485" s="56"/>
      <c r="R485" s="57">
        <f t="shared" si="56"/>
        <v>0</v>
      </c>
      <c r="S485" s="56"/>
      <c r="T485" s="57">
        <f t="shared" si="57"/>
        <v>0</v>
      </c>
      <c r="U485" s="25">
        <v>21</v>
      </c>
      <c r="V485" s="25">
        <f t="shared" si="58"/>
        <v>0</v>
      </c>
      <c r="W485" s="25">
        <f t="shared" si="59"/>
        <v>0</v>
      </c>
      <c r="X485" s="54"/>
      <c r="Y485" s="53" t="s">
        <v>101</v>
      </c>
      <c r="Z485" s="53" t="s">
        <v>79</v>
      </c>
    </row>
    <row r="486" spans="6:26" s="52" customFormat="1" ht="24" outlineLevel="2" x14ac:dyDescent="0.2">
      <c r="F486" s="20">
        <v>8</v>
      </c>
      <c r="G486" s="21" t="s">
        <v>10</v>
      </c>
      <c r="H486" s="53" t="s">
        <v>723</v>
      </c>
      <c r="I486" s="53"/>
      <c r="J486" s="54" t="s">
        <v>2123</v>
      </c>
      <c r="K486" s="21" t="s">
        <v>13</v>
      </c>
      <c r="L486" s="55">
        <v>1</v>
      </c>
      <c r="M486" s="24">
        <v>0</v>
      </c>
      <c r="N486" s="55">
        <f t="shared" si="54"/>
        <v>1</v>
      </c>
      <c r="O486" s="24">
        <v>0</v>
      </c>
      <c r="P486" s="25">
        <f t="shared" si="55"/>
        <v>0</v>
      </c>
      <c r="Q486" s="56"/>
      <c r="R486" s="57">
        <f t="shared" si="56"/>
        <v>0</v>
      </c>
      <c r="S486" s="56"/>
      <c r="T486" s="57">
        <f t="shared" si="57"/>
        <v>0</v>
      </c>
      <c r="U486" s="25">
        <v>21</v>
      </c>
      <c r="V486" s="25">
        <f t="shared" si="58"/>
        <v>0</v>
      </c>
      <c r="W486" s="25">
        <f t="shared" si="59"/>
        <v>0</v>
      </c>
      <c r="X486" s="54"/>
      <c r="Y486" s="53" t="s">
        <v>101</v>
      </c>
      <c r="Z486" s="53" t="s">
        <v>79</v>
      </c>
    </row>
    <row r="487" spans="6:26" s="52" customFormat="1" ht="24" outlineLevel="2" x14ac:dyDescent="0.2">
      <c r="F487" s="20">
        <v>9</v>
      </c>
      <c r="G487" s="21" t="s">
        <v>10</v>
      </c>
      <c r="H487" s="53" t="s">
        <v>724</v>
      </c>
      <c r="I487" s="53"/>
      <c r="J487" s="54" t="s">
        <v>2108</v>
      </c>
      <c r="K487" s="21" t="s">
        <v>13</v>
      </c>
      <c r="L487" s="55">
        <v>4</v>
      </c>
      <c r="M487" s="24">
        <v>0</v>
      </c>
      <c r="N487" s="55">
        <f t="shared" si="54"/>
        <v>4</v>
      </c>
      <c r="O487" s="24">
        <v>0</v>
      </c>
      <c r="P487" s="25">
        <f t="shared" si="55"/>
        <v>0</v>
      </c>
      <c r="Q487" s="56"/>
      <c r="R487" s="57">
        <f t="shared" si="56"/>
        <v>0</v>
      </c>
      <c r="S487" s="56"/>
      <c r="T487" s="57">
        <f t="shared" si="57"/>
        <v>0</v>
      </c>
      <c r="U487" s="25">
        <v>21</v>
      </c>
      <c r="V487" s="25">
        <f t="shared" si="58"/>
        <v>0</v>
      </c>
      <c r="W487" s="25">
        <f t="shared" si="59"/>
        <v>0</v>
      </c>
      <c r="X487" s="54"/>
      <c r="Y487" s="53" t="s">
        <v>101</v>
      </c>
      <c r="Z487" s="53" t="s">
        <v>79</v>
      </c>
    </row>
    <row r="488" spans="6:26" s="52" customFormat="1" ht="12" outlineLevel="2" x14ac:dyDescent="0.2">
      <c r="F488" s="20">
        <v>10</v>
      </c>
      <c r="G488" s="21" t="s">
        <v>10</v>
      </c>
      <c r="H488" s="53" t="s">
        <v>725</v>
      </c>
      <c r="I488" s="53"/>
      <c r="J488" s="54" t="s">
        <v>1454</v>
      </c>
      <c r="K488" s="21" t="s">
        <v>13</v>
      </c>
      <c r="L488" s="55">
        <v>1</v>
      </c>
      <c r="M488" s="24">
        <v>0</v>
      </c>
      <c r="N488" s="55">
        <f t="shared" si="54"/>
        <v>1</v>
      </c>
      <c r="O488" s="24">
        <v>0</v>
      </c>
      <c r="P488" s="25">
        <f t="shared" si="55"/>
        <v>0</v>
      </c>
      <c r="Q488" s="56"/>
      <c r="R488" s="57">
        <f t="shared" si="56"/>
        <v>0</v>
      </c>
      <c r="S488" s="56"/>
      <c r="T488" s="57">
        <f t="shared" si="57"/>
        <v>0</v>
      </c>
      <c r="U488" s="25">
        <v>21</v>
      </c>
      <c r="V488" s="25">
        <f t="shared" si="58"/>
        <v>0</v>
      </c>
      <c r="W488" s="25">
        <f t="shared" si="59"/>
        <v>0</v>
      </c>
      <c r="X488" s="54"/>
      <c r="Y488" s="53" t="s">
        <v>101</v>
      </c>
      <c r="Z488" s="53" t="s">
        <v>79</v>
      </c>
    </row>
    <row r="489" spans="6:26" s="52" customFormat="1" ht="12" outlineLevel="2" x14ac:dyDescent="0.2">
      <c r="F489" s="20">
        <v>11</v>
      </c>
      <c r="G489" s="21" t="s">
        <v>10</v>
      </c>
      <c r="H489" s="53" t="s">
        <v>726</v>
      </c>
      <c r="I489" s="53"/>
      <c r="J489" s="54" t="s">
        <v>1437</v>
      </c>
      <c r="K489" s="21" t="s">
        <v>13</v>
      </c>
      <c r="L489" s="55">
        <v>1</v>
      </c>
      <c r="M489" s="24">
        <v>0</v>
      </c>
      <c r="N489" s="55">
        <f t="shared" si="54"/>
        <v>1</v>
      </c>
      <c r="O489" s="24">
        <v>0</v>
      </c>
      <c r="P489" s="25">
        <f t="shared" si="55"/>
        <v>0</v>
      </c>
      <c r="Q489" s="56"/>
      <c r="R489" s="57">
        <f t="shared" si="56"/>
        <v>0</v>
      </c>
      <c r="S489" s="56"/>
      <c r="T489" s="57">
        <f t="shared" si="57"/>
        <v>0</v>
      </c>
      <c r="U489" s="25">
        <v>21</v>
      </c>
      <c r="V489" s="25">
        <f t="shared" si="58"/>
        <v>0</v>
      </c>
      <c r="W489" s="25">
        <f t="shared" si="59"/>
        <v>0</v>
      </c>
      <c r="X489" s="54"/>
      <c r="Y489" s="53" t="s">
        <v>101</v>
      </c>
      <c r="Z489" s="53" t="s">
        <v>79</v>
      </c>
    </row>
    <row r="490" spans="6:26" s="52" customFormat="1" ht="12" outlineLevel="2" x14ac:dyDescent="0.2">
      <c r="F490" s="20">
        <v>12</v>
      </c>
      <c r="G490" s="21" t="s">
        <v>10</v>
      </c>
      <c r="H490" s="53" t="s">
        <v>727</v>
      </c>
      <c r="I490" s="53"/>
      <c r="J490" s="54" t="s">
        <v>1632</v>
      </c>
      <c r="K490" s="21" t="s">
        <v>13</v>
      </c>
      <c r="L490" s="55">
        <v>1</v>
      </c>
      <c r="M490" s="24">
        <v>0</v>
      </c>
      <c r="N490" s="55">
        <f t="shared" si="54"/>
        <v>1</v>
      </c>
      <c r="O490" s="24">
        <v>0</v>
      </c>
      <c r="P490" s="25">
        <f t="shared" si="55"/>
        <v>0</v>
      </c>
      <c r="Q490" s="56"/>
      <c r="R490" s="57">
        <f t="shared" si="56"/>
        <v>0</v>
      </c>
      <c r="S490" s="56"/>
      <c r="T490" s="57">
        <f t="shared" si="57"/>
        <v>0</v>
      </c>
      <c r="U490" s="25">
        <v>21</v>
      </c>
      <c r="V490" s="25">
        <f t="shared" si="58"/>
        <v>0</v>
      </c>
      <c r="W490" s="25">
        <f t="shared" si="59"/>
        <v>0</v>
      </c>
      <c r="X490" s="54"/>
      <c r="Y490" s="53" t="s">
        <v>101</v>
      </c>
      <c r="Z490" s="53" t="s">
        <v>79</v>
      </c>
    </row>
    <row r="491" spans="6:26" s="52" customFormat="1" ht="12" outlineLevel="2" x14ac:dyDescent="0.2">
      <c r="F491" s="20">
        <v>13</v>
      </c>
      <c r="G491" s="21" t="s">
        <v>10</v>
      </c>
      <c r="H491" s="53" t="s">
        <v>728</v>
      </c>
      <c r="I491" s="53"/>
      <c r="J491" s="54" t="s">
        <v>1590</v>
      </c>
      <c r="K491" s="21" t="s">
        <v>13</v>
      </c>
      <c r="L491" s="55">
        <v>18</v>
      </c>
      <c r="M491" s="24">
        <v>0</v>
      </c>
      <c r="N491" s="55">
        <f t="shared" si="54"/>
        <v>18</v>
      </c>
      <c r="O491" s="24">
        <v>0</v>
      </c>
      <c r="P491" s="25">
        <f t="shared" si="55"/>
        <v>0</v>
      </c>
      <c r="Q491" s="56"/>
      <c r="R491" s="57">
        <f t="shared" si="56"/>
        <v>0</v>
      </c>
      <c r="S491" s="56"/>
      <c r="T491" s="57">
        <f t="shared" si="57"/>
        <v>0</v>
      </c>
      <c r="U491" s="25">
        <v>21</v>
      </c>
      <c r="V491" s="25">
        <f t="shared" si="58"/>
        <v>0</v>
      </c>
      <c r="W491" s="25">
        <f t="shared" si="59"/>
        <v>0</v>
      </c>
      <c r="X491" s="54"/>
      <c r="Y491" s="53" t="s">
        <v>101</v>
      </c>
      <c r="Z491" s="53" t="s">
        <v>79</v>
      </c>
    </row>
    <row r="492" spans="6:26" s="52" customFormat="1" ht="12" outlineLevel="2" x14ac:dyDescent="0.2">
      <c r="F492" s="20">
        <v>14</v>
      </c>
      <c r="G492" s="21" t="s">
        <v>10</v>
      </c>
      <c r="H492" s="53" t="s">
        <v>729</v>
      </c>
      <c r="I492" s="53"/>
      <c r="J492" s="54" t="s">
        <v>1592</v>
      </c>
      <c r="K492" s="21" t="s">
        <v>13</v>
      </c>
      <c r="L492" s="55">
        <v>37</v>
      </c>
      <c r="M492" s="24">
        <v>0</v>
      </c>
      <c r="N492" s="55">
        <f t="shared" si="54"/>
        <v>37</v>
      </c>
      <c r="O492" s="24">
        <v>0</v>
      </c>
      <c r="P492" s="25">
        <f t="shared" si="55"/>
        <v>0</v>
      </c>
      <c r="Q492" s="56"/>
      <c r="R492" s="57">
        <f t="shared" si="56"/>
        <v>0</v>
      </c>
      <c r="S492" s="56"/>
      <c r="T492" s="57">
        <f t="shared" si="57"/>
        <v>0</v>
      </c>
      <c r="U492" s="25">
        <v>21</v>
      </c>
      <c r="V492" s="25">
        <f t="shared" si="58"/>
        <v>0</v>
      </c>
      <c r="W492" s="25">
        <f t="shared" si="59"/>
        <v>0</v>
      </c>
      <c r="X492" s="54"/>
      <c r="Y492" s="53" t="s">
        <v>101</v>
      </c>
      <c r="Z492" s="53" t="s">
        <v>79</v>
      </c>
    </row>
    <row r="493" spans="6:26" s="52" customFormat="1" ht="12" outlineLevel="2" x14ac:dyDescent="0.2">
      <c r="F493" s="20">
        <v>15</v>
      </c>
      <c r="G493" s="21" t="s">
        <v>10</v>
      </c>
      <c r="H493" s="53" t="s">
        <v>730</v>
      </c>
      <c r="I493" s="53"/>
      <c r="J493" s="54" t="s">
        <v>1239</v>
      </c>
      <c r="K493" s="21" t="s">
        <v>13</v>
      </c>
      <c r="L493" s="55">
        <v>50</v>
      </c>
      <c r="M493" s="24">
        <v>0</v>
      </c>
      <c r="N493" s="55">
        <f t="shared" si="54"/>
        <v>50</v>
      </c>
      <c r="O493" s="24">
        <v>0</v>
      </c>
      <c r="P493" s="25">
        <f t="shared" si="55"/>
        <v>0</v>
      </c>
      <c r="Q493" s="56"/>
      <c r="R493" s="57">
        <f t="shared" si="56"/>
        <v>0</v>
      </c>
      <c r="S493" s="56"/>
      <c r="T493" s="57">
        <f t="shared" si="57"/>
        <v>0</v>
      </c>
      <c r="U493" s="25">
        <v>21</v>
      </c>
      <c r="V493" s="25">
        <f t="shared" si="58"/>
        <v>0</v>
      </c>
      <c r="W493" s="25">
        <f t="shared" si="59"/>
        <v>0</v>
      </c>
      <c r="X493" s="54"/>
      <c r="Y493" s="53" t="s">
        <v>101</v>
      </c>
      <c r="Z493" s="53" t="s">
        <v>79</v>
      </c>
    </row>
    <row r="494" spans="6:26" s="52" customFormat="1" ht="12" outlineLevel="2" x14ac:dyDescent="0.2">
      <c r="F494" s="20">
        <v>16</v>
      </c>
      <c r="G494" s="21" t="s">
        <v>10</v>
      </c>
      <c r="H494" s="53" t="s">
        <v>731</v>
      </c>
      <c r="I494" s="53"/>
      <c r="J494" s="54" t="s">
        <v>1240</v>
      </c>
      <c r="K494" s="21" t="s">
        <v>13</v>
      </c>
      <c r="L494" s="55">
        <v>25</v>
      </c>
      <c r="M494" s="24">
        <v>0</v>
      </c>
      <c r="N494" s="55">
        <f t="shared" si="54"/>
        <v>25</v>
      </c>
      <c r="O494" s="24">
        <v>0</v>
      </c>
      <c r="P494" s="25">
        <f t="shared" si="55"/>
        <v>0</v>
      </c>
      <c r="Q494" s="56"/>
      <c r="R494" s="57">
        <f t="shared" si="56"/>
        <v>0</v>
      </c>
      <c r="S494" s="56"/>
      <c r="T494" s="57">
        <f t="shared" si="57"/>
        <v>0</v>
      </c>
      <c r="U494" s="25">
        <v>21</v>
      </c>
      <c r="V494" s="25">
        <f t="shared" si="58"/>
        <v>0</v>
      </c>
      <c r="W494" s="25">
        <f t="shared" si="59"/>
        <v>0</v>
      </c>
      <c r="X494" s="54"/>
      <c r="Y494" s="53" t="s">
        <v>101</v>
      </c>
      <c r="Z494" s="53" t="s">
        <v>79</v>
      </c>
    </row>
    <row r="495" spans="6:26" s="52" customFormat="1" ht="12" outlineLevel="2" x14ac:dyDescent="0.2">
      <c r="F495" s="20">
        <v>17</v>
      </c>
      <c r="G495" s="21" t="s">
        <v>10</v>
      </c>
      <c r="H495" s="53" t="s">
        <v>732</v>
      </c>
      <c r="I495" s="53"/>
      <c r="J495" s="54" t="s">
        <v>1093</v>
      </c>
      <c r="K495" s="21" t="s">
        <v>5</v>
      </c>
      <c r="L495" s="55">
        <v>2555</v>
      </c>
      <c r="M495" s="24">
        <v>0</v>
      </c>
      <c r="N495" s="55">
        <f t="shared" si="54"/>
        <v>2555</v>
      </c>
      <c r="O495" s="24">
        <v>0</v>
      </c>
      <c r="P495" s="25">
        <f t="shared" si="55"/>
        <v>0</v>
      </c>
      <c r="Q495" s="56"/>
      <c r="R495" s="57">
        <f t="shared" si="56"/>
        <v>0</v>
      </c>
      <c r="S495" s="56"/>
      <c r="T495" s="57">
        <f t="shared" si="57"/>
        <v>0</v>
      </c>
      <c r="U495" s="25">
        <v>21</v>
      </c>
      <c r="V495" s="25">
        <f t="shared" si="58"/>
        <v>0</v>
      </c>
      <c r="W495" s="25">
        <f t="shared" si="59"/>
        <v>0</v>
      </c>
      <c r="X495" s="54"/>
      <c r="Y495" s="53" t="s">
        <v>101</v>
      </c>
      <c r="Z495" s="53" t="s">
        <v>79</v>
      </c>
    </row>
    <row r="496" spans="6:26" s="52" customFormat="1" ht="12" outlineLevel="2" x14ac:dyDescent="0.2">
      <c r="F496" s="20">
        <v>18</v>
      </c>
      <c r="G496" s="21" t="s">
        <v>10</v>
      </c>
      <c r="H496" s="53" t="s">
        <v>733</v>
      </c>
      <c r="I496" s="53"/>
      <c r="J496" s="54" t="s">
        <v>1164</v>
      </c>
      <c r="K496" s="21" t="s">
        <v>5</v>
      </c>
      <c r="L496" s="55">
        <v>30</v>
      </c>
      <c r="M496" s="24">
        <v>0</v>
      </c>
      <c r="N496" s="55">
        <f t="shared" si="54"/>
        <v>30</v>
      </c>
      <c r="O496" s="24">
        <v>0</v>
      </c>
      <c r="P496" s="25">
        <f t="shared" si="55"/>
        <v>0</v>
      </c>
      <c r="Q496" s="56"/>
      <c r="R496" s="57">
        <f t="shared" si="56"/>
        <v>0</v>
      </c>
      <c r="S496" s="56"/>
      <c r="T496" s="57">
        <f t="shared" si="57"/>
        <v>0</v>
      </c>
      <c r="U496" s="25">
        <v>21</v>
      </c>
      <c r="V496" s="25">
        <f t="shared" si="58"/>
        <v>0</v>
      </c>
      <c r="W496" s="25">
        <f t="shared" si="59"/>
        <v>0</v>
      </c>
      <c r="X496" s="54"/>
      <c r="Y496" s="53" t="s">
        <v>101</v>
      </c>
      <c r="Z496" s="53" t="s">
        <v>79</v>
      </c>
    </row>
    <row r="497" spans="6:26" s="52" customFormat="1" ht="12" outlineLevel="2" x14ac:dyDescent="0.2">
      <c r="F497" s="20">
        <v>19</v>
      </c>
      <c r="G497" s="21" t="s">
        <v>10</v>
      </c>
      <c r="H497" s="53" t="s">
        <v>734</v>
      </c>
      <c r="I497" s="53"/>
      <c r="J497" s="54" t="s">
        <v>1254</v>
      </c>
      <c r="K497" s="21" t="s">
        <v>5</v>
      </c>
      <c r="L497" s="55">
        <v>1025</v>
      </c>
      <c r="M497" s="24">
        <v>0</v>
      </c>
      <c r="N497" s="55">
        <f t="shared" si="54"/>
        <v>1025</v>
      </c>
      <c r="O497" s="24">
        <v>0</v>
      </c>
      <c r="P497" s="25">
        <f t="shared" si="55"/>
        <v>0</v>
      </c>
      <c r="Q497" s="56"/>
      <c r="R497" s="57">
        <f t="shared" si="56"/>
        <v>0</v>
      </c>
      <c r="S497" s="56"/>
      <c r="T497" s="57">
        <f t="shared" si="57"/>
        <v>0</v>
      </c>
      <c r="U497" s="25">
        <v>21</v>
      </c>
      <c r="V497" s="25">
        <f t="shared" si="58"/>
        <v>0</v>
      </c>
      <c r="W497" s="25">
        <f t="shared" si="59"/>
        <v>0</v>
      </c>
      <c r="X497" s="54"/>
      <c r="Y497" s="53" t="s">
        <v>101</v>
      </c>
      <c r="Z497" s="53" t="s">
        <v>79</v>
      </c>
    </row>
    <row r="498" spans="6:26" s="52" customFormat="1" ht="12" outlineLevel="2" x14ac:dyDescent="0.2">
      <c r="F498" s="20">
        <v>20</v>
      </c>
      <c r="G498" s="21" t="s">
        <v>10</v>
      </c>
      <c r="H498" s="53" t="s">
        <v>735</v>
      </c>
      <c r="I498" s="53"/>
      <c r="J498" s="54" t="s">
        <v>1255</v>
      </c>
      <c r="K498" s="21" t="s">
        <v>5</v>
      </c>
      <c r="L498" s="55">
        <v>550</v>
      </c>
      <c r="M498" s="24">
        <v>0</v>
      </c>
      <c r="N498" s="55">
        <f t="shared" si="54"/>
        <v>550</v>
      </c>
      <c r="O498" s="24">
        <v>0</v>
      </c>
      <c r="P498" s="25">
        <f t="shared" si="55"/>
        <v>0</v>
      </c>
      <c r="Q498" s="56"/>
      <c r="R498" s="57">
        <f t="shared" si="56"/>
        <v>0</v>
      </c>
      <c r="S498" s="56"/>
      <c r="T498" s="57">
        <f t="shared" si="57"/>
        <v>0</v>
      </c>
      <c r="U498" s="25">
        <v>21</v>
      </c>
      <c r="V498" s="25">
        <f t="shared" si="58"/>
        <v>0</v>
      </c>
      <c r="W498" s="25">
        <f t="shared" si="59"/>
        <v>0</v>
      </c>
      <c r="X498" s="54"/>
      <c r="Y498" s="53" t="s">
        <v>101</v>
      </c>
      <c r="Z498" s="53" t="s">
        <v>79</v>
      </c>
    </row>
    <row r="499" spans="6:26" s="52" customFormat="1" ht="12" outlineLevel="2" x14ac:dyDescent="0.2">
      <c r="F499" s="20">
        <v>21</v>
      </c>
      <c r="G499" s="21" t="s">
        <v>10</v>
      </c>
      <c r="H499" s="53" t="s">
        <v>736</v>
      </c>
      <c r="I499" s="53"/>
      <c r="J499" s="54" t="s">
        <v>1256</v>
      </c>
      <c r="K499" s="21" t="s">
        <v>5</v>
      </c>
      <c r="L499" s="55">
        <v>150</v>
      </c>
      <c r="M499" s="24">
        <v>0</v>
      </c>
      <c r="N499" s="55">
        <f t="shared" si="54"/>
        <v>150</v>
      </c>
      <c r="O499" s="24">
        <v>0</v>
      </c>
      <c r="P499" s="25">
        <f t="shared" si="55"/>
        <v>0</v>
      </c>
      <c r="Q499" s="56"/>
      <c r="R499" s="57">
        <f t="shared" si="56"/>
        <v>0</v>
      </c>
      <c r="S499" s="56"/>
      <c r="T499" s="57">
        <f t="shared" si="57"/>
        <v>0</v>
      </c>
      <c r="U499" s="25">
        <v>21</v>
      </c>
      <c r="V499" s="25">
        <f t="shared" si="58"/>
        <v>0</v>
      </c>
      <c r="W499" s="25">
        <f t="shared" si="59"/>
        <v>0</v>
      </c>
      <c r="X499" s="54"/>
      <c r="Y499" s="53" t="s">
        <v>101</v>
      </c>
      <c r="Z499" s="53" t="s">
        <v>79</v>
      </c>
    </row>
    <row r="500" spans="6:26" s="52" customFormat="1" ht="12" outlineLevel="2" x14ac:dyDescent="0.2">
      <c r="F500" s="20">
        <v>22</v>
      </c>
      <c r="G500" s="21" t="s">
        <v>10</v>
      </c>
      <c r="H500" s="53" t="s">
        <v>737</v>
      </c>
      <c r="I500" s="53"/>
      <c r="J500" s="54" t="s">
        <v>1482</v>
      </c>
      <c r="K500" s="21" t="s">
        <v>5</v>
      </c>
      <c r="L500" s="55">
        <v>1725</v>
      </c>
      <c r="M500" s="24">
        <v>0</v>
      </c>
      <c r="N500" s="55">
        <f t="shared" si="54"/>
        <v>1725</v>
      </c>
      <c r="O500" s="24">
        <v>0</v>
      </c>
      <c r="P500" s="25">
        <f t="shared" si="55"/>
        <v>0</v>
      </c>
      <c r="Q500" s="56"/>
      <c r="R500" s="57">
        <f t="shared" si="56"/>
        <v>0</v>
      </c>
      <c r="S500" s="56"/>
      <c r="T500" s="57">
        <f t="shared" si="57"/>
        <v>0</v>
      </c>
      <c r="U500" s="25">
        <v>21</v>
      </c>
      <c r="V500" s="25">
        <f t="shared" si="58"/>
        <v>0</v>
      </c>
      <c r="W500" s="25">
        <f t="shared" si="59"/>
        <v>0</v>
      </c>
      <c r="X500" s="54"/>
      <c r="Y500" s="53" t="s">
        <v>101</v>
      </c>
      <c r="Z500" s="53" t="s">
        <v>79</v>
      </c>
    </row>
    <row r="501" spans="6:26" s="52" customFormat="1" ht="12" outlineLevel="2" x14ac:dyDescent="0.2">
      <c r="F501" s="20">
        <v>23</v>
      </c>
      <c r="G501" s="21" t="s">
        <v>10</v>
      </c>
      <c r="H501" s="53" t="s">
        <v>738</v>
      </c>
      <c r="I501" s="53"/>
      <c r="J501" s="54" t="s">
        <v>1841</v>
      </c>
      <c r="K501" s="21" t="s">
        <v>13</v>
      </c>
      <c r="L501" s="55">
        <v>9</v>
      </c>
      <c r="M501" s="24">
        <v>0</v>
      </c>
      <c r="N501" s="55">
        <f t="shared" si="54"/>
        <v>9</v>
      </c>
      <c r="O501" s="24">
        <v>0</v>
      </c>
      <c r="P501" s="25">
        <f t="shared" si="55"/>
        <v>0</v>
      </c>
      <c r="Q501" s="56"/>
      <c r="R501" s="57">
        <f t="shared" si="56"/>
        <v>0</v>
      </c>
      <c r="S501" s="56"/>
      <c r="T501" s="57">
        <f t="shared" si="57"/>
        <v>0</v>
      </c>
      <c r="U501" s="25">
        <v>21</v>
      </c>
      <c r="V501" s="25">
        <f t="shared" si="58"/>
        <v>0</v>
      </c>
      <c r="W501" s="25">
        <f t="shared" si="59"/>
        <v>0</v>
      </c>
      <c r="X501" s="54"/>
      <c r="Y501" s="53" t="s">
        <v>101</v>
      </c>
      <c r="Z501" s="53" t="s">
        <v>79</v>
      </c>
    </row>
    <row r="502" spans="6:26" s="52" customFormat="1" ht="12" outlineLevel="2" x14ac:dyDescent="0.2">
      <c r="F502" s="20">
        <v>24</v>
      </c>
      <c r="G502" s="21" t="s">
        <v>10</v>
      </c>
      <c r="H502" s="53" t="s">
        <v>739</v>
      </c>
      <c r="I502" s="53"/>
      <c r="J502" s="54" t="s">
        <v>1769</v>
      </c>
      <c r="K502" s="21" t="s">
        <v>13</v>
      </c>
      <c r="L502" s="55">
        <v>3</v>
      </c>
      <c r="M502" s="24">
        <v>0</v>
      </c>
      <c r="N502" s="55">
        <f t="shared" si="54"/>
        <v>3</v>
      </c>
      <c r="O502" s="24">
        <v>0</v>
      </c>
      <c r="P502" s="25">
        <f t="shared" si="55"/>
        <v>0</v>
      </c>
      <c r="Q502" s="56"/>
      <c r="R502" s="57">
        <f t="shared" si="56"/>
        <v>0</v>
      </c>
      <c r="S502" s="56"/>
      <c r="T502" s="57">
        <f t="shared" si="57"/>
        <v>0</v>
      </c>
      <c r="U502" s="25">
        <v>21</v>
      </c>
      <c r="V502" s="25">
        <f t="shared" si="58"/>
        <v>0</v>
      </c>
      <c r="W502" s="25">
        <f t="shared" si="59"/>
        <v>0</v>
      </c>
      <c r="X502" s="54"/>
      <c r="Y502" s="53" t="s">
        <v>101</v>
      </c>
      <c r="Z502" s="53" t="s">
        <v>79</v>
      </c>
    </row>
    <row r="503" spans="6:26" s="52" customFormat="1" ht="12" outlineLevel="2" x14ac:dyDescent="0.2">
      <c r="F503" s="20">
        <v>25</v>
      </c>
      <c r="G503" s="21" t="s">
        <v>10</v>
      </c>
      <c r="H503" s="53" t="s">
        <v>740</v>
      </c>
      <c r="I503" s="53"/>
      <c r="J503" s="54" t="s">
        <v>1960</v>
      </c>
      <c r="K503" s="21" t="s">
        <v>13</v>
      </c>
      <c r="L503" s="55">
        <v>6</v>
      </c>
      <c r="M503" s="24">
        <v>0</v>
      </c>
      <c r="N503" s="55">
        <f t="shared" si="54"/>
        <v>6</v>
      </c>
      <c r="O503" s="24">
        <v>0</v>
      </c>
      <c r="P503" s="25">
        <f t="shared" si="55"/>
        <v>0</v>
      </c>
      <c r="Q503" s="56"/>
      <c r="R503" s="57">
        <f t="shared" si="56"/>
        <v>0</v>
      </c>
      <c r="S503" s="56"/>
      <c r="T503" s="57">
        <f t="shared" si="57"/>
        <v>0</v>
      </c>
      <c r="U503" s="25">
        <v>21</v>
      </c>
      <c r="V503" s="25">
        <f t="shared" si="58"/>
        <v>0</v>
      </c>
      <c r="W503" s="25">
        <f t="shared" si="59"/>
        <v>0</v>
      </c>
      <c r="X503" s="54"/>
      <c r="Y503" s="53" t="s">
        <v>101</v>
      </c>
      <c r="Z503" s="53" t="s">
        <v>79</v>
      </c>
    </row>
    <row r="504" spans="6:26" s="52" customFormat="1" ht="12" outlineLevel="2" x14ac:dyDescent="0.2">
      <c r="F504" s="20">
        <v>26</v>
      </c>
      <c r="G504" s="21" t="s">
        <v>10</v>
      </c>
      <c r="H504" s="53" t="s">
        <v>741</v>
      </c>
      <c r="I504" s="53"/>
      <c r="J504" s="54" t="s">
        <v>1754</v>
      </c>
      <c r="K504" s="21" t="s">
        <v>13</v>
      </c>
      <c r="L504" s="55">
        <v>6</v>
      </c>
      <c r="M504" s="24">
        <v>0</v>
      </c>
      <c r="N504" s="55">
        <f t="shared" si="54"/>
        <v>6</v>
      </c>
      <c r="O504" s="24">
        <v>0</v>
      </c>
      <c r="P504" s="25">
        <f t="shared" si="55"/>
        <v>0</v>
      </c>
      <c r="Q504" s="56"/>
      <c r="R504" s="57">
        <f t="shared" si="56"/>
        <v>0</v>
      </c>
      <c r="S504" s="56"/>
      <c r="T504" s="57">
        <f t="shared" si="57"/>
        <v>0</v>
      </c>
      <c r="U504" s="25">
        <v>21</v>
      </c>
      <c r="V504" s="25">
        <f t="shared" si="58"/>
        <v>0</v>
      </c>
      <c r="W504" s="25">
        <f t="shared" si="59"/>
        <v>0</v>
      </c>
      <c r="X504" s="54"/>
      <c r="Y504" s="53" t="s">
        <v>101</v>
      </c>
      <c r="Z504" s="53" t="s">
        <v>79</v>
      </c>
    </row>
    <row r="505" spans="6:26" s="52" customFormat="1" ht="36" outlineLevel="2" x14ac:dyDescent="0.2">
      <c r="F505" s="20">
        <v>27</v>
      </c>
      <c r="G505" s="21" t="s">
        <v>10</v>
      </c>
      <c r="H505" s="53" t="s">
        <v>742</v>
      </c>
      <c r="I505" s="53"/>
      <c r="J505" s="54" t="s">
        <v>2154</v>
      </c>
      <c r="K505" s="21" t="s">
        <v>5</v>
      </c>
      <c r="L505" s="55">
        <v>36</v>
      </c>
      <c r="M505" s="24">
        <v>0</v>
      </c>
      <c r="N505" s="55">
        <f t="shared" si="54"/>
        <v>36</v>
      </c>
      <c r="O505" s="24">
        <v>0</v>
      </c>
      <c r="P505" s="25">
        <f t="shared" si="55"/>
        <v>0</v>
      </c>
      <c r="Q505" s="56"/>
      <c r="R505" s="57">
        <f t="shared" si="56"/>
        <v>0</v>
      </c>
      <c r="S505" s="56"/>
      <c r="T505" s="57">
        <f t="shared" si="57"/>
        <v>0</v>
      </c>
      <c r="U505" s="25">
        <v>21</v>
      </c>
      <c r="V505" s="25">
        <f t="shared" si="58"/>
        <v>0</v>
      </c>
      <c r="W505" s="25">
        <f t="shared" si="59"/>
        <v>0</v>
      </c>
      <c r="X505" s="54"/>
      <c r="Y505" s="53" t="s">
        <v>101</v>
      </c>
      <c r="Z505" s="53" t="s">
        <v>79</v>
      </c>
    </row>
    <row r="506" spans="6:26" s="52" customFormat="1" ht="12" outlineLevel="2" x14ac:dyDescent="0.2">
      <c r="F506" s="20">
        <v>28</v>
      </c>
      <c r="G506" s="21" t="s">
        <v>10</v>
      </c>
      <c r="H506" s="53" t="s">
        <v>743</v>
      </c>
      <c r="I506" s="53"/>
      <c r="J506" s="54" t="s">
        <v>1357</v>
      </c>
      <c r="K506" s="21" t="s">
        <v>13</v>
      </c>
      <c r="L506" s="55">
        <v>52</v>
      </c>
      <c r="M506" s="24">
        <v>0</v>
      </c>
      <c r="N506" s="55">
        <f t="shared" si="54"/>
        <v>52</v>
      </c>
      <c r="O506" s="24">
        <v>0</v>
      </c>
      <c r="P506" s="25">
        <f t="shared" si="55"/>
        <v>0</v>
      </c>
      <c r="Q506" s="56"/>
      <c r="R506" s="57">
        <f t="shared" si="56"/>
        <v>0</v>
      </c>
      <c r="S506" s="56"/>
      <c r="T506" s="57">
        <f t="shared" si="57"/>
        <v>0</v>
      </c>
      <c r="U506" s="25">
        <v>21</v>
      </c>
      <c r="V506" s="25">
        <f t="shared" si="58"/>
        <v>0</v>
      </c>
      <c r="W506" s="25">
        <f t="shared" si="59"/>
        <v>0</v>
      </c>
      <c r="X506" s="54"/>
      <c r="Y506" s="53" t="s">
        <v>101</v>
      </c>
      <c r="Z506" s="53" t="s">
        <v>79</v>
      </c>
    </row>
    <row r="507" spans="6:26" s="52" customFormat="1" ht="12" outlineLevel="2" x14ac:dyDescent="0.2">
      <c r="F507" s="20">
        <v>29</v>
      </c>
      <c r="G507" s="21" t="s">
        <v>10</v>
      </c>
      <c r="H507" s="53" t="s">
        <v>744</v>
      </c>
      <c r="I507" s="53"/>
      <c r="J507" s="54" t="s">
        <v>1789</v>
      </c>
      <c r="K507" s="21" t="s">
        <v>13</v>
      </c>
      <c r="L507" s="55">
        <v>10</v>
      </c>
      <c r="M507" s="24">
        <v>0</v>
      </c>
      <c r="N507" s="55">
        <f t="shared" si="54"/>
        <v>10</v>
      </c>
      <c r="O507" s="24">
        <v>0</v>
      </c>
      <c r="P507" s="25">
        <f t="shared" si="55"/>
        <v>0</v>
      </c>
      <c r="Q507" s="56"/>
      <c r="R507" s="57">
        <f t="shared" si="56"/>
        <v>0</v>
      </c>
      <c r="S507" s="56"/>
      <c r="T507" s="57">
        <f t="shared" si="57"/>
        <v>0</v>
      </c>
      <c r="U507" s="25">
        <v>21</v>
      </c>
      <c r="V507" s="25">
        <f t="shared" si="58"/>
        <v>0</v>
      </c>
      <c r="W507" s="25">
        <f t="shared" si="59"/>
        <v>0</v>
      </c>
      <c r="X507" s="54"/>
      <c r="Y507" s="53" t="s">
        <v>101</v>
      </c>
      <c r="Z507" s="53" t="s">
        <v>79</v>
      </c>
    </row>
    <row r="508" spans="6:26" s="52" customFormat="1" ht="12" outlineLevel="2" x14ac:dyDescent="0.2">
      <c r="F508" s="20">
        <v>30</v>
      </c>
      <c r="G508" s="21" t="s">
        <v>10</v>
      </c>
      <c r="H508" s="53" t="s">
        <v>745</v>
      </c>
      <c r="I508" s="53"/>
      <c r="J508" s="54" t="s">
        <v>1675</v>
      </c>
      <c r="K508" s="21" t="s">
        <v>13</v>
      </c>
      <c r="L508" s="55">
        <v>42</v>
      </c>
      <c r="M508" s="24">
        <v>0</v>
      </c>
      <c r="N508" s="55">
        <f t="shared" si="54"/>
        <v>42</v>
      </c>
      <c r="O508" s="24">
        <v>0</v>
      </c>
      <c r="P508" s="25">
        <f t="shared" si="55"/>
        <v>0</v>
      </c>
      <c r="Q508" s="56"/>
      <c r="R508" s="57">
        <f t="shared" si="56"/>
        <v>0</v>
      </c>
      <c r="S508" s="56"/>
      <c r="T508" s="57">
        <f t="shared" si="57"/>
        <v>0</v>
      </c>
      <c r="U508" s="25">
        <v>21</v>
      </c>
      <c r="V508" s="25">
        <f t="shared" si="58"/>
        <v>0</v>
      </c>
      <c r="W508" s="25">
        <f t="shared" si="59"/>
        <v>0</v>
      </c>
      <c r="X508" s="54"/>
      <c r="Y508" s="53" t="s">
        <v>101</v>
      </c>
      <c r="Z508" s="53" t="s">
        <v>79</v>
      </c>
    </row>
    <row r="509" spans="6:26" s="52" customFormat="1" ht="12" outlineLevel="2" x14ac:dyDescent="0.2">
      <c r="F509" s="20">
        <v>31</v>
      </c>
      <c r="G509" s="21" t="s">
        <v>10</v>
      </c>
      <c r="H509" s="53" t="s">
        <v>746</v>
      </c>
      <c r="I509" s="53"/>
      <c r="J509" s="54" t="s">
        <v>1581</v>
      </c>
      <c r="K509" s="21" t="s">
        <v>13</v>
      </c>
      <c r="L509" s="55">
        <v>25</v>
      </c>
      <c r="M509" s="24">
        <v>0</v>
      </c>
      <c r="N509" s="55">
        <f t="shared" si="54"/>
        <v>25</v>
      </c>
      <c r="O509" s="24">
        <v>0</v>
      </c>
      <c r="P509" s="25">
        <f t="shared" si="55"/>
        <v>0</v>
      </c>
      <c r="Q509" s="56"/>
      <c r="R509" s="57">
        <f t="shared" si="56"/>
        <v>0</v>
      </c>
      <c r="S509" s="56"/>
      <c r="T509" s="57">
        <f t="shared" si="57"/>
        <v>0</v>
      </c>
      <c r="U509" s="25">
        <v>21</v>
      </c>
      <c r="V509" s="25">
        <f t="shared" si="58"/>
        <v>0</v>
      </c>
      <c r="W509" s="25">
        <f t="shared" si="59"/>
        <v>0</v>
      </c>
      <c r="X509" s="54"/>
      <c r="Y509" s="53" t="s">
        <v>101</v>
      </c>
      <c r="Z509" s="53" t="s">
        <v>79</v>
      </c>
    </row>
    <row r="510" spans="6:26" s="52" customFormat="1" ht="12" outlineLevel="2" x14ac:dyDescent="0.2">
      <c r="F510" s="20">
        <v>32</v>
      </c>
      <c r="G510" s="21" t="s">
        <v>10</v>
      </c>
      <c r="H510" s="53" t="s">
        <v>747</v>
      </c>
      <c r="I510" s="53"/>
      <c r="J510" s="54" t="s">
        <v>1457</v>
      </c>
      <c r="K510" s="21" t="s">
        <v>13</v>
      </c>
      <c r="L510" s="55">
        <v>25</v>
      </c>
      <c r="M510" s="24">
        <v>0</v>
      </c>
      <c r="N510" s="55">
        <f t="shared" si="54"/>
        <v>25</v>
      </c>
      <c r="O510" s="24">
        <v>0</v>
      </c>
      <c r="P510" s="25">
        <f t="shared" si="55"/>
        <v>0</v>
      </c>
      <c r="Q510" s="56"/>
      <c r="R510" s="57">
        <f t="shared" si="56"/>
        <v>0</v>
      </c>
      <c r="S510" s="56"/>
      <c r="T510" s="57">
        <f t="shared" si="57"/>
        <v>0</v>
      </c>
      <c r="U510" s="25">
        <v>21</v>
      </c>
      <c r="V510" s="25">
        <f t="shared" si="58"/>
        <v>0</v>
      </c>
      <c r="W510" s="25">
        <f t="shared" si="59"/>
        <v>0</v>
      </c>
      <c r="X510" s="54"/>
      <c r="Y510" s="53" t="s">
        <v>101</v>
      </c>
      <c r="Z510" s="53" t="s">
        <v>79</v>
      </c>
    </row>
    <row r="511" spans="6:26" s="52" customFormat="1" ht="12" outlineLevel="2" x14ac:dyDescent="0.2">
      <c r="F511" s="20">
        <v>33</v>
      </c>
      <c r="G511" s="21" t="s">
        <v>10</v>
      </c>
      <c r="H511" s="53" t="s">
        <v>748</v>
      </c>
      <c r="I511" s="53"/>
      <c r="J511" s="54" t="s">
        <v>1392</v>
      </c>
      <c r="K511" s="21" t="s">
        <v>5</v>
      </c>
      <c r="L511" s="55">
        <v>20</v>
      </c>
      <c r="M511" s="24">
        <v>0</v>
      </c>
      <c r="N511" s="55">
        <f t="shared" ref="N511:N527" si="60">L511*(1+M511/100)</f>
        <v>20</v>
      </c>
      <c r="O511" s="24">
        <v>0</v>
      </c>
      <c r="P511" s="25">
        <f t="shared" ref="P511:P527" si="61">N511*O511</f>
        <v>0</v>
      </c>
      <c r="Q511" s="56"/>
      <c r="R511" s="57">
        <f t="shared" ref="R511:R527" si="62">N511*Q511</f>
        <v>0</v>
      </c>
      <c r="S511" s="56"/>
      <c r="T511" s="57">
        <f t="shared" ref="T511:T527" si="63">N511*S511</f>
        <v>0</v>
      </c>
      <c r="U511" s="25">
        <v>21</v>
      </c>
      <c r="V511" s="25">
        <f t="shared" ref="V511:V527" si="64">P511*(U511/100)</f>
        <v>0</v>
      </c>
      <c r="W511" s="25">
        <f t="shared" ref="W511:W527" si="65">P511+V511</f>
        <v>0</v>
      </c>
      <c r="X511" s="54"/>
      <c r="Y511" s="53" t="s">
        <v>101</v>
      </c>
      <c r="Z511" s="53" t="s">
        <v>79</v>
      </c>
    </row>
    <row r="512" spans="6:26" s="52" customFormat="1" ht="12" outlineLevel="2" x14ac:dyDescent="0.2">
      <c r="F512" s="20">
        <v>34</v>
      </c>
      <c r="G512" s="21" t="s">
        <v>10</v>
      </c>
      <c r="H512" s="53" t="s">
        <v>749</v>
      </c>
      <c r="I512" s="53"/>
      <c r="J512" s="54" t="s">
        <v>1391</v>
      </c>
      <c r="K512" s="21" t="s">
        <v>5</v>
      </c>
      <c r="L512" s="55">
        <v>20</v>
      </c>
      <c r="M512" s="24">
        <v>0</v>
      </c>
      <c r="N512" s="55">
        <f t="shared" si="60"/>
        <v>20</v>
      </c>
      <c r="O512" s="24">
        <v>0</v>
      </c>
      <c r="P512" s="25">
        <f t="shared" si="61"/>
        <v>0</v>
      </c>
      <c r="Q512" s="56"/>
      <c r="R512" s="57">
        <f t="shared" si="62"/>
        <v>0</v>
      </c>
      <c r="S512" s="56"/>
      <c r="T512" s="57">
        <f t="shared" si="63"/>
        <v>0</v>
      </c>
      <c r="U512" s="25">
        <v>21</v>
      </c>
      <c r="V512" s="25">
        <f t="shared" si="64"/>
        <v>0</v>
      </c>
      <c r="W512" s="25">
        <f t="shared" si="65"/>
        <v>0</v>
      </c>
      <c r="X512" s="54"/>
      <c r="Y512" s="53" t="s">
        <v>101</v>
      </c>
      <c r="Z512" s="53" t="s">
        <v>79</v>
      </c>
    </row>
    <row r="513" spans="6:26" s="52" customFormat="1" ht="12" outlineLevel="2" x14ac:dyDescent="0.2">
      <c r="F513" s="20">
        <v>35</v>
      </c>
      <c r="G513" s="21" t="s">
        <v>10</v>
      </c>
      <c r="H513" s="53" t="s">
        <v>750</v>
      </c>
      <c r="I513" s="53"/>
      <c r="J513" s="54" t="s">
        <v>1645</v>
      </c>
      <c r="K513" s="21" t="s">
        <v>13</v>
      </c>
      <c r="L513" s="55">
        <v>73</v>
      </c>
      <c r="M513" s="24">
        <v>0</v>
      </c>
      <c r="N513" s="55">
        <f t="shared" si="60"/>
        <v>73</v>
      </c>
      <c r="O513" s="24">
        <v>0</v>
      </c>
      <c r="P513" s="25">
        <f t="shared" si="61"/>
        <v>0</v>
      </c>
      <c r="Q513" s="56"/>
      <c r="R513" s="57">
        <f t="shared" si="62"/>
        <v>0</v>
      </c>
      <c r="S513" s="56"/>
      <c r="T513" s="57">
        <f t="shared" si="63"/>
        <v>0</v>
      </c>
      <c r="U513" s="25">
        <v>21</v>
      </c>
      <c r="V513" s="25">
        <f t="shared" si="64"/>
        <v>0</v>
      </c>
      <c r="W513" s="25">
        <f t="shared" si="65"/>
        <v>0</v>
      </c>
      <c r="X513" s="54"/>
      <c r="Y513" s="53" t="s">
        <v>101</v>
      </c>
      <c r="Z513" s="53" t="s">
        <v>79</v>
      </c>
    </row>
    <row r="514" spans="6:26" s="52" customFormat="1" ht="12" outlineLevel="2" x14ac:dyDescent="0.2">
      <c r="F514" s="20">
        <v>36</v>
      </c>
      <c r="G514" s="21" t="s">
        <v>10</v>
      </c>
      <c r="H514" s="53" t="s">
        <v>751</v>
      </c>
      <c r="I514" s="53"/>
      <c r="J514" s="54" t="s">
        <v>1656</v>
      </c>
      <c r="K514" s="21" t="s">
        <v>13</v>
      </c>
      <c r="L514" s="55">
        <v>7</v>
      </c>
      <c r="M514" s="24">
        <v>0</v>
      </c>
      <c r="N514" s="55">
        <f t="shared" si="60"/>
        <v>7</v>
      </c>
      <c r="O514" s="24">
        <v>0</v>
      </c>
      <c r="P514" s="25">
        <f t="shared" si="61"/>
        <v>0</v>
      </c>
      <c r="Q514" s="56"/>
      <c r="R514" s="57">
        <f t="shared" si="62"/>
        <v>0</v>
      </c>
      <c r="S514" s="56"/>
      <c r="T514" s="57">
        <f t="shared" si="63"/>
        <v>0</v>
      </c>
      <c r="U514" s="25">
        <v>21</v>
      </c>
      <c r="V514" s="25">
        <f t="shared" si="64"/>
        <v>0</v>
      </c>
      <c r="W514" s="25">
        <f t="shared" si="65"/>
        <v>0</v>
      </c>
      <c r="X514" s="54"/>
      <c r="Y514" s="53" t="s">
        <v>101</v>
      </c>
      <c r="Z514" s="53" t="s">
        <v>79</v>
      </c>
    </row>
    <row r="515" spans="6:26" s="52" customFormat="1" ht="12" outlineLevel="2" x14ac:dyDescent="0.2">
      <c r="F515" s="20">
        <v>37</v>
      </c>
      <c r="G515" s="21" t="s">
        <v>10</v>
      </c>
      <c r="H515" s="53" t="s">
        <v>752</v>
      </c>
      <c r="I515" s="53"/>
      <c r="J515" s="54" t="s">
        <v>1301</v>
      </c>
      <c r="K515" s="21" t="s">
        <v>13</v>
      </c>
      <c r="L515" s="55">
        <v>73</v>
      </c>
      <c r="M515" s="24">
        <v>0</v>
      </c>
      <c r="N515" s="55">
        <f t="shared" si="60"/>
        <v>73</v>
      </c>
      <c r="O515" s="24">
        <v>0</v>
      </c>
      <c r="P515" s="25">
        <f t="shared" si="61"/>
        <v>0</v>
      </c>
      <c r="Q515" s="56"/>
      <c r="R515" s="57">
        <f t="shared" si="62"/>
        <v>0</v>
      </c>
      <c r="S515" s="56"/>
      <c r="T515" s="57">
        <f t="shared" si="63"/>
        <v>0</v>
      </c>
      <c r="U515" s="25">
        <v>21</v>
      </c>
      <c r="V515" s="25">
        <f t="shared" si="64"/>
        <v>0</v>
      </c>
      <c r="W515" s="25">
        <f t="shared" si="65"/>
        <v>0</v>
      </c>
      <c r="X515" s="54"/>
      <c r="Y515" s="53" t="s">
        <v>101</v>
      </c>
      <c r="Z515" s="53" t="s">
        <v>79</v>
      </c>
    </row>
    <row r="516" spans="6:26" s="52" customFormat="1" ht="12" outlineLevel="2" x14ac:dyDescent="0.2">
      <c r="F516" s="20">
        <v>38</v>
      </c>
      <c r="G516" s="21" t="s">
        <v>10</v>
      </c>
      <c r="H516" s="53" t="s">
        <v>753</v>
      </c>
      <c r="I516" s="53"/>
      <c r="J516" s="54" t="s">
        <v>1311</v>
      </c>
      <c r="K516" s="21" t="s">
        <v>13</v>
      </c>
      <c r="L516" s="55">
        <v>7</v>
      </c>
      <c r="M516" s="24">
        <v>0</v>
      </c>
      <c r="N516" s="55">
        <f t="shared" si="60"/>
        <v>7</v>
      </c>
      <c r="O516" s="24">
        <v>0</v>
      </c>
      <c r="P516" s="25">
        <f t="shared" si="61"/>
        <v>0</v>
      </c>
      <c r="Q516" s="56"/>
      <c r="R516" s="57">
        <f t="shared" si="62"/>
        <v>0</v>
      </c>
      <c r="S516" s="56"/>
      <c r="T516" s="57">
        <f t="shared" si="63"/>
        <v>0</v>
      </c>
      <c r="U516" s="25">
        <v>21</v>
      </c>
      <c r="V516" s="25">
        <f t="shared" si="64"/>
        <v>0</v>
      </c>
      <c r="W516" s="25">
        <f t="shared" si="65"/>
        <v>0</v>
      </c>
      <c r="X516" s="54"/>
      <c r="Y516" s="53" t="s">
        <v>101</v>
      </c>
      <c r="Z516" s="53" t="s">
        <v>79</v>
      </c>
    </row>
    <row r="517" spans="6:26" s="52" customFormat="1" ht="12" outlineLevel="2" x14ac:dyDescent="0.2">
      <c r="F517" s="20">
        <v>39</v>
      </c>
      <c r="G517" s="21" t="s">
        <v>10</v>
      </c>
      <c r="H517" s="53" t="s">
        <v>754</v>
      </c>
      <c r="I517" s="53"/>
      <c r="J517" s="54" t="s">
        <v>1703</v>
      </c>
      <c r="K517" s="21" t="s">
        <v>13</v>
      </c>
      <c r="L517" s="55">
        <v>73</v>
      </c>
      <c r="M517" s="24">
        <v>0</v>
      </c>
      <c r="N517" s="55">
        <f t="shared" si="60"/>
        <v>73</v>
      </c>
      <c r="O517" s="24">
        <v>0</v>
      </c>
      <c r="P517" s="25">
        <f t="shared" si="61"/>
        <v>0</v>
      </c>
      <c r="Q517" s="56"/>
      <c r="R517" s="57">
        <f t="shared" si="62"/>
        <v>0</v>
      </c>
      <c r="S517" s="56"/>
      <c r="T517" s="57">
        <f t="shared" si="63"/>
        <v>0</v>
      </c>
      <c r="U517" s="25">
        <v>21</v>
      </c>
      <c r="V517" s="25">
        <f t="shared" si="64"/>
        <v>0</v>
      </c>
      <c r="W517" s="25">
        <f t="shared" si="65"/>
        <v>0</v>
      </c>
      <c r="X517" s="54"/>
      <c r="Y517" s="53" t="s">
        <v>101</v>
      </c>
      <c r="Z517" s="53" t="s">
        <v>79</v>
      </c>
    </row>
    <row r="518" spans="6:26" s="52" customFormat="1" ht="12" outlineLevel="2" x14ac:dyDescent="0.2">
      <c r="F518" s="20">
        <v>40</v>
      </c>
      <c r="G518" s="21" t="s">
        <v>10</v>
      </c>
      <c r="H518" s="53" t="s">
        <v>755</v>
      </c>
      <c r="I518" s="53"/>
      <c r="J518" s="54" t="s">
        <v>1714</v>
      </c>
      <c r="K518" s="21" t="s">
        <v>13</v>
      </c>
      <c r="L518" s="55">
        <v>7</v>
      </c>
      <c r="M518" s="24">
        <v>0</v>
      </c>
      <c r="N518" s="55">
        <f t="shared" si="60"/>
        <v>7</v>
      </c>
      <c r="O518" s="24">
        <v>0</v>
      </c>
      <c r="P518" s="25">
        <f t="shared" si="61"/>
        <v>0</v>
      </c>
      <c r="Q518" s="56"/>
      <c r="R518" s="57">
        <f t="shared" si="62"/>
        <v>0</v>
      </c>
      <c r="S518" s="56"/>
      <c r="T518" s="57">
        <f t="shared" si="63"/>
        <v>0</v>
      </c>
      <c r="U518" s="25">
        <v>21</v>
      </c>
      <c r="V518" s="25">
        <f t="shared" si="64"/>
        <v>0</v>
      </c>
      <c r="W518" s="25">
        <f t="shared" si="65"/>
        <v>0</v>
      </c>
      <c r="X518" s="54"/>
      <c r="Y518" s="53" t="s">
        <v>101</v>
      </c>
      <c r="Z518" s="53" t="s">
        <v>79</v>
      </c>
    </row>
    <row r="519" spans="6:26" s="52" customFormat="1" ht="12" outlineLevel="2" x14ac:dyDescent="0.2">
      <c r="F519" s="20">
        <v>41</v>
      </c>
      <c r="G519" s="21" t="s">
        <v>10</v>
      </c>
      <c r="H519" s="53" t="s">
        <v>756</v>
      </c>
      <c r="I519" s="53"/>
      <c r="J519" s="54" t="s">
        <v>1614</v>
      </c>
      <c r="K519" s="21" t="s">
        <v>13</v>
      </c>
      <c r="L519" s="55">
        <v>73</v>
      </c>
      <c r="M519" s="24">
        <v>0</v>
      </c>
      <c r="N519" s="55">
        <f t="shared" si="60"/>
        <v>73</v>
      </c>
      <c r="O519" s="24">
        <v>0</v>
      </c>
      <c r="P519" s="25">
        <f t="shared" si="61"/>
        <v>0</v>
      </c>
      <c r="Q519" s="56"/>
      <c r="R519" s="57">
        <f t="shared" si="62"/>
        <v>0</v>
      </c>
      <c r="S519" s="56"/>
      <c r="T519" s="57">
        <f t="shared" si="63"/>
        <v>0</v>
      </c>
      <c r="U519" s="25">
        <v>21</v>
      </c>
      <c r="V519" s="25">
        <f t="shared" si="64"/>
        <v>0</v>
      </c>
      <c r="W519" s="25">
        <f t="shared" si="65"/>
        <v>0</v>
      </c>
      <c r="X519" s="54"/>
      <c r="Y519" s="53" t="s">
        <v>101</v>
      </c>
      <c r="Z519" s="53" t="s">
        <v>79</v>
      </c>
    </row>
    <row r="520" spans="6:26" s="52" customFormat="1" ht="12" outlineLevel="2" x14ac:dyDescent="0.2">
      <c r="F520" s="20">
        <v>42</v>
      </c>
      <c r="G520" s="21" t="s">
        <v>10</v>
      </c>
      <c r="H520" s="53" t="s">
        <v>757</v>
      </c>
      <c r="I520" s="53"/>
      <c r="J520" s="54" t="s">
        <v>1678</v>
      </c>
      <c r="K520" s="21" t="s">
        <v>13</v>
      </c>
      <c r="L520" s="55">
        <v>73</v>
      </c>
      <c r="M520" s="24">
        <v>0</v>
      </c>
      <c r="N520" s="55">
        <f t="shared" si="60"/>
        <v>73</v>
      </c>
      <c r="O520" s="24">
        <v>0</v>
      </c>
      <c r="P520" s="25">
        <f t="shared" si="61"/>
        <v>0</v>
      </c>
      <c r="Q520" s="56"/>
      <c r="R520" s="57">
        <f t="shared" si="62"/>
        <v>0</v>
      </c>
      <c r="S520" s="56"/>
      <c r="T520" s="57">
        <f t="shared" si="63"/>
        <v>0</v>
      </c>
      <c r="U520" s="25">
        <v>21</v>
      </c>
      <c r="V520" s="25">
        <f t="shared" si="64"/>
        <v>0</v>
      </c>
      <c r="W520" s="25">
        <f t="shared" si="65"/>
        <v>0</v>
      </c>
      <c r="X520" s="54"/>
      <c r="Y520" s="53" t="s">
        <v>101</v>
      </c>
      <c r="Z520" s="53" t="s">
        <v>79</v>
      </c>
    </row>
    <row r="521" spans="6:26" s="52" customFormat="1" ht="12" outlineLevel="2" x14ac:dyDescent="0.2">
      <c r="F521" s="20">
        <v>43</v>
      </c>
      <c r="G521" s="21" t="s">
        <v>10</v>
      </c>
      <c r="H521" s="53" t="s">
        <v>758</v>
      </c>
      <c r="I521" s="53"/>
      <c r="J521" s="54" t="s">
        <v>1306</v>
      </c>
      <c r="K521" s="21" t="s">
        <v>13</v>
      </c>
      <c r="L521" s="55">
        <v>1</v>
      </c>
      <c r="M521" s="24">
        <v>0</v>
      </c>
      <c r="N521" s="55">
        <f t="shared" si="60"/>
        <v>1</v>
      </c>
      <c r="O521" s="24">
        <v>0</v>
      </c>
      <c r="P521" s="25">
        <f t="shared" si="61"/>
        <v>0</v>
      </c>
      <c r="Q521" s="56"/>
      <c r="R521" s="57">
        <f t="shared" si="62"/>
        <v>0</v>
      </c>
      <c r="S521" s="56"/>
      <c r="T521" s="57">
        <f t="shared" si="63"/>
        <v>0</v>
      </c>
      <c r="U521" s="25">
        <v>21</v>
      </c>
      <c r="V521" s="25">
        <f t="shared" si="64"/>
        <v>0</v>
      </c>
      <c r="W521" s="25">
        <f t="shared" si="65"/>
        <v>0</v>
      </c>
      <c r="X521" s="54"/>
      <c r="Y521" s="53" t="s">
        <v>101</v>
      </c>
      <c r="Z521" s="53" t="s">
        <v>79</v>
      </c>
    </row>
    <row r="522" spans="6:26" s="52" customFormat="1" ht="12" outlineLevel="2" x14ac:dyDescent="0.2">
      <c r="F522" s="20">
        <v>44</v>
      </c>
      <c r="G522" s="21" t="s">
        <v>10</v>
      </c>
      <c r="H522" s="53" t="s">
        <v>759</v>
      </c>
      <c r="I522" s="53"/>
      <c r="J522" s="54" t="s">
        <v>1827</v>
      </c>
      <c r="K522" s="21" t="s">
        <v>13</v>
      </c>
      <c r="L522" s="55">
        <v>1</v>
      </c>
      <c r="M522" s="24">
        <v>0</v>
      </c>
      <c r="N522" s="55">
        <f t="shared" si="60"/>
        <v>1</v>
      </c>
      <c r="O522" s="24">
        <v>0</v>
      </c>
      <c r="P522" s="25">
        <f t="shared" si="61"/>
        <v>0</v>
      </c>
      <c r="Q522" s="56"/>
      <c r="R522" s="57">
        <f t="shared" si="62"/>
        <v>0</v>
      </c>
      <c r="S522" s="56"/>
      <c r="T522" s="57">
        <f t="shared" si="63"/>
        <v>0</v>
      </c>
      <c r="U522" s="25">
        <v>21</v>
      </c>
      <c r="V522" s="25">
        <f t="shared" si="64"/>
        <v>0</v>
      </c>
      <c r="W522" s="25">
        <f t="shared" si="65"/>
        <v>0</v>
      </c>
      <c r="X522" s="54"/>
      <c r="Y522" s="53" t="s">
        <v>101</v>
      </c>
      <c r="Z522" s="53" t="s">
        <v>79</v>
      </c>
    </row>
    <row r="523" spans="6:26" s="52" customFormat="1" ht="12" outlineLevel="2" x14ac:dyDescent="0.2">
      <c r="F523" s="20">
        <v>45</v>
      </c>
      <c r="G523" s="21" t="s">
        <v>10</v>
      </c>
      <c r="H523" s="53" t="s">
        <v>760</v>
      </c>
      <c r="I523" s="53"/>
      <c r="J523" s="54" t="s">
        <v>1413</v>
      </c>
      <c r="K523" s="21" t="s">
        <v>13</v>
      </c>
      <c r="L523" s="55">
        <v>1</v>
      </c>
      <c r="M523" s="24">
        <v>0</v>
      </c>
      <c r="N523" s="55">
        <f t="shared" si="60"/>
        <v>1</v>
      </c>
      <c r="O523" s="24">
        <v>0</v>
      </c>
      <c r="P523" s="25">
        <f t="shared" si="61"/>
        <v>0</v>
      </c>
      <c r="Q523" s="56"/>
      <c r="R523" s="57">
        <f t="shared" si="62"/>
        <v>0</v>
      </c>
      <c r="S523" s="56"/>
      <c r="T523" s="57">
        <f t="shared" si="63"/>
        <v>0</v>
      </c>
      <c r="U523" s="25">
        <v>21</v>
      </c>
      <c r="V523" s="25">
        <f t="shared" si="64"/>
        <v>0</v>
      </c>
      <c r="W523" s="25">
        <f t="shared" si="65"/>
        <v>0</v>
      </c>
      <c r="X523" s="54"/>
      <c r="Y523" s="53" t="s">
        <v>101</v>
      </c>
      <c r="Z523" s="53" t="s">
        <v>79</v>
      </c>
    </row>
    <row r="524" spans="6:26" s="52" customFormat="1" ht="12" outlineLevel="2" x14ac:dyDescent="0.2">
      <c r="F524" s="20">
        <v>46</v>
      </c>
      <c r="G524" s="21" t="s">
        <v>10</v>
      </c>
      <c r="H524" s="53" t="s">
        <v>761</v>
      </c>
      <c r="I524" s="53"/>
      <c r="J524" s="54" t="s">
        <v>1796</v>
      </c>
      <c r="K524" s="21" t="s">
        <v>13</v>
      </c>
      <c r="L524" s="55">
        <v>1</v>
      </c>
      <c r="M524" s="24">
        <v>0</v>
      </c>
      <c r="N524" s="55">
        <f t="shared" si="60"/>
        <v>1</v>
      </c>
      <c r="O524" s="24">
        <v>0</v>
      </c>
      <c r="P524" s="25">
        <f t="shared" si="61"/>
        <v>0</v>
      </c>
      <c r="Q524" s="56"/>
      <c r="R524" s="57">
        <f t="shared" si="62"/>
        <v>0</v>
      </c>
      <c r="S524" s="56"/>
      <c r="T524" s="57">
        <f t="shared" si="63"/>
        <v>0</v>
      </c>
      <c r="U524" s="25">
        <v>21</v>
      </c>
      <c r="V524" s="25">
        <f t="shared" si="64"/>
        <v>0</v>
      </c>
      <c r="W524" s="25">
        <f t="shared" si="65"/>
        <v>0</v>
      </c>
      <c r="X524" s="54"/>
      <c r="Y524" s="53" t="s">
        <v>101</v>
      </c>
      <c r="Z524" s="53" t="s">
        <v>79</v>
      </c>
    </row>
    <row r="525" spans="6:26" s="52" customFormat="1" ht="12" outlineLevel="2" x14ac:dyDescent="0.2">
      <c r="F525" s="20">
        <v>47</v>
      </c>
      <c r="G525" s="21" t="s">
        <v>10</v>
      </c>
      <c r="H525" s="53" t="s">
        <v>762</v>
      </c>
      <c r="I525" s="53"/>
      <c r="J525" s="54" t="s">
        <v>1565</v>
      </c>
      <c r="K525" s="21" t="s">
        <v>13</v>
      </c>
      <c r="L525" s="55">
        <v>1</v>
      </c>
      <c r="M525" s="24">
        <v>0</v>
      </c>
      <c r="N525" s="55">
        <f t="shared" si="60"/>
        <v>1</v>
      </c>
      <c r="O525" s="24">
        <v>0</v>
      </c>
      <c r="P525" s="25">
        <f t="shared" si="61"/>
        <v>0</v>
      </c>
      <c r="Q525" s="56"/>
      <c r="R525" s="57">
        <f t="shared" si="62"/>
        <v>0</v>
      </c>
      <c r="S525" s="56"/>
      <c r="T525" s="57">
        <f t="shared" si="63"/>
        <v>0</v>
      </c>
      <c r="U525" s="25">
        <v>21</v>
      </c>
      <c r="V525" s="25">
        <f t="shared" si="64"/>
        <v>0</v>
      </c>
      <c r="W525" s="25">
        <f t="shared" si="65"/>
        <v>0</v>
      </c>
      <c r="X525" s="54"/>
      <c r="Y525" s="53" t="s">
        <v>101</v>
      </c>
      <c r="Z525" s="53" t="s">
        <v>79</v>
      </c>
    </row>
    <row r="526" spans="6:26" s="52" customFormat="1" ht="12" outlineLevel="2" x14ac:dyDescent="0.2">
      <c r="F526" s="20">
        <v>48</v>
      </c>
      <c r="G526" s="21" t="s">
        <v>10</v>
      </c>
      <c r="H526" s="53" t="s">
        <v>763</v>
      </c>
      <c r="I526" s="53"/>
      <c r="J526" s="54" t="s">
        <v>1478</v>
      </c>
      <c r="K526" s="21" t="s">
        <v>13</v>
      </c>
      <c r="L526" s="55">
        <v>1</v>
      </c>
      <c r="M526" s="24">
        <v>0</v>
      </c>
      <c r="N526" s="55">
        <f t="shared" si="60"/>
        <v>1</v>
      </c>
      <c r="O526" s="24">
        <v>0</v>
      </c>
      <c r="P526" s="25">
        <f t="shared" si="61"/>
        <v>0</v>
      </c>
      <c r="Q526" s="56"/>
      <c r="R526" s="57">
        <f t="shared" si="62"/>
        <v>0</v>
      </c>
      <c r="S526" s="56"/>
      <c r="T526" s="57">
        <f t="shared" si="63"/>
        <v>0</v>
      </c>
      <c r="U526" s="25">
        <v>21</v>
      </c>
      <c r="V526" s="25">
        <f t="shared" si="64"/>
        <v>0</v>
      </c>
      <c r="W526" s="25">
        <f t="shared" si="65"/>
        <v>0</v>
      </c>
      <c r="X526" s="54"/>
      <c r="Y526" s="53" t="s">
        <v>101</v>
      </c>
      <c r="Z526" s="53" t="s">
        <v>79</v>
      </c>
    </row>
    <row r="527" spans="6:26" s="52" customFormat="1" ht="12" outlineLevel="2" x14ac:dyDescent="0.2">
      <c r="F527" s="20">
        <v>49</v>
      </c>
      <c r="G527" s="21" t="s">
        <v>10</v>
      </c>
      <c r="H527" s="53" t="s">
        <v>764</v>
      </c>
      <c r="I527" s="53"/>
      <c r="J527" s="54" t="s">
        <v>1329</v>
      </c>
      <c r="K527" s="21" t="s">
        <v>13</v>
      </c>
      <c r="L527" s="55">
        <v>1</v>
      </c>
      <c r="M527" s="24">
        <v>0</v>
      </c>
      <c r="N527" s="55">
        <f t="shared" si="60"/>
        <v>1</v>
      </c>
      <c r="O527" s="24">
        <v>0</v>
      </c>
      <c r="P527" s="25">
        <f t="shared" si="61"/>
        <v>0</v>
      </c>
      <c r="Q527" s="56"/>
      <c r="R527" s="57">
        <f t="shared" si="62"/>
        <v>0</v>
      </c>
      <c r="S527" s="56"/>
      <c r="T527" s="57">
        <f t="shared" si="63"/>
        <v>0</v>
      </c>
      <c r="U527" s="25">
        <v>21</v>
      </c>
      <c r="V527" s="25">
        <f t="shared" si="64"/>
        <v>0</v>
      </c>
      <c r="W527" s="25">
        <f t="shared" si="65"/>
        <v>0</v>
      </c>
      <c r="X527" s="54"/>
      <c r="Y527" s="53" t="s">
        <v>101</v>
      </c>
      <c r="Z527" s="53" t="s">
        <v>79</v>
      </c>
    </row>
    <row r="528" spans="6:26" s="102" customFormat="1" ht="12.75" customHeight="1" outlineLevel="2" x14ac:dyDescent="0.2">
      <c r="F528" s="103"/>
      <c r="G528" s="104"/>
      <c r="H528" s="104"/>
      <c r="I528" s="104"/>
      <c r="J528" s="105"/>
      <c r="K528" s="104"/>
      <c r="L528" s="106"/>
      <c r="M528" s="107"/>
      <c r="N528" s="106"/>
      <c r="O528" s="107"/>
      <c r="P528" s="108"/>
      <c r="Q528" s="109"/>
      <c r="R528" s="107"/>
      <c r="S528" s="107"/>
      <c r="T528" s="107"/>
      <c r="U528" s="110" t="s">
        <v>3</v>
      </c>
      <c r="V528" s="107"/>
      <c r="W528" s="107"/>
      <c r="X528" s="107"/>
      <c r="Y528" s="104"/>
      <c r="Z528" s="104"/>
    </row>
    <row r="529" spans="6:26" s="43" customFormat="1" ht="16.5" customHeight="1" outlineLevel="1" x14ac:dyDescent="0.2">
      <c r="F529" s="44"/>
      <c r="G529" s="6"/>
      <c r="H529" s="45"/>
      <c r="I529" s="45"/>
      <c r="J529" s="45" t="s">
        <v>1639</v>
      </c>
      <c r="K529" s="6"/>
      <c r="L529" s="46"/>
      <c r="M529" s="47"/>
      <c r="N529" s="46"/>
      <c r="O529" s="47"/>
      <c r="P529" s="48">
        <f>SUBTOTAL(9,P530:P555)</f>
        <v>0</v>
      </c>
      <c r="Q529" s="49"/>
      <c r="R529" s="50">
        <f>SUBTOTAL(9,R530:R555)</f>
        <v>0</v>
      </c>
      <c r="S529" s="47"/>
      <c r="T529" s="50">
        <f>SUBTOTAL(9,T530:T555)</f>
        <v>0</v>
      </c>
      <c r="U529" s="100" t="s">
        <v>3</v>
      </c>
      <c r="V529" s="48">
        <f>SUBTOTAL(9,V530:V555)</f>
        <v>0</v>
      </c>
      <c r="W529" s="48">
        <f>SUBTOTAL(9,W530:W555)</f>
        <v>0</v>
      </c>
      <c r="X529" s="51"/>
      <c r="Y529" s="29"/>
      <c r="Z529" s="29"/>
    </row>
    <row r="530" spans="6:26" s="52" customFormat="1" ht="48" outlineLevel="2" x14ac:dyDescent="0.2">
      <c r="F530" s="20">
        <v>1</v>
      </c>
      <c r="G530" s="21" t="s">
        <v>10</v>
      </c>
      <c r="H530" s="53" t="s">
        <v>765</v>
      </c>
      <c r="I530" s="53"/>
      <c r="J530" s="54" t="s">
        <v>2194</v>
      </c>
      <c r="K530" s="21" t="s">
        <v>13</v>
      </c>
      <c r="L530" s="55">
        <v>1</v>
      </c>
      <c r="M530" s="24">
        <v>0</v>
      </c>
      <c r="N530" s="55">
        <f t="shared" ref="N530:N554" si="66">L530*(1+M530/100)</f>
        <v>1</v>
      </c>
      <c r="O530" s="24">
        <v>0</v>
      </c>
      <c r="P530" s="25">
        <f t="shared" ref="P530:P554" si="67">N530*O530</f>
        <v>0</v>
      </c>
      <c r="Q530" s="56"/>
      <c r="R530" s="57">
        <f t="shared" ref="R530:R554" si="68">N530*Q530</f>
        <v>0</v>
      </c>
      <c r="S530" s="56"/>
      <c r="T530" s="57">
        <f t="shared" ref="T530:T554" si="69">N530*S530</f>
        <v>0</v>
      </c>
      <c r="U530" s="25">
        <v>21</v>
      </c>
      <c r="V530" s="25">
        <f t="shared" ref="V530:V554" si="70">P530*(U530/100)</f>
        <v>0</v>
      </c>
      <c r="W530" s="25">
        <f t="shared" ref="W530:W554" si="71">P530+V530</f>
        <v>0</v>
      </c>
      <c r="X530" s="54"/>
      <c r="Y530" s="53" t="s">
        <v>101</v>
      </c>
      <c r="Z530" s="53" t="s">
        <v>80</v>
      </c>
    </row>
    <row r="531" spans="6:26" s="52" customFormat="1" ht="24" outlineLevel="2" x14ac:dyDescent="0.2">
      <c r="F531" s="20">
        <v>2</v>
      </c>
      <c r="G531" s="21" t="s">
        <v>10</v>
      </c>
      <c r="H531" s="53" t="s">
        <v>766</v>
      </c>
      <c r="I531" s="53"/>
      <c r="J531" s="54" t="s">
        <v>2064</v>
      </c>
      <c r="K531" s="21" t="s">
        <v>13</v>
      </c>
      <c r="L531" s="55">
        <v>1</v>
      </c>
      <c r="M531" s="24">
        <v>0</v>
      </c>
      <c r="N531" s="55">
        <f t="shared" si="66"/>
        <v>1</v>
      </c>
      <c r="O531" s="24">
        <v>0</v>
      </c>
      <c r="P531" s="25">
        <f t="shared" si="67"/>
        <v>0</v>
      </c>
      <c r="Q531" s="56"/>
      <c r="R531" s="57">
        <f t="shared" si="68"/>
        <v>0</v>
      </c>
      <c r="S531" s="56"/>
      <c r="T531" s="57">
        <f t="shared" si="69"/>
        <v>0</v>
      </c>
      <c r="U531" s="25">
        <v>21</v>
      </c>
      <c r="V531" s="25">
        <f t="shared" si="70"/>
        <v>0</v>
      </c>
      <c r="W531" s="25">
        <f t="shared" si="71"/>
        <v>0</v>
      </c>
      <c r="X531" s="54"/>
      <c r="Y531" s="53" t="s">
        <v>101</v>
      </c>
      <c r="Z531" s="53" t="s">
        <v>80</v>
      </c>
    </row>
    <row r="532" spans="6:26" s="52" customFormat="1" ht="12" outlineLevel="2" x14ac:dyDescent="0.2">
      <c r="F532" s="20">
        <v>3</v>
      </c>
      <c r="G532" s="21" t="s">
        <v>10</v>
      </c>
      <c r="H532" s="53" t="s">
        <v>767</v>
      </c>
      <c r="I532" s="53"/>
      <c r="J532" s="54" t="s">
        <v>1698</v>
      </c>
      <c r="K532" s="21" t="s">
        <v>13</v>
      </c>
      <c r="L532" s="55">
        <v>1</v>
      </c>
      <c r="M532" s="24">
        <v>0</v>
      </c>
      <c r="N532" s="55">
        <f t="shared" si="66"/>
        <v>1</v>
      </c>
      <c r="O532" s="24">
        <v>0</v>
      </c>
      <c r="P532" s="25">
        <f t="shared" si="67"/>
        <v>0</v>
      </c>
      <c r="Q532" s="56"/>
      <c r="R532" s="57">
        <f t="shared" si="68"/>
        <v>0</v>
      </c>
      <c r="S532" s="56"/>
      <c r="T532" s="57">
        <f t="shared" si="69"/>
        <v>0</v>
      </c>
      <c r="U532" s="25">
        <v>21</v>
      </c>
      <c r="V532" s="25">
        <f t="shared" si="70"/>
        <v>0</v>
      </c>
      <c r="W532" s="25">
        <f t="shared" si="71"/>
        <v>0</v>
      </c>
      <c r="X532" s="54"/>
      <c r="Y532" s="53" t="s">
        <v>101</v>
      </c>
      <c r="Z532" s="53" t="s">
        <v>80</v>
      </c>
    </row>
    <row r="533" spans="6:26" s="52" customFormat="1" ht="24" outlineLevel="2" x14ac:dyDescent="0.2">
      <c r="F533" s="20">
        <v>4</v>
      </c>
      <c r="G533" s="21" t="s">
        <v>10</v>
      </c>
      <c r="H533" s="53" t="s">
        <v>768</v>
      </c>
      <c r="I533" s="53"/>
      <c r="J533" s="54" t="s">
        <v>2100</v>
      </c>
      <c r="K533" s="21" t="s">
        <v>13</v>
      </c>
      <c r="L533" s="55">
        <v>1</v>
      </c>
      <c r="M533" s="24">
        <v>0</v>
      </c>
      <c r="N533" s="55">
        <f t="shared" si="66"/>
        <v>1</v>
      </c>
      <c r="O533" s="24">
        <v>0</v>
      </c>
      <c r="P533" s="25">
        <f t="shared" si="67"/>
        <v>0</v>
      </c>
      <c r="Q533" s="56"/>
      <c r="R533" s="57">
        <f t="shared" si="68"/>
        <v>0</v>
      </c>
      <c r="S533" s="56"/>
      <c r="T533" s="57">
        <f t="shared" si="69"/>
        <v>0</v>
      </c>
      <c r="U533" s="25">
        <v>21</v>
      </c>
      <c r="V533" s="25">
        <f t="shared" si="70"/>
        <v>0</v>
      </c>
      <c r="W533" s="25">
        <f t="shared" si="71"/>
        <v>0</v>
      </c>
      <c r="X533" s="54"/>
      <c r="Y533" s="53" t="s">
        <v>101</v>
      </c>
      <c r="Z533" s="53" t="s">
        <v>80</v>
      </c>
    </row>
    <row r="534" spans="6:26" s="52" customFormat="1" ht="48" outlineLevel="2" x14ac:dyDescent="0.2">
      <c r="F534" s="20">
        <v>5</v>
      </c>
      <c r="G534" s="21" t="s">
        <v>10</v>
      </c>
      <c r="H534" s="53" t="s">
        <v>769</v>
      </c>
      <c r="I534" s="53"/>
      <c r="J534" s="54" t="s">
        <v>2182</v>
      </c>
      <c r="K534" s="21" t="s">
        <v>13</v>
      </c>
      <c r="L534" s="55">
        <v>1</v>
      </c>
      <c r="M534" s="24">
        <v>0</v>
      </c>
      <c r="N534" s="55">
        <f t="shared" si="66"/>
        <v>1</v>
      </c>
      <c r="O534" s="24">
        <v>0</v>
      </c>
      <c r="P534" s="25">
        <f t="shared" si="67"/>
        <v>0</v>
      </c>
      <c r="Q534" s="56"/>
      <c r="R534" s="57">
        <f t="shared" si="68"/>
        <v>0</v>
      </c>
      <c r="S534" s="56"/>
      <c r="T534" s="57">
        <f t="shared" si="69"/>
        <v>0</v>
      </c>
      <c r="U534" s="25">
        <v>21</v>
      </c>
      <c r="V534" s="25">
        <f t="shared" si="70"/>
        <v>0</v>
      </c>
      <c r="W534" s="25">
        <f t="shared" si="71"/>
        <v>0</v>
      </c>
      <c r="X534" s="54"/>
      <c r="Y534" s="53" t="s">
        <v>101</v>
      </c>
      <c r="Z534" s="53" t="s">
        <v>80</v>
      </c>
    </row>
    <row r="535" spans="6:26" s="52" customFormat="1" ht="48" outlineLevel="2" x14ac:dyDescent="0.2">
      <c r="F535" s="20">
        <v>6</v>
      </c>
      <c r="G535" s="21" t="s">
        <v>10</v>
      </c>
      <c r="H535" s="53" t="s">
        <v>770</v>
      </c>
      <c r="I535" s="53"/>
      <c r="J535" s="54" t="s">
        <v>2181</v>
      </c>
      <c r="K535" s="21" t="s">
        <v>13</v>
      </c>
      <c r="L535" s="55">
        <v>18</v>
      </c>
      <c r="M535" s="24">
        <v>0</v>
      </c>
      <c r="N535" s="55">
        <f t="shared" si="66"/>
        <v>18</v>
      </c>
      <c r="O535" s="24">
        <v>0</v>
      </c>
      <c r="P535" s="25">
        <f t="shared" si="67"/>
        <v>0</v>
      </c>
      <c r="Q535" s="56"/>
      <c r="R535" s="57">
        <f t="shared" si="68"/>
        <v>0</v>
      </c>
      <c r="S535" s="56"/>
      <c r="T535" s="57">
        <f t="shared" si="69"/>
        <v>0</v>
      </c>
      <c r="U535" s="25">
        <v>21</v>
      </c>
      <c r="V535" s="25">
        <f t="shared" si="70"/>
        <v>0</v>
      </c>
      <c r="W535" s="25">
        <f t="shared" si="71"/>
        <v>0</v>
      </c>
      <c r="X535" s="54"/>
      <c r="Y535" s="53" t="s">
        <v>101</v>
      </c>
      <c r="Z535" s="53" t="s">
        <v>80</v>
      </c>
    </row>
    <row r="536" spans="6:26" s="52" customFormat="1" ht="24" outlineLevel="2" x14ac:dyDescent="0.2">
      <c r="F536" s="20">
        <v>7</v>
      </c>
      <c r="G536" s="21" t="s">
        <v>10</v>
      </c>
      <c r="H536" s="53" t="s">
        <v>771</v>
      </c>
      <c r="I536" s="53"/>
      <c r="J536" s="54" t="s">
        <v>2118</v>
      </c>
      <c r="K536" s="21" t="s">
        <v>13</v>
      </c>
      <c r="L536" s="55">
        <v>7</v>
      </c>
      <c r="M536" s="24">
        <v>0</v>
      </c>
      <c r="N536" s="55">
        <f t="shared" si="66"/>
        <v>7</v>
      </c>
      <c r="O536" s="24">
        <v>0</v>
      </c>
      <c r="P536" s="25">
        <f t="shared" si="67"/>
        <v>0</v>
      </c>
      <c r="Q536" s="56"/>
      <c r="R536" s="57">
        <f t="shared" si="68"/>
        <v>0</v>
      </c>
      <c r="S536" s="56"/>
      <c r="T536" s="57">
        <f t="shared" si="69"/>
        <v>0</v>
      </c>
      <c r="U536" s="25">
        <v>21</v>
      </c>
      <c r="V536" s="25">
        <f t="shared" si="70"/>
        <v>0</v>
      </c>
      <c r="W536" s="25">
        <f t="shared" si="71"/>
        <v>0</v>
      </c>
      <c r="X536" s="54"/>
      <c r="Y536" s="53" t="s">
        <v>101</v>
      </c>
      <c r="Z536" s="53" t="s">
        <v>80</v>
      </c>
    </row>
    <row r="537" spans="6:26" s="52" customFormat="1" ht="48" outlineLevel="2" x14ac:dyDescent="0.2">
      <c r="F537" s="20">
        <v>8</v>
      </c>
      <c r="G537" s="21" t="s">
        <v>10</v>
      </c>
      <c r="H537" s="53" t="s">
        <v>772</v>
      </c>
      <c r="I537" s="53"/>
      <c r="J537" s="54" t="s">
        <v>2191</v>
      </c>
      <c r="K537" s="21" t="s">
        <v>13</v>
      </c>
      <c r="L537" s="55">
        <v>29</v>
      </c>
      <c r="M537" s="24">
        <v>0</v>
      </c>
      <c r="N537" s="55">
        <f t="shared" si="66"/>
        <v>29</v>
      </c>
      <c r="O537" s="24">
        <v>0</v>
      </c>
      <c r="P537" s="25">
        <f t="shared" si="67"/>
        <v>0</v>
      </c>
      <c r="Q537" s="56"/>
      <c r="R537" s="57">
        <f t="shared" si="68"/>
        <v>0</v>
      </c>
      <c r="S537" s="56"/>
      <c r="T537" s="57">
        <f t="shared" si="69"/>
        <v>0</v>
      </c>
      <c r="U537" s="25">
        <v>21</v>
      </c>
      <c r="V537" s="25">
        <f t="shared" si="70"/>
        <v>0</v>
      </c>
      <c r="W537" s="25">
        <f t="shared" si="71"/>
        <v>0</v>
      </c>
      <c r="X537" s="54"/>
      <c r="Y537" s="53" t="s">
        <v>101</v>
      </c>
      <c r="Z537" s="53" t="s">
        <v>80</v>
      </c>
    </row>
    <row r="538" spans="6:26" s="52" customFormat="1" ht="48" outlineLevel="2" x14ac:dyDescent="0.2">
      <c r="F538" s="20">
        <v>9</v>
      </c>
      <c r="G538" s="21" t="s">
        <v>10</v>
      </c>
      <c r="H538" s="53" t="s">
        <v>773</v>
      </c>
      <c r="I538" s="53"/>
      <c r="J538" s="54" t="s">
        <v>2189</v>
      </c>
      <c r="K538" s="21" t="s">
        <v>13</v>
      </c>
      <c r="L538" s="55">
        <v>8</v>
      </c>
      <c r="M538" s="24">
        <v>0</v>
      </c>
      <c r="N538" s="55">
        <f t="shared" si="66"/>
        <v>8</v>
      </c>
      <c r="O538" s="24">
        <v>0</v>
      </c>
      <c r="P538" s="25">
        <f t="shared" si="67"/>
        <v>0</v>
      </c>
      <c r="Q538" s="56"/>
      <c r="R538" s="57">
        <f t="shared" si="68"/>
        <v>0</v>
      </c>
      <c r="S538" s="56"/>
      <c r="T538" s="57">
        <f t="shared" si="69"/>
        <v>0</v>
      </c>
      <c r="U538" s="25">
        <v>21</v>
      </c>
      <c r="V538" s="25">
        <f t="shared" si="70"/>
        <v>0</v>
      </c>
      <c r="W538" s="25">
        <f t="shared" si="71"/>
        <v>0</v>
      </c>
      <c r="X538" s="54"/>
      <c r="Y538" s="53" t="s">
        <v>101</v>
      </c>
      <c r="Z538" s="53" t="s">
        <v>80</v>
      </c>
    </row>
    <row r="539" spans="6:26" s="52" customFormat="1" ht="12" outlineLevel="2" x14ac:dyDescent="0.2">
      <c r="F539" s="20">
        <v>10</v>
      </c>
      <c r="G539" s="21" t="s">
        <v>10</v>
      </c>
      <c r="H539" s="53" t="s">
        <v>774</v>
      </c>
      <c r="I539" s="53"/>
      <c r="J539" s="54" t="s">
        <v>1162</v>
      </c>
      <c r="K539" s="21" t="s">
        <v>5</v>
      </c>
      <c r="L539" s="55">
        <v>1080</v>
      </c>
      <c r="M539" s="24">
        <v>0</v>
      </c>
      <c r="N539" s="55">
        <f t="shared" si="66"/>
        <v>1080</v>
      </c>
      <c r="O539" s="24">
        <v>0</v>
      </c>
      <c r="P539" s="25">
        <f t="shared" si="67"/>
        <v>0</v>
      </c>
      <c r="Q539" s="56"/>
      <c r="R539" s="57">
        <f t="shared" si="68"/>
        <v>0</v>
      </c>
      <c r="S539" s="56"/>
      <c r="T539" s="57">
        <f t="shared" si="69"/>
        <v>0</v>
      </c>
      <c r="U539" s="25">
        <v>21</v>
      </c>
      <c r="V539" s="25">
        <f t="shared" si="70"/>
        <v>0</v>
      </c>
      <c r="W539" s="25">
        <f t="shared" si="71"/>
        <v>0</v>
      </c>
      <c r="X539" s="54"/>
      <c r="Y539" s="53" t="s">
        <v>101</v>
      </c>
      <c r="Z539" s="53" t="s">
        <v>80</v>
      </c>
    </row>
    <row r="540" spans="6:26" s="52" customFormat="1" ht="12" outlineLevel="2" x14ac:dyDescent="0.2">
      <c r="F540" s="20">
        <v>11</v>
      </c>
      <c r="G540" s="21" t="s">
        <v>10</v>
      </c>
      <c r="H540" s="53" t="s">
        <v>775</v>
      </c>
      <c r="I540" s="53"/>
      <c r="J540" s="54" t="s">
        <v>1254</v>
      </c>
      <c r="K540" s="21" t="s">
        <v>5</v>
      </c>
      <c r="L540" s="55">
        <v>780</v>
      </c>
      <c r="M540" s="24">
        <v>0</v>
      </c>
      <c r="N540" s="55">
        <f t="shared" si="66"/>
        <v>780</v>
      </c>
      <c r="O540" s="24">
        <v>0</v>
      </c>
      <c r="P540" s="25">
        <f t="shared" si="67"/>
        <v>0</v>
      </c>
      <c r="Q540" s="56"/>
      <c r="R540" s="57">
        <f t="shared" si="68"/>
        <v>0</v>
      </c>
      <c r="S540" s="56"/>
      <c r="T540" s="57">
        <f t="shared" si="69"/>
        <v>0</v>
      </c>
      <c r="U540" s="25">
        <v>21</v>
      </c>
      <c r="V540" s="25">
        <f t="shared" si="70"/>
        <v>0</v>
      </c>
      <c r="W540" s="25">
        <f t="shared" si="71"/>
        <v>0</v>
      </c>
      <c r="X540" s="54"/>
      <c r="Y540" s="53" t="s">
        <v>101</v>
      </c>
      <c r="Z540" s="53" t="s">
        <v>80</v>
      </c>
    </row>
    <row r="541" spans="6:26" s="52" customFormat="1" ht="12" outlineLevel="2" x14ac:dyDescent="0.2">
      <c r="F541" s="20">
        <v>12</v>
      </c>
      <c r="G541" s="21" t="s">
        <v>10</v>
      </c>
      <c r="H541" s="53" t="s">
        <v>776</v>
      </c>
      <c r="I541" s="53"/>
      <c r="J541" s="54" t="s">
        <v>1482</v>
      </c>
      <c r="K541" s="21" t="s">
        <v>5</v>
      </c>
      <c r="L541" s="55">
        <v>780</v>
      </c>
      <c r="M541" s="24">
        <v>0</v>
      </c>
      <c r="N541" s="55">
        <f t="shared" si="66"/>
        <v>780</v>
      </c>
      <c r="O541" s="24">
        <v>0</v>
      </c>
      <c r="P541" s="25">
        <f t="shared" si="67"/>
        <v>0</v>
      </c>
      <c r="Q541" s="56"/>
      <c r="R541" s="57">
        <f t="shared" si="68"/>
        <v>0</v>
      </c>
      <c r="S541" s="56"/>
      <c r="T541" s="57">
        <f t="shared" si="69"/>
        <v>0</v>
      </c>
      <c r="U541" s="25">
        <v>21</v>
      </c>
      <c r="V541" s="25">
        <f t="shared" si="70"/>
        <v>0</v>
      </c>
      <c r="W541" s="25">
        <f t="shared" si="71"/>
        <v>0</v>
      </c>
      <c r="X541" s="54"/>
      <c r="Y541" s="53" t="s">
        <v>101</v>
      </c>
      <c r="Z541" s="53" t="s">
        <v>80</v>
      </c>
    </row>
    <row r="542" spans="6:26" s="52" customFormat="1" ht="24" outlineLevel="2" x14ac:dyDescent="0.2">
      <c r="F542" s="20">
        <v>13</v>
      </c>
      <c r="G542" s="21" t="s">
        <v>10</v>
      </c>
      <c r="H542" s="53" t="s">
        <v>777</v>
      </c>
      <c r="I542" s="53"/>
      <c r="J542" s="54" t="s">
        <v>2065</v>
      </c>
      <c r="K542" s="21" t="s">
        <v>13</v>
      </c>
      <c r="L542" s="55">
        <v>50</v>
      </c>
      <c r="M542" s="24">
        <v>0</v>
      </c>
      <c r="N542" s="55">
        <f t="shared" si="66"/>
        <v>50</v>
      </c>
      <c r="O542" s="24">
        <v>0</v>
      </c>
      <c r="P542" s="25">
        <f t="shared" si="67"/>
        <v>0</v>
      </c>
      <c r="Q542" s="56"/>
      <c r="R542" s="57">
        <f t="shared" si="68"/>
        <v>0</v>
      </c>
      <c r="S542" s="56"/>
      <c r="T542" s="57">
        <f t="shared" si="69"/>
        <v>0</v>
      </c>
      <c r="U542" s="25">
        <v>21</v>
      </c>
      <c r="V542" s="25">
        <f t="shared" si="70"/>
        <v>0</v>
      </c>
      <c r="W542" s="25">
        <f t="shared" si="71"/>
        <v>0</v>
      </c>
      <c r="X542" s="54"/>
      <c r="Y542" s="53" t="s">
        <v>101</v>
      </c>
      <c r="Z542" s="53" t="s">
        <v>80</v>
      </c>
    </row>
    <row r="543" spans="6:26" s="52" customFormat="1" ht="12" outlineLevel="2" x14ac:dyDescent="0.2">
      <c r="F543" s="20">
        <v>14</v>
      </c>
      <c r="G543" s="21" t="s">
        <v>10</v>
      </c>
      <c r="H543" s="53" t="s">
        <v>778</v>
      </c>
      <c r="I543" s="53"/>
      <c r="J543" s="54" t="s">
        <v>1357</v>
      </c>
      <c r="K543" s="21" t="s">
        <v>13</v>
      </c>
      <c r="L543" s="55">
        <v>50</v>
      </c>
      <c r="M543" s="24">
        <v>0</v>
      </c>
      <c r="N543" s="55">
        <f t="shared" si="66"/>
        <v>50</v>
      </c>
      <c r="O543" s="24">
        <v>0</v>
      </c>
      <c r="P543" s="25">
        <f t="shared" si="67"/>
        <v>0</v>
      </c>
      <c r="Q543" s="56"/>
      <c r="R543" s="57">
        <f t="shared" si="68"/>
        <v>0</v>
      </c>
      <c r="S543" s="56"/>
      <c r="T543" s="57">
        <f t="shared" si="69"/>
        <v>0</v>
      </c>
      <c r="U543" s="25">
        <v>21</v>
      </c>
      <c r="V543" s="25">
        <f t="shared" si="70"/>
        <v>0</v>
      </c>
      <c r="W543" s="25">
        <f t="shared" si="71"/>
        <v>0</v>
      </c>
      <c r="X543" s="54"/>
      <c r="Y543" s="53" t="s">
        <v>101</v>
      </c>
      <c r="Z543" s="53" t="s">
        <v>80</v>
      </c>
    </row>
    <row r="544" spans="6:26" s="52" customFormat="1" ht="12" outlineLevel="2" x14ac:dyDescent="0.2">
      <c r="F544" s="20">
        <v>15</v>
      </c>
      <c r="G544" s="21" t="s">
        <v>10</v>
      </c>
      <c r="H544" s="53" t="s">
        <v>779</v>
      </c>
      <c r="I544" s="53"/>
      <c r="J544" s="54" t="s">
        <v>1611</v>
      </c>
      <c r="K544" s="21" t="s">
        <v>13</v>
      </c>
      <c r="L544" s="55">
        <v>5</v>
      </c>
      <c r="M544" s="24">
        <v>0</v>
      </c>
      <c r="N544" s="55">
        <f t="shared" si="66"/>
        <v>5</v>
      </c>
      <c r="O544" s="24">
        <v>0</v>
      </c>
      <c r="P544" s="25">
        <f t="shared" si="67"/>
        <v>0</v>
      </c>
      <c r="Q544" s="56"/>
      <c r="R544" s="57">
        <f t="shared" si="68"/>
        <v>0</v>
      </c>
      <c r="S544" s="56"/>
      <c r="T544" s="57">
        <f t="shared" si="69"/>
        <v>0</v>
      </c>
      <c r="U544" s="25">
        <v>21</v>
      </c>
      <c r="V544" s="25">
        <f t="shared" si="70"/>
        <v>0</v>
      </c>
      <c r="W544" s="25">
        <f t="shared" si="71"/>
        <v>0</v>
      </c>
      <c r="X544" s="54"/>
      <c r="Y544" s="53" t="s">
        <v>101</v>
      </c>
      <c r="Z544" s="53" t="s">
        <v>80</v>
      </c>
    </row>
    <row r="545" spans="6:26" s="52" customFormat="1" ht="12" outlineLevel="2" x14ac:dyDescent="0.2">
      <c r="F545" s="20">
        <v>16</v>
      </c>
      <c r="G545" s="21" t="s">
        <v>10</v>
      </c>
      <c r="H545" s="53" t="s">
        <v>780</v>
      </c>
      <c r="I545" s="53"/>
      <c r="J545" s="54" t="s">
        <v>1581</v>
      </c>
      <c r="K545" s="21" t="s">
        <v>13</v>
      </c>
      <c r="L545" s="55">
        <v>5</v>
      </c>
      <c r="M545" s="24">
        <v>0</v>
      </c>
      <c r="N545" s="55">
        <f t="shared" si="66"/>
        <v>5</v>
      </c>
      <c r="O545" s="24">
        <v>0</v>
      </c>
      <c r="P545" s="25">
        <f t="shared" si="67"/>
        <v>0</v>
      </c>
      <c r="Q545" s="56"/>
      <c r="R545" s="57">
        <f t="shared" si="68"/>
        <v>0</v>
      </c>
      <c r="S545" s="56"/>
      <c r="T545" s="57">
        <f t="shared" si="69"/>
        <v>0</v>
      </c>
      <c r="U545" s="25">
        <v>21</v>
      </c>
      <c r="V545" s="25">
        <f t="shared" si="70"/>
        <v>0</v>
      </c>
      <c r="W545" s="25">
        <f t="shared" si="71"/>
        <v>0</v>
      </c>
      <c r="X545" s="54"/>
      <c r="Y545" s="53" t="s">
        <v>101</v>
      </c>
      <c r="Z545" s="53" t="s">
        <v>80</v>
      </c>
    </row>
    <row r="546" spans="6:26" s="52" customFormat="1" ht="12" outlineLevel="2" x14ac:dyDescent="0.2">
      <c r="F546" s="20">
        <v>17</v>
      </c>
      <c r="G546" s="21" t="s">
        <v>10</v>
      </c>
      <c r="H546" s="53" t="s">
        <v>781</v>
      </c>
      <c r="I546" s="53"/>
      <c r="J546" s="54" t="s">
        <v>1457</v>
      </c>
      <c r="K546" s="21" t="s">
        <v>13</v>
      </c>
      <c r="L546" s="55">
        <v>5</v>
      </c>
      <c r="M546" s="24">
        <v>0</v>
      </c>
      <c r="N546" s="55">
        <f t="shared" si="66"/>
        <v>5</v>
      </c>
      <c r="O546" s="24">
        <v>0</v>
      </c>
      <c r="P546" s="25">
        <f t="shared" si="67"/>
        <v>0</v>
      </c>
      <c r="Q546" s="56"/>
      <c r="R546" s="57">
        <f t="shared" si="68"/>
        <v>0</v>
      </c>
      <c r="S546" s="56"/>
      <c r="T546" s="57">
        <f t="shared" si="69"/>
        <v>0</v>
      </c>
      <c r="U546" s="25">
        <v>21</v>
      </c>
      <c r="V546" s="25">
        <f t="shared" si="70"/>
        <v>0</v>
      </c>
      <c r="W546" s="25">
        <f t="shared" si="71"/>
        <v>0</v>
      </c>
      <c r="X546" s="54"/>
      <c r="Y546" s="53" t="s">
        <v>101</v>
      </c>
      <c r="Z546" s="53" t="s">
        <v>80</v>
      </c>
    </row>
    <row r="547" spans="6:26" s="52" customFormat="1" ht="12" outlineLevel="2" x14ac:dyDescent="0.2">
      <c r="F547" s="20">
        <v>18</v>
      </c>
      <c r="G547" s="21" t="s">
        <v>10</v>
      </c>
      <c r="H547" s="53" t="s">
        <v>782</v>
      </c>
      <c r="I547" s="53"/>
      <c r="J547" s="54" t="s">
        <v>1544</v>
      </c>
      <c r="K547" s="21" t="s">
        <v>13</v>
      </c>
      <c r="L547" s="55">
        <v>1</v>
      </c>
      <c r="M547" s="24">
        <v>0</v>
      </c>
      <c r="N547" s="55">
        <f t="shared" si="66"/>
        <v>1</v>
      </c>
      <c r="O547" s="24">
        <v>0</v>
      </c>
      <c r="P547" s="25">
        <f t="shared" si="67"/>
        <v>0</v>
      </c>
      <c r="Q547" s="56"/>
      <c r="R547" s="57">
        <f t="shared" si="68"/>
        <v>0</v>
      </c>
      <c r="S547" s="56"/>
      <c r="T547" s="57">
        <f t="shared" si="69"/>
        <v>0</v>
      </c>
      <c r="U547" s="25">
        <v>21</v>
      </c>
      <c r="V547" s="25">
        <f t="shared" si="70"/>
        <v>0</v>
      </c>
      <c r="W547" s="25">
        <f t="shared" si="71"/>
        <v>0</v>
      </c>
      <c r="X547" s="54"/>
      <c r="Y547" s="53" t="s">
        <v>101</v>
      </c>
      <c r="Z547" s="53" t="s">
        <v>80</v>
      </c>
    </row>
    <row r="548" spans="6:26" s="52" customFormat="1" ht="12" outlineLevel="2" x14ac:dyDescent="0.2">
      <c r="F548" s="20">
        <v>19</v>
      </c>
      <c r="G548" s="21" t="s">
        <v>10</v>
      </c>
      <c r="H548" s="53" t="s">
        <v>783</v>
      </c>
      <c r="I548" s="53"/>
      <c r="J548" s="54" t="s">
        <v>1258</v>
      </c>
      <c r="K548" s="21" t="s">
        <v>13</v>
      </c>
      <c r="L548" s="55">
        <v>1</v>
      </c>
      <c r="M548" s="24">
        <v>0</v>
      </c>
      <c r="N548" s="55">
        <f t="shared" si="66"/>
        <v>1</v>
      </c>
      <c r="O548" s="24">
        <v>0</v>
      </c>
      <c r="P548" s="25">
        <f t="shared" si="67"/>
        <v>0</v>
      </c>
      <c r="Q548" s="56"/>
      <c r="R548" s="57">
        <f t="shared" si="68"/>
        <v>0</v>
      </c>
      <c r="S548" s="56"/>
      <c r="T548" s="57">
        <f t="shared" si="69"/>
        <v>0</v>
      </c>
      <c r="U548" s="25">
        <v>21</v>
      </c>
      <c r="V548" s="25">
        <f t="shared" si="70"/>
        <v>0</v>
      </c>
      <c r="W548" s="25">
        <f t="shared" si="71"/>
        <v>0</v>
      </c>
      <c r="X548" s="54"/>
      <c r="Y548" s="53" t="s">
        <v>101</v>
      </c>
      <c r="Z548" s="53" t="s">
        <v>80</v>
      </c>
    </row>
    <row r="549" spans="6:26" s="52" customFormat="1" ht="12" outlineLevel="2" x14ac:dyDescent="0.2">
      <c r="F549" s="20">
        <v>20</v>
      </c>
      <c r="G549" s="21" t="s">
        <v>10</v>
      </c>
      <c r="H549" s="53" t="s">
        <v>784</v>
      </c>
      <c r="I549" s="53"/>
      <c r="J549" s="54" t="s">
        <v>1827</v>
      </c>
      <c r="K549" s="21" t="s">
        <v>13</v>
      </c>
      <c r="L549" s="55">
        <v>1</v>
      </c>
      <c r="M549" s="24">
        <v>0</v>
      </c>
      <c r="N549" s="55">
        <f t="shared" si="66"/>
        <v>1</v>
      </c>
      <c r="O549" s="24">
        <v>0</v>
      </c>
      <c r="P549" s="25">
        <f t="shared" si="67"/>
        <v>0</v>
      </c>
      <c r="Q549" s="56"/>
      <c r="R549" s="57">
        <f t="shared" si="68"/>
        <v>0</v>
      </c>
      <c r="S549" s="56"/>
      <c r="T549" s="57">
        <f t="shared" si="69"/>
        <v>0</v>
      </c>
      <c r="U549" s="25">
        <v>21</v>
      </c>
      <c r="V549" s="25">
        <f t="shared" si="70"/>
        <v>0</v>
      </c>
      <c r="W549" s="25">
        <f t="shared" si="71"/>
        <v>0</v>
      </c>
      <c r="X549" s="54"/>
      <c r="Y549" s="53" t="s">
        <v>101</v>
      </c>
      <c r="Z549" s="53" t="s">
        <v>80</v>
      </c>
    </row>
    <row r="550" spans="6:26" s="52" customFormat="1" ht="12" outlineLevel="2" x14ac:dyDescent="0.2">
      <c r="F550" s="20">
        <v>21</v>
      </c>
      <c r="G550" s="21" t="s">
        <v>10</v>
      </c>
      <c r="H550" s="53" t="s">
        <v>785</v>
      </c>
      <c r="I550" s="53"/>
      <c r="J550" s="54" t="s">
        <v>1413</v>
      </c>
      <c r="K550" s="21" t="s">
        <v>13</v>
      </c>
      <c r="L550" s="55">
        <v>1</v>
      </c>
      <c r="M550" s="24">
        <v>0</v>
      </c>
      <c r="N550" s="55">
        <f t="shared" si="66"/>
        <v>1</v>
      </c>
      <c r="O550" s="24">
        <v>0</v>
      </c>
      <c r="P550" s="25">
        <f t="shared" si="67"/>
        <v>0</v>
      </c>
      <c r="Q550" s="56"/>
      <c r="R550" s="57">
        <f t="shared" si="68"/>
        <v>0</v>
      </c>
      <c r="S550" s="56"/>
      <c r="T550" s="57">
        <f t="shared" si="69"/>
        <v>0</v>
      </c>
      <c r="U550" s="25">
        <v>21</v>
      </c>
      <c r="V550" s="25">
        <f t="shared" si="70"/>
        <v>0</v>
      </c>
      <c r="W550" s="25">
        <f t="shared" si="71"/>
        <v>0</v>
      </c>
      <c r="X550" s="54"/>
      <c r="Y550" s="53" t="s">
        <v>101</v>
      </c>
      <c r="Z550" s="53" t="s">
        <v>80</v>
      </c>
    </row>
    <row r="551" spans="6:26" s="52" customFormat="1" ht="12" outlineLevel="2" x14ac:dyDescent="0.2">
      <c r="F551" s="20">
        <v>22</v>
      </c>
      <c r="G551" s="21" t="s">
        <v>10</v>
      </c>
      <c r="H551" s="53" t="s">
        <v>786</v>
      </c>
      <c r="I551" s="53"/>
      <c r="J551" s="54" t="s">
        <v>1796</v>
      </c>
      <c r="K551" s="21" t="s">
        <v>13</v>
      </c>
      <c r="L551" s="55">
        <v>1</v>
      </c>
      <c r="M551" s="24">
        <v>0</v>
      </c>
      <c r="N551" s="55">
        <f t="shared" si="66"/>
        <v>1</v>
      </c>
      <c r="O551" s="24">
        <v>0</v>
      </c>
      <c r="P551" s="25">
        <f t="shared" si="67"/>
        <v>0</v>
      </c>
      <c r="Q551" s="56"/>
      <c r="R551" s="57">
        <f t="shared" si="68"/>
        <v>0</v>
      </c>
      <c r="S551" s="56"/>
      <c r="T551" s="57">
        <f t="shared" si="69"/>
        <v>0</v>
      </c>
      <c r="U551" s="25">
        <v>21</v>
      </c>
      <c r="V551" s="25">
        <f t="shared" si="70"/>
        <v>0</v>
      </c>
      <c r="W551" s="25">
        <f t="shared" si="71"/>
        <v>0</v>
      </c>
      <c r="X551" s="54"/>
      <c r="Y551" s="53" t="s">
        <v>101</v>
      </c>
      <c r="Z551" s="53" t="s">
        <v>80</v>
      </c>
    </row>
    <row r="552" spans="6:26" s="52" customFormat="1" ht="12" outlineLevel="2" x14ac:dyDescent="0.2">
      <c r="F552" s="20">
        <v>23</v>
      </c>
      <c r="G552" s="21" t="s">
        <v>10</v>
      </c>
      <c r="H552" s="53" t="s">
        <v>787</v>
      </c>
      <c r="I552" s="53"/>
      <c r="J552" s="54" t="s">
        <v>1565</v>
      </c>
      <c r="K552" s="21" t="s">
        <v>13</v>
      </c>
      <c r="L552" s="55">
        <v>1</v>
      </c>
      <c r="M552" s="24">
        <v>0</v>
      </c>
      <c r="N552" s="55">
        <f t="shared" si="66"/>
        <v>1</v>
      </c>
      <c r="O552" s="24">
        <v>0</v>
      </c>
      <c r="P552" s="25">
        <f t="shared" si="67"/>
        <v>0</v>
      </c>
      <c r="Q552" s="56"/>
      <c r="R552" s="57">
        <f t="shared" si="68"/>
        <v>0</v>
      </c>
      <c r="S552" s="56"/>
      <c r="T552" s="57">
        <f t="shared" si="69"/>
        <v>0</v>
      </c>
      <c r="U552" s="25">
        <v>21</v>
      </c>
      <c r="V552" s="25">
        <f t="shared" si="70"/>
        <v>0</v>
      </c>
      <c r="W552" s="25">
        <f t="shared" si="71"/>
        <v>0</v>
      </c>
      <c r="X552" s="54"/>
      <c r="Y552" s="53" t="s">
        <v>101</v>
      </c>
      <c r="Z552" s="53" t="s">
        <v>80</v>
      </c>
    </row>
    <row r="553" spans="6:26" s="52" customFormat="1" ht="12" outlineLevel="2" x14ac:dyDescent="0.2">
      <c r="F553" s="20">
        <v>24</v>
      </c>
      <c r="G553" s="21" t="s">
        <v>10</v>
      </c>
      <c r="H553" s="53" t="s">
        <v>788</v>
      </c>
      <c r="I553" s="53"/>
      <c r="J553" s="54" t="s">
        <v>1478</v>
      </c>
      <c r="K553" s="21" t="s">
        <v>13</v>
      </c>
      <c r="L553" s="55">
        <v>1</v>
      </c>
      <c r="M553" s="24">
        <v>0</v>
      </c>
      <c r="N553" s="55">
        <f t="shared" si="66"/>
        <v>1</v>
      </c>
      <c r="O553" s="24">
        <v>0</v>
      </c>
      <c r="P553" s="25">
        <f t="shared" si="67"/>
        <v>0</v>
      </c>
      <c r="Q553" s="56"/>
      <c r="R553" s="57">
        <f t="shared" si="68"/>
        <v>0</v>
      </c>
      <c r="S553" s="56"/>
      <c r="T553" s="57">
        <f t="shared" si="69"/>
        <v>0</v>
      </c>
      <c r="U553" s="25">
        <v>21</v>
      </c>
      <c r="V553" s="25">
        <f t="shared" si="70"/>
        <v>0</v>
      </c>
      <c r="W553" s="25">
        <f t="shared" si="71"/>
        <v>0</v>
      </c>
      <c r="X553" s="54"/>
      <c r="Y553" s="53" t="s">
        <v>101</v>
      </c>
      <c r="Z553" s="53" t="s">
        <v>80</v>
      </c>
    </row>
    <row r="554" spans="6:26" s="52" customFormat="1" ht="12" outlineLevel="2" x14ac:dyDescent="0.2">
      <c r="F554" s="20">
        <v>25</v>
      </c>
      <c r="G554" s="21" t="s">
        <v>10</v>
      </c>
      <c r="H554" s="53" t="s">
        <v>789</v>
      </c>
      <c r="I554" s="53"/>
      <c r="J554" s="54" t="s">
        <v>1329</v>
      </c>
      <c r="K554" s="21" t="s">
        <v>13</v>
      </c>
      <c r="L554" s="55">
        <v>1</v>
      </c>
      <c r="M554" s="24">
        <v>0</v>
      </c>
      <c r="N554" s="55">
        <f t="shared" si="66"/>
        <v>1</v>
      </c>
      <c r="O554" s="24">
        <v>0</v>
      </c>
      <c r="P554" s="25">
        <f t="shared" si="67"/>
        <v>0</v>
      </c>
      <c r="Q554" s="56"/>
      <c r="R554" s="57">
        <f t="shared" si="68"/>
        <v>0</v>
      </c>
      <c r="S554" s="56"/>
      <c r="T554" s="57">
        <f t="shared" si="69"/>
        <v>0</v>
      </c>
      <c r="U554" s="25">
        <v>21</v>
      </c>
      <c r="V554" s="25">
        <f t="shared" si="70"/>
        <v>0</v>
      </c>
      <c r="W554" s="25">
        <f t="shared" si="71"/>
        <v>0</v>
      </c>
      <c r="X554" s="54"/>
      <c r="Y554" s="53" t="s">
        <v>101</v>
      </c>
      <c r="Z554" s="53" t="s">
        <v>80</v>
      </c>
    </row>
    <row r="555" spans="6:26" s="102" customFormat="1" ht="12.75" customHeight="1" outlineLevel="2" x14ac:dyDescent="0.2">
      <c r="F555" s="103"/>
      <c r="G555" s="104"/>
      <c r="H555" s="104"/>
      <c r="I555" s="104"/>
      <c r="J555" s="105"/>
      <c r="K555" s="104"/>
      <c r="L555" s="106"/>
      <c r="M555" s="107"/>
      <c r="N555" s="106"/>
      <c r="O555" s="107"/>
      <c r="P555" s="108"/>
      <c r="Q555" s="109"/>
      <c r="R555" s="107"/>
      <c r="S555" s="107"/>
      <c r="T555" s="107"/>
      <c r="U555" s="110" t="s">
        <v>3</v>
      </c>
      <c r="V555" s="107"/>
      <c r="W555" s="107"/>
      <c r="X555" s="107"/>
      <c r="Y555" s="104"/>
      <c r="Z555" s="104"/>
    </row>
    <row r="556" spans="6:26" s="43" customFormat="1" ht="16.5" customHeight="1" outlineLevel="1" x14ac:dyDescent="0.2">
      <c r="F556" s="44"/>
      <c r="G556" s="6"/>
      <c r="H556" s="45"/>
      <c r="I556" s="45"/>
      <c r="J556" s="45" t="s">
        <v>1539</v>
      </c>
      <c r="K556" s="6"/>
      <c r="L556" s="46"/>
      <c r="M556" s="47"/>
      <c r="N556" s="46"/>
      <c r="O556" s="47"/>
      <c r="P556" s="48">
        <f>SUBTOTAL(9,P557:P580)</f>
        <v>0</v>
      </c>
      <c r="Q556" s="49"/>
      <c r="R556" s="50">
        <f>SUBTOTAL(9,R557:R580)</f>
        <v>0</v>
      </c>
      <c r="S556" s="47"/>
      <c r="T556" s="50">
        <f>SUBTOTAL(9,T557:T580)</f>
        <v>0</v>
      </c>
      <c r="U556" s="100" t="s">
        <v>3</v>
      </c>
      <c r="V556" s="48">
        <f>SUBTOTAL(9,V557:V580)</f>
        <v>0</v>
      </c>
      <c r="W556" s="48">
        <f>SUBTOTAL(9,W557:W580)</f>
        <v>0</v>
      </c>
      <c r="X556" s="51"/>
      <c r="Y556" s="29"/>
      <c r="Z556" s="29"/>
    </row>
    <row r="557" spans="6:26" s="52" customFormat="1" ht="12" outlineLevel="2" x14ac:dyDescent="0.2">
      <c r="F557" s="20">
        <v>1</v>
      </c>
      <c r="G557" s="21" t="s">
        <v>10</v>
      </c>
      <c r="H557" s="53" t="s">
        <v>790</v>
      </c>
      <c r="I557" s="53"/>
      <c r="J557" s="54" t="s">
        <v>1523</v>
      </c>
      <c r="K557" s="21" t="s">
        <v>13</v>
      </c>
      <c r="L557" s="55">
        <v>1</v>
      </c>
      <c r="M557" s="24">
        <v>0</v>
      </c>
      <c r="N557" s="55">
        <f t="shared" ref="N557:N579" si="72">L557*(1+M557/100)</f>
        <v>1</v>
      </c>
      <c r="O557" s="24">
        <v>0</v>
      </c>
      <c r="P557" s="25">
        <f t="shared" ref="P557:P579" si="73">N557*O557</f>
        <v>0</v>
      </c>
      <c r="Q557" s="56"/>
      <c r="R557" s="57">
        <f t="shared" ref="R557:R579" si="74">N557*Q557</f>
        <v>0</v>
      </c>
      <c r="S557" s="56"/>
      <c r="T557" s="57">
        <f t="shared" ref="T557:T579" si="75">N557*S557</f>
        <v>0</v>
      </c>
      <c r="U557" s="25">
        <v>21</v>
      </c>
      <c r="V557" s="25">
        <f t="shared" ref="V557:V579" si="76">P557*(U557/100)</f>
        <v>0</v>
      </c>
      <c r="W557" s="25">
        <f t="shared" ref="W557:W579" si="77">P557+V557</f>
        <v>0</v>
      </c>
      <c r="X557" s="54"/>
      <c r="Y557" s="53" t="s">
        <v>101</v>
      </c>
      <c r="Z557" s="53" t="s">
        <v>81</v>
      </c>
    </row>
    <row r="558" spans="6:26" s="52" customFormat="1" ht="12" outlineLevel="2" x14ac:dyDescent="0.2">
      <c r="F558" s="20">
        <v>2</v>
      </c>
      <c r="G558" s="21" t="s">
        <v>10</v>
      </c>
      <c r="H558" s="53" t="s">
        <v>791</v>
      </c>
      <c r="I558" s="53"/>
      <c r="J558" s="54" t="s">
        <v>1694</v>
      </c>
      <c r="K558" s="21" t="s">
        <v>13</v>
      </c>
      <c r="L558" s="55">
        <v>1</v>
      </c>
      <c r="M558" s="24">
        <v>0</v>
      </c>
      <c r="N558" s="55">
        <f t="shared" si="72"/>
        <v>1</v>
      </c>
      <c r="O558" s="24">
        <v>0</v>
      </c>
      <c r="P558" s="25">
        <f t="shared" si="73"/>
        <v>0</v>
      </c>
      <c r="Q558" s="56"/>
      <c r="R558" s="57">
        <f t="shared" si="74"/>
        <v>0</v>
      </c>
      <c r="S558" s="56"/>
      <c r="T558" s="57">
        <f t="shared" si="75"/>
        <v>0</v>
      </c>
      <c r="U558" s="25">
        <v>21</v>
      </c>
      <c r="V558" s="25">
        <f t="shared" si="76"/>
        <v>0</v>
      </c>
      <c r="W558" s="25">
        <f t="shared" si="77"/>
        <v>0</v>
      </c>
      <c r="X558" s="54"/>
      <c r="Y558" s="53" t="s">
        <v>101</v>
      </c>
      <c r="Z558" s="53" t="s">
        <v>81</v>
      </c>
    </row>
    <row r="559" spans="6:26" s="52" customFormat="1" ht="12" outlineLevel="2" x14ac:dyDescent="0.2">
      <c r="F559" s="20">
        <v>3</v>
      </c>
      <c r="G559" s="21" t="s">
        <v>10</v>
      </c>
      <c r="H559" s="53" t="s">
        <v>792</v>
      </c>
      <c r="I559" s="53"/>
      <c r="J559" s="54" t="s">
        <v>1586</v>
      </c>
      <c r="K559" s="21" t="s">
        <v>13</v>
      </c>
      <c r="L559" s="55">
        <v>1</v>
      </c>
      <c r="M559" s="24">
        <v>0</v>
      </c>
      <c r="N559" s="55">
        <f t="shared" si="72"/>
        <v>1</v>
      </c>
      <c r="O559" s="24">
        <v>0</v>
      </c>
      <c r="P559" s="25">
        <f t="shared" si="73"/>
        <v>0</v>
      </c>
      <c r="Q559" s="56"/>
      <c r="R559" s="57">
        <f t="shared" si="74"/>
        <v>0</v>
      </c>
      <c r="S559" s="56"/>
      <c r="T559" s="57">
        <f t="shared" si="75"/>
        <v>0</v>
      </c>
      <c r="U559" s="25">
        <v>21</v>
      </c>
      <c r="V559" s="25">
        <f t="shared" si="76"/>
        <v>0</v>
      </c>
      <c r="W559" s="25">
        <f t="shared" si="77"/>
        <v>0</v>
      </c>
      <c r="X559" s="54"/>
      <c r="Y559" s="53" t="s">
        <v>101</v>
      </c>
      <c r="Z559" s="53" t="s">
        <v>81</v>
      </c>
    </row>
    <row r="560" spans="6:26" s="52" customFormat="1" ht="48" outlineLevel="2" x14ac:dyDescent="0.2">
      <c r="F560" s="20">
        <v>4</v>
      </c>
      <c r="G560" s="21" t="s">
        <v>10</v>
      </c>
      <c r="H560" s="53" t="s">
        <v>793</v>
      </c>
      <c r="I560" s="53"/>
      <c r="J560" s="54" t="s">
        <v>2199</v>
      </c>
      <c r="K560" s="21" t="s">
        <v>13</v>
      </c>
      <c r="L560" s="55">
        <v>1</v>
      </c>
      <c r="M560" s="24">
        <v>0</v>
      </c>
      <c r="N560" s="55">
        <f t="shared" si="72"/>
        <v>1</v>
      </c>
      <c r="O560" s="24">
        <v>0</v>
      </c>
      <c r="P560" s="25">
        <f t="shared" si="73"/>
        <v>0</v>
      </c>
      <c r="Q560" s="56"/>
      <c r="R560" s="57">
        <f t="shared" si="74"/>
        <v>0</v>
      </c>
      <c r="S560" s="56"/>
      <c r="T560" s="57">
        <f t="shared" si="75"/>
        <v>0</v>
      </c>
      <c r="U560" s="25">
        <v>21</v>
      </c>
      <c r="V560" s="25">
        <f t="shared" si="76"/>
        <v>0</v>
      </c>
      <c r="W560" s="25">
        <f t="shared" si="77"/>
        <v>0</v>
      </c>
      <c r="X560" s="54"/>
      <c r="Y560" s="53" t="s">
        <v>101</v>
      </c>
      <c r="Z560" s="53" t="s">
        <v>81</v>
      </c>
    </row>
    <row r="561" spans="6:26" s="52" customFormat="1" ht="60" outlineLevel="2" x14ac:dyDescent="0.2">
      <c r="F561" s="20">
        <v>5</v>
      </c>
      <c r="G561" s="21" t="s">
        <v>10</v>
      </c>
      <c r="H561" s="53" t="s">
        <v>794</v>
      </c>
      <c r="I561" s="53"/>
      <c r="J561" s="54" t="s">
        <v>2202</v>
      </c>
      <c r="K561" s="21" t="s">
        <v>13</v>
      </c>
      <c r="L561" s="55">
        <v>1</v>
      </c>
      <c r="M561" s="24">
        <v>0</v>
      </c>
      <c r="N561" s="55">
        <f t="shared" si="72"/>
        <v>1</v>
      </c>
      <c r="O561" s="24">
        <v>0</v>
      </c>
      <c r="P561" s="25">
        <f t="shared" si="73"/>
        <v>0</v>
      </c>
      <c r="Q561" s="56"/>
      <c r="R561" s="57">
        <f t="shared" si="74"/>
        <v>0</v>
      </c>
      <c r="S561" s="56"/>
      <c r="T561" s="57">
        <f t="shared" si="75"/>
        <v>0</v>
      </c>
      <c r="U561" s="25">
        <v>21</v>
      </c>
      <c r="V561" s="25">
        <f t="shared" si="76"/>
        <v>0</v>
      </c>
      <c r="W561" s="25">
        <f t="shared" si="77"/>
        <v>0</v>
      </c>
      <c r="X561" s="54"/>
      <c r="Y561" s="53" t="s">
        <v>101</v>
      </c>
      <c r="Z561" s="53" t="s">
        <v>81</v>
      </c>
    </row>
    <row r="562" spans="6:26" s="52" customFormat="1" ht="60" outlineLevel="2" x14ac:dyDescent="0.2">
      <c r="F562" s="20">
        <v>6</v>
      </c>
      <c r="G562" s="21" t="s">
        <v>10</v>
      </c>
      <c r="H562" s="53" t="s">
        <v>795</v>
      </c>
      <c r="I562" s="53"/>
      <c r="J562" s="54" t="s">
        <v>2201</v>
      </c>
      <c r="K562" s="21" t="s">
        <v>13</v>
      </c>
      <c r="L562" s="55">
        <v>1</v>
      </c>
      <c r="M562" s="24">
        <v>0</v>
      </c>
      <c r="N562" s="55">
        <f t="shared" si="72"/>
        <v>1</v>
      </c>
      <c r="O562" s="24">
        <v>0</v>
      </c>
      <c r="P562" s="25">
        <f t="shared" si="73"/>
        <v>0</v>
      </c>
      <c r="Q562" s="56"/>
      <c r="R562" s="57">
        <f t="shared" si="74"/>
        <v>0</v>
      </c>
      <c r="S562" s="56"/>
      <c r="T562" s="57">
        <f t="shared" si="75"/>
        <v>0</v>
      </c>
      <c r="U562" s="25">
        <v>21</v>
      </c>
      <c r="V562" s="25">
        <f t="shared" si="76"/>
        <v>0</v>
      </c>
      <c r="W562" s="25">
        <f t="shared" si="77"/>
        <v>0</v>
      </c>
      <c r="X562" s="54"/>
      <c r="Y562" s="53" t="s">
        <v>101</v>
      </c>
      <c r="Z562" s="53" t="s">
        <v>81</v>
      </c>
    </row>
    <row r="563" spans="6:26" s="52" customFormat="1" ht="24" outlineLevel="2" x14ac:dyDescent="0.2">
      <c r="F563" s="20">
        <v>7</v>
      </c>
      <c r="G563" s="21" t="s">
        <v>10</v>
      </c>
      <c r="H563" s="53" t="s">
        <v>796</v>
      </c>
      <c r="I563" s="53"/>
      <c r="J563" s="54" t="s">
        <v>2088</v>
      </c>
      <c r="K563" s="21" t="s">
        <v>13</v>
      </c>
      <c r="L563" s="55">
        <v>1</v>
      </c>
      <c r="M563" s="24">
        <v>0</v>
      </c>
      <c r="N563" s="55">
        <f t="shared" si="72"/>
        <v>1</v>
      </c>
      <c r="O563" s="24">
        <v>0</v>
      </c>
      <c r="P563" s="25">
        <f t="shared" si="73"/>
        <v>0</v>
      </c>
      <c r="Q563" s="56"/>
      <c r="R563" s="57">
        <f t="shared" si="74"/>
        <v>0</v>
      </c>
      <c r="S563" s="56"/>
      <c r="T563" s="57">
        <f t="shared" si="75"/>
        <v>0</v>
      </c>
      <c r="U563" s="25">
        <v>21</v>
      </c>
      <c r="V563" s="25">
        <f t="shared" si="76"/>
        <v>0</v>
      </c>
      <c r="W563" s="25">
        <f t="shared" si="77"/>
        <v>0</v>
      </c>
      <c r="X563" s="54"/>
      <c r="Y563" s="53" t="s">
        <v>101</v>
      </c>
      <c r="Z563" s="53" t="s">
        <v>81</v>
      </c>
    </row>
    <row r="564" spans="6:26" s="52" customFormat="1" ht="12" outlineLevel="2" x14ac:dyDescent="0.2">
      <c r="F564" s="20">
        <v>8</v>
      </c>
      <c r="G564" s="21" t="s">
        <v>10</v>
      </c>
      <c r="H564" s="53" t="s">
        <v>797</v>
      </c>
      <c r="I564" s="53"/>
      <c r="J564" s="54" t="s">
        <v>1219</v>
      </c>
      <c r="K564" s="21" t="s">
        <v>13</v>
      </c>
      <c r="L564" s="55">
        <v>1</v>
      </c>
      <c r="M564" s="24">
        <v>0</v>
      </c>
      <c r="N564" s="55">
        <f t="shared" si="72"/>
        <v>1</v>
      </c>
      <c r="O564" s="24">
        <v>0</v>
      </c>
      <c r="P564" s="25">
        <f t="shared" si="73"/>
        <v>0</v>
      </c>
      <c r="Q564" s="56"/>
      <c r="R564" s="57">
        <f t="shared" si="74"/>
        <v>0</v>
      </c>
      <c r="S564" s="56"/>
      <c r="T564" s="57">
        <f t="shared" si="75"/>
        <v>0</v>
      </c>
      <c r="U564" s="25">
        <v>21</v>
      </c>
      <c r="V564" s="25">
        <f t="shared" si="76"/>
        <v>0</v>
      </c>
      <c r="W564" s="25">
        <f t="shared" si="77"/>
        <v>0</v>
      </c>
      <c r="X564" s="54"/>
      <c r="Y564" s="53" t="s">
        <v>101</v>
      </c>
      <c r="Z564" s="53" t="s">
        <v>81</v>
      </c>
    </row>
    <row r="565" spans="6:26" s="52" customFormat="1" ht="36" outlineLevel="2" x14ac:dyDescent="0.2">
      <c r="F565" s="20">
        <v>9</v>
      </c>
      <c r="G565" s="21" t="s">
        <v>10</v>
      </c>
      <c r="H565" s="53" t="s">
        <v>798</v>
      </c>
      <c r="I565" s="53"/>
      <c r="J565" s="54" t="s">
        <v>2144</v>
      </c>
      <c r="K565" s="21" t="s">
        <v>13</v>
      </c>
      <c r="L565" s="55">
        <v>1</v>
      </c>
      <c r="M565" s="24">
        <v>0</v>
      </c>
      <c r="N565" s="55">
        <f t="shared" si="72"/>
        <v>1</v>
      </c>
      <c r="O565" s="24">
        <v>0</v>
      </c>
      <c r="P565" s="25">
        <f t="shared" si="73"/>
        <v>0</v>
      </c>
      <c r="Q565" s="56"/>
      <c r="R565" s="57">
        <f t="shared" si="74"/>
        <v>0</v>
      </c>
      <c r="S565" s="56"/>
      <c r="T565" s="57">
        <f t="shared" si="75"/>
        <v>0</v>
      </c>
      <c r="U565" s="25">
        <v>21</v>
      </c>
      <c r="V565" s="25">
        <f t="shared" si="76"/>
        <v>0</v>
      </c>
      <c r="W565" s="25">
        <f t="shared" si="77"/>
        <v>0</v>
      </c>
      <c r="X565" s="54"/>
      <c r="Y565" s="53" t="s">
        <v>101</v>
      </c>
      <c r="Z565" s="53" t="s">
        <v>81</v>
      </c>
    </row>
    <row r="566" spans="6:26" s="52" customFormat="1" ht="12" outlineLevel="2" x14ac:dyDescent="0.2">
      <c r="F566" s="20">
        <v>10</v>
      </c>
      <c r="G566" s="21" t="s">
        <v>10</v>
      </c>
      <c r="H566" s="53" t="s">
        <v>799</v>
      </c>
      <c r="I566" s="53"/>
      <c r="J566" s="54" t="s">
        <v>1885</v>
      </c>
      <c r="K566" s="21" t="s">
        <v>13</v>
      </c>
      <c r="L566" s="55">
        <v>1</v>
      </c>
      <c r="M566" s="24">
        <v>0</v>
      </c>
      <c r="N566" s="55">
        <f t="shared" si="72"/>
        <v>1</v>
      </c>
      <c r="O566" s="24">
        <v>0</v>
      </c>
      <c r="P566" s="25">
        <f t="shared" si="73"/>
        <v>0</v>
      </c>
      <c r="Q566" s="56"/>
      <c r="R566" s="57">
        <f t="shared" si="74"/>
        <v>0</v>
      </c>
      <c r="S566" s="56"/>
      <c r="T566" s="57">
        <f t="shared" si="75"/>
        <v>0</v>
      </c>
      <c r="U566" s="25">
        <v>21</v>
      </c>
      <c r="V566" s="25">
        <f t="shared" si="76"/>
        <v>0</v>
      </c>
      <c r="W566" s="25">
        <f t="shared" si="77"/>
        <v>0</v>
      </c>
      <c r="X566" s="54"/>
      <c r="Y566" s="53" t="s">
        <v>101</v>
      </c>
      <c r="Z566" s="53" t="s">
        <v>81</v>
      </c>
    </row>
    <row r="567" spans="6:26" s="52" customFormat="1" ht="12" outlineLevel="2" x14ac:dyDescent="0.2">
      <c r="F567" s="20">
        <v>11</v>
      </c>
      <c r="G567" s="21" t="s">
        <v>10</v>
      </c>
      <c r="H567" s="53" t="s">
        <v>800</v>
      </c>
      <c r="I567" s="53"/>
      <c r="J567" s="54" t="s">
        <v>1260</v>
      </c>
      <c r="K567" s="21" t="s">
        <v>13</v>
      </c>
      <c r="L567" s="55">
        <v>9</v>
      </c>
      <c r="M567" s="24">
        <v>0</v>
      </c>
      <c r="N567" s="55">
        <f t="shared" si="72"/>
        <v>9</v>
      </c>
      <c r="O567" s="24">
        <v>0</v>
      </c>
      <c r="P567" s="25">
        <f t="shared" si="73"/>
        <v>0</v>
      </c>
      <c r="Q567" s="56"/>
      <c r="R567" s="57">
        <f t="shared" si="74"/>
        <v>0</v>
      </c>
      <c r="S567" s="56"/>
      <c r="T567" s="57">
        <f t="shared" si="75"/>
        <v>0</v>
      </c>
      <c r="U567" s="25">
        <v>21</v>
      </c>
      <c r="V567" s="25">
        <f t="shared" si="76"/>
        <v>0</v>
      </c>
      <c r="W567" s="25">
        <f t="shared" si="77"/>
        <v>0</v>
      </c>
      <c r="X567" s="54"/>
      <c r="Y567" s="53" t="s">
        <v>101</v>
      </c>
      <c r="Z567" s="53" t="s">
        <v>81</v>
      </c>
    </row>
    <row r="568" spans="6:26" s="52" customFormat="1" ht="12" outlineLevel="2" x14ac:dyDescent="0.2">
      <c r="F568" s="20">
        <v>12</v>
      </c>
      <c r="G568" s="21" t="s">
        <v>10</v>
      </c>
      <c r="H568" s="53" t="s">
        <v>801</v>
      </c>
      <c r="I568" s="53"/>
      <c r="J568" s="54" t="s">
        <v>1174</v>
      </c>
      <c r="K568" s="21" t="s">
        <v>5</v>
      </c>
      <c r="L568" s="55">
        <v>315</v>
      </c>
      <c r="M568" s="24">
        <v>0</v>
      </c>
      <c r="N568" s="55">
        <f t="shared" si="72"/>
        <v>315</v>
      </c>
      <c r="O568" s="24">
        <v>0</v>
      </c>
      <c r="P568" s="25">
        <f t="shared" si="73"/>
        <v>0</v>
      </c>
      <c r="Q568" s="56"/>
      <c r="R568" s="57">
        <f t="shared" si="74"/>
        <v>0</v>
      </c>
      <c r="S568" s="56"/>
      <c r="T568" s="57">
        <f t="shared" si="75"/>
        <v>0</v>
      </c>
      <c r="U568" s="25">
        <v>21</v>
      </c>
      <c r="V568" s="25">
        <f t="shared" si="76"/>
        <v>0</v>
      </c>
      <c r="W568" s="25">
        <f t="shared" si="77"/>
        <v>0</v>
      </c>
      <c r="X568" s="54"/>
      <c r="Y568" s="53" t="s">
        <v>101</v>
      </c>
      <c r="Z568" s="53" t="s">
        <v>81</v>
      </c>
    </row>
    <row r="569" spans="6:26" s="52" customFormat="1" ht="12" outlineLevel="2" x14ac:dyDescent="0.2">
      <c r="F569" s="20">
        <v>13</v>
      </c>
      <c r="G569" s="21" t="s">
        <v>10</v>
      </c>
      <c r="H569" s="53" t="s">
        <v>802</v>
      </c>
      <c r="I569" s="53"/>
      <c r="J569" s="54" t="s">
        <v>1175</v>
      </c>
      <c r="K569" s="21" t="s">
        <v>5</v>
      </c>
      <c r="L569" s="55">
        <v>60</v>
      </c>
      <c r="M569" s="24">
        <v>0</v>
      </c>
      <c r="N569" s="55">
        <f t="shared" si="72"/>
        <v>60</v>
      </c>
      <c r="O569" s="24">
        <v>0</v>
      </c>
      <c r="P569" s="25">
        <f t="shared" si="73"/>
        <v>0</v>
      </c>
      <c r="Q569" s="56"/>
      <c r="R569" s="57">
        <f t="shared" si="74"/>
        <v>0</v>
      </c>
      <c r="S569" s="56"/>
      <c r="T569" s="57">
        <f t="shared" si="75"/>
        <v>0</v>
      </c>
      <c r="U569" s="25">
        <v>21</v>
      </c>
      <c r="V569" s="25">
        <f t="shared" si="76"/>
        <v>0</v>
      </c>
      <c r="W569" s="25">
        <f t="shared" si="77"/>
        <v>0</v>
      </c>
      <c r="X569" s="54"/>
      <c r="Y569" s="53" t="s">
        <v>101</v>
      </c>
      <c r="Z569" s="53" t="s">
        <v>81</v>
      </c>
    </row>
    <row r="570" spans="6:26" s="52" customFormat="1" ht="12" outlineLevel="2" x14ac:dyDescent="0.2">
      <c r="F570" s="20">
        <v>14</v>
      </c>
      <c r="G570" s="21" t="s">
        <v>10</v>
      </c>
      <c r="H570" s="53" t="s">
        <v>803</v>
      </c>
      <c r="I570" s="53"/>
      <c r="J570" s="54" t="s">
        <v>1254</v>
      </c>
      <c r="K570" s="21" t="s">
        <v>5</v>
      </c>
      <c r="L570" s="55">
        <v>200</v>
      </c>
      <c r="M570" s="24">
        <v>0</v>
      </c>
      <c r="N570" s="55">
        <f t="shared" si="72"/>
        <v>200</v>
      </c>
      <c r="O570" s="24">
        <v>0</v>
      </c>
      <c r="P570" s="25">
        <f t="shared" si="73"/>
        <v>0</v>
      </c>
      <c r="Q570" s="56"/>
      <c r="R570" s="57">
        <f t="shared" si="74"/>
        <v>0</v>
      </c>
      <c r="S570" s="56"/>
      <c r="T570" s="57">
        <f t="shared" si="75"/>
        <v>0</v>
      </c>
      <c r="U570" s="25">
        <v>21</v>
      </c>
      <c r="V570" s="25">
        <f t="shared" si="76"/>
        <v>0</v>
      </c>
      <c r="W570" s="25">
        <f t="shared" si="77"/>
        <v>0</v>
      </c>
      <c r="X570" s="54"/>
      <c r="Y570" s="53" t="s">
        <v>101</v>
      </c>
      <c r="Z570" s="53" t="s">
        <v>81</v>
      </c>
    </row>
    <row r="571" spans="6:26" s="52" customFormat="1" ht="12" outlineLevel="2" x14ac:dyDescent="0.2">
      <c r="F571" s="20">
        <v>15</v>
      </c>
      <c r="G571" s="21" t="s">
        <v>10</v>
      </c>
      <c r="H571" s="53" t="s">
        <v>804</v>
      </c>
      <c r="I571" s="53"/>
      <c r="J571" s="54" t="s">
        <v>1482</v>
      </c>
      <c r="K571" s="21" t="s">
        <v>5</v>
      </c>
      <c r="L571" s="55">
        <v>200</v>
      </c>
      <c r="M571" s="24">
        <v>0</v>
      </c>
      <c r="N571" s="55">
        <f t="shared" si="72"/>
        <v>200</v>
      </c>
      <c r="O571" s="24">
        <v>0</v>
      </c>
      <c r="P571" s="25">
        <f t="shared" si="73"/>
        <v>0</v>
      </c>
      <c r="Q571" s="56"/>
      <c r="R571" s="57">
        <f t="shared" si="74"/>
        <v>0</v>
      </c>
      <c r="S571" s="56"/>
      <c r="T571" s="57">
        <f t="shared" si="75"/>
        <v>0</v>
      </c>
      <c r="U571" s="25">
        <v>21</v>
      </c>
      <c r="V571" s="25">
        <f t="shared" si="76"/>
        <v>0</v>
      </c>
      <c r="W571" s="25">
        <f t="shared" si="77"/>
        <v>0</v>
      </c>
      <c r="X571" s="54"/>
      <c r="Y571" s="53" t="s">
        <v>101</v>
      </c>
      <c r="Z571" s="53" t="s">
        <v>81</v>
      </c>
    </row>
    <row r="572" spans="6:26" s="52" customFormat="1" ht="12" outlineLevel="2" x14ac:dyDescent="0.2">
      <c r="F572" s="20">
        <v>16</v>
      </c>
      <c r="G572" s="21" t="s">
        <v>10</v>
      </c>
      <c r="H572" s="53" t="s">
        <v>805</v>
      </c>
      <c r="I572" s="53"/>
      <c r="J572" s="54" t="s">
        <v>1357</v>
      </c>
      <c r="K572" s="21" t="s">
        <v>13</v>
      </c>
      <c r="L572" s="55">
        <v>9</v>
      </c>
      <c r="M572" s="24">
        <v>0</v>
      </c>
      <c r="N572" s="55">
        <f t="shared" si="72"/>
        <v>9</v>
      </c>
      <c r="O572" s="24">
        <v>0</v>
      </c>
      <c r="P572" s="25">
        <f t="shared" si="73"/>
        <v>0</v>
      </c>
      <c r="Q572" s="56"/>
      <c r="R572" s="57">
        <f t="shared" si="74"/>
        <v>0</v>
      </c>
      <c r="S572" s="56"/>
      <c r="T572" s="57">
        <f t="shared" si="75"/>
        <v>0</v>
      </c>
      <c r="U572" s="25">
        <v>21</v>
      </c>
      <c r="V572" s="25">
        <f t="shared" si="76"/>
        <v>0</v>
      </c>
      <c r="W572" s="25">
        <f t="shared" si="77"/>
        <v>0</v>
      </c>
      <c r="X572" s="54"/>
      <c r="Y572" s="53" t="s">
        <v>101</v>
      </c>
      <c r="Z572" s="53" t="s">
        <v>81</v>
      </c>
    </row>
    <row r="573" spans="6:26" s="52" customFormat="1" ht="12" outlineLevel="2" x14ac:dyDescent="0.2">
      <c r="F573" s="20">
        <v>17</v>
      </c>
      <c r="G573" s="21" t="s">
        <v>10</v>
      </c>
      <c r="H573" s="53" t="s">
        <v>806</v>
      </c>
      <c r="I573" s="53"/>
      <c r="J573" s="54" t="s">
        <v>1258</v>
      </c>
      <c r="K573" s="21" t="s">
        <v>13</v>
      </c>
      <c r="L573" s="55">
        <v>1</v>
      </c>
      <c r="M573" s="24">
        <v>0</v>
      </c>
      <c r="N573" s="55">
        <f t="shared" si="72"/>
        <v>1</v>
      </c>
      <c r="O573" s="24">
        <v>0</v>
      </c>
      <c r="P573" s="25">
        <f t="shared" si="73"/>
        <v>0</v>
      </c>
      <c r="Q573" s="56"/>
      <c r="R573" s="57">
        <f t="shared" si="74"/>
        <v>0</v>
      </c>
      <c r="S573" s="56"/>
      <c r="T573" s="57">
        <f t="shared" si="75"/>
        <v>0</v>
      </c>
      <c r="U573" s="25">
        <v>21</v>
      </c>
      <c r="V573" s="25">
        <f t="shared" si="76"/>
        <v>0</v>
      </c>
      <c r="W573" s="25">
        <f t="shared" si="77"/>
        <v>0</v>
      </c>
      <c r="X573" s="54"/>
      <c r="Y573" s="53" t="s">
        <v>101</v>
      </c>
      <c r="Z573" s="53" t="s">
        <v>81</v>
      </c>
    </row>
    <row r="574" spans="6:26" s="52" customFormat="1" ht="12" outlineLevel="2" x14ac:dyDescent="0.2">
      <c r="F574" s="20">
        <v>18</v>
      </c>
      <c r="G574" s="21" t="s">
        <v>10</v>
      </c>
      <c r="H574" s="53" t="s">
        <v>807</v>
      </c>
      <c r="I574" s="53"/>
      <c r="J574" s="54" t="s">
        <v>1827</v>
      </c>
      <c r="K574" s="21" t="s">
        <v>13</v>
      </c>
      <c r="L574" s="55">
        <v>1</v>
      </c>
      <c r="M574" s="24">
        <v>0</v>
      </c>
      <c r="N574" s="55">
        <f t="shared" si="72"/>
        <v>1</v>
      </c>
      <c r="O574" s="24">
        <v>0</v>
      </c>
      <c r="P574" s="25">
        <f t="shared" si="73"/>
        <v>0</v>
      </c>
      <c r="Q574" s="56"/>
      <c r="R574" s="57">
        <f t="shared" si="74"/>
        <v>0</v>
      </c>
      <c r="S574" s="56"/>
      <c r="T574" s="57">
        <f t="shared" si="75"/>
        <v>0</v>
      </c>
      <c r="U574" s="25">
        <v>21</v>
      </c>
      <c r="V574" s="25">
        <f t="shared" si="76"/>
        <v>0</v>
      </c>
      <c r="W574" s="25">
        <f t="shared" si="77"/>
        <v>0</v>
      </c>
      <c r="X574" s="54"/>
      <c r="Y574" s="53" t="s">
        <v>101</v>
      </c>
      <c r="Z574" s="53" t="s">
        <v>81</v>
      </c>
    </row>
    <row r="575" spans="6:26" s="52" customFormat="1" ht="12" outlineLevel="2" x14ac:dyDescent="0.2">
      <c r="F575" s="20">
        <v>19</v>
      </c>
      <c r="G575" s="21" t="s">
        <v>10</v>
      </c>
      <c r="H575" s="53" t="s">
        <v>808</v>
      </c>
      <c r="I575" s="53"/>
      <c r="J575" s="54" t="s">
        <v>1413</v>
      </c>
      <c r="K575" s="21" t="s">
        <v>13</v>
      </c>
      <c r="L575" s="55">
        <v>1</v>
      </c>
      <c r="M575" s="24">
        <v>0</v>
      </c>
      <c r="N575" s="55">
        <f t="shared" si="72"/>
        <v>1</v>
      </c>
      <c r="O575" s="24">
        <v>0</v>
      </c>
      <c r="P575" s="25">
        <f t="shared" si="73"/>
        <v>0</v>
      </c>
      <c r="Q575" s="56"/>
      <c r="R575" s="57">
        <f t="shared" si="74"/>
        <v>0</v>
      </c>
      <c r="S575" s="56"/>
      <c r="T575" s="57">
        <f t="shared" si="75"/>
        <v>0</v>
      </c>
      <c r="U575" s="25">
        <v>21</v>
      </c>
      <c r="V575" s="25">
        <f t="shared" si="76"/>
        <v>0</v>
      </c>
      <c r="W575" s="25">
        <f t="shared" si="77"/>
        <v>0</v>
      </c>
      <c r="X575" s="54"/>
      <c r="Y575" s="53" t="s">
        <v>101</v>
      </c>
      <c r="Z575" s="53" t="s">
        <v>81</v>
      </c>
    </row>
    <row r="576" spans="6:26" s="52" customFormat="1" ht="12" outlineLevel="2" x14ac:dyDescent="0.2">
      <c r="F576" s="20">
        <v>20</v>
      </c>
      <c r="G576" s="21" t="s">
        <v>10</v>
      </c>
      <c r="H576" s="53" t="s">
        <v>809</v>
      </c>
      <c r="I576" s="53"/>
      <c r="J576" s="54" t="s">
        <v>1796</v>
      </c>
      <c r="K576" s="21" t="s">
        <v>13</v>
      </c>
      <c r="L576" s="55">
        <v>1</v>
      </c>
      <c r="M576" s="24">
        <v>0</v>
      </c>
      <c r="N576" s="55">
        <f t="shared" si="72"/>
        <v>1</v>
      </c>
      <c r="O576" s="24">
        <v>0</v>
      </c>
      <c r="P576" s="25">
        <f t="shared" si="73"/>
        <v>0</v>
      </c>
      <c r="Q576" s="56"/>
      <c r="R576" s="57">
        <f t="shared" si="74"/>
        <v>0</v>
      </c>
      <c r="S576" s="56"/>
      <c r="T576" s="57">
        <f t="shared" si="75"/>
        <v>0</v>
      </c>
      <c r="U576" s="25">
        <v>21</v>
      </c>
      <c r="V576" s="25">
        <f t="shared" si="76"/>
        <v>0</v>
      </c>
      <c r="W576" s="25">
        <f t="shared" si="77"/>
        <v>0</v>
      </c>
      <c r="X576" s="54"/>
      <c r="Y576" s="53" t="s">
        <v>101</v>
      </c>
      <c r="Z576" s="53" t="s">
        <v>81</v>
      </c>
    </row>
    <row r="577" spans="6:26" s="52" customFormat="1" ht="12" outlineLevel="2" x14ac:dyDescent="0.2">
      <c r="F577" s="20">
        <v>21</v>
      </c>
      <c r="G577" s="21" t="s">
        <v>10</v>
      </c>
      <c r="H577" s="53" t="s">
        <v>810</v>
      </c>
      <c r="I577" s="53"/>
      <c r="J577" s="54" t="s">
        <v>1565</v>
      </c>
      <c r="K577" s="21" t="s">
        <v>13</v>
      </c>
      <c r="L577" s="55">
        <v>1</v>
      </c>
      <c r="M577" s="24">
        <v>0</v>
      </c>
      <c r="N577" s="55">
        <f t="shared" si="72"/>
        <v>1</v>
      </c>
      <c r="O577" s="24">
        <v>0</v>
      </c>
      <c r="P577" s="25">
        <f t="shared" si="73"/>
        <v>0</v>
      </c>
      <c r="Q577" s="56"/>
      <c r="R577" s="57">
        <f t="shared" si="74"/>
        <v>0</v>
      </c>
      <c r="S577" s="56"/>
      <c r="T577" s="57">
        <f t="shared" si="75"/>
        <v>0</v>
      </c>
      <c r="U577" s="25">
        <v>21</v>
      </c>
      <c r="V577" s="25">
        <f t="shared" si="76"/>
        <v>0</v>
      </c>
      <c r="W577" s="25">
        <f t="shared" si="77"/>
        <v>0</v>
      </c>
      <c r="X577" s="54"/>
      <c r="Y577" s="53" t="s">
        <v>101</v>
      </c>
      <c r="Z577" s="53" t="s">
        <v>81</v>
      </c>
    </row>
    <row r="578" spans="6:26" s="52" customFormat="1" ht="12" outlineLevel="2" x14ac:dyDescent="0.2">
      <c r="F578" s="20">
        <v>22</v>
      </c>
      <c r="G578" s="21" t="s">
        <v>10</v>
      </c>
      <c r="H578" s="53" t="s">
        <v>811</v>
      </c>
      <c r="I578" s="53"/>
      <c r="J578" s="54" t="s">
        <v>1478</v>
      </c>
      <c r="K578" s="21" t="s">
        <v>13</v>
      </c>
      <c r="L578" s="55">
        <v>1</v>
      </c>
      <c r="M578" s="24">
        <v>0</v>
      </c>
      <c r="N578" s="55">
        <f t="shared" si="72"/>
        <v>1</v>
      </c>
      <c r="O578" s="24">
        <v>0</v>
      </c>
      <c r="P578" s="25">
        <f t="shared" si="73"/>
        <v>0</v>
      </c>
      <c r="Q578" s="56"/>
      <c r="R578" s="57">
        <f t="shared" si="74"/>
        <v>0</v>
      </c>
      <c r="S578" s="56"/>
      <c r="T578" s="57">
        <f t="shared" si="75"/>
        <v>0</v>
      </c>
      <c r="U578" s="25">
        <v>21</v>
      </c>
      <c r="V578" s="25">
        <f t="shared" si="76"/>
        <v>0</v>
      </c>
      <c r="W578" s="25">
        <f t="shared" si="77"/>
        <v>0</v>
      </c>
      <c r="X578" s="54"/>
      <c r="Y578" s="53" t="s">
        <v>101</v>
      </c>
      <c r="Z578" s="53" t="s">
        <v>81</v>
      </c>
    </row>
    <row r="579" spans="6:26" s="52" customFormat="1" ht="12" outlineLevel="2" x14ac:dyDescent="0.2">
      <c r="F579" s="20">
        <v>23</v>
      </c>
      <c r="G579" s="21" t="s">
        <v>10</v>
      </c>
      <c r="H579" s="53" t="s">
        <v>812</v>
      </c>
      <c r="I579" s="53"/>
      <c r="J579" s="54" t="s">
        <v>1329</v>
      </c>
      <c r="K579" s="21" t="s">
        <v>13</v>
      </c>
      <c r="L579" s="55">
        <v>1</v>
      </c>
      <c r="M579" s="24">
        <v>0</v>
      </c>
      <c r="N579" s="55">
        <f t="shared" si="72"/>
        <v>1</v>
      </c>
      <c r="O579" s="24">
        <v>0</v>
      </c>
      <c r="P579" s="25">
        <f t="shared" si="73"/>
        <v>0</v>
      </c>
      <c r="Q579" s="56"/>
      <c r="R579" s="57">
        <f t="shared" si="74"/>
        <v>0</v>
      </c>
      <c r="S579" s="56"/>
      <c r="T579" s="57">
        <f t="shared" si="75"/>
        <v>0</v>
      </c>
      <c r="U579" s="25">
        <v>21</v>
      </c>
      <c r="V579" s="25">
        <f t="shared" si="76"/>
        <v>0</v>
      </c>
      <c r="W579" s="25">
        <f t="shared" si="77"/>
        <v>0</v>
      </c>
      <c r="X579" s="54"/>
      <c r="Y579" s="53" t="s">
        <v>101</v>
      </c>
      <c r="Z579" s="53" t="s">
        <v>81</v>
      </c>
    </row>
    <row r="580" spans="6:26" s="102" customFormat="1" ht="12.75" customHeight="1" outlineLevel="2" x14ac:dyDescent="0.2">
      <c r="F580" s="103"/>
      <c r="G580" s="104"/>
      <c r="H580" s="104"/>
      <c r="I580" s="104"/>
      <c r="J580" s="105"/>
      <c r="K580" s="104"/>
      <c r="L580" s="106"/>
      <c r="M580" s="107"/>
      <c r="N580" s="106"/>
      <c r="O580" s="107"/>
      <c r="P580" s="108"/>
      <c r="Q580" s="109"/>
      <c r="R580" s="107"/>
      <c r="S580" s="107"/>
      <c r="T580" s="107"/>
      <c r="U580" s="110" t="s">
        <v>3</v>
      </c>
      <c r="V580" s="107"/>
      <c r="W580" s="107"/>
      <c r="X580" s="107"/>
      <c r="Y580" s="104"/>
      <c r="Z580" s="104"/>
    </row>
    <row r="581" spans="6:26" s="43" customFormat="1" ht="16.5" customHeight="1" outlineLevel="1" x14ac:dyDescent="0.2">
      <c r="F581" s="44"/>
      <c r="G581" s="6"/>
      <c r="H581" s="45"/>
      <c r="I581" s="45"/>
      <c r="J581" s="45" t="s">
        <v>1347</v>
      </c>
      <c r="K581" s="6"/>
      <c r="L581" s="46"/>
      <c r="M581" s="47"/>
      <c r="N581" s="46"/>
      <c r="O581" s="47"/>
      <c r="P581" s="48">
        <f>SUBTOTAL(9,P582:P594)</f>
        <v>0</v>
      </c>
      <c r="Q581" s="49"/>
      <c r="R581" s="50">
        <f>SUBTOTAL(9,R582:R594)</f>
        <v>0</v>
      </c>
      <c r="S581" s="47"/>
      <c r="T581" s="50">
        <f>SUBTOTAL(9,T582:T594)</f>
        <v>0</v>
      </c>
      <c r="U581" s="100" t="s">
        <v>3</v>
      </c>
      <c r="V581" s="48">
        <f>SUBTOTAL(9,V582:V594)</f>
        <v>0</v>
      </c>
      <c r="W581" s="48">
        <f>SUBTOTAL(9,W582:W594)</f>
        <v>0</v>
      </c>
      <c r="X581" s="51"/>
      <c r="Y581" s="29"/>
      <c r="Z581" s="29"/>
    </row>
    <row r="582" spans="6:26" s="52" customFormat="1" ht="24" outlineLevel="2" x14ac:dyDescent="0.2">
      <c r="F582" s="20">
        <v>1</v>
      </c>
      <c r="G582" s="21" t="s">
        <v>10</v>
      </c>
      <c r="H582" s="53" t="s">
        <v>813</v>
      </c>
      <c r="I582" s="53"/>
      <c r="J582" s="54" t="s">
        <v>2135</v>
      </c>
      <c r="K582" s="21" t="s">
        <v>13</v>
      </c>
      <c r="L582" s="55">
        <v>1</v>
      </c>
      <c r="M582" s="24">
        <v>0</v>
      </c>
      <c r="N582" s="55">
        <f t="shared" ref="N582:N593" si="78">L582*(1+M582/100)</f>
        <v>1</v>
      </c>
      <c r="O582" s="24">
        <v>0</v>
      </c>
      <c r="P582" s="25">
        <f t="shared" ref="P582:P593" si="79">N582*O582</f>
        <v>0</v>
      </c>
      <c r="Q582" s="56"/>
      <c r="R582" s="57">
        <f t="shared" ref="R582:R593" si="80">N582*Q582</f>
        <v>0</v>
      </c>
      <c r="S582" s="56"/>
      <c r="T582" s="57">
        <f t="shared" ref="T582:T593" si="81">N582*S582</f>
        <v>0</v>
      </c>
      <c r="U582" s="25">
        <v>21</v>
      </c>
      <c r="V582" s="25">
        <f t="shared" ref="V582:V593" si="82">P582*(U582/100)</f>
        <v>0</v>
      </c>
      <c r="W582" s="25">
        <f t="shared" ref="W582:W593" si="83">P582+V582</f>
        <v>0</v>
      </c>
      <c r="X582" s="54"/>
      <c r="Y582" s="53" t="s">
        <v>101</v>
      </c>
      <c r="Z582" s="53" t="s">
        <v>82</v>
      </c>
    </row>
    <row r="583" spans="6:26" s="52" customFormat="1" ht="24" outlineLevel="2" x14ac:dyDescent="0.2">
      <c r="F583" s="20">
        <v>2</v>
      </c>
      <c r="G583" s="21" t="s">
        <v>10</v>
      </c>
      <c r="H583" s="53" t="s">
        <v>814</v>
      </c>
      <c r="I583" s="53"/>
      <c r="J583" s="54" t="s">
        <v>2136</v>
      </c>
      <c r="K583" s="21" t="s">
        <v>13</v>
      </c>
      <c r="L583" s="55">
        <v>3</v>
      </c>
      <c r="M583" s="24">
        <v>0</v>
      </c>
      <c r="N583" s="55">
        <f t="shared" si="78"/>
        <v>3</v>
      </c>
      <c r="O583" s="24">
        <v>0</v>
      </c>
      <c r="P583" s="25">
        <f t="shared" si="79"/>
        <v>0</v>
      </c>
      <c r="Q583" s="56"/>
      <c r="R583" s="57">
        <f t="shared" si="80"/>
        <v>0</v>
      </c>
      <c r="S583" s="56"/>
      <c r="T583" s="57">
        <f t="shared" si="81"/>
        <v>0</v>
      </c>
      <c r="U583" s="25">
        <v>21</v>
      </c>
      <c r="V583" s="25">
        <f t="shared" si="82"/>
        <v>0</v>
      </c>
      <c r="W583" s="25">
        <f t="shared" si="83"/>
        <v>0</v>
      </c>
      <c r="X583" s="54"/>
      <c r="Y583" s="53" t="s">
        <v>101</v>
      </c>
      <c r="Z583" s="53" t="s">
        <v>82</v>
      </c>
    </row>
    <row r="584" spans="6:26" s="52" customFormat="1" ht="24" outlineLevel="2" x14ac:dyDescent="0.2">
      <c r="F584" s="20">
        <v>3</v>
      </c>
      <c r="G584" s="21" t="s">
        <v>10</v>
      </c>
      <c r="H584" s="53" t="s">
        <v>815</v>
      </c>
      <c r="I584" s="53"/>
      <c r="J584" s="54" t="s">
        <v>2124</v>
      </c>
      <c r="K584" s="21" t="s">
        <v>13</v>
      </c>
      <c r="L584" s="55">
        <v>1</v>
      </c>
      <c r="M584" s="24">
        <v>0</v>
      </c>
      <c r="N584" s="55">
        <f t="shared" si="78"/>
        <v>1</v>
      </c>
      <c r="O584" s="24">
        <v>0</v>
      </c>
      <c r="P584" s="25">
        <f t="shared" si="79"/>
        <v>0</v>
      </c>
      <c r="Q584" s="56"/>
      <c r="R584" s="57">
        <f t="shared" si="80"/>
        <v>0</v>
      </c>
      <c r="S584" s="56"/>
      <c r="T584" s="57">
        <f t="shared" si="81"/>
        <v>0</v>
      </c>
      <c r="U584" s="25">
        <v>21</v>
      </c>
      <c r="V584" s="25">
        <f t="shared" si="82"/>
        <v>0</v>
      </c>
      <c r="W584" s="25">
        <f t="shared" si="83"/>
        <v>0</v>
      </c>
      <c r="X584" s="54"/>
      <c r="Y584" s="53" t="s">
        <v>101</v>
      </c>
      <c r="Z584" s="53" t="s">
        <v>82</v>
      </c>
    </row>
    <row r="585" spans="6:26" s="52" customFormat="1" ht="12" outlineLevel="2" x14ac:dyDescent="0.2">
      <c r="F585" s="20">
        <v>4</v>
      </c>
      <c r="G585" s="21" t="s">
        <v>10</v>
      </c>
      <c r="H585" s="53" t="s">
        <v>816</v>
      </c>
      <c r="I585" s="53"/>
      <c r="J585" s="54" t="s">
        <v>1361</v>
      </c>
      <c r="K585" s="21" t="s">
        <v>5</v>
      </c>
      <c r="L585" s="55">
        <v>25</v>
      </c>
      <c r="M585" s="24">
        <v>0</v>
      </c>
      <c r="N585" s="55">
        <f t="shared" si="78"/>
        <v>25</v>
      </c>
      <c r="O585" s="24">
        <v>0</v>
      </c>
      <c r="P585" s="25">
        <f t="shared" si="79"/>
        <v>0</v>
      </c>
      <c r="Q585" s="56"/>
      <c r="R585" s="57">
        <f t="shared" si="80"/>
        <v>0</v>
      </c>
      <c r="S585" s="56"/>
      <c r="T585" s="57">
        <f t="shared" si="81"/>
        <v>0</v>
      </c>
      <c r="U585" s="25">
        <v>21</v>
      </c>
      <c r="V585" s="25">
        <f t="shared" si="82"/>
        <v>0</v>
      </c>
      <c r="W585" s="25">
        <f t="shared" si="83"/>
        <v>0</v>
      </c>
      <c r="X585" s="54"/>
      <c r="Y585" s="53" t="s">
        <v>101</v>
      </c>
      <c r="Z585" s="53" t="s">
        <v>82</v>
      </c>
    </row>
    <row r="586" spans="6:26" s="52" customFormat="1" ht="12" outlineLevel="2" x14ac:dyDescent="0.2">
      <c r="F586" s="20">
        <v>5</v>
      </c>
      <c r="G586" s="21" t="s">
        <v>10</v>
      </c>
      <c r="H586" s="53" t="s">
        <v>817</v>
      </c>
      <c r="I586" s="53"/>
      <c r="J586" s="54" t="s">
        <v>1379</v>
      </c>
      <c r="K586" s="21" t="s">
        <v>5</v>
      </c>
      <c r="L586" s="55">
        <v>120</v>
      </c>
      <c r="M586" s="24">
        <v>0</v>
      </c>
      <c r="N586" s="55">
        <f t="shared" si="78"/>
        <v>120</v>
      </c>
      <c r="O586" s="24">
        <v>0</v>
      </c>
      <c r="P586" s="25">
        <f t="shared" si="79"/>
        <v>0</v>
      </c>
      <c r="Q586" s="56"/>
      <c r="R586" s="57">
        <f t="shared" si="80"/>
        <v>0</v>
      </c>
      <c r="S586" s="56"/>
      <c r="T586" s="57">
        <f t="shared" si="81"/>
        <v>0</v>
      </c>
      <c r="U586" s="25">
        <v>21</v>
      </c>
      <c r="V586" s="25">
        <f t="shared" si="82"/>
        <v>0</v>
      </c>
      <c r="W586" s="25">
        <f t="shared" si="83"/>
        <v>0</v>
      </c>
      <c r="X586" s="54"/>
      <c r="Y586" s="53" t="s">
        <v>101</v>
      </c>
      <c r="Z586" s="53" t="s">
        <v>82</v>
      </c>
    </row>
    <row r="587" spans="6:26" s="52" customFormat="1" ht="12" outlineLevel="2" x14ac:dyDescent="0.2">
      <c r="F587" s="20">
        <v>6</v>
      </c>
      <c r="G587" s="21" t="s">
        <v>10</v>
      </c>
      <c r="H587" s="53" t="s">
        <v>818</v>
      </c>
      <c r="I587" s="53"/>
      <c r="J587" s="54" t="s">
        <v>1258</v>
      </c>
      <c r="K587" s="21" t="s">
        <v>13</v>
      </c>
      <c r="L587" s="55">
        <v>1</v>
      </c>
      <c r="M587" s="24">
        <v>0</v>
      </c>
      <c r="N587" s="55">
        <f t="shared" si="78"/>
        <v>1</v>
      </c>
      <c r="O587" s="24">
        <v>0</v>
      </c>
      <c r="P587" s="25">
        <f t="shared" si="79"/>
        <v>0</v>
      </c>
      <c r="Q587" s="56"/>
      <c r="R587" s="57">
        <f t="shared" si="80"/>
        <v>0</v>
      </c>
      <c r="S587" s="56"/>
      <c r="T587" s="57">
        <f t="shared" si="81"/>
        <v>0</v>
      </c>
      <c r="U587" s="25">
        <v>21</v>
      </c>
      <c r="V587" s="25">
        <f t="shared" si="82"/>
        <v>0</v>
      </c>
      <c r="W587" s="25">
        <f t="shared" si="83"/>
        <v>0</v>
      </c>
      <c r="X587" s="54"/>
      <c r="Y587" s="53" t="s">
        <v>101</v>
      </c>
      <c r="Z587" s="53" t="s">
        <v>82</v>
      </c>
    </row>
    <row r="588" spans="6:26" s="52" customFormat="1" ht="12" outlineLevel="2" x14ac:dyDescent="0.2">
      <c r="F588" s="20">
        <v>7</v>
      </c>
      <c r="G588" s="21" t="s">
        <v>10</v>
      </c>
      <c r="H588" s="53" t="s">
        <v>819</v>
      </c>
      <c r="I588" s="53"/>
      <c r="J588" s="54" t="s">
        <v>1827</v>
      </c>
      <c r="K588" s="21" t="s">
        <v>13</v>
      </c>
      <c r="L588" s="55">
        <v>1</v>
      </c>
      <c r="M588" s="24">
        <v>0</v>
      </c>
      <c r="N588" s="55">
        <f t="shared" si="78"/>
        <v>1</v>
      </c>
      <c r="O588" s="24">
        <v>0</v>
      </c>
      <c r="P588" s="25">
        <f t="shared" si="79"/>
        <v>0</v>
      </c>
      <c r="Q588" s="56"/>
      <c r="R588" s="57">
        <f t="shared" si="80"/>
        <v>0</v>
      </c>
      <c r="S588" s="56"/>
      <c r="T588" s="57">
        <f t="shared" si="81"/>
        <v>0</v>
      </c>
      <c r="U588" s="25">
        <v>21</v>
      </c>
      <c r="V588" s="25">
        <f t="shared" si="82"/>
        <v>0</v>
      </c>
      <c r="W588" s="25">
        <f t="shared" si="83"/>
        <v>0</v>
      </c>
      <c r="X588" s="54"/>
      <c r="Y588" s="53" t="s">
        <v>101</v>
      </c>
      <c r="Z588" s="53" t="s">
        <v>82</v>
      </c>
    </row>
    <row r="589" spans="6:26" s="52" customFormat="1" ht="12" outlineLevel="2" x14ac:dyDescent="0.2">
      <c r="F589" s="20">
        <v>8</v>
      </c>
      <c r="G589" s="21" t="s">
        <v>10</v>
      </c>
      <c r="H589" s="53" t="s">
        <v>820</v>
      </c>
      <c r="I589" s="53"/>
      <c r="J589" s="54" t="s">
        <v>1413</v>
      </c>
      <c r="K589" s="21" t="s">
        <v>13</v>
      </c>
      <c r="L589" s="55">
        <v>1</v>
      </c>
      <c r="M589" s="24">
        <v>0</v>
      </c>
      <c r="N589" s="55">
        <f t="shared" si="78"/>
        <v>1</v>
      </c>
      <c r="O589" s="24">
        <v>0</v>
      </c>
      <c r="P589" s="25">
        <f t="shared" si="79"/>
        <v>0</v>
      </c>
      <c r="Q589" s="56"/>
      <c r="R589" s="57">
        <f t="shared" si="80"/>
        <v>0</v>
      </c>
      <c r="S589" s="56"/>
      <c r="T589" s="57">
        <f t="shared" si="81"/>
        <v>0</v>
      </c>
      <c r="U589" s="25">
        <v>21</v>
      </c>
      <c r="V589" s="25">
        <f t="shared" si="82"/>
        <v>0</v>
      </c>
      <c r="W589" s="25">
        <f t="shared" si="83"/>
        <v>0</v>
      </c>
      <c r="X589" s="54"/>
      <c r="Y589" s="53" t="s">
        <v>101</v>
      </c>
      <c r="Z589" s="53" t="s">
        <v>82</v>
      </c>
    </row>
    <row r="590" spans="6:26" s="52" customFormat="1" ht="12" outlineLevel="2" x14ac:dyDescent="0.2">
      <c r="F590" s="20">
        <v>9</v>
      </c>
      <c r="G590" s="21" t="s">
        <v>10</v>
      </c>
      <c r="H590" s="53" t="s">
        <v>821</v>
      </c>
      <c r="I590" s="53"/>
      <c r="J590" s="54" t="s">
        <v>1796</v>
      </c>
      <c r="K590" s="21" t="s">
        <v>13</v>
      </c>
      <c r="L590" s="55">
        <v>1</v>
      </c>
      <c r="M590" s="24">
        <v>0</v>
      </c>
      <c r="N590" s="55">
        <f t="shared" si="78"/>
        <v>1</v>
      </c>
      <c r="O590" s="24">
        <v>0</v>
      </c>
      <c r="P590" s="25">
        <f t="shared" si="79"/>
        <v>0</v>
      </c>
      <c r="Q590" s="56"/>
      <c r="R590" s="57">
        <f t="shared" si="80"/>
        <v>0</v>
      </c>
      <c r="S590" s="56"/>
      <c r="T590" s="57">
        <f t="shared" si="81"/>
        <v>0</v>
      </c>
      <c r="U590" s="25">
        <v>21</v>
      </c>
      <c r="V590" s="25">
        <f t="shared" si="82"/>
        <v>0</v>
      </c>
      <c r="W590" s="25">
        <f t="shared" si="83"/>
        <v>0</v>
      </c>
      <c r="X590" s="54"/>
      <c r="Y590" s="53" t="s">
        <v>101</v>
      </c>
      <c r="Z590" s="53" t="s">
        <v>82</v>
      </c>
    </row>
    <row r="591" spans="6:26" s="52" customFormat="1" ht="12" outlineLevel="2" x14ac:dyDescent="0.2">
      <c r="F591" s="20">
        <v>10</v>
      </c>
      <c r="G591" s="21" t="s">
        <v>10</v>
      </c>
      <c r="H591" s="53" t="s">
        <v>822</v>
      </c>
      <c r="I591" s="53"/>
      <c r="J591" s="54" t="s">
        <v>1565</v>
      </c>
      <c r="K591" s="21" t="s">
        <v>13</v>
      </c>
      <c r="L591" s="55">
        <v>1</v>
      </c>
      <c r="M591" s="24">
        <v>0</v>
      </c>
      <c r="N591" s="55">
        <f t="shared" si="78"/>
        <v>1</v>
      </c>
      <c r="O591" s="24">
        <v>0</v>
      </c>
      <c r="P591" s="25">
        <f t="shared" si="79"/>
        <v>0</v>
      </c>
      <c r="Q591" s="56"/>
      <c r="R591" s="57">
        <f t="shared" si="80"/>
        <v>0</v>
      </c>
      <c r="S591" s="56"/>
      <c r="T591" s="57">
        <f t="shared" si="81"/>
        <v>0</v>
      </c>
      <c r="U591" s="25">
        <v>21</v>
      </c>
      <c r="V591" s="25">
        <f t="shared" si="82"/>
        <v>0</v>
      </c>
      <c r="W591" s="25">
        <f t="shared" si="83"/>
        <v>0</v>
      </c>
      <c r="X591" s="54"/>
      <c r="Y591" s="53" t="s">
        <v>101</v>
      </c>
      <c r="Z591" s="53" t="s">
        <v>82</v>
      </c>
    </row>
    <row r="592" spans="6:26" s="52" customFormat="1" ht="12" outlineLevel="2" x14ac:dyDescent="0.2">
      <c r="F592" s="20">
        <v>11</v>
      </c>
      <c r="G592" s="21" t="s">
        <v>10</v>
      </c>
      <c r="H592" s="53" t="s">
        <v>823</v>
      </c>
      <c r="I592" s="53"/>
      <c r="J592" s="54" t="s">
        <v>1478</v>
      </c>
      <c r="K592" s="21" t="s">
        <v>13</v>
      </c>
      <c r="L592" s="55">
        <v>1</v>
      </c>
      <c r="M592" s="24">
        <v>0</v>
      </c>
      <c r="N592" s="55">
        <f t="shared" si="78"/>
        <v>1</v>
      </c>
      <c r="O592" s="24">
        <v>0</v>
      </c>
      <c r="P592" s="25">
        <f t="shared" si="79"/>
        <v>0</v>
      </c>
      <c r="Q592" s="56"/>
      <c r="R592" s="57">
        <f t="shared" si="80"/>
        <v>0</v>
      </c>
      <c r="S592" s="56"/>
      <c r="T592" s="57">
        <f t="shared" si="81"/>
        <v>0</v>
      </c>
      <c r="U592" s="25">
        <v>21</v>
      </c>
      <c r="V592" s="25">
        <f t="shared" si="82"/>
        <v>0</v>
      </c>
      <c r="W592" s="25">
        <f t="shared" si="83"/>
        <v>0</v>
      </c>
      <c r="X592" s="54"/>
      <c r="Y592" s="53" t="s">
        <v>101</v>
      </c>
      <c r="Z592" s="53" t="s">
        <v>82</v>
      </c>
    </row>
    <row r="593" spans="6:26" s="52" customFormat="1" ht="12" outlineLevel="2" x14ac:dyDescent="0.2">
      <c r="F593" s="20">
        <v>12</v>
      </c>
      <c r="G593" s="21" t="s">
        <v>10</v>
      </c>
      <c r="H593" s="53" t="s">
        <v>824</v>
      </c>
      <c r="I593" s="53"/>
      <c r="J593" s="54" t="s">
        <v>1329</v>
      </c>
      <c r="K593" s="21" t="s">
        <v>13</v>
      </c>
      <c r="L593" s="55">
        <v>1</v>
      </c>
      <c r="M593" s="24">
        <v>0</v>
      </c>
      <c r="N593" s="55">
        <f t="shared" si="78"/>
        <v>1</v>
      </c>
      <c r="O593" s="24">
        <v>0</v>
      </c>
      <c r="P593" s="25">
        <f t="shared" si="79"/>
        <v>0</v>
      </c>
      <c r="Q593" s="56"/>
      <c r="R593" s="57">
        <f t="shared" si="80"/>
        <v>0</v>
      </c>
      <c r="S593" s="56"/>
      <c r="T593" s="57">
        <f t="shared" si="81"/>
        <v>0</v>
      </c>
      <c r="U593" s="25">
        <v>21</v>
      </c>
      <c r="V593" s="25">
        <f t="shared" si="82"/>
        <v>0</v>
      </c>
      <c r="W593" s="25">
        <f t="shared" si="83"/>
        <v>0</v>
      </c>
      <c r="X593" s="54"/>
      <c r="Y593" s="53" t="s">
        <v>101</v>
      </c>
      <c r="Z593" s="53" t="s">
        <v>82</v>
      </c>
    </row>
    <row r="594" spans="6:26" s="102" customFormat="1" ht="12.75" customHeight="1" outlineLevel="2" x14ac:dyDescent="0.2">
      <c r="F594" s="103"/>
      <c r="G594" s="104"/>
      <c r="H594" s="104"/>
      <c r="I594" s="104"/>
      <c r="J594" s="105"/>
      <c r="K594" s="104"/>
      <c r="L594" s="106"/>
      <c r="M594" s="107"/>
      <c r="N594" s="106"/>
      <c r="O594" s="107"/>
      <c r="P594" s="108"/>
      <c r="Q594" s="109"/>
      <c r="R594" s="107"/>
      <c r="S594" s="107"/>
      <c r="T594" s="107"/>
      <c r="U594" s="110" t="s">
        <v>3</v>
      </c>
      <c r="V594" s="107"/>
      <c r="W594" s="107"/>
      <c r="X594" s="107"/>
      <c r="Y594" s="104"/>
      <c r="Z594" s="104"/>
    </row>
    <row r="595" spans="6:26" s="43" customFormat="1" ht="16.5" customHeight="1" outlineLevel="1" x14ac:dyDescent="0.2">
      <c r="F595" s="44"/>
      <c r="G595" s="6"/>
      <c r="H595" s="45"/>
      <c r="I595" s="45"/>
      <c r="J595" s="45" t="s">
        <v>1830</v>
      </c>
      <c r="K595" s="6"/>
      <c r="L595" s="46"/>
      <c r="M595" s="47"/>
      <c r="N595" s="46"/>
      <c r="O595" s="47"/>
      <c r="P595" s="48">
        <f>SUBTOTAL(9,P596:P605)</f>
        <v>0</v>
      </c>
      <c r="Q595" s="49"/>
      <c r="R595" s="50">
        <f>SUBTOTAL(9,R596:R605)</f>
        <v>0</v>
      </c>
      <c r="S595" s="47"/>
      <c r="T595" s="50">
        <f>SUBTOTAL(9,T596:T605)</f>
        <v>0</v>
      </c>
      <c r="U595" s="100" t="s">
        <v>3</v>
      </c>
      <c r="V595" s="48">
        <f>SUBTOTAL(9,V596:V605)</f>
        <v>0</v>
      </c>
      <c r="W595" s="48">
        <f>SUBTOTAL(9,W596:W605)</f>
        <v>0</v>
      </c>
      <c r="X595" s="51"/>
      <c r="Y595" s="29"/>
      <c r="Z595" s="29"/>
    </row>
    <row r="596" spans="6:26" s="52" customFormat="1" ht="12" outlineLevel="2" x14ac:dyDescent="0.2">
      <c r="F596" s="20">
        <v>1</v>
      </c>
      <c r="G596" s="21" t="s">
        <v>10</v>
      </c>
      <c r="H596" s="53" t="s">
        <v>825</v>
      </c>
      <c r="I596" s="53"/>
      <c r="J596" s="54" t="s">
        <v>1546</v>
      </c>
      <c r="K596" s="21" t="s">
        <v>13</v>
      </c>
      <c r="L596" s="55">
        <v>5</v>
      </c>
      <c r="M596" s="24">
        <v>0</v>
      </c>
      <c r="N596" s="55">
        <f t="shared" ref="N596:N604" si="84">L596*(1+M596/100)</f>
        <v>5</v>
      </c>
      <c r="O596" s="24">
        <v>0</v>
      </c>
      <c r="P596" s="25">
        <f t="shared" ref="P596:P604" si="85">N596*O596</f>
        <v>0</v>
      </c>
      <c r="Q596" s="56"/>
      <c r="R596" s="57">
        <f t="shared" ref="R596:R604" si="86">N596*Q596</f>
        <v>0</v>
      </c>
      <c r="S596" s="56"/>
      <c r="T596" s="57">
        <f t="shared" ref="T596:T604" si="87">N596*S596</f>
        <v>0</v>
      </c>
      <c r="U596" s="25">
        <v>21</v>
      </c>
      <c r="V596" s="25">
        <f t="shared" ref="V596:V604" si="88">P596*(U596/100)</f>
        <v>0</v>
      </c>
      <c r="W596" s="25">
        <f t="shared" ref="W596:W604" si="89">P596+V596</f>
        <v>0</v>
      </c>
      <c r="X596" s="54"/>
      <c r="Y596" s="53" t="s">
        <v>101</v>
      </c>
      <c r="Z596" s="53" t="s">
        <v>83</v>
      </c>
    </row>
    <row r="597" spans="6:26" s="52" customFormat="1" ht="12" outlineLevel="2" x14ac:dyDescent="0.2">
      <c r="F597" s="20">
        <v>2</v>
      </c>
      <c r="G597" s="21" t="s">
        <v>10</v>
      </c>
      <c r="H597" s="53" t="s">
        <v>826</v>
      </c>
      <c r="I597" s="53"/>
      <c r="J597" s="54" t="s">
        <v>1746</v>
      </c>
      <c r="K597" s="21" t="s">
        <v>5</v>
      </c>
      <c r="L597" s="55">
        <v>15</v>
      </c>
      <c r="M597" s="24">
        <v>0</v>
      </c>
      <c r="N597" s="55">
        <f t="shared" si="84"/>
        <v>15</v>
      </c>
      <c r="O597" s="24">
        <v>0</v>
      </c>
      <c r="P597" s="25">
        <f t="shared" si="85"/>
        <v>0</v>
      </c>
      <c r="Q597" s="56"/>
      <c r="R597" s="57">
        <f t="shared" si="86"/>
        <v>0</v>
      </c>
      <c r="S597" s="56"/>
      <c r="T597" s="57">
        <f t="shared" si="87"/>
        <v>0</v>
      </c>
      <c r="U597" s="25">
        <v>21</v>
      </c>
      <c r="V597" s="25">
        <f t="shared" si="88"/>
        <v>0</v>
      </c>
      <c r="W597" s="25">
        <f t="shared" si="89"/>
        <v>0</v>
      </c>
      <c r="X597" s="54"/>
      <c r="Y597" s="53" t="s">
        <v>101</v>
      </c>
      <c r="Z597" s="53" t="s">
        <v>83</v>
      </c>
    </row>
    <row r="598" spans="6:26" s="52" customFormat="1" ht="12" outlineLevel="2" x14ac:dyDescent="0.2">
      <c r="F598" s="20">
        <v>3</v>
      </c>
      <c r="G598" s="21" t="s">
        <v>10</v>
      </c>
      <c r="H598" s="53" t="s">
        <v>827</v>
      </c>
      <c r="I598" s="53"/>
      <c r="J598" s="54" t="s">
        <v>1747</v>
      </c>
      <c r="K598" s="21" t="s">
        <v>5</v>
      </c>
      <c r="L598" s="55">
        <v>6</v>
      </c>
      <c r="M598" s="24">
        <v>0</v>
      </c>
      <c r="N598" s="55">
        <f t="shared" si="84"/>
        <v>6</v>
      </c>
      <c r="O598" s="24">
        <v>0</v>
      </c>
      <c r="P598" s="25">
        <f t="shared" si="85"/>
        <v>0</v>
      </c>
      <c r="Q598" s="56"/>
      <c r="R598" s="57">
        <f t="shared" si="86"/>
        <v>0</v>
      </c>
      <c r="S598" s="56"/>
      <c r="T598" s="57">
        <f t="shared" si="87"/>
        <v>0</v>
      </c>
      <c r="U598" s="25">
        <v>21</v>
      </c>
      <c r="V598" s="25">
        <f t="shared" si="88"/>
        <v>0</v>
      </c>
      <c r="W598" s="25">
        <f t="shared" si="89"/>
        <v>0</v>
      </c>
      <c r="X598" s="54"/>
      <c r="Y598" s="53" t="s">
        <v>101</v>
      </c>
      <c r="Z598" s="53" t="s">
        <v>83</v>
      </c>
    </row>
    <row r="599" spans="6:26" s="52" customFormat="1" ht="12" outlineLevel="2" x14ac:dyDescent="0.2">
      <c r="F599" s="20">
        <v>4</v>
      </c>
      <c r="G599" s="21" t="s">
        <v>10</v>
      </c>
      <c r="H599" s="53" t="s">
        <v>828</v>
      </c>
      <c r="I599" s="53"/>
      <c r="J599" s="54" t="s">
        <v>1223</v>
      </c>
      <c r="K599" s="21" t="s">
        <v>13</v>
      </c>
      <c r="L599" s="55">
        <v>1</v>
      </c>
      <c r="M599" s="24">
        <v>0</v>
      </c>
      <c r="N599" s="55">
        <f t="shared" si="84"/>
        <v>1</v>
      </c>
      <c r="O599" s="24">
        <v>0</v>
      </c>
      <c r="P599" s="25">
        <f t="shared" si="85"/>
        <v>0</v>
      </c>
      <c r="Q599" s="56"/>
      <c r="R599" s="57">
        <f t="shared" si="86"/>
        <v>0</v>
      </c>
      <c r="S599" s="56"/>
      <c r="T599" s="57">
        <f t="shared" si="87"/>
        <v>0</v>
      </c>
      <c r="U599" s="25">
        <v>21</v>
      </c>
      <c r="V599" s="25">
        <f t="shared" si="88"/>
        <v>0</v>
      </c>
      <c r="W599" s="25">
        <f t="shared" si="89"/>
        <v>0</v>
      </c>
      <c r="X599" s="54"/>
      <c r="Y599" s="53" t="s">
        <v>101</v>
      </c>
      <c r="Z599" s="53" t="s">
        <v>83</v>
      </c>
    </row>
    <row r="600" spans="6:26" s="52" customFormat="1" ht="12" outlineLevel="2" x14ac:dyDescent="0.2">
      <c r="F600" s="20">
        <v>5</v>
      </c>
      <c r="G600" s="21" t="s">
        <v>10</v>
      </c>
      <c r="H600" s="53" t="s">
        <v>829</v>
      </c>
      <c r="I600" s="53"/>
      <c r="J600" s="54" t="s">
        <v>1324</v>
      </c>
      <c r="K600" s="21" t="s">
        <v>17</v>
      </c>
      <c r="L600" s="55">
        <v>1</v>
      </c>
      <c r="M600" s="24">
        <v>0</v>
      </c>
      <c r="N600" s="55">
        <f t="shared" si="84"/>
        <v>1</v>
      </c>
      <c r="O600" s="24">
        <v>0</v>
      </c>
      <c r="P600" s="25">
        <f t="shared" si="85"/>
        <v>0</v>
      </c>
      <c r="Q600" s="56"/>
      <c r="R600" s="57">
        <f t="shared" si="86"/>
        <v>0</v>
      </c>
      <c r="S600" s="56"/>
      <c r="T600" s="57">
        <f t="shared" si="87"/>
        <v>0</v>
      </c>
      <c r="U600" s="25">
        <v>21</v>
      </c>
      <c r="V600" s="25">
        <f t="shared" si="88"/>
        <v>0</v>
      </c>
      <c r="W600" s="25">
        <f t="shared" si="89"/>
        <v>0</v>
      </c>
      <c r="X600" s="54"/>
      <c r="Y600" s="53" t="s">
        <v>101</v>
      </c>
      <c r="Z600" s="53" t="s">
        <v>83</v>
      </c>
    </row>
    <row r="601" spans="6:26" s="52" customFormat="1" ht="12" outlineLevel="2" x14ac:dyDescent="0.2">
      <c r="F601" s="20">
        <v>6</v>
      </c>
      <c r="G601" s="21" t="s">
        <v>10</v>
      </c>
      <c r="H601" s="53" t="s">
        <v>830</v>
      </c>
      <c r="I601" s="53"/>
      <c r="J601" s="54" t="s">
        <v>1759</v>
      </c>
      <c r="K601" s="21" t="s">
        <v>5</v>
      </c>
      <c r="L601" s="55">
        <v>5</v>
      </c>
      <c r="M601" s="24">
        <v>0</v>
      </c>
      <c r="N601" s="55">
        <f t="shared" si="84"/>
        <v>5</v>
      </c>
      <c r="O601" s="24">
        <v>0</v>
      </c>
      <c r="P601" s="25">
        <f t="shared" si="85"/>
        <v>0</v>
      </c>
      <c r="Q601" s="56"/>
      <c r="R601" s="57">
        <f t="shared" si="86"/>
        <v>0</v>
      </c>
      <c r="S601" s="56"/>
      <c r="T601" s="57">
        <f t="shared" si="87"/>
        <v>0</v>
      </c>
      <c r="U601" s="25">
        <v>21</v>
      </c>
      <c r="V601" s="25">
        <f t="shared" si="88"/>
        <v>0</v>
      </c>
      <c r="W601" s="25">
        <f t="shared" si="89"/>
        <v>0</v>
      </c>
      <c r="X601" s="54"/>
      <c r="Y601" s="53" t="s">
        <v>101</v>
      </c>
      <c r="Z601" s="53" t="s">
        <v>83</v>
      </c>
    </row>
    <row r="602" spans="6:26" s="52" customFormat="1" ht="12" outlineLevel="2" x14ac:dyDescent="0.2">
      <c r="F602" s="20">
        <v>7</v>
      </c>
      <c r="G602" s="21" t="s">
        <v>10</v>
      </c>
      <c r="H602" s="53" t="s">
        <v>831</v>
      </c>
      <c r="I602" s="53"/>
      <c r="J602" s="54" t="s">
        <v>1370</v>
      </c>
      <c r="K602" s="21" t="s">
        <v>13</v>
      </c>
      <c r="L602" s="55">
        <v>5</v>
      </c>
      <c r="M602" s="24">
        <v>0</v>
      </c>
      <c r="N602" s="55">
        <f t="shared" si="84"/>
        <v>5</v>
      </c>
      <c r="O602" s="24">
        <v>0</v>
      </c>
      <c r="P602" s="25">
        <f t="shared" si="85"/>
        <v>0</v>
      </c>
      <c r="Q602" s="56"/>
      <c r="R602" s="57">
        <f t="shared" si="86"/>
        <v>0</v>
      </c>
      <c r="S602" s="56"/>
      <c r="T602" s="57">
        <f t="shared" si="87"/>
        <v>0</v>
      </c>
      <c r="U602" s="25">
        <v>21</v>
      </c>
      <c r="V602" s="25">
        <f t="shared" si="88"/>
        <v>0</v>
      </c>
      <c r="W602" s="25">
        <f t="shared" si="89"/>
        <v>0</v>
      </c>
      <c r="X602" s="54"/>
      <c r="Y602" s="53" t="s">
        <v>101</v>
      </c>
      <c r="Z602" s="53" t="s">
        <v>83</v>
      </c>
    </row>
    <row r="603" spans="6:26" s="52" customFormat="1" ht="12" outlineLevel="2" x14ac:dyDescent="0.2">
      <c r="F603" s="20">
        <v>8</v>
      </c>
      <c r="G603" s="21" t="s">
        <v>10</v>
      </c>
      <c r="H603" s="53" t="s">
        <v>832</v>
      </c>
      <c r="I603" s="53"/>
      <c r="J603" s="54" t="s">
        <v>1346</v>
      </c>
      <c r="K603" s="21" t="s">
        <v>13</v>
      </c>
      <c r="L603" s="55">
        <v>1</v>
      </c>
      <c r="M603" s="24">
        <v>0</v>
      </c>
      <c r="N603" s="55">
        <f t="shared" si="84"/>
        <v>1</v>
      </c>
      <c r="O603" s="24">
        <v>0</v>
      </c>
      <c r="P603" s="25">
        <f t="shared" si="85"/>
        <v>0</v>
      </c>
      <c r="Q603" s="56"/>
      <c r="R603" s="57">
        <f t="shared" si="86"/>
        <v>0</v>
      </c>
      <c r="S603" s="56"/>
      <c r="T603" s="57">
        <f t="shared" si="87"/>
        <v>0</v>
      </c>
      <c r="U603" s="25">
        <v>21</v>
      </c>
      <c r="V603" s="25">
        <f t="shared" si="88"/>
        <v>0</v>
      </c>
      <c r="W603" s="25">
        <f t="shared" si="89"/>
        <v>0</v>
      </c>
      <c r="X603" s="54"/>
      <c r="Y603" s="53" t="s">
        <v>101</v>
      </c>
      <c r="Z603" s="53" t="s">
        <v>83</v>
      </c>
    </row>
    <row r="604" spans="6:26" s="52" customFormat="1" ht="12" outlineLevel="2" x14ac:dyDescent="0.2">
      <c r="F604" s="20">
        <v>9</v>
      </c>
      <c r="G604" s="21" t="s">
        <v>10</v>
      </c>
      <c r="H604" s="53" t="s">
        <v>833</v>
      </c>
      <c r="I604" s="53"/>
      <c r="J604" s="54" t="s">
        <v>1354</v>
      </c>
      <c r="K604" s="21" t="s">
        <v>4</v>
      </c>
      <c r="L604" s="55">
        <v>20</v>
      </c>
      <c r="M604" s="24">
        <v>0</v>
      </c>
      <c r="N604" s="55">
        <f t="shared" si="84"/>
        <v>20</v>
      </c>
      <c r="O604" s="24">
        <v>0</v>
      </c>
      <c r="P604" s="25">
        <f t="shared" si="85"/>
        <v>0</v>
      </c>
      <c r="Q604" s="56"/>
      <c r="R604" s="57">
        <f t="shared" si="86"/>
        <v>0</v>
      </c>
      <c r="S604" s="56"/>
      <c r="T604" s="57">
        <f t="shared" si="87"/>
        <v>0</v>
      </c>
      <c r="U604" s="25">
        <v>21</v>
      </c>
      <c r="V604" s="25">
        <f t="shared" si="88"/>
        <v>0</v>
      </c>
      <c r="W604" s="25">
        <f t="shared" si="89"/>
        <v>0</v>
      </c>
      <c r="X604" s="54"/>
      <c r="Y604" s="53" t="s">
        <v>101</v>
      </c>
      <c r="Z604" s="53" t="s">
        <v>83</v>
      </c>
    </row>
    <row r="605" spans="6:26" s="102" customFormat="1" ht="12.75" customHeight="1" outlineLevel="2" x14ac:dyDescent="0.2">
      <c r="F605" s="103"/>
      <c r="G605" s="104"/>
      <c r="H605" s="104"/>
      <c r="I605" s="104"/>
      <c r="J605" s="105"/>
      <c r="K605" s="104"/>
      <c r="L605" s="106"/>
      <c r="M605" s="107"/>
      <c r="N605" s="106"/>
      <c r="O605" s="107"/>
      <c r="P605" s="108"/>
      <c r="Q605" s="109"/>
      <c r="R605" s="107"/>
      <c r="S605" s="107"/>
      <c r="T605" s="107"/>
      <c r="U605" s="110" t="s">
        <v>3</v>
      </c>
      <c r="V605" s="107"/>
      <c r="W605" s="107"/>
      <c r="X605" s="107"/>
      <c r="Y605" s="104"/>
      <c r="Z605" s="104"/>
    </row>
    <row r="606" spans="6:26" s="43" customFormat="1" ht="16.5" customHeight="1" outlineLevel="1" x14ac:dyDescent="0.2">
      <c r="F606" s="44"/>
      <c r="G606" s="6"/>
      <c r="H606" s="45"/>
      <c r="I606" s="45"/>
      <c r="J606" s="45" t="s">
        <v>1736</v>
      </c>
      <c r="K606" s="6"/>
      <c r="L606" s="46"/>
      <c r="M606" s="47"/>
      <c r="N606" s="46"/>
      <c r="O606" s="47"/>
      <c r="P606" s="48">
        <f>SUBTOTAL(9,P607:P613)</f>
        <v>0</v>
      </c>
      <c r="Q606" s="49"/>
      <c r="R606" s="50">
        <f>SUBTOTAL(9,R607:R613)</f>
        <v>0</v>
      </c>
      <c r="S606" s="47"/>
      <c r="T606" s="50">
        <f>SUBTOTAL(9,T607:T613)</f>
        <v>0</v>
      </c>
      <c r="U606" s="100" t="s">
        <v>3</v>
      </c>
      <c r="V606" s="48">
        <f>SUBTOTAL(9,V607:V613)</f>
        <v>0</v>
      </c>
      <c r="W606" s="48">
        <f>SUBTOTAL(9,W607:W613)</f>
        <v>0</v>
      </c>
      <c r="X606" s="51"/>
      <c r="Y606" s="29"/>
      <c r="Z606" s="29"/>
    </row>
    <row r="607" spans="6:26" s="52" customFormat="1" ht="12" outlineLevel="2" x14ac:dyDescent="0.2">
      <c r="F607" s="20">
        <v>1</v>
      </c>
      <c r="G607" s="21" t="s">
        <v>10</v>
      </c>
      <c r="H607" s="53" t="s">
        <v>834</v>
      </c>
      <c r="I607" s="53"/>
      <c r="J607" s="54" t="s">
        <v>1746</v>
      </c>
      <c r="K607" s="21" t="s">
        <v>5</v>
      </c>
      <c r="L607" s="55">
        <v>3</v>
      </c>
      <c r="M607" s="24">
        <v>0</v>
      </c>
      <c r="N607" s="55">
        <f t="shared" ref="N607:N612" si="90">L607*(1+M607/100)</f>
        <v>3</v>
      </c>
      <c r="O607" s="24">
        <v>0</v>
      </c>
      <c r="P607" s="25">
        <f t="shared" ref="P607:P612" si="91">N607*O607</f>
        <v>0</v>
      </c>
      <c r="Q607" s="56"/>
      <c r="R607" s="57">
        <f t="shared" ref="R607:R612" si="92">N607*Q607</f>
        <v>0</v>
      </c>
      <c r="S607" s="56"/>
      <c r="T607" s="57">
        <f t="shared" ref="T607:T612" si="93">N607*S607</f>
        <v>0</v>
      </c>
      <c r="U607" s="25">
        <v>21</v>
      </c>
      <c r="V607" s="25">
        <f t="shared" ref="V607:V612" si="94">P607*(U607/100)</f>
        <v>0</v>
      </c>
      <c r="W607" s="25">
        <f t="shared" ref="W607:W612" si="95">P607+V607</f>
        <v>0</v>
      </c>
      <c r="X607" s="54"/>
      <c r="Y607" s="53" t="s">
        <v>101</v>
      </c>
      <c r="Z607" s="53" t="s">
        <v>84</v>
      </c>
    </row>
    <row r="608" spans="6:26" s="52" customFormat="1" ht="12" outlineLevel="2" x14ac:dyDescent="0.2">
      <c r="F608" s="20">
        <v>2</v>
      </c>
      <c r="G608" s="21" t="s">
        <v>10</v>
      </c>
      <c r="H608" s="53" t="s">
        <v>835</v>
      </c>
      <c r="I608" s="53"/>
      <c r="J608" s="54" t="s">
        <v>1222</v>
      </c>
      <c r="K608" s="21" t="s">
        <v>13</v>
      </c>
      <c r="L608" s="55">
        <v>1</v>
      </c>
      <c r="M608" s="24">
        <v>0</v>
      </c>
      <c r="N608" s="55">
        <f t="shared" si="90"/>
        <v>1</v>
      </c>
      <c r="O608" s="24">
        <v>0</v>
      </c>
      <c r="P608" s="25">
        <f t="shared" si="91"/>
        <v>0</v>
      </c>
      <c r="Q608" s="56"/>
      <c r="R608" s="57">
        <f t="shared" si="92"/>
        <v>0</v>
      </c>
      <c r="S608" s="56"/>
      <c r="T608" s="57">
        <f t="shared" si="93"/>
        <v>0</v>
      </c>
      <c r="U608" s="25">
        <v>21</v>
      </c>
      <c r="V608" s="25">
        <f t="shared" si="94"/>
        <v>0</v>
      </c>
      <c r="W608" s="25">
        <f t="shared" si="95"/>
        <v>0</v>
      </c>
      <c r="X608" s="54"/>
      <c r="Y608" s="53" t="s">
        <v>101</v>
      </c>
      <c r="Z608" s="53" t="s">
        <v>84</v>
      </c>
    </row>
    <row r="609" spans="6:26" s="52" customFormat="1" ht="12" outlineLevel="2" x14ac:dyDescent="0.2">
      <c r="F609" s="20">
        <v>3</v>
      </c>
      <c r="G609" s="21" t="s">
        <v>10</v>
      </c>
      <c r="H609" s="53" t="s">
        <v>836</v>
      </c>
      <c r="I609" s="53"/>
      <c r="J609" s="54" t="s">
        <v>1323</v>
      </c>
      <c r="K609" s="21" t="s">
        <v>17</v>
      </c>
      <c r="L609" s="55">
        <v>1</v>
      </c>
      <c r="M609" s="24">
        <v>0</v>
      </c>
      <c r="N609" s="55">
        <f t="shared" si="90"/>
        <v>1</v>
      </c>
      <c r="O609" s="24">
        <v>0</v>
      </c>
      <c r="P609" s="25">
        <f t="shared" si="91"/>
        <v>0</v>
      </c>
      <c r="Q609" s="56"/>
      <c r="R609" s="57">
        <f t="shared" si="92"/>
        <v>0</v>
      </c>
      <c r="S609" s="56"/>
      <c r="T609" s="57">
        <f t="shared" si="93"/>
        <v>0</v>
      </c>
      <c r="U609" s="25">
        <v>21</v>
      </c>
      <c r="V609" s="25">
        <f t="shared" si="94"/>
        <v>0</v>
      </c>
      <c r="W609" s="25">
        <f t="shared" si="95"/>
        <v>0</v>
      </c>
      <c r="X609" s="54"/>
      <c r="Y609" s="53" t="s">
        <v>101</v>
      </c>
      <c r="Z609" s="53" t="s">
        <v>84</v>
      </c>
    </row>
    <row r="610" spans="6:26" s="52" customFormat="1" ht="12" outlineLevel="2" x14ac:dyDescent="0.2">
      <c r="F610" s="20">
        <v>4</v>
      </c>
      <c r="G610" s="21" t="s">
        <v>10</v>
      </c>
      <c r="H610" s="53" t="s">
        <v>837</v>
      </c>
      <c r="I610" s="53"/>
      <c r="J610" s="54" t="s">
        <v>1370</v>
      </c>
      <c r="K610" s="21" t="s">
        <v>13</v>
      </c>
      <c r="L610" s="55">
        <v>1</v>
      </c>
      <c r="M610" s="24">
        <v>0</v>
      </c>
      <c r="N610" s="55">
        <f t="shared" si="90"/>
        <v>1</v>
      </c>
      <c r="O610" s="24">
        <v>0</v>
      </c>
      <c r="P610" s="25">
        <f t="shared" si="91"/>
        <v>0</v>
      </c>
      <c r="Q610" s="56"/>
      <c r="R610" s="57">
        <f t="shared" si="92"/>
        <v>0</v>
      </c>
      <c r="S610" s="56"/>
      <c r="T610" s="57">
        <f t="shared" si="93"/>
        <v>0</v>
      </c>
      <c r="U610" s="25">
        <v>21</v>
      </c>
      <c r="V610" s="25">
        <f t="shared" si="94"/>
        <v>0</v>
      </c>
      <c r="W610" s="25">
        <f t="shared" si="95"/>
        <v>0</v>
      </c>
      <c r="X610" s="54"/>
      <c r="Y610" s="53" t="s">
        <v>101</v>
      </c>
      <c r="Z610" s="53" t="s">
        <v>84</v>
      </c>
    </row>
    <row r="611" spans="6:26" s="52" customFormat="1" ht="12" outlineLevel="2" x14ac:dyDescent="0.2">
      <c r="F611" s="20">
        <v>5</v>
      </c>
      <c r="G611" s="21" t="s">
        <v>10</v>
      </c>
      <c r="H611" s="53" t="s">
        <v>838</v>
      </c>
      <c r="I611" s="53"/>
      <c r="J611" s="54" t="s">
        <v>1298</v>
      </c>
      <c r="K611" s="21" t="s">
        <v>13</v>
      </c>
      <c r="L611" s="55">
        <v>1</v>
      </c>
      <c r="M611" s="24">
        <v>0</v>
      </c>
      <c r="N611" s="55">
        <f t="shared" si="90"/>
        <v>1</v>
      </c>
      <c r="O611" s="24">
        <v>0</v>
      </c>
      <c r="P611" s="25">
        <f t="shared" si="91"/>
        <v>0</v>
      </c>
      <c r="Q611" s="56"/>
      <c r="R611" s="57">
        <f t="shared" si="92"/>
        <v>0</v>
      </c>
      <c r="S611" s="56"/>
      <c r="T611" s="57">
        <f t="shared" si="93"/>
        <v>0</v>
      </c>
      <c r="U611" s="25">
        <v>21</v>
      </c>
      <c r="V611" s="25">
        <f t="shared" si="94"/>
        <v>0</v>
      </c>
      <c r="W611" s="25">
        <f t="shared" si="95"/>
        <v>0</v>
      </c>
      <c r="X611" s="54"/>
      <c r="Y611" s="53" t="s">
        <v>101</v>
      </c>
      <c r="Z611" s="53" t="s">
        <v>84</v>
      </c>
    </row>
    <row r="612" spans="6:26" s="52" customFormat="1" ht="12" outlineLevel="2" x14ac:dyDescent="0.2">
      <c r="F612" s="20">
        <v>6</v>
      </c>
      <c r="G612" s="21" t="s">
        <v>10</v>
      </c>
      <c r="H612" s="53" t="s">
        <v>839</v>
      </c>
      <c r="I612" s="53"/>
      <c r="J612" s="54" t="s">
        <v>1354</v>
      </c>
      <c r="K612" s="21" t="s">
        <v>4</v>
      </c>
      <c r="L612" s="55">
        <v>5</v>
      </c>
      <c r="M612" s="24">
        <v>0</v>
      </c>
      <c r="N612" s="55">
        <f t="shared" si="90"/>
        <v>5</v>
      </c>
      <c r="O612" s="24">
        <v>0</v>
      </c>
      <c r="P612" s="25">
        <f t="shared" si="91"/>
        <v>0</v>
      </c>
      <c r="Q612" s="56"/>
      <c r="R612" s="57">
        <f t="shared" si="92"/>
        <v>0</v>
      </c>
      <c r="S612" s="56"/>
      <c r="T612" s="57">
        <f t="shared" si="93"/>
        <v>0</v>
      </c>
      <c r="U612" s="25">
        <v>21</v>
      </c>
      <c r="V612" s="25">
        <f t="shared" si="94"/>
        <v>0</v>
      </c>
      <c r="W612" s="25">
        <f t="shared" si="95"/>
        <v>0</v>
      </c>
      <c r="X612" s="54"/>
      <c r="Y612" s="53" t="s">
        <v>101</v>
      </c>
      <c r="Z612" s="53" t="s">
        <v>84</v>
      </c>
    </row>
    <row r="613" spans="6:26" s="102" customFormat="1" ht="12.75" customHeight="1" outlineLevel="2" x14ac:dyDescent="0.2">
      <c r="F613" s="103"/>
      <c r="G613" s="104"/>
      <c r="H613" s="104"/>
      <c r="I613" s="104"/>
      <c r="J613" s="105"/>
      <c r="K613" s="104"/>
      <c r="L613" s="106"/>
      <c r="M613" s="107"/>
      <c r="N613" s="106"/>
      <c r="O613" s="107"/>
      <c r="P613" s="108"/>
      <c r="Q613" s="109"/>
      <c r="R613" s="107"/>
      <c r="S613" s="107"/>
      <c r="T613" s="107"/>
      <c r="U613" s="110" t="s">
        <v>3</v>
      </c>
      <c r="V613" s="107"/>
      <c r="W613" s="107"/>
      <c r="X613" s="107"/>
      <c r="Y613" s="104"/>
      <c r="Z613" s="104"/>
    </row>
    <row r="614" spans="6:26" s="43" customFormat="1" ht="16.5" customHeight="1" outlineLevel="1" x14ac:dyDescent="0.2">
      <c r="F614" s="44"/>
      <c r="G614" s="6"/>
      <c r="H614" s="45"/>
      <c r="I614" s="45"/>
      <c r="J614" s="45" t="s">
        <v>1737</v>
      </c>
      <c r="K614" s="6"/>
      <c r="L614" s="46"/>
      <c r="M614" s="47"/>
      <c r="N614" s="46"/>
      <c r="O614" s="47"/>
      <c r="P614" s="48">
        <f>SUBTOTAL(9,P615:P624)</f>
        <v>0</v>
      </c>
      <c r="Q614" s="49"/>
      <c r="R614" s="50">
        <f>SUBTOTAL(9,R615:R624)</f>
        <v>0</v>
      </c>
      <c r="S614" s="47"/>
      <c r="T614" s="50">
        <f>SUBTOTAL(9,T615:T624)</f>
        <v>0</v>
      </c>
      <c r="U614" s="100" t="s">
        <v>3</v>
      </c>
      <c r="V614" s="48">
        <f>SUBTOTAL(9,V615:V624)</f>
        <v>0</v>
      </c>
      <c r="W614" s="48">
        <f>SUBTOTAL(9,W615:W624)</f>
        <v>0</v>
      </c>
      <c r="X614" s="51"/>
      <c r="Y614" s="29"/>
      <c r="Z614" s="29"/>
    </row>
    <row r="615" spans="6:26" s="52" customFormat="1" ht="12" outlineLevel="2" x14ac:dyDescent="0.2">
      <c r="F615" s="20">
        <v>1</v>
      </c>
      <c r="G615" s="21" t="s">
        <v>10</v>
      </c>
      <c r="H615" s="53" t="s">
        <v>840</v>
      </c>
      <c r="I615" s="53"/>
      <c r="J615" s="54" t="s">
        <v>1546</v>
      </c>
      <c r="K615" s="21" t="s">
        <v>13</v>
      </c>
      <c r="L615" s="55">
        <v>3</v>
      </c>
      <c r="M615" s="24">
        <v>0</v>
      </c>
      <c r="N615" s="55">
        <f t="shared" ref="N615:N623" si="96">L615*(1+M615/100)</f>
        <v>3</v>
      </c>
      <c r="O615" s="24">
        <v>0</v>
      </c>
      <c r="P615" s="25">
        <f t="shared" ref="P615:P623" si="97">N615*O615</f>
        <v>0</v>
      </c>
      <c r="Q615" s="56"/>
      <c r="R615" s="57">
        <f t="shared" ref="R615:R623" si="98">N615*Q615</f>
        <v>0</v>
      </c>
      <c r="S615" s="56"/>
      <c r="T615" s="57">
        <f t="shared" ref="T615:T623" si="99">N615*S615</f>
        <v>0</v>
      </c>
      <c r="U615" s="25">
        <v>21</v>
      </c>
      <c r="V615" s="25">
        <f t="shared" ref="V615:V623" si="100">P615*(U615/100)</f>
        <v>0</v>
      </c>
      <c r="W615" s="25">
        <f t="shared" ref="W615:W623" si="101">P615+V615</f>
        <v>0</v>
      </c>
      <c r="X615" s="54"/>
      <c r="Y615" s="53" t="s">
        <v>101</v>
      </c>
      <c r="Z615" s="53" t="s">
        <v>85</v>
      </c>
    </row>
    <row r="616" spans="6:26" s="52" customFormat="1" ht="12" outlineLevel="2" x14ac:dyDescent="0.2">
      <c r="F616" s="20">
        <v>2</v>
      </c>
      <c r="G616" s="21" t="s">
        <v>10</v>
      </c>
      <c r="H616" s="53" t="s">
        <v>841</v>
      </c>
      <c r="I616" s="53"/>
      <c r="J616" s="54" t="s">
        <v>1746</v>
      </c>
      <c r="K616" s="21" t="s">
        <v>5</v>
      </c>
      <c r="L616" s="55">
        <v>3</v>
      </c>
      <c r="M616" s="24">
        <v>0</v>
      </c>
      <c r="N616" s="55">
        <f t="shared" si="96"/>
        <v>3</v>
      </c>
      <c r="O616" s="24">
        <v>0</v>
      </c>
      <c r="P616" s="25">
        <f t="shared" si="97"/>
        <v>0</v>
      </c>
      <c r="Q616" s="56"/>
      <c r="R616" s="57">
        <f t="shared" si="98"/>
        <v>0</v>
      </c>
      <c r="S616" s="56"/>
      <c r="T616" s="57">
        <f t="shared" si="99"/>
        <v>0</v>
      </c>
      <c r="U616" s="25">
        <v>21</v>
      </c>
      <c r="V616" s="25">
        <f t="shared" si="100"/>
        <v>0</v>
      </c>
      <c r="W616" s="25">
        <f t="shared" si="101"/>
        <v>0</v>
      </c>
      <c r="X616" s="54"/>
      <c r="Y616" s="53" t="s">
        <v>101</v>
      </c>
      <c r="Z616" s="53" t="s">
        <v>85</v>
      </c>
    </row>
    <row r="617" spans="6:26" s="52" customFormat="1" ht="12" outlineLevel="2" x14ac:dyDescent="0.2">
      <c r="F617" s="20">
        <v>3</v>
      </c>
      <c r="G617" s="21" t="s">
        <v>10</v>
      </c>
      <c r="H617" s="53" t="s">
        <v>842</v>
      </c>
      <c r="I617" s="53"/>
      <c r="J617" s="54" t="s">
        <v>1747</v>
      </c>
      <c r="K617" s="21" t="s">
        <v>5</v>
      </c>
      <c r="L617" s="55">
        <v>7</v>
      </c>
      <c r="M617" s="24">
        <v>0</v>
      </c>
      <c r="N617" s="55">
        <f t="shared" si="96"/>
        <v>7</v>
      </c>
      <c r="O617" s="24">
        <v>0</v>
      </c>
      <c r="P617" s="25">
        <f t="shared" si="97"/>
        <v>0</v>
      </c>
      <c r="Q617" s="56"/>
      <c r="R617" s="57">
        <f t="shared" si="98"/>
        <v>0</v>
      </c>
      <c r="S617" s="56"/>
      <c r="T617" s="57">
        <f t="shared" si="99"/>
        <v>0</v>
      </c>
      <c r="U617" s="25">
        <v>21</v>
      </c>
      <c r="V617" s="25">
        <f t="shared" si="100"/>
        <v>0</v>
      </c>
      <c r="W617" s="25">
        <f t="shared" si="101"/>
        <v>0</v>
      </c>
      <c r="X617" s="54"/>
      <c r="Y617" s="53" t="s">
        <v>101</v>
      </c>
      <c r="Z617" s="53" t="s">
        <v>85</v>
      </c>
    </row>
    <row r="618" spans="6:26" s="52" customFormat="1" ht="12" outlineLevel="2" x14ac:dyDescent="0.2">
      <c r="F618" s="20">
        <v>4</v>
      </c>
      <c r="G618" s="21" t="s">
        <v>10</v>
      </c>
      <c r="H618" s="53" t="s">
        <v>843</v>
      </c>
      <c r="I618" s="53"/>
      <c r="J618" s="54" t="s">
        <v>1223</v>
      </c>
      <c r="K618" s="21" t="s">
        <v>13</v>
      </c>
      <c r="L618" s="55">
        <v>1</v>
      </c>
      <c r="M618" s="24">
        <v>0</v>
      </c>
      <c r="N618" s="55">
        <f t="shared" si="96"/>
        <v>1</v>
      </c>
      <c r="O618" s="24">
        <v>0</v>
      </c>
      <c r="P618" s="25">
        <f t="shared" si="97"/>
        <v>0</v>
      </c>
      <c r="Q618" s="56"/>
      <c r="R618" s="57">
        <f t="shared" si="98"/>
        <v>0</v>
      </c>
      <c r="S618" s="56"/>
      <c r="T618" s="57">
        <f t="shared" si="99"/>
        <v>0</v>
      </c>
      <c r="U618" s="25">
        <v>21</v>
      </c>
      <c r="V618" s="25">
        <f t="shared" si="100"/>
        <v>0</v>
      </c>
      <c r="W618" s="25">
        <f t="shared" si="101"/>
        <v>0</v>
      </c>
      <c r="X618" s="54"/>
      <c r="Y618" s="53" t="s">
        <v>101</v>
      </c>
      <c r="Z618" s="53" t="s">
        <v>85</v>
      </c>
    </row>
    <row r="619" spans="6:26" s="52" customFormat="1" ht="12" outlineLevel="2" x14ac:dyDescent="0.2">
      <c r="F619" s="20">
        <v>5</v>
      </c>
      <c r="G619" s="21" t="s">
        <v>10</v>
      </c>
      <c r="H619" s="53" t="s">
        <v>844</v>
      </c>
      <c r="I619" s="53"/>
      <c r="J619" s="54" t="s">
        <v>1324</v>
      </c>
      <c r="K619" s="21" t="s">
        <v>17</v>
      </c>
      <c r="L619" s="55">
        <v>1</v>
      </c>
      <c r="M619" s="24">
        <v>0</v>
      </c>
      <c r="N619" s="55">
        <f t="shared" si="96"/>
        <v>1</v>
      </c>
      <c r="O619" s="24">
        <v>0</v>
      </c>
      <c r="P619" s="25">
        <f t="shared" si="97"/>
        <v>0</v>
      </c>
      <c r="Q619" s="56"/>
      <c r="R619" s="57">
        <f t="shared" si="98"/>
        <v>0</v>
      </c>
      <c r="S619" s="56"/>
      <c r="T619" s="57">
        <f t="shared" si="99"/>
        <v>0</v>
      </c>
      <c r="U619" s="25">
        <v>21</v>
      </c>
      <c r="V619" s="25">
        <f t="shared" si="100"/>
        <v>0</v>
      </c>
      <c r="W619" s="25">
        <f t="shared" si="101"/>
        <v>0</v>
      </c>
      <c r="X619" s="54"/>
      <c r="Y619" s="53" t="s">
        <v>101</v>
      </c>
      <c r="Z619" s="53" t="s">
        <v>85</v>
      </c>
    </row>
    <row r="620" spans="6:26" s="52" customFormat="1" ht="12" outlineLevel="2" x14ac:dyDescent="0.2">
      <c r="F620" s="20">
        <v>6</v>
      </c>
      <c r="G620" s="21" t="s">
        <v>10</v>
      </c>
      <c r="H620" s="53" t="s">
        <v>845</v>
      </c>
      <c r="I620" s="53"/>
      <c r="J620" s="54" t="s">
        <v>1337</v>
      </c>
      <c r="K620" s="21" t="s">
        <v>5</v>
      </c>
      <c r="L620" s="55">
        <v>7</v>
      </c>
      <c r="M620" s="24">
        <v>0</v>
      </c>
      <c r="N620" s="55">
        <f t="shared" si="96"/>
        <v>7</v>
      </c>
      <c r="O620" s="24">
        <v>0</v>
      </c>
      <c r="P620" s="25">
        <f t="shared" si="97"/>
        <v>0</v>
      </c>
      <c r="Q620" s="56"/>
      <c r="R620" s="57">
        <f t="shared" si="98"/>
        <v>0</v>
      </c>
      <c r="S620" s="56"/>
      <c r="T620" s="57">
        <f t="shared" si="99"/>
        <v>0</v>
      </c>
      <c r="U620" s="25">
        <v>21</v>
      </c>
      <c r="V620" s="25">
        <f t="shared" si="100"/>
        <v>0</v>
      </c>
      <c r="W620" s="25">
        <f t="shared" si="101"/>
        <v>0</v>
      </c>
      <c r="X620" s="54"/>
      <c r="Y620" s="53" t="s">
        <v>101</v>
      </c>
      <c r="Z620" s="53" t="s">
        <v>85</v>
      </c>
    </row>
    <row r="621" spans="6:26" s="52" customFormat="1" ht="12" outlineLevel="2" x14ac:dyDescent="0.2">
      <c r="F621" s="20">
        <v>7</v>
      </c>
      <c r="G621" s="21" t="s">
        <v>10</v>
      </c>
      <c r="H621" s="53" t="s">
        <v>846</v>
      </c>
      <c r="I621" s="53"/>
      <c r="J621" s="54" t="s">
        <v>1370</v>
      </c>
      <c r="K621" s="21" t="s">
        <v>13</v>
      </c>
      <c r="L621" s="55">
        <v>1</v>
      </c>
      <c r="M621" s="24">
        <v>0</v>
      </c>
      <c r="N621" s="55">
        <f t="shared" si="96"/>
        <v>1</v>
      </c>
      <c r="O621" s="24">
        <v>0</v>
      </c>
      <c r="P621" s="25">
        <f t="shared" si="97"/>
        <v>0</v>
      </c>
      <c r="Q621" s="56"/>
      <c r="R621" s="57">
        <f t="shared" si="98"/>
        <v>0</v>
      </c>
      <c r="S621" s="56"/>
      <c r="T621" s="57">
        <f t="shared" si="99"/>
        <v>0</v>
      </c>
      <c r="U621" s="25">
        <v>21</v>
      </c>
      <c r="V621" s="25">
        <f t="shared" si="100"/>
        <v>0</v>
      </c>
      <c r="W621" s="25">
        <f t="shared" si="101"/>
        <v>0</v>
      </c>
      <c r="X621" s="54"/>
      <c r="Y621" s="53" t="s">
        <v>101</v>
      </c>
      <c r="Z621" s="53" t="s">
        <v>85</v>
      </c>
    </row>
    <row r="622" spans="6:26" s="52" customFormat="1" ht="12" outlineLevel="2" x14ac:dyDescent="0.2">
      <c r="F622" s="20">
        <v>8</v>
      </c>
      <c r="G622" s="21" t="s">
        <v>10</v>
      </c>
      <c r="H622" s="53" t="s">
        <v>847</v>
      </c>
      <c r="I622" s="53"/>
      <c r="J622" s="54" t="s">
        <v>1261</v>
      </c>
      <c r="K622" s="21" t="s">
        <v>13</v>
      </c>
      <c r="L622" s="55">
        <v>1</v>
      </c>
      <c r="M622" s="24">
        <v>0</v>
      </c>
      <c r="N622" s="55">
        <f t="shared" si="96"/>
        <v>1</v>
      </c>
      <c r="O622" s="24">
        <v>0</v>
      </c>
      <c r="P622" s="25">
        <f t="shared" si="97"/>
        <v>0</v>
      </c>
      <c r="Q622" s="56"/>
      <c r="R622" s="57">
        <f t="shared" si="98"/>
        <v>0</v>
      </c>
      <c r="S622" s="56"/>
      <c r="T622" s="57">
        <f t="shared" si="99"/>
        <v>0</v>
      </c>
      <c r="U622" s="25">
        <v>21</v>
      </c>
      <c r="V622" s="25">
        <f t="shared" si="100"/>
        <v>0</v>
      </c>
      <c r="W622" s="25">
        <f t="shared" si="101"/>
        <v>0</v>
      </c>
      <c r="X622" s="54"/>
      <c r="Y622" s="53" t="s">
        <v>101</v>
      </c>
      <c r="Z622" s="53" t="s">
        <v>85</v>
      </c>
    </row>
    <row r="623" spans="6:26" s="52" customFormat="1" ht="12" outlineLevel="2" x14ac:dyDescent="0.2">
      <c r="F623" s="20">
        <v>9</v>
      </c>
      <c r="G623" s="21" t="s">
        <v>10</v>
      </c>
      <c r="H623" s="53" t="s">
        <v>848</v>
      </c>
      <c r="I623" s="53"/>
      <c r="J623" s="54" t="s">
        <v>1354</v>
      </c>
      <c r="K623" s="21" t="s">
        <v>4</v>
      </c>
      <c r="L623" s="55">
        <v>10</v>
      </c>
      <c r="M623" s="24">
        <v>0</v>
      </c>
      <c r="N623" s="55">
        <f t="shared" si="96"/>
        <v>10</v>
      </c>
      <c r="O623" s="24">
        <v>0</v>
      </c>
      <c r="P623" s="25">
        <f t="shared" si="97"/>
        <v>0</v>
      </c>
      <c r="Q623" s="56"/>
      <c r="R623" s="57">
        <f t="shared" si="98"/>
        <v>0</v>
      </c>
      <c r="S623" s="56"/>
      <c r="T623" s="57">
        <f t="shared" si="99"/>
        <v>0</v>
      </c>
      <c r="U623" s="25">
        <v>21</v>
      </c>
      <c r="V623" s="25">
        <f t="shared" si="100"/>
        <v>0</v>
      </c>
      <c r="W623" s="25">
        <f t="shared" si="101"/>
        <v>0</v>
      </c>
      <c r="X623" s="54"/>
      <c r="Y623" s="53" t="s">
        <v>101</v>
      </c>
      <c r="Z623" s="53" t="s">
        <v>85</v>
      </c>
    </row>
    <row r="624" spans="6:26" s="102" customFormat="1" ht="12.75" customHeight="1" outlineLevel="2" x14ac:dyDescent="0.2">
      <c r="F624" s="103"/>
      <c r="G624" s="104"/>
      <c r="H624" s="104"/>
      <c r="I624" s="104"/>
      <c r="J624" s="105"/>
      <c r="K624" s="104"/>
      <c r="L624" s="106"/>
      <c r="M624" s="107"/>
      <c r="N624" s="106"/>
      <c r="O624" s="107"/>
      <c r="P624" s="108"/>
      <c r="Q624" s="109"/>
      <c r="R624" s="107"/>
      <c r="S624" s="107"/>
      <c r="T624" s="107"/>
      <c r="U624" s="110" t="s">
        <v>3</v>
      </c>
      <c r="V624" s="107"/>
      <c r="W624" s="107"/>
      <c r="X624" s="107"/>
      <c r="Y624" s="104"/>
      <c r="Z624" s="104"/>
    </row>
    <row r="625" spans="6:26" s="43" customFormat="1" ht="16.5" customHeight="1" outlineLevel="1" x14ac:dyDescent="0.2">
      <c r="F625" s="44"/>
      <c r="G625" s="6"/>
      <c r="H625" s="45"/>
      <c r="I625" s="45"/>
      <c r="J625" s="45" t="s">
        <v>1831</v>
      </c>
      <c r="K625" s="6"/>
      <c r="L625" s="46"/>
      <c r="M625" s="47"/>
      <c r="N625" s="46"/>
      <c r="O625" s="47"/>
      <c r="P625" s="48">
        <f>SUBTOTAL(9,P626:P635)</f>
        <v>0</v>
      </c>
      <c r="Q625" s="49"/>
      <c r="R625" s="50">
        <f>SUBTOTAL(9,R626:R635)</f>
        <v>0</v>
      </c>
      <c r="S625" s="47"/>
      <c r="T625" s="50">
        <f>SUBTOTAL(9,T626:T635)</f>
        <v>0</v>
      </c>
      <c r="U625" s="100" t="s">
        <v>3</v>
      </c>
      <c r="V625" s="48">
        <f>SUBTOTAL(9,V626:V635)</f>
        <v>0</v>
      </c>
      <c r="W625" s="48">
        <f>SUBTOTAL(9,W626:W635)</f>
        <v>0</v>
      </c>
      <c r="X625" s="51"/>
      <c r="Y625" s="29"/>
      <c r="Z625" s="29"/>
    </row>
    <row r="626" spans="6:26" s="52" customFormat="1" ht="12" outlineLevel="2" x14ac:dyDescent="0.2">
      <c r="F626" s="20">
        <v>1</v>
      </c>
      <c r="G626" s="21" t="s">
        <v>10</v>
      </c>
      <c r="H626" s="53" t="s">
        <v>849</v>
      </c>
      <c r="I626" s="53"/>
      <c r="J626" s="54" t="s">
        <v>1546</v>
      </c>
      <c r="K626" s="21" t="s">
        <v>13</v>
      </c>
      <c r="L626" s="55">
        <v>5</v>
      </c>
      <c r="M626" s="24">
        <v>0</v>
      </c>
      <c r="N626" s="55">
        <f t="shared" ref="N626:N634" si="102">L626*(1+M626/100)</f>
        <v>5</v>
      </c>
      <c r="O626" s="24">
        <v>0</v>
      </c>
      <c r="P626" s="25">
        <f t="shared" ref="P626:P634" si="103">N626*O626</f>
        <v>0</v>
      </c>
      <c r="Q626" s="56"/>
      <c r="R626" s="57">
        <f t="shared" ref="R626:R634" si="104">N626*Q626</f>
        <v>0</v>
      </c>
      <c r="S626" s="56"/>
      <c r="T626" s="57">
        <f t="shared" ref="T626:T634" si="105">N626*S626</f>
        <v>0</v>
      </c>
      <c r="U626" s="25">
        <v>21</v>
      </c>
      <c r="V626" s="25">
        <f t="shared" ref="V626:V634" si="106">P626*(U626/100)</f>
        <v>0</v>
      </c>
      <c r="W626" s="25">
        <f t="shared" ref="W626:W634" si="107">P626+V626</f>
        <v>0</v>
      </c>
      <c r="X626" s="54"/>
      <c r="Y626" s="53" t="s">
        <v>101</v>
      </c>
      <c r="Z626" s="53" t="s">
        <v>86</v>
      </c>
    </row>
    <row r="627" spans="6:26" s="52" customFormat="1" ht="12" outlineLevel="2" x14ac:dyDescent="0.2">
      <c r="F627" s="20">
        <v>2</v>
      </c>
      <c r="G627" s="21" t="s">
        <v>10</v>
      </c>
      <c r="H627" s="53" t="s">
        <v>850</v>
      </c>
      <c r="I627" s="53"/>
      <c r="J627" s="54" t="s">
        <v>1746</v>
      </c>
      <c r="K627" s="21" t="s">
        <v>5</v>
      </c>
      <c r="L627" s="55">
        <v>9</v>
      </c>
      <c r="M627" s="24">
        <v>0</v>
      </c>
      <c r="N627" s="55">
        <f t="shared" si="102"/>
        <v>9</v>
      </c>
      <c r="O627" s="24">
        <v>0</v>
      </c>
      <c r="P627" s="25">
        <f t="shared" si="103"/>
        <v>0</v>
      </c>
      <c r="Q627" s="56"/>
      <c r="R627" s="57">
        <f t="shared" si="104"/>
        <v>0</v>
      </c>
      <c r="S627" s="56"/>
      <c r="T627" s="57">
        <f t="shared" si="105"/>
        <v>0</v>
      </c>
      <c r="U627" s="25">
        <v>21</v>
      </c>
      <c r="V627" s="25">
        <f t="shared" si="106"/>
        <v>0</v>
      </c>
      <c r="W627" s="25">
        <f t="shared" si="107"/>
        <v>0</v>
      </c>
      <c r="X627" s="54"/>
      <c r="Y627" s="53" t="s">
        <v>101</v>
      </c>
      <c r="Z627" s="53" t="s">
        <v>86</v>
      </c>
    </row>
    <row r="628" spans="6:26" s="52" customFormat="1" ht="12" outlineLevel="2" x14ac:dyDescent="0.2">
      <c r="F628" s="20">
        <v>3</v>
      </c>
      <c r="G628" s="21" t="s">
        <v>10</v>
      </c>
      <c r="H628" s="53" t="s">
        <v>851</v>
      </c>
      <c r="I628" s="53"/>
      <c r="J628" s="54" t="s">
        <v>1747</v>
      </c>
      <c r="K628" s="21" t="s">
        <v>5</v>
      </c>
      <c r="L628" s="55">
        <v>12</v>
      </c>
      <c r="M628" s="24">
        <v>0</v>
      </c>
      <c r="N628" s="55">
        <f t="shared" si="102"/>
        <v>12</v>
      </c>
      <c r="O628" s="24">
        <v>0</v>
      </c>
      <c r="P628" s="25">
        <f t="shared" si="103"/>
        <v>0</v>
      </c>
      <c r="Q628" s="56"/>
      <c r="R628" s="57">
        <f t="shared" si="104"/>
        <v>0</v>
      </c>
      <c r="S628" s="56"/>
      <c r="T628" s="57">
        <f t="shared" si="105"/>
        <v>0</v>
      </c>
      <c r="U628" s="25">
        <v>21</v>
      </c>
      <c r="V628" s="25">
        <f t="shared" si="106"/>
        <v>0</v>
      </c>
      <c r="W628" s="25">
        <f t="shared" si="107"/>
        <v>0</v>
      </c>
      <c r="X628" s="54"/>
      <c r="Y628" s="53" t="s">
        <v>101</v>
      </c>
      <c r="Z628" s="53" t="s">
        <v>86</v>
      </c>
    </row>
    <row r="629" spans="6:26" s="52" customFormat="1" ht="12" outlineLevel="2" x14ac:dyDescent="0.2">
      <c r="F629" s="20">
        <v>4</v>
      </c>
      <c r="G629" s="21" t="s">
        <v>10</v>
      </c>
      <c r="H629" s="53" t="s">
        <v>852</v>
      </c>
      <c r="I629" s="53"/>
      <c r="J629" s="54" t="s">
        <v>1223</v>
      </c>
      <c r="K629" s="21" t="s">
        <v>13</v>
      </c>
      <c r="L629" s="55">
        <v>1</v>
      </c>
      <c r="M629" s="24">
        <v>0</v>
      </c>
      <c r="N629" s="55">
        <f t="shared" si="102"/>
        <v>1</v>
      </c>
      <c r="O629" s="24">
        <v>0</v>
      </c>
      <c r="P629" s="25">
        <f t="shared" si="103"/>
        <v>0</v>
      </c>
      <c r="Q629" s="56"/>
      <c r="R629" s="57">
        <f t="shared" si="104"/>
        <v>0</v>
      </c>
      <c r="S629" s="56"/>
      <c r="T629" s="57">
        <f t="shared" si="105"/>
        <v>0</v>
      </c>
      <c r="U629" s="25">
        <v>21</v>
      </c>
      <c r="V629" s="25">
        <f t="shared" si="106"/>
        <v>0</v>
      </c>
      <c r="W629" s="25">
        <f t="shared" si="107"/>
        <v>0</v>
      </c>
      <c r="X629" s="54"/>
      <c r="Y629" s="53" t="s">
        <v>101</v>
      </c>
      <c r="Z629" s="53" t="s">
        <v>86</v>
      </c>
    </row>
    <row r="630" spans="6:26" s="52" customFormat="1" ht="12" outlineLevel="2" x14ac:dyDescent="0.2">
      <c r="F630" s="20">
        <v>5</v>
      </c>
      <c r="G630" s="21" t="s">
        <v>10</v>
      </c>
      <c r="H630" s="53" t="s">
        <v>853</v>
      </c>
      <c r="I630" s="53"/>
      <c r="J630" s="54" t="s">
        <v>1324</v>
      </c>
      <c r="K630" s="21" t="s">
        <v>17</v>
      </c>
      <c r="L630" s="55">
        <v>1</v>
      </c>
      <c r="M630" s="24">
        <v>0</v>
      </c>
      <c r="N630" s="55">
        <f t="shared" si="102"/>
        <v>1</v>
      </c>
      <c r="O630" s="24">
        <v>0</v>
      </c>
      <c r="P630" s="25">
        <f t="shared" si="103"/>
        <v>0</v>
      </c>
      <c r="Q630" s="56"/>
      <c r="R630" s="57">
        <f t="shared" si="104"/>
        <v>0</v>
      </c>
      <c r="S630" s="56"/>
      <c r="T630" s="57">
        <f t="shared" si="105"/>
        <v>0</v>
      </c>
      <c r="U630" s="25">
        <v>21</v>
      </c>
      <c r="V630" s="25">
        <f t="shared" si="106"/>
        <v>0</v>
      </c>
      <c r="W630" s="25">
        <f t="shared" si="107"/>
        <v>0</v>
      </c>
      <c r="X630" s="54"/>
      <c r="Y630" s="53" t="s">
        <v>101</v>
      </c>
      <c r="Z630" s="53" t="s">
        <v>86</v>
      </c>
    </row>
    <row r="631" spans="6:26" s="52" customFormat="1" ht="12" outlineLevel="2" x14ac:dyDescent="0.2">
      <c r="F631" s="20">
        <v>6</v>
      </c>
      <c r="G631" s="21" t="s">
        <v>10</v>
      </c>
      <c r="H631" s="53" t="s">
        <v>854</v>
      </c>
      <c r="I631" s="53"/>
      <c r="J631" s="54" t="s">
        <v>1759</v>
      </c>
      <c r="K631" s="21" t="s">
        <v>5</v>
      </c>
      <c r="L631" s="55">
        <v>10</v>
      </c>
      <c r="M631" s="24">
        <v>0</v>
      </c>
      <c r="N631" s="55">
        <f t="shared" si="102"/>
        <v>10</v>
      </c>
      <c r="O631" s="24">
        <v>0</v>
      </c>
      <c r="P631" s="25">
        <f t="shared" si="103"/>
        <v>0</v>
      </c>
      <c r="Q631" s="56"/>
      <c r="R631" s="57">
        <f t="shared" si="104"/>
        <v>0</v>
      </c>
      <c r="S631" s="56"/>
      <c r="T631" s="57">
        <f t="shared" si="105"/>
        <v>0</v>
      </c>
      <c r="U631" s="25">
        <v>21</v>
      </c>
      <c r="V631" s="25">
        <f t="shared" si="106"/>
        <v>0</v>
      </c>
      <c r="W631" s="25">
        <f t="shared" si="107"/>
        <v>0</v>
      </c>
      <c r="X631" s="54"/>
      <c r="Y631" s="53" t="s">
        <v>101</v>
      </c>
      <c r="Z631" s="53" t="s">
        <v>86</v>
      </c>
    </row>
    <row r="632" spans="6:26" s="52" customFormat="1" ht="12" outlineLevel="2" x14ac:dyDescent="0.2">
      <c r="F632" s="20">
        <v>7</v>
      </c>
      <c r="G632" s="21" t="s">
        <v>10</v>
      </c>
      <c r="H632" s="53" t="s">
        <v>855</v>
      </c>
      <c r="I632" s="53"/>
      <c r="J632" s="54" t="s">
        <v>1370</v>
      </c>
      <c r="K632" s="21" t="s">
        <v>13</v>
      </c>
      <c r="L632" s="55">
        <v>3</v>
      </c>
      <c r="M632" s="24">
        <v>0</v>
      </c>
      <c r="N632" s="55">
        <f t="shared" si="102"/>
        <v>3</v>
      </c>
      <c r="O632" s="24">
        <v>0</v>
      </c>
      <c r="P632" s="25">
        <f t="shared" si="103"/>
        <v>0</v>
      </c>
      <c r="Q632" s="56"/>
      <c r="R632" s="57">
        <f t="shared" si="104"/>
        <v>0</v>
      </c>
      <c r="S632" s="56"/>
      <c r="T632" s="57">
        <f t="shared" si="105"/>
        <v>0</v>
      </c>
      <c r="U632" s="25">
        <v>21</v>
      </c>
      <c r="V632" s="25">
        <f t="shared" si="106"/>
        <v>0</v>
      </c>
      <c r="W632" s="25">
        <f t="shared" si="107"/>
        <v>0</v>
      </c>
      <c r="X632" s="54"/>
      <c r="Y632" s="53" t="s">
        <v>101</v>
      </c>
      <c r="Z632" s="53" t="s">
        <v>86</v>
      </c>
    </row>
    <row r="633" spans="6:26" s="52" customFormat="1" ht="12" outlineLevel="2" x14ac:dyDescent="0.2">
      <c r="F633" s="20">
        <v>8</v>
      </c>
      <c r="G633" s="21" t="s">
        <v>10</v>
      </c>
      <c r="H633" s="53" t="s">
        <v>856</v>
      </c>
      <c r="I633" s="53"/>
      <c r="J633" s="54" t="s">
        <v>1346</v>
      </c>
      <c r="K633" s="21" t="s">
        <v>13</v>
      </c>
      <c r="L633" s="55">
        <v>1</v>
      </c>
      <c r="M633" s="24">
        <v>0</v>
      </c>
      <c r="N633" s="55">
        <f t="shared" si="102"/>
        <v>1</v>
      </c>
      <c r="O633" s="24">
        <v>0</v>
      </c>
      <c r="P633" s="25">
        <f t="shared" si="103"/>
        <v>0</v>
      </c>
      <c r="Q633" s="56"/>
      <c r="R633" s="57">
        <f t="shared" si="104"/>
        <v>0</v>
      </c>
      <c r="S633" s="56"/>
      <c r="T633" s="57">
        <f t="shared" si="105"/>
        <v>0</v>
      </c>
      <c r="U633" s="25">
        <v>21</v>
      </c>
      <c r="V633" s="25">
        <f t="shared" si="106"/>
        <v>0</v>
      </c>
      <c r="W633" s="25">
        <f t="shared" si="107"/>
        <v>0</v>
      </c>
      <c r="X633" s="54"/>
      <c r="Y633" s="53" t="s">
        <v>101</v>
      </c>
      <c r="Z633" s="53" t="s">
        <v>86</v>
      </c>
    </row>
    <row r="634" spans="6:26" s="52" customFormat="1" ht="12" outlineLevel="2" x14ac:dyDescent="0.2">
      <c r="F634" s="20">
        <v>9</v>
      </c>
      <c r="G634" s="21" t="s">
        <v>10</v>
      </c>
      <c r="H634" s="53" t="s">
        <v>857</v>
      </c>
      <c r="I634" s="53"/>
      <c r="J634" s="54" t="s">
        <v>1354</v>
      </c>
      <c r="K634" s="21" t="s">
        <v>4</v>
      </c>
      <c r="L634" s="55">
        <v>25</v>
      </c>
      <c r="M634" s="24">
        <v>0</v>
      </c>
      <c r="N634" s="55">
        <f t="shared" si="102"/>
        <v>25</v>
      </c>
      <c r="O634" s="24">
        <v>0</v>
      </c>
      <c r="P634" s="25">
        <f t="shared" si="103"/>
        <v>0</v>
      </c>
      <c r="Q634" s="56"/>
      <c r="R634" s="57">
        <f t="shared" si="104"/>
        <v>0</v>
      </c>
      <c r="S634" s="56"/>
      <c r="T634" s="57">
        <f t="shared" si="105"/>
        <v>0</v>
      </c>
      <c r="U634" s="25">
        <v>21</v>
      </c>
      <c r="V634" s="25">
        <f t="shared" si="106"/>
        <v>0</v>
      </c>
      <c r="W634" s="25">
        <f t="shared" si="107"/>
        <v>0</v>
      </c>
      <c r="X634" s="54"/>
      <c r="Y634" s="53" t="s">
        <v>101</v>
      </c>
      <c r="Z634" s="53" t="s">
        <v>86</v>
      </c>
    </row>
    <row r="635" spans="6:26" s="102" customFormat="1" ht="12.75" customHeight="1" outlineLevel="2" x14ac:dyDescent="0.2">
      <c r="F635" s="103"/>
      <c r="G635" s="104"/>
      <c r="H635" s="104"/>
      <c r="I635" s="104"/>
      <c r="J635" s="105"/>
      <c r="K635" s="104"/>
      <c r="L635" s="106"/>
      <c r="M635" s="107"/>
      <c r="N635" s="106"/>
      <c r="O635" s="107"/>
      <c r="P635" s="108"/>
      <c r="Q635" s="109"/>
      <c r="R635" s="107"/>
      <c r="S635" s="107"/>
      <c r="T635" s="107"/>
      <c r="U635" s="110" t="s">
        <v>3</v>
      </c>
      <c r="V635" s="107"/>
      <c r="W635" s="107"/>
      <c r="X635" s="107"/>
      <c r="Y635" s="104"/>
      <c r="Z635" s="104"/>
    </row>
    <row r="636" spans="6:26" s="43" customFormat="1" ht="16.5" customHeight="1" outlineLevel="1" x14ac:dyDescent="0.2">
      <c r="F636" s="44"/>
      <c r="G636" s="6"/>
      <c r="H636" s="45"/>
      <c r="I636" s="45"/>
      <c r="J636" s="45" t="s">
        <v>1832</v>
      </c>
      <c r="K636" s="6"/>
      <c r="L636" s="46"/>
      <c r="M636" s="47"/>
      <c r="N636" s="46"/>
      <c r="O636" s="47"/>
      <c r="P636" s="48">
        <f>SUBTOTAL(9,P637:P646)</f>
        <v>0</v>
      </c>
      <c r="Q636" s="49"/>
      <c r="R636" s="50">
        <f>SUBTOTAL(9,R637:R646)</f>
        <v>0</v>
      </c>
      <c r="S636" s="47"/>
      <c r="T636" s="50">
        <f>SUBTOTAL(9,T637:T646)</f>
        <v>0</v>
      </c>
      <c r="U636" s="100" t="s">
        <v>3</v>
      </c>
      <c r="V636" s="48">
        <f>SUBTOTAL(9,V637:V646)</f>
        <v>0</v>
      </c>
      <c r="W636" s="48">
        <f>SUBTOTAL(9,W637:W646)</f>
        <v>0</v>
      </c>
      <c r="X636" s="51"/>
      <c r="Y636" s="29"/>
      <c r="Z636" s="29"/>
    </row>
    <row r="637" spans="6:26" s="52" customFormat="1" ht="12" outlineLevel="2" x14ac:dyDescent="0.2">
      <c r="F637" s="20">
        <v>1</v>
      </c>
      <c r="G637" s="21" t="s">
        <v>10</v>
      </c>
      <c r="H637" s="53" t="s">
        <v>858</v>
      </c>
      <c r="I637" s="53"/>
      <c r="J637" s="54" t="s">
        <v>1546</v>
      </c>
      <c r="K637" s="21" t="s">
        <v>13</v>
      </c>
      <c r="L637" s="55">
        <v>5</v>
      </c>
      <c r="M637" s="24">
        <v>0</v>
      </c>
      <c r="N637" s="55">
        <f t="shared" ref="N637:N645" si="108">L637*(1+M637/100)</f>
        <v>5</v>
      </c>
      <c r="O637" s="24">
        <v>0</v>
      </c>
      <c r="P637" s="25">
        <f t="shared" ref="P637:P645" si="109">N637*O637</f>
        <v>0</v>
      </c>
      <c r="Q637" s="56"/>
      <c r="R637" s="57">
        <f t="shared" ref="R637:R645" si="110">N637*Q637</f>
        <v>0</v>
      </c>
      <c r="S637" s="56"/>
      <c r="T637" s="57">
        <f t="shared" ref="T637:T645" si="111">N637*S637</f>
        <v>0</v>
      </c>
      <c r="U637" s="25">
        <v>21</v>
      </c>
      <c r="V637" s="25">
        <f t="shared" ref="V637:V645" si="112">P637*(U637/100)</f>
        <v>0</v>
      </c>
      <c r="W637" s="25">
        <f t="shared" ref="W637:W645" si="113">P637+V637</f>
        <v>0</v>
      </c>
      <c r="X637" s="54"/>
      <c r="Y637" s="53" t="s">
        <v>101</v>
      </c>
      <c r="Z637" s="53" t="s">
        <v>87</v>
      </c>
    </row>
    <row r="638" spans="6:26" s="52" customFormat="1" ht="12" outlineLevel="2" x14ac:dyDescent="0.2">
      <c r="F638" s="20">
        <v>2</v>
      </c>
      <c r="G638" s="21" t="s">
        <v>10</v>
      </c>
      <c r="H638" s="53" t="s">
        <v>859</v>
      </c>
      <c r="I638" s="53"/>
      <c r="J638" s="54" t="s">
        <v>1746</v>
      </c>
      <c r="K638" s="21" t="s">
        <v>5</v>
      </c>
      <c r="L638" s="55">
        <v>9</v>
      </c>
      <c r="M638" s="24">
        <v>0</v>
      </c>
      <c r="N638" s="55">
        <f t="shared" si="108"/>
        <v>9</v>
      </c>
      <c r="O638" s="24">
        <v>0</v>
      </c>
      <c r="P638" s="25">
        <f t="shared" si="109"/>
        <v>0</v>
      </c>
      <c r="Q638" s="56"/>
      <c r="R638" s="57">
        <f t="shared" si="110"/>
        <v>0</v>
      </c>
      <c r="S638" s="56"/>
      <c r="T638" s="57">
        <f t="shared" si="111"/>
        <v>0</v>
      </c>
      <c r="U638" s="25">
        <v>21</v>
      </c>
      <c r="V638" s="25">
        <f t="shared" si="112"/>
        <v>0</v>
      </c>
      <c r="W638" s="25">
        <f t="shared" si="113"/>
        <v>0</v>
      </c>
      <c r="X638" s="54"/>
      <c r="Y638" s="53" t="s">
        <v>101</v>
      </c>
      <c r="Z638" s="53" t="s">
        <v>87</v>
      </c>
    </row>
    <row r="639" spans="6:26" s="52" customFormat="1" ht="12" outlineLevel="2" x14ac:dyDescent="0.2">
      <c r="F639" s="20">
        <v>3</v>
      </c>
      <c r="G639" s="21" t="s">
        <v>10</v>
      </c>
      <c r="H639" s="53" t="s">
        <v>860</v>
      </c>
      <c r="I639" s="53"/>
      <c r="J639" s="54" t="s">
        <v>1747</v>
      </c>
      <c r="K639" s="21" t="s">
        <v>5</v>
      </c>
      <c r="L639" s="55">
        <v>15</v>
      </c>
      <c r="M639" s="24">
        <v>0</v>
      </c>
      <c r="N639" s="55">
        <f t="shared" si="108"/>
        <v>15</v>
      </c>
      <c r="O639" s="24">
        <v>0</v>
      </c>
      <c r="P639" s="25">
        <f t="shared" si="109"/>
        <v>0</v>
      </c>
      <c r="Q639" s="56"/>
      <c r="R639" s="57">
        <f t="shared" si="110"/>
        <v>0</v>
      </c>
      <c r="S639" s="56"/>
      <c r="T639" s="57">
        <f t="shared" si="111"/>
        <v>0</v>
      </c>
      <c r="U639" s="25">
        <v>21</v>
      </c>
      <c r="V639" s="25">
        <f t="shared" si="112"/>
        <v>0</v>
      </c>
      <c r="W639" s="25">
        <f t="shared" si="113"/>
        <v>0</v>
      </c>
      <c r="X639" s="54"/>
      <c r="Y639" s="53" t="s">
        <v>101</v>
      </c>
      <c r="Z639" s="53" t="s">
        <v>87</v>
      </c>
    </row>
    <row r="640" spans="6:26" s="52" customFormat="1" ht="12" outlineLevel="2" x14ac:dyDescent="0.2">
      <c r="F640" s="20">
        <v>4</v>
      </c>
      <c r="G640" s="21" t="s">
        <v>10</v>
      </c>
      <c r="H640" s="53" t="s">
        <v>861</v>
      </c>
      <c r="I640" s="53"/>
      <c r="J640" s="54" t="s">
        <v>1223</v>
      </c>
      <c r="K640" s="21" t="s">
        <v>13</v>
      </c>
      <c r="L640" s="55">
        <v>1</v>
      </c>
      <c r="M640" s="24">
        <v>0</v>
      </c>
      <c r="N640" s="55">
        <f t="shared" si="108"/>
        <v>1</v>
      </c>
      <c r="O640" s="24">
        <v>0</v>
      </c>
      <c r="P640" s="25">
        <f t="shared" si="109"/>
        <v>0</v>
      </c>
      <c r="Q640" s="56"/>
      <c r="R640" s="57">
        <f t="shared" si="110"/>
        <v>0</v>
      </c>
      <c r="S640" s="56"/>
      <c r="T640" s="57">
        <f t="shared" si="111"/>
        <v>0</v>
      </c>
      <c r="U640" s="25">
        <v>21</v>
      </c>
      <c r="V640" s="25">
        <f t="shared" si="112"/>
        <v>0</v>
      </c>
      <c r="W640" s="25">
        <f t="shared" si="113"/>
        <v>0</v>
      </c>
      <c r="X640" s="54"/>
      <c r="Y640" s="53" t="s">
        <v>101</v>
      </c>
      <c r="Z640" s="53" t="s">
        <v>87</v>
      </c>
    </row>
    <row r="641" spans="6:26" s="52" customFormat="1" ht="12" outlineLevel="2" x14ac:dyDescent="0.2">
      <c r="F641" s="20">
        <v>5</v>
      </c>
      <c r="G641" s="21" t="s">
        <v>10</v>
      </c>
      <c r="H641" s="53" t="s">
        <v>862</v>
      </c>
      <c r="I641" s="53"/>
      <c r="J641" s="54" t="s">
        <v>1324</v>
      </c>
      <c r="K641" s="21" t="s">
        <v>17</v>
      </c>
      <c r="L641" s="55">
        <v>1</v>
      </c>
      <c r="M641" s="24">
        <v>0</v>
      </c>
      <c r="N641" s="55">
        <f t="shared" si="108"/>
        <v>1</v>
      </c>
      <c r="O641" s="24">
        <v>0</v>
      </c>
      <c r="P641" s="25">
        <f t="shared" si="109"/>
        <v>0</v>
      </c>
      <c r="Q641" s="56"/>
      <c r="R641" s="57">
        <f t="shared" si="110"/>
        <v>0</v>
      </c>
      <c r="S641" s="56"/>
      <c r="T641" s="57">
        <f t="shared" si="111"/>
        <v>0</v>
      </c>
      <c r="U641" s="25">
        <v>21</v>
      </c>
      <c r="V641" s="25">
        <f t="shared" si="112"/>
        <v>0</v>
      </c>
      <c r="W641" s="25">
        <f t="shared" si="113"/>
        <v>0</v>
      </c>
      <c r="X641" s="54"/>
      <c r="Y641" s="53" t="s">
        <v>101</v>
      </c>
      <c r="Z641" s="53" t="s">
        <v>87</v>
      </c>
    </row>
    <row r="642" spans="6:26" s="52" customFormat="1" ht="12" outlineLevel="2" x14ac:dyDescent="0.2">
      <c r="F642" s="20">
        <v>6</v>
      </c>
      <c r="G642" s="21" t="s">
        <v>10</v>
      </c>
      <c r="H642" s="53" t="s">
        <v>863</v>
      </c>
      <c r="I642" s="53"/>
      <c r="J642" s="54" t="s">
        <v>1759</v>
      </c>
      <c r="K642" s="21" t="s">
        <v>5</v>
      </c>
      <c r="L642" s="55">
        <v>13</v>
      </c>
      <c r="M642" s="24">
        <v>0</v>
      </c>
      <c r="N642" s="55">
        <f t="shared" si="108"/>
        <v>13</v>
      </c>
      <c r="O642" s="24">
        <v>0</v>
      </c>
      <c r="P642" s="25">
        <f t="shared" si="109"/>
        <v>0</v>
      </c>
      <c r="Q642" s="56"/>
      <c r="R642" s="57">
        <f t="shared" si="110"/>
        <v>0</v>
      </c>
      <c r="S642" s="56"/>
      <c r="T642" s="57">
        <f t="shared" si="111"/>
        <v>0</v>
      </c>
      <c r="U642" s="25">
        <v>21</v>
      </c>
      <c r="V642" s="25">
        <f t="shared" si="112"/>
        <v>0</v>
      </c>
      <c r="W642" s="25">
        <f t="shared" si="113"/>
        <v>0</v>
      </c>
      <c r="X642" s="54"/>
      <c r="Y642" s="53" t="s">
        <v>101</v>
      </c>
      <c r="Z642" s="53" t="s">
        <v>87</v>
      </c>
    </row>
    <row r="643" spans="6:26" s="52" customFormat="1" ht="12" outlineLevel="2" x14ac:dyDescent="0.2">
      <c r="F643" s="20">
        <v>7</v>
      </c>
      <c r="G643" s="21" t="s">
        <v>10</v>
      </c>
      <c r="H643" s="53" t="s">
        <v>864</v>
      </c>
      <c r="I643" s="53"/>
      <c r="J643" s="54" t="s">
        <v>1370</v>
      </c>
      <c r="K643" s="21" t="s">
        <v>13</v>
      </c>
      <c r="L643" s="55">
        <v>3</v>
      </c>
      <c r="M643" s="24">
        <v>0</v>
      </c>
      <c r="N643" s="55">
        <f t="shared" si="108"/>
        <v>3</v>
      </c>
      <c r="O643" s="24">
        <v>0</v>
      </c>
      <c r="P643" s="25">
        <f t="shared" si="109"/>
        <v>0</v>
      </c>
      <c r="Q643" s="56"/>
      <c r="R643" s="57">
        <f t="shared" si="110"/>
        <v>0</v>
      </c>
      <c r="S643" s="56"/>
      <c r="T643" s="57">
        <f t="shared" si="111"/>
        <v>0</v>
      </c>
      <c r="U643" s="25">
        <v>21</v>
      </c>
      <c r="V643" s="25">
        <f t="shared" si="112"/>
        <v>0</v>
      </c>
      <c r="W643" s="25">
        <f t="shared" si="113"/>
        <v>0</v>
      </c>
      <c r="X643" s="54"/>
      <c r="Y643" s="53" t="s">
        <v>101</v>
      </c>
      <c r="Z643" s="53" t="s">
        <v>87</v>
      </c>
    </row>
    <row r="644" spans="6:26" s="52" customFormat="1" ht="12" outlineLevel="2" x14ac:dyDescent="0.2">
      <c r="F644" s="20">
        <v>8</v>
      </c>
      <c r="G644" s="21" t="s">
        <v>10</v>
      </c>
      <c r="H644" s="53" t="s">
        <v>865</v>
      </c>
      <c r="I644" s="53"/>
      <c r="J644" s="54" t="s">
        <v>1346</v>
      </c>
      <c r="K644" s="21" t="s">
        <v>13</v>
      </c>
      <c r="L644" s="55">
        <v>1</v>
      </c>
      <c r="M644" s="24">
        <v>0</v>
      </c>
      <c r="N644" s="55">
        <f t="shared" si="108"/>
        <v>1</v>
      </c>
      <c r="O644" s="24">
        <v>0</v>
      </c>
      <c r="P644" s="25">
        <f t="shared" si="109"/>
        <v>0</v>
      </c>
      <c r="Q644" s="56"/>
      <c r="R644" s="57">
        <f t="shared" si="110"/>
        <v>0</v>
      </c>
      <c r="S644" s="56"/>
      <c r="T644" s="57">
        <f t="shared" si="111"/>
        <v>0</v>
      </c>
      <c r="U644" s="25">
        <v>21</v>
      </c>
      <c r="V644" s="25">
        <f t="shared" si="112"/>
        <v>0</v>
      </c>
      <c r="W644" s="25">
        <f t="shared" si="113"/>
        <v>0</v>
      </c>
      <c r="X644" s="54"/>
      <c r="Y644" s="53" t="s">
        <v>101</v>
      </c>
      <c r="Z644" s="53" t="s">
        <v>87</v>
      </c>
    </row>
    <row r="645" spans="6:26" s="52" customFormat="1" ht="12" outlineLevel="2" x14ac:dyDescent="0.2">
      <c r="F645" s="20">
        <v>9</v>
      </c>
      <c r="G645" s="21" t="s">
        <v>10</v>
      </c>
      <c r="H645" s="53" t="s">
        <v>866</v>
      </c>
      <c r="I645" s="53"/>
      <c r="J645" s="54" t="s">
        <v>1354</v>
      </c>
      <c r="K645" s="21" t="s">
        <v>4</v>
      </c>
      <c r="L645" s="55">
        <v>30</v>
      </c>
      <c r="M645" s="24">
        <v>0</v>
      </c>
      <c r="N645" s="55">
        <f t="shared" si="108"/>
        <v>30</v>
      </c>
      <c r="O645" s="24">
        <v>0</v>
      </c>
      <c r="P645" s="25">
        <f t="shared" si="109"/>
        <v>0</v>
      </c>
      <c r="Q645" s="56"/>
      <c r="R645" s="57">
        <f t="shared" si="110"/>
        <v>0</v>
      </c>
      <c r="S645" s="56"/>
      <c r="T645" s="57">
        <f t="shared" si="111"/>
        <v>0</v>
      </c>
      <c r="U645" s="25">
        <v>21</v>
      </c>
      <c r="V645" s="25">
        <f t="shared" si="112"/>
        <v>0</v>
      </c>
      <c r="W645" s="25">
        <f t="shared" si="113"/>
        <v>0</v>
      </c>
      <c r="X645" s="54"/>
      <c r="Y645" s="53" t="s">
        <v>101</v>
      </c>
      <c r="Z645" s="53" t="s">
        <v>87</v>
      </c>
    </row>
    <row r="646" spans="6:26" s="102" customFormat="1" ht="12.75" customHeight="1" outlineLevel="2" x14ac:dyDescent="0.2">
      <c r="F646" s="103"/>
      <c r="G646" s="104"/>
      <c r="H646" s="104"/>
      <c r="I646" s="104"/>
      <c r="J646" s="105"/>
      <c r="K646" s="104"/>
      <c r="L646" s="106"/>
      <c r="M646" s="107"/>
      <c r="N646" s="106"/>
      <c r="O646" s="107"/>
      <c r="P646" s="108"/>
      <c r="Q646" s="109"/>
      <c r="R646" s="107"/>
      <c r="S646" s="107"/>
      <c r="T646" s="107"/>
      <c r="U646" s="110" t="s">
        <v>3</v>
      </c>
      <c r="V646" s="107"/>
      <c r="W646" s="107"/>
      <c r="X646" s="107"/>
      <c r="Y646" s="104"/>
      <c r="Z646" s="104"/>
    </row>
    <row r="647" spans="6:26" s="43" customFormat="1" ht="16.5" customHeight="1" outlineLevel="1" x14ac:dyDescent="0.2">
      <c r="F647" s="44"/>
      <c r="G647" s="6"/>
      <c r="H647" s="45"/>
      <c r="I647" s="45"/>
      <c r="J647" s="45" t="s">
        <v>1382</v>
      </c>
      <c r="K647" s="6"/>
      <c r="L647" s="46"/>
      <c r="M647" s="47"/>
      <c r="N647" s="46"/>
      <c r="O647" s="47"/>
      <c r="P647" s="48">
        <f>SUBTOTAL(9,P648:P649)</f>
        <v>0</v>
      </c>
      <c r="Q647" s="49"/>
      <c r="R647" s="50">
        <f>SUBTOTAL(9,R648:R649)</f>
        <v>0</v>
      </c>
      <c r="S647" s="47"/>
      <c r="T647" s="50">
        <f>SUBTOTAL(9,T648:T649)</f>
        <v>0</v>
      </c>
      <c r="U647" s="100" t="s">
        <v>3</v>
      </c>
      <c r="V647" s="48">
        <f>SUBTOTAL(9,V648:V649)</f>
        <v>0</v>
      </c>
      <c r="W647" s="48">
        <f>SUBTOTAL(9,W648:W649)</f>
        <v>0</v>
      </c>
      <c r="X647" s="51"/>
      <c r="Y647" s="29"/>
      <c r="Z647" s="29"/>
    </row>
    <row r="648" spans="6:26" s="52" customFormat="1" ht="12" outlineLevel="2" x14ac:dyDescent="0.2">
      <c r="F648" s="20">
        <v>1</v>
      </c>
      <c r="G648" s="21" t="s">
        <v>10</v>
      </c>
      <c r="H648" s="53" t="s">
        <v>591</v>
      </c>
      <c r="I648" s="53"/>
      <c r="J648" s="54" t="s">
        <v>1777</v>
      </c>
      <c r="K648" s="21" t="s">
        <v>6</v>
      </c>
      <c r="L648" s="55">
        <v>377.83929577854678</v>
      </c>
      <c r="M648" s="24">
        <v>0</v>
      </c>
      <c r="N648" s="55">
        <f>L648*(1+M648/100)</f>
        <v>377.83929577854678</v>
      </c>
      <c r="O648" s="24">
        <v>0</v>
      </c>
      <c r="P648" s="25">
        <f>N648*O648</f>
        <v>0</v>
      </c>
      <c r="Q648" s="56"/>
      <c r="R648" s="57">
        <f>N648*Q648</f>
        <v>0</v>
      </c>
      <c r="S648" s="56"/>
      <c r="T648" s="57">
        <f>N648*S648</f>
        <v>0</v>
      </c>
      <c r="U648" s="25">
        <v>21</v>
      </c>
      <c r="V648" s="25">
        <f>P648*(U648/100)</f>
        <v>0</v>
      </c>
      <c r="W648" s="25">
        <f>P648+V648</f>
        <v>0</v>
      </c>
      <c r="X648" s="54"/>
      <c r="Y648" s="53" t="s">
        <v>101</v>
      </c>
      <c r="Z648" s="53" t="s">
        <v>25</v>
      </c>
    </row>
    <row r="649" spans="6:26" s="102" customFormat="1" ht="12.75" customHeight="1" outlineLevel="2" x14ac:dyDescent="0.2">
      <c r="F649" s="103"/>
      <c r="G649" s="104"/>
      <c r="H649" s="104"/>
      <c r="I649" s="104"/>
      <c r="J649" s="105"/>
      <c r="K649" s="104"/>
      <c r="L649" s="106"/>
      <c r="M649" s="107"/>
      <c r="N649" s="106"/>
      <c r="O649" s="107"/>
      <c r="P649" s="108"/>
      <c r="Q649" s="109"/>
      <c r="R649" s="107"/>
      <c r="S649" s="107"/>
      <c r="T649" s="107"/>
      <c r="U649" s="110" t="s">
        <v>3</v>
      </c>
      <c r="V649" s="107"/>
      <c r="W649" s="107"/>
      <c r="X649" s="107"/>
      <c r="Y649" s="104"/>
      <c r="Z649" s="104"/>
    </row>
    <row r="650" spans="6:26" s="43" customFormat="1" ht="16.5" customHeight="1" outlineLevel="1" x14ac:dyDescent="0.2">
      <c r="F650" s="44"/>
      <c r="G650" s="6"/>
      <c r="H650" s="45"/>
      <c r="I650" s="45"/>
      <c r="J650" s="45" t="s">
        <v>1432</v>
      </c>
      <c r="K650" s="6"/>
      <c r="L650" s="46"/>
      <c r="M650" s="47"/>
      <c r="N650" s="46"/>
      <c r="O650" s="47"/>
      <c r="P650" s="48">
        <f>SUBTOTAL(9,P651:P669)</f>
        <v>0</v>
      </c>
      <c r="Q650" s="49"/>
      <c r="R650" s="50">
        <f>SUBTOTAL(9,R651:R669)</f>
        <v>19.980311259999997</v>
      </c>
      <c r="S650" s="47"/>
      <c r="T650" s="50">
        <f>SUBTOTAL(9,T651:T669)</f>
        <v>0</v>
      </c>
      <c r="U650" s="100" t="s">
        <v>3</v>
      </c>
      <c r="V650" s="48">
        <f>SUBTOTAL(9,V651:V669)</f>
        <v>0</v>
      </c>
      <c r="W650" s="48">
        <f>SUBTOTAL(9,W651:W669)</f>
        <v>0</v>
      </c>
      <c r="X650" s="51"/>
      <c r="Y650" s="29"/>
      <c r="Z650" s="29"/>
    </row>
    <row r="651" spans="6:26" s="52" customFormat="1" ht="12" outlineLevel="2" x14ac:dyDescent="0.2">
      <c r="F651" s="20">
        <v>1</v>
      </c>
      <c r="G651" s="21" t="s">
        <v>2</v>
      </c>
      <c r="H651" s="53" t="s">
        <v>143</v>
      </c>
      <c r="I651" s="53"/>
      <c r="J651" s="54" t="s">
        <v>1095</v>
      </c>
      <c r="K651" s="21" t="s">
        <v>15</v>
      </c>
      <c r="L651" s="55">
        <v>109.39</v>
      </c>
      <c r="M651" s="24">
        <v>15</v>
      </c>
      <c r="N651" s="55">
        <f>L651*(1+M651/100)</f>
        <v>125.79849999999999</v>
      </c>
      <c r="O651" s="24">
        <v>0</v>
      </c>
      <c r="P651" s="25">
        <f>N651*O651</f>
        <v>0</v>
      </c>
      <c r="Q651" s="56">
        <v>9.6000000000000002E-4</v>
      </c>
      <c r="R651" s="57">
        <f>N651*Q651</f>
        <v>0.12076656</v>
      </c>
      <c r="S651" s="56"/>
      <c r="T651" s="57">
        <f>N651*S651</f>
        <v>0</v>
      </c>
      <c r="U651" s="25">
        <v>21</v>
      </c>
      <c r="V651" s="25">
        <f>P651*(U651/100)</f>
        <v>0</v>
      </c>
      <c r="W651" s="25">
        <f>P651+V651</f>
        <v>0</v>
      </c>
      <c r="X651" s="54"/>
      <c r="Y651" s="53" t="s">
        <v>101</v>
      </c>
      <c r="Z651" s="53" t="s">
        <v>26</v>
      </c>
    </row>
    <row r="652" spans="6:26" s="52" customFormat="1" ht="24" outlineLevel="2" x14ac:dyDescent="0.2">
      <c r="F652" s="20">
        <v>2</v>
      </c>
      <c r="G652" s="21" t="s">
        <v>10</v>
      </c>
      <c r="H652" s="53" t="s">
        <v>256</v>
      </c>
      <c r="I652" s="53"/>
      <c r="J652" s="54" t="s">
        <v>1696</v>
      </c>
      <c r="K652" s="21" t="s">
        <v>15</v>
      </c>
      <c r="L652" s="55">
        <v>109.39</v>
      </c>
      <c r="M652" s="24">
        <v>0</v>
      </c>
      <c r="N652" s="55">
        <f>L652*(1+M652/100)</f>
        <v>109.39</v>
      </c>
      <c r="O652" s="24">
        <v>0</v>
      </c>
      <c r="P652" s="25">
        <f>N652*O652</f>
        <v>0</v>
      </c>
      <c r="Q652" s="56"/>
      <c r="R652" s="57">
        <f>N652*Q652</f>
        <v>0</v>
      </c>
      <c r="S652" s="56"/>
      <c r="T652" s="57">
        <f>N652*S652</f>
        <v>0</v>
      </c>
      <c r="U652" s="25">
        <v>21</v>
      </c>
      <c r="V652" s="25">
        <f>P652*(U652/100)</f>
        <v>0</v>
      </c>
      <c r="W652" s="25">
        <f>P652+V652</f>
        <v>0</v>
      </c>
      <c r="X652" s="54"/>
      <c r="Y652" s="53" t="s">
        <v>101</v>
      </c>
      <c r="Z652" s="53" t="s">
        <v>26</v>
      </c>
    </row>
    <row r="653" spans="6:26" s="58" customFormat="1" ht="11.25" outlineLevel="3" x14ac:dyDescent="0.2">
      <c r="F653" s="59"/>
      <c r="G653" s="60"/>
      <c r="H653" s="60"/>
      <c r="I653" s="60"/>
      <c r="J653" s="61" t="s">
        <v>1115</v>
      </c>
      <c r="K653" s="60"/>
      <c r="L653" s="62">
        <v>47.94</v>
      </c>
      <c r="M653" s="63"/>
      <c r="N653" s="64"/>
      <c r="O653" s="63"/>
      <c r="P653" s="65"/>
      <c r="Q653" s="66"/>
      <c r="R653" s="63"/>
      <c r="S653" s="63"/>
      <c r="T653" s="63"/>
      <c r="U653" s="101" t="s">
        <v>3</v>
      </c>
      <c r="V653" s="63"/>
      <c r="W653" s="63"/>
      <c r="X653" s="61"/>
      <c r="Y653" s="60"/>
      <c r="Z653" s="60"/>
    </row>
    <row r="654" spans="6:26" s="58" customFormat="1" ht="11.25" outlineLevel="3" x14ac:dyDescent="0.2">
      <c r="F654" s="59"/>
      <c r="G654" s="60"/>
      <c r="H654" s="60"/>
      <c r="I654" s="60"/>
      <c r="J654" s="61" t="s">
        <v>1118</v>
      </c>
      <c r="K654" s="60"/>
      <c r="L654" s="62">
        <v>33.69</v>
      </c>
      <c r="M654" s="63"/>
      <c r="N654" s="64"/>
      <c r="O654" s="63"/>
      <c r="P654" s="65"/>
      <c r="Q654" s="66"/>
      <c r="R654" s="63"/>
      <c r="S654" s="63"/>
      <c r="T654" s="63"/>
      <c r="U654" s="101" t="s">
        <v>3</v>
      </c>
      <c r="V654" s="63"/>
      <c r="W654" s="63"/>
      <c r="X654" s="61"/>
      <c r="Y654" s="60"/>
      <c r="Z654" s="60"/>
    </row>
    <row r="655" spans="6:26" s="58" customFormat="1" ht="11.25" outlineLevel="3" x14ac:dyDescent="0.2">
      <c r="F655" s="59"/>
      <c r="G655" s="60"/>
      <c r="H655" s="60"/>
      <c r="I655" s="60"/>
      <c r="J655" s="61" t="s">
        <v>1152</v>
      </c>
      <c r="K655" s="60"/>
      <c r="L655" s="62">
        <v>27.76</v>
      </c>
      <c r="M655" s="63"/>
      <c r="N655" s="64"/>
      <c r="O655" s="63"/>
      <c r="P655" s="65"/>
      <c r="Q655" s="66"/>
      <c r="R655" s="63"/>
      <c r="S655" s="63"/>
      <c r="T655" s="63"/>
      <c r="U655" s="101" t="s">
        <v>3</v>
      </c>
      <c r="V655" s="63"/>
      <c r="W655" s="63"/>
      <c r="X655" s="61"/>
      <c r="Y655" s="60"/>
      <c r="Z655" s="60"/>
    </row>
    <row r="656" spans="6:26" s="52" customFormat="1" ht="12" outlineLevel="2" x14ac:dyDescent="0.2">
      <c r="F656" s="20">
        <v>3</v>
      </c>
      <c r="G656" s="21" t="s">
        <v>10</v>
      </c>
      <c r="H656" s="53" t="s">
        <v>257</v>
      </c>
      <c r="I656" s="53"/>
      <c r="J656" s="54" t="s">
        <v>1931</v>
      </c>
      <c r="K656" s="21" t="s">
        <v>15</v>
      </c>
      <c r="L656" s="55">
        <v>68.03</v>
      </c>
      <c r="M656" s="24">
        <v>0</v>
      </c>
      <c r="N656" s="55">
        <f>L656*(1+M656/100)</f>
        <v>68.03</v>
      </c>
      <c r="O656" s="24">
        <v>0</v>
      </c>
      <c r="P656" s="25">
        <f>N656*O656</f>
        <v>0</v>
      </c>
      <c r="Q656" s="56">
        <v>3.5000000000000001E-3</v>
      </c>
      <c r="R656" s="57">
        <f>N656*Q656</f>
        <v>0.23810500000000001</v>
      </c>
      <c r="S656" s="56"/>
      <c r="T656" s="57">
        <f>N656*S656</f>
        <v>0</v>
      </c>
      <c r="U656" s="25">
        <v>21</v>
      </c>
      <c r="V656" s="25">
        <f>P656*(U656/100)</f>
        <v>0</v>
      </c>
      <c r="W656" s="25">
        <f>P656+V656</f>
        <v>0</v>
      </c>
      <c r="X656" s="54"/>
      <c r="Y656" s="53" t="s">
        <v>101</v>
      </c>
      <c r="Z656" s="53" t="s">
        <v>26</v>
      </c>
    </row>
    <row r="657" spans="6:26" s="58" customFormat="1" ht="11.25" outlineLevel="3" x14ac:dyDescent="0.2">
      <c r="F657" s="59"/>
      <c r="G657" s="60"/>
      <c r="H657" s="60"/>
      <c r="I657" s="60"/>
      <c r="J657" s="61" t="s">
        <v>1118</v>
      </c>
      <c r="K657" s="60"/>
      <c r="L657" s="62">
        <v>33.69</v>
      </c>
      <c r="M657" s="63"/>
      <c r="N657" s="64"/>
      <c r="O657" s="63"/>
      <c r="P657" s="65"/>
      <c r="Q657" s="66"/>
      <c r="R657" s="63"/>
      <c r="S657" s="63"/>
      <c r="T657" s="63"/>
      <c r="U657" s="101" t="s">
        <v>3</v>
      </c>
      <c r="V657" s="63"/>
      <c r="W657" s="63"/>
      <c r="X657" s="61"/>
      <c r="Y657" s="60"/>
      <c r="Z657" s="60"/>
    </row>
    <row r="658" spans="6:26" s="58" customFormat="1" ht="11.25" outlineLevel="3" x14ac:dyDescent="0.2">
      <c r="F658" s="59"/>
      <c r="G658" s="60"/>
      <c r="H658" s="60"/>
      <c r="I658" s="60"/>
      <c r="J658" s="61" t="s">
        <v>1130</v>
      </c>
      <c r="K658" s="60"/>
      <c r="L658" s="62">
        <v>10.75</v>
      </c>
      <c r="M658" s="63"/>
      <c r="N658" s="64"/>
      <c r="O658" s="63"/>
      <c r="P658" s="65"/>
      <c r="Q658" s="66"/>
      <c r="R658" s="63"/>
      <c r="S658" s="63"/>
      <c r="T658" s="63"/>
      <c r="U658" s="101" t="s">
        <v>3</v>
      </c>
      <c r="V658" s="63"/>
      <c r="W658" s="63"/>
      <c r="X658" s="61"/>
      <c r="Y658" s="60"/>
      <c r="Z658" s="60"/>
    </row>
    <row r="659" spans="6:26" s="58" customFormat="1" ht="11.25" outlineLevel="3" x14ac:dyDescent="0.2">
      <c r="F659" s="59"/>
      <c r="G659" s="60"/>
      <c r="H659" s="60"/>
      <c r="I659" s="60"/>
      <c r="J659" s="61" t="s">
        <v>1151</v>
      </c>
      <c r="K659" s="60"/>
      <c r="L659" s="62">
        <v>23.59</v>
      </c>
      <c r="M659" s="63"/>
      <c r="N659" s="64"/>
      <c r="O659" s="63"/>
      <c r="P659" s="65"/>
      <c r="Q659" s="66"/>
      <c r="R659" s="63"/>
      <c r="S659" s="63"/>
      <c r="T659" s="63"/>
      <c r="U659" s="101" t="s">
        <v>3</v>
      </c>
      <c r="V659" s="63"/>
      <c r="W659" s="63"/>
      <c r="X659" s="61"/>
      <c r="Y659" s="60"/>
      <c r="Z659" s="60"/>
    </row>
    <row r="660" spans="6:26" s="52" customFormat="1" ht="24" outlineLevel="2" x14ac:dyDescent="0.2">
      <c r="F660" s="20">
        <v>4</v>
      </c>
      <c r="G660" s="21" t="s">
        <v>10</v>
      </c>
      <c r="H660" s="53" t="s">
        <v>258</v>
      </c>
      <c r="I660" s="53"/>
      <c r="J660" s="54" t="s">
        <v>2095</v>
      </c>
      <c r="K660" s="21" t="s">
        <v>15</v>
      </c>
      <c r="L660" s="55">
        <v>148.39999999999998</v>
      </c>
      <c r="M660" s="24">
        <v>0</v>
      </c>
      <c r="N660" s="55">
        <f>L660*(1+M660/100)</f>
        <v>148.39999999999998</v>
      </c>
      <c r="O660" s="24">
        <v>0</v>
      </c>
      <c r="P660" s="25">
        <f>N660*O660</f>
        <v>0</v>
      </c>
      <c r="Q660" s="56">
        <v>0.13220999999999999</v>
      </c>
      <c r="R660" s="57">
        <f>N660*Q660</f>
        <v>19.619963999999996</v>
      </c>
      <c r="S660" s="56"/>
      <c r="T660" s="57">
        <f>N660*S660</f>
        <v>0</v>
      </c>
      <c r="U660" s="25">
        <v>21</v>
      </c>
      <c r="V660" s="25">
        <f>P660*(U660/100)</f>
        <v>0</v>
      </c>
      <c r="W660" s="25">
        <f>P660+V660</f>
        <v>0</v>
      </c>
      <c r="X660" s="54"/>
      <c r="Y660" s="53" t="s">
        <v>101</v>
      </c>
      <c r="Z660" s="53" t="s">
        <v>26</v>
      </c>
    </row>
    <row r="661" spans="6:26" s="58" customFormat="1" ht="11.25" outlineLevel="3" x14ac:dyDescent="0.2">
      <c r="F661" s="59"/>
      <c r="G661" s="60"/>
      <c r="H661" s="60"/>
      <c r="I661" s="60"/>
      <c r="J661" s="61" t="s">
        <v>1117</v>
      </c>
      <c r="K661" s="60"/>
      <c r="L661" s="62">
        <v>91.96</v>
      </c>
      <c r="M661" s="63"/>
      <c r="N661" s="64"/>
      <c r="O661" s="63"/>
      <c r="P661" s="65"/>
      <c r="Q661" s="66"/>
      <c r="R661" s="63"/>
      <c r="S661" s="63"/>
      <c r="T661" s="63"/>
      <c r="U661" s="101" t="s">
        <v>3</v>
      </c>
      <c r="V661" s="63"/>
      <c r="W661" s="63"/>
      <c r="X661" s="61"/>
      <c r="Y661" s="60"/>
      <c r="Z661" s="60"/>
    </row>
    <row r="662" spans="6:26" s="58" customFormat="1" ht="11.25" outlineLevel="3" x14ac:dyDescent="0.2">
      <c r="F662" s="59"/>
      <c r="G662" s="60"/>
      <c r="H662" s="60"/>
      <c r="I662" s="60"/>
      <c r="J662" s="61" t="s">
        <v>1133</v>
      </c>
      <c r="K662" s="60"/>
      <c r="L662" s="62">
        <v>56.44</v>
      </c>
      <c r="M662" s="63"/>
      <c r="N662" s="64"/>
      <c r="O662" s="63"/>
      <c r="P662" s="65"/>
      <c r="Q662" s="66"/>
      <c r="R662" s="63"/>
      <c r="S662" s="63"/>
      <c r="T662" s="63"/>
      <c r="U662" s="101" t="s">
        <v>3</v>
      </c>
      <c r="V662" s="63"/>
      <c r="W662" s="63"/>
      <c r="X662" s="61"/>
      <c r="Y662" s="60"/>
      <c r="Z662" s="60"/>
    </row>
    <row r="663" spans="6:26" s="52" customFormat="1" ht="24" outlineLevel="2" x14ac:dyDescent="0.2">
      <c r="F663" s="20">
        <v>5</v>
      </c>
      <c r="G663" s="21" t="s">
        <v>10</v>
      </c>
      <c r="H663" s="53" t="s">
        <v>259</v>
      </c>
      <c r="I663" s="53"/>
      <c r="J663" s="54" t="s">
        <v>1985</v>
      </c>
      <c r="K663" s="21" t="s">
        <v>5</v>
      </c>
      <c r="L663" s="55">
        <v>6.6</v>
      </c>
      <c r="M663" s="24">
        <v>0</v>
      </c>
      <c r="N663" s="55">
        <f>L663*(1+M663/100)</f>
        <v>6.6</v>
      </c>
      <c r="O663" s="24">
        <v>0</v>
      </c>
      <c r="P663" s="25">
        <f>N663*O663</f>
        <v>0</v>
      </c>
      <c r="Q663" s="56"/>
      <c r="R663" s="57">
        <f>N663*Q663</f>
        <v>0</v>
      </c>
      <c r="S663" s="56"/>
      <c r="T663" s="57">
        <f>N663*S663</f>
        <v>0</v>
      </c>
      <c r="U663" s="25">
        <v>21</v>
      </c>
      <c r="V663" s="25">
        <f>P663*(U663/100)</f>
        <v>0</v>
      </c>
      <c r="W663" s="25">
        <f>P663+V663</f>
        <v>0</v>
      </c>
      <c r="X663" s="54"/>
      <c r="Y663" s="53" t="s">
        <v>101</v>
      </c>
      <c r="Z663" s="53" t="s">
        <v>26</v>
      </c>
    </row>
    <row r="664" spans="6:26" s="58" customFormat="1" ht="11.25" outlineLevel="3" x14ac:dyDescent="0.2">
      <c r="F664" s="59"/>
      <c r="G664" s="60"/>
      <c r="H664" s="60"/>
      <c r="I664" s="60"/>
      <c r="J664" s="61" t="s">
        <v>1099</v>
      </c>
      <c r="K664" s="60"/>
      <c r="L664" s="62">
        <v>6.6</v>
      </c>
      <c r="M664" s="63"/>
      <c r="N664" s="64"/>
      <c r="O664" s="63"/>
      <c r="P664" s="65"/>
      <c r="Q664" s="66"/>
      <c r="R664" s="63"/>
      <c r="S664" s="63"/>
      <c r="T664" s="63"/>
      <c r="U664" s="101" t="s">
        <v>3</v>
      </c>
      <c r="V664" s="63"/>
      <c r="W664" s="63"/>
      <c r="X664" s="61"/>
      <c r="Y664" s="60"/>
      <c r="Z664" s="60"/>
    </row>
    <row r="665" spans="6:26" s="52" customFormat="1" ht="24" outlineLevel="2" x14ac:dyDescent="0.2">
      <c r="F665" s="20">
        <v>6</v>
      </c>
      <c r="G665" s="21" t="s">
        <v>10</v>
      </c>
      <c r="H665" s="53" t="s">
        <v>260</v>
      </c>
      <c r="I665" s="53"/>
      <c r="J665" s="54" t="s">
        <v>2126</v>
      </c>
      <c r="K665" s="21" t="s">
        <v>15</v>
      </c>
      <c r="L665" s="55">
        <v>24.594999999999999</v>
      </c>
      <c r="M665" s="24">
        <v>0</v>
      </c>
      <c r="N665" s="55">
        <f>L665*(1+M665/100)</f>
        <v>24.594999999999999</v>
      </c>
      <c r="O665" s="24">
        <v>0</v>
      </c>
      <c r="P665" s="25">
        <f>N665*O665</f>
        <v>0</v>
      </c>
      <c r="Q665" s="56">
        <v>6.0000000000000002E-5</v>
      </c>
      <c r="R665" s="57">
        <f>N665*Q665</f>
        <v>1.4756999999999999E-3</v>
      </c>
      <c r="S665" s="56"/>
      <c r="T665" s="57">
        <f>N665*S665</f>
        <v>0</v>
      </c>
      <c r="U665" s="25">
        <v>21</v>
      </c>
      <c r="V665" s="25">
        <f>P665*(U665/100)</f>
        <v>0</v>
      </c>
      <c r="W665" s="25">
        <f>P665+V665</f>
        <v>0</v>
      </c>
      <c r="X665" s="54"/>
      <c r="Y665" s="53" t="s">
        <v>101</v>
      </c>
      <c r="Z665" s="53" t="s">
        <v>26</v>
      </c>
    </row>
    <row r="666" spans="6:26" s="58" customFormat="1" ht="11.25" outlineLevel="3" x14ac:dyDescent="0.2">
      <c r="F666" s="59"/>
      <c r="G666" s="60"/>
      <c r="H666" s="60"/>
      <c r="I666" s="60"/>
      <c r="J666" s="61" t="s">
        <v>1129</v>
      </c>
      <c r="K666" s="60"/>
      <c r="L666" s="62">
        <v>22.98</v>
      </c>
      <c r="M666" s="63"/>
      <c r="N666" s="64"/>
      <c r="O666" s="63"/>
      <c r="P666" s="65"/>
      <c r="Q666" s="66"/>
      <c r="R666" s="63"/>
      <c r="S666" s="63"/>
      <c r="T666" s="63"/>
      <c r="U666" s="101" t="s">
        <v>3</v>
      </c>
      <c r="V666" s="63"/>
      <c r="W666" s="63"/>
      <c r="X666" s="61"/>
      <c r="Y666" s="60"/>
      <c r="Z666" s="60"/>
    </row>
    <row r="667" spans="6:26" s="58" customFormat="1" ht="11.25" outlineLevel="3" x14ac:dyDescent="0.2">
      <c r="F667" s="59"/>
      <c r="G667" s="60"/>
      <c r="H667" s="60"/>
      <c r="I667" s="60"/>
      <c r="J667" s="61" t="s">
        <v>1179</v>
      </c>
      <c r="K667" s="60"/>
      <c r="L667" s="62">
        <v>1.615</v>
      </c>
      <c r="M667" s="63"/>
      <c r="N667" s="64"/>
      <c r="O667" s="63"/>
      <c r="P667" s="65"/>
      <c r="Q667" s="66"/>
      <c r="R667" s="63"/>
      <c r="S667" s="63"/>
      <c r="T667" s="63"/>
      <c r="U667" s="101" t="s">
        <v>3</v>
      </c>
      <c r="V667" s="63"/>
      <c r="W667" s="63"/>
      <c r="X667" s="61"/>
      <c r="Y667" s="60"/>
      <c r="Z667" s="60"/>
    </row>
    <row r="668" spans="6:26" s="52" customFormat="1" ht="24" outlineLevel="2" x14ac:dyDescent="0.2">
      <c r="F668" s="20">
        <v>7</v>
      </c>
      <c r="G668" s="21" t="s">
        <v>10</v>
      </c>
      <c r="H668" s="53" t="s">
        <v>574</v>
      </c>
      <c r="I668" s="53"/>
      <c r="J668" s="54" t="s">
        <v>2043</v>
      </c>
      <c r="K668" s="21" t="s">
        <v>0</v>
      </c>
      <c r="L668" s="55">
        <v>3.42</v>
      </c>
      <c r="M668" s="24">
        <v>0</v>
      </c>
      <c r="N668" s="55">
        <f>L668*(1+M668/100)</f>
        <v>3.42</v>
      </c>
      <c r="O668" s="24">
        <v>0</v>
      </c>
      <c r="P668" s="25">
        <f>N668*O668</f>
        <v>0</v>
      </c>
      <c r="Q668" s="56"/>
      <c r="R668" s="57">
        <f>N668*Q668</f>
        <v>0</v>
      </c>
      <c r="S668" s="56"/>
      <c r="T668" s="57">
        <f>N668*S668</f>
        <v>0</v>
      </c>
      <c r="U668" s="25">
        <v>21</v>
      </c>
      <c r="V668" s="25">
        <f>P668*(U668/100)</f>
        <v>0</v>
      </c>
      <c r="W668" s="25">
        <f>P668+V668</f>
        <v>0</v>
      </c>
      <c r="X668" s="54"/>
      <c r="Y668" s="53" t="s">
        <v>101</v>
      </c>
      <c r="Z668" s="53" t="s">
        <v>26</v>
      </c>
    </row>
    <row r="669" spans="6:26" s="102" customFormat="1" ht="12.75" customHeight="1" outlineLevel="2" x14ac:dyDescent="0.2">
      <c r="F669" s="103"/>
      <c r="G669" s="104"/>
      <c r="H669" s="104"/>
      <c r="I669" s="104"/>
      <c r="J669" s="105"/>
      <c r="K669" s="104"/>
      <c r="L669" s="106"/>
      <c r="M669" s="107"/>
      <c r="N669" s="106"/>
      <c r="O669" s="107"/>
      <c r="P669" s="108"/>
      <c r="Q669" s="109"/>
      <c r="R669" s="107"/>
      <c r="S669" s="107"/>
      <c r="T669" s="107"/>
      <c r="U669" s="110" t="s">
        <v>3</v>
      </c>
      <c r="V669" s="107"/>
      <c r="W669" s="107"/>
      <c r="X669" s="107"/>
      <c r="Y669" s="104"/>
      <c r="Z669" s="104"/>
    </row>
    <row r="670" spans="6:26" s="43" customFormat="1" ht="16.5" customHeight="1" outlineLevel="1" x14ac:dyDescent="0.2">
      <c r="F670" s="44"/>
      <c r="G670" s="6"/>
      <c r="H670" s="45"/>
      <c r="I670" s="45"/>
      <c r="J670" s="45" t="s">
        <v>1204</v>
      </c>
      <c r="K670" s="6"/>
      <c r="L670" s="46"/>
      <c r="M670" s="47"/>
      <c r="N670" s="46"/>
      <c r="O670" s="47"/>
      <c r="P670" s="48">
        <f>SUBTOTAL(9,P671:P676)</f>
        <v>0</v>
      </c>
      <c r="Q670" s="49"/>
      <c r="R670" s="50">
        <f>SUBTOTAL(9,R671:R676)</f>
        <v>0</v>
      </c>
      <c r="S670" s="47"/>
      <c r="T670" s="50">
        <f>SUBTOTAL(9,T671:T676)</f>
        <v>0</v>
      </c>
      <c r="U670" s="100" t="s">
        <v>3</v>
      </c>
      <c r="V670" s="48">
        <f>SUBTOTAL(9,V671:V676)</f>
        <v>0</v>
      </c>
      <c r="W670" s="48">
        <f>SUBTOTAL(9,W671:W676)</f>
        <v>0</v>
      </c>
      <c r="X670" s="51"/>
      <c r="Y670" s="29"/>
      <c r="Z670" s="29"/>
    </row>
    <row r="671" spans="6:26" s="52" customFormat="1" ht="24" outlineLevel="2" x14ac:dyDescent="0.2">
      <c r="F671" s="20">
        <v>1</v>
      </c>
      <c r="G671" s="21" t="s">
        <v>10</v>
      </c>
      <c r="H671" s="53" t="s">
        <v>261</v>
      </c>
      <c r="I671" s="53"/>
      <c r="J671" s="54" t="s">
        <v>1970</v>
      </c>
      <c r="K671" s="21" t="s">
        <v>15</v>
      </c>
      <c r="L671" s="55">
        <v>4.8000000000000007</v>
      </c>
      <c r="M671" s="24">
        <v>0</v>
      </c>
      <c r="N671" s="55">
        <f>L671*(1+M671/100)</f>
        <v>4.8000000000000007</v>
      </c>
      <c r="O671" s="24">
        <v>0</v>
      </c>
      <c r="P671" s="25">
        <f>N671*O671</f>
        <v>0</v>
      </c>
      <c r="Q671" s="56"/>
      <c r="R671" s="57">
        <f>N671*Q671</f>
        <v>0</v>
      </c>
      <c r="S671" s="56"/>
      <c r="T671" s="57">
        <f>N671*S671</f>
        <v>0</v>
      </c>
      <c r="U671" s="25">
        <v>21</v>
      </c>
      <c r="V671" s="25">
        <f>P671*(U671/100)</f>
        <v>0</v>
      </c>
      <c r="W671" s="25">
        <f>P671+V671</f>
        <v>0</v>
      </c>
      <c r="X671" s="54"/>
      <c r="Y671" s="53" t="s">
        <v>101</v>
      </c>
      <c r="Z671" s="53" t="s">
        <v>27</v>
      </c>
    </row>
    <row r="672" spans="6:26" s="58" customFormat="1" ht="11.25" outlineLevel="3" x14ac:dyDescent="0.2">
      <c r="F672" s="59"/>
      <c r="G672" s="60"/>
      <c r="H672" s="60"/>
      <c r="I672" s="60"/>
      <c r="J672" s="61" t="s">
        <v>95</v>
      </c>
      <c r="K672" s="60"/>
      <c r="L672" s="62">
        <v>4.8000000000000007</v>
      </c>
      <c r="M672" s="63"/>
      <c r="N672" s="64"/>
      <c r="O672" s="63"/>
      <c r="P672" s="65"/>
      <c r="Q672" s="66"/>
      <c r="R672" s="63"/>
      <c r="S672" s="63"/>
      <c r="T672" s="63"/>
      <c r="U672" s="101" t="s">
        <v>3</v>
      </c>
      <c r="V672" s="63"/>
      <c r="W672" s="63"/>
      <c r="X672" s="61"/>
      <c r="Y672" s="60"/>
      <c r="Z672" s="60"/>
    </row>
    <row r="673" spans="6:26" s="52" customFormat="1" ht="24" outlineLevel="2" x14ac:dyDescent="0.2">
      <c r="F673" s="20">
        <v>2</v>
      </c>
      <c r="G673" s="21" t="s">
        <v>10</v>
      </c>
      <c r="H673" s="53" t="s">
        <v>262</v>
      </c>
      <c r="I673" s="53"/>
      <c r="J673" s="54" t="s">
        <v>1978</v>
      </c>
      <c r="K673" s="21" t="s">
        <v>15</v>
      </c>
      <c r="L673" s="55">
        <v>47.1</v>
      </c>
      <c r="M673" s="24">
        <v>0</v>
      </c>
      <c r="N673" s="55">
        <f>L673*(1+M673/100)</f>
        <v>47.1</v>
      </c>
      <c r="O673" s="24">
        <v>0</v>
      </c>
      <c r="P673" s="25">
        <f>N673*O673</f>
        <v>0</v>
      </c>
      <c r="Q673" s="56"/>
      <c r="R673" s="57">
        <f>N673*Q673</f>
        <v>0</v>
      </c>
      <c r="S673" s="56"/>
      <c r="T673" s="57">
        <f>N673*S673</f>
        <v>0</v>
      </c>
      <c r="U673" s="25">
        <v>21</v>
      </c>
      <c r="V673" s="25">
        <f>P673*(U673/100)</f>
        <v>0</v>
      </c>
      <c r="W673" s="25">
        <f>P673+V673</f>
        <v>0</v>
      </c>
      <c r="X673" s="54"/>
      <c r="Y673" s="53" t="s">
        <v>101</v>
      </c>
      <c r="Z673" s="53" t="s">
        <v>27</v>
      </c>
    </row>
    <row r="674" spans="6:26" s="58" customFormat="1" ht="11.25" outlineLevel="3" x14ac:dyDescent="0.2">
      <c r="F674" s="59"/>
      <c r="G674" s="60"/>
      <c r="H674" s="60"/>
      <c r="I674" s="60"/>
      <c r="J674" s="61" t="s">
        <v>1177</v>
      </c>
      <c r="K674" s="60"/>
      <c r="L674" s="62">
        <v>47.1</v>
      </c>
      <c r="M674" s="63"/>
      <c r="N674" s="64"/>
      <c r="O674" s="63"/>
      <c r="P674" s="65"/>
      <c r="Q674" s="66"/>
      <c r="R674" s="63"/>
      <c r="S674" s="63"/>
      <c r="T674" s="63"/>
      <c r="U674" s="101" t="s">
        <v>3</v>
      </c>
      <c r="V674" s="63"/>
      <c r="W674" s="63"/>
      <c r="X674" s="61"/>
      <c r="Y674" s="60"/>
      <c r="Z674" s="60"/>
    </row>
    <row r="675" spans="6:26" s="52" customFormat="1" ht="12" outlineLevel="2" x14ac:dyDescent="0.2">
      <c r="F675" s="20">
        <v>3</v>
      </c>
      <c r="G675" s="21" t="s">
        <v>10</v>
      </c>
      <c r="H675" s="53" t="s">
        <v>575</v>
      </c>
      <c r="I675" s="53"/>
      <c r="J675" s="54" t="s">
        <v>1933</v>
      </c>
      <c r="K675" s="21" t="s">
        <v>0</v>
      </c>
      <c r="L675" s="55">
        <v>3.15</v>
      </c>
      <c r="M675" s="24">
        <v>0</v>
      </c>
      <c r="N675" s="55">
        <f>L675*(1+M675/100)</f>
        <v>3.15</v>
      </c>
      <c r="O675" s="24">
        <v>0</v>
      </c>
      <c r="P675" s="25">
        <f>N675*O675</f>
        <v>0</v>
      </c>
      <c r="Q675" s="56"/>
      <c r="R675" s="57">
        <f>N675*Q675</f>
        <v>0</v>
      </c>
      <c r="S675" s="56"/>
      <c r="T675" s="57">
        <f>N675*S675</f>
        <v>0</v>
      </c>
      <c r="U675" s="25">
        <v>21</v>
      </c>
      <c r="V675" s="25">
        <f>P675*(U675/100)</f>
        <v>0</v>
      </c>
      <c r="W675" s="25">
        <f>P675+V675</f>
        <v>0</v>
      </c>
      <c r="X675" s="54"/>
      <c r="Y675" s="53" t="s">
        <v>101</v>
      </c>
      <c r="Z675" s="53" t="s">
        <v>27</v>
      </c>
    </row>
    <row r="676" spans="6:26" s="102" customFormat="1" ht="12.75" customHeight="1" outlineLevel="2" x14ac:dyDescent="0.2">
      <c r="F676" s="103"/>
      <c r="G676" s="104"/>
      <c r="H676" s="104"/>
      <c r="I676" s="104"/>
      <c r="J676" s="105"/>
      <c r="K676" s="104"/>
      <c r="L676" s="106"/>
      <c r="M676" s="107"/>
      <c r="N676" s="106"/>
      <c r="O676" s="107"/>
      <c r="P676" s="108"/>
      <c r="Q676" s="109"/>
      <c r="R676" s="107"/>
      <c r="S676" s="107"/>
      <c r="T676" s="107"/>
      <c r="U676" s="110" t="s">
        <v>3</v>
      </c>
      <c r="V676" s="107"/>
      <c r="W676" s="107"/>
      <c r="X676" s="107"/>
      <c r="Y676" s="104"/>
      <c r="Z676" s="104"/>
    </row>
    <row r="677" spans="6:26" s="43" customFormat="1" ht="16.5" customHeight="1" outlineLevel="1" x14ac:dyDescent="0.2">
      <c r="F677" s="44"/>
      <c r="G677" s="6"/>
      <c r="H677" s="45"/>
      <c r="I677" s="45"/>
      <c r="J677" s="45" t="s">
        <v>1173</v>
      </c>
      <c r="K677" s="6"/>
      <c r="L677" s="46"/>
      <c r="M677" s="47"/>
      <c r="N677" s="46"/>
      <c r="O677" s="47"/>
      <c r="P677" s="48">
        <f>SUBTOTAL(9,P678:P727)</f>
        <v>0</v>
      </c>
      <c r="Q677" s="49"/>
      <c r="R677" s="50">
        <f>SUBTOTAL(9,R678:R727)</f>
        <v>3.9785276600000001</v>
      </c>
      <c r="S677" s="47"/>
      <c r="T677" s="50">
        <f>SUBTOTAL(9,T678:T727)</f>
        <v>0</v>
      </c>
      <c r="U677" s="100" t="s">
        <v>3</v>
      </c>
      <c r="V677" s="48">
        <f>SUBTOTAL(9,V678:V727)</f>
        <v>0</v>
      </c>
      <c r="W677" s="48">
        <f>SUBTOTAL(9,W678:W727)</f>
        <v>0</v>
      </c>
      <c r="X677" s="51"/>
      <c r="Y677" s="29"/>
      <c r="Z677" s="29"/>
    </row>
    <row r="678" spans="6:26" s="52" customFormat="1" ht="24" outlineLevel="2" x14ac:dyDescent="0.2">
      <c r="F678" s="20">
        <v>1</v>
      </c>
      <c r="G678" s="21" t="s">
        <v>2</v>
      </c>
      <c r="H678" s="53" t="s">
        <v>132</v>
      </c>
      <c r="I678" s="53"/>
      <c r="J678" s="54" t="s">
        <v>2062</v>
      </c>
      <c r="K678" s="21" t="s">
        <v>15</v>
      </c>
      <c r="L678" s="55">
        <v>209.23999999999998</v>
      </c>
      <c r="M678" s="24">
        <v>3</v>
      </c>
      <c r="N678" s="55">
        <f>L678*(1+M678/100)</f>
        <v>215.51719999999997</v>
      </c>
      <c r="O678" s="24">
        <v>0</v>
      </c>
      <c r="P678" s="25">
        <f>N678*O678</f>
        <v>0</v>
      </c>
      <c r="Q678" s="56">
        <v>1E-3</v>
      </c>
      <c r="R678" s="57">
        <f>N678*Q678</f>
        <v>0.21551719999999999</v>
      </c>
      <c r="S678" s="56"/>
      <c r="T678" s="57">
        <f>N678*S678</f>
        <v>0</v>
      </c>
      <c r="U678" s="25">
        <v>21</v>
      </c>
      <c r="V678" s="25">
        <f>P678*(U678/100)</f>
        <v>0</v>
      </c>
      <c r="W678" s="25">
        <f>P678+V678</f>
        <v>0</v>
      </c>
      <c r="X678" s="54"/>
      <c r="Y678" s="53" t="s">
        <v>101</v>
      </c>
      <c r="Z678" s="53" t="s">
        <v>28</v>
      </c>
    </row>
    <row r="679" spans="6:26" s="58" customFormat="1" ht="11.25" outlineLevel="3" x14ac:dyDescent="0.2">
      <c r="F679" s="59"/>
      <c r="G679" s="60"/>
      <c r="H679" s="60"/>
      <c r="I679" s="60"/>
      <c r="J679" s="61" t="s">
        <v>1150</v>
      </c>
      <c r="K679" s="60"/>
      <c r="L679" s="62">
        <v>172.48</v>
      </c>
      <c r="M679" s="63"/>
      <c r="N679" s="64"/>
      <c r="O679" s="63"/>
      <c r="P679" s="65"/>
      <c r="Q679" s="66"/>
      <c r="R679" s="63"/>
      <c r="S679" s="63"/>
      <c r="T679" s="63"/>
      <c r="U679" s="101" t="s">
        <v>3</v>
      </c>
      <c r="V679" s="63"/>
      <c r="W679" s="63"/>
      <c r="X679" s="61"/>
      <c r="Y679" s="60"/>
      <c r="Z679" s="60"/>
    </row>
    <row r="680" spans="6:26" s="58" customFormat="1" ht="11.25" outlineLevel="3" x14ac:dyDescent="0.2">
      <c r="F680" s="59"/>
      <c r="G680" s="60"/>
      <c r="H680" s="60"/>
      <c r="I680" s="60"/>
      <c r="J680" s="61" t="s">
        <v>1131</v>
      </c>
      <c r="K680" s="60"/>
      <c r="L680" s="62">
        <v>13.17</v>
      </c>
      <c r="M680" s="63"/>
      <c r="N680" s="64"/>
      <c r="O680" s="63"/>
      <c r="P680" s="65"/>
      <c r="Q680" s="66"/>
      <c r="R680" s="63"/>
      <c r="S680" s="63"/>
      <c r="T680" s="63"/>
      <c r="U680" s="101" t="s">
        <v>3</v>
      </c>
      <c r="V680" s="63"/>
      <c r="W680" s="63"/>
      <c r="X680" s="61"/>
      <c r="Y680" s="60"/>
      <c r="Z680" s="60"/>
    </row>
    <row r="681" spans="6:26" s="58" customFormat="1" ht="11.25" outlineLevel="3" x14ac:dyDescent="0.2">
      <c r="F681" s="59"/>
      <c r="G681" s="60"/>
      <c r="H681" s="60"/>
      <c r="I681" s="60"/>
      <c r="J681" s="61" t="s">
        <v>1151</v>
      </c>
      <c r="K681" s="60"/>
      <c r="L681" s="62">
        <v>23.59</v>
      </c>
      <c r="M681" s="63"/>
      <c r="N681" s="64"/>
      <c r="O681" s="63"/>
      <c r="P681" s="65"/>
      <c r="Q681" s="66"/>
      <c r="R681" s="63"/>
      <c r="S681" s="63"/>
      <c r="T681" s="63"/>
      <c r="U681" s="101" t="s">
        <v>3</v>
      </c>
      <c r="V681" s="63"/>
      <c r="W681" s="63"/>
      <c r="X681" s="61"/>
      <c r="Y681" s="60"/>
      <c r="Z681" s="60"/>
    </row>
    <row r="682" spans="6:26" s="52" customFormat="1" ht="12" outlineLevel="2" x14ac:dyDescent="0.2">
      <c r="F682" s="20">
        <v>2</v>
      </c>
      <c r="G682" s="21" t="s">
        <v>2</v>
      </c>
      <c r="H682" s="53" t="s">
        <v>133</v>
      </c>
      <c r="I682" s="53"/>
      <c r="J682" s="54" t="s">
        <v>1865</v>
      </c>
      <c r="K682" s="21" t="s">
        <v>15</v>
      </c>
      <c r="L682" s="55">
        <v>148.39999999999998</v>
      </c>
      <c r="M682" s="24">
        <v>3</v>
      </c>
      <c r="N682" s="55">
        <f>L682*(1+M682/100)</f>
        <v>152.85199999999998</v>
      </c>
      <c r="O682" s="24">
        <v>0</v>
      </c>
      <c r="P682" s="25">
        <f>N682*O682</f>
        <v>0</v>
      </c>
      <c r="Q682" s="56">
        <v>1.5E-3</v>
      </c>
      <c r="R682" s="57">
        <f>N682*Q682</f>
        <v>0.22927799999999998</v>
      </c>
      <c r="S682" s="56"/>
      <c r="T682" s="57">
        <f>N682*S682</f>
        <v>0</v>
      </c>
      <c r="U682" s="25">
        <v>21</v>
      </c>
      <c r="V682" s="25">
        <f>P682*(U682/100)</f>
        <v>0</v>
      </c>
      <c r="W682" s="25">
        <f>P682+V682</f>
        <v>0</v>
      </c>
      <c r="X682" s="54"/>
      <c r="Y682" s="53" t="s">
        <v>101</v>
      </c>
      <c r="Z682" s="53" t="s">
        <v>28</v>
      </c>
    </row>
    <row r="683" spans="6:26" s="58" customFormat="1" ht="11.25" outlineLevel="3" x14ac:dyDescent="0.2">
      <c r="F683" s="59"/>
      <c r="G683" s="60"/>
      <c r="H683" s="60"/>
      <c r="I683" s="60"/>
      <c r="J683" s="61" t="s">
        <v>1117</v>
      </c>
      <c r="K683" s="60"/>
      <c r="L683" s="62">
        <v>91.96</v>
      </c>
      <c r="M683" s="63"/>
      <c r="N683" s="64"/>
      <c r="O683" s="63"/>
      <c r="P683" s="65"/>
      <c r="Q683" s="66"/>
      <c r="R683" s="63"/>
      <c r="S683" s="63"/>
      <c r="T683" s="63"/>
      <c r="U683" s="101" t="s">
        <v>3</v>
      </c>
      <c r="V683" s="63"/>
      <c r="W683" s="63"/>
      <c r="X683" s="61"/>
      <c r="Y683" s="60"/>
      <c r="Z683" s="60"/>
    </row>
    <row r="684" spans="6:26" s="58" customFormat="1" ht="11.25" outlineLevel="3" x14ac:dyDescent="0.2">
      <c r="F684" s="59"/>
      <c r="G684" s="60"/>
      <c r="H684" s="60"/>
      <c r="I684" s="60"/>
      <c r="J684" s="61" t="s">
        <v>1133</v>
      </c>
      <c r="K684" s="60"/>
      <c r="L684" s="62">
        <v>56.44</v>
      </c>
      <c r="M684" s="63"/>
      <c r="N684" s="64"/>
      <c r="O684" s="63"/>
      <c r="P684" s="65"/>
      <c r="Q684" s="66"/>
      <c r="R684" s="63"/>
      <c r="S684" s="63"/>
      <c r="T684" s="63"/>
      <c r="U684" s="101" t="s">
        <v>3</v>
      </c>
      <c r="V684" s="63"/>
      <c r="W684" s="63"/>
      <c r="X684" s="61"/>
      <c r="Y684" s="60"/>
      <c r="Z684" s="60"/>
    </row>
    <row r="685" spans="6:26" s="52" customFormat="1" ht="12" outlineLevel="2" x14ac:dyDescent="0.2">
      <c r="F685" s="20">
        <v>3</v>
      </c>
      <c r="G685" s="21" t="s">
        <v>2</v>
      </c>
      <c r="H685" s="53" t="s">
        <v>134</v>
      </c>
      <c r="I685" s="53"/>
      <c r="J685" s="54" t="s">
        <v>1875</v>
      </c>
      <c r="K685" s="21" t="s">
        <v>15</v>
      </c>
      <c r="L685" s="55">
        <v>4.68</v>
      </c>
      <c r="M685" s="24">
        <v>3</v>
      </c>
      <c r="N685" s="55">
        <f>L685*(1+M685/100)</f>
        <v>4.8204000000000002</v>
      </c>
      <c r="O685" s="24">
        <v>0</v>
      </c>
      <c r="P685" s="25">
        <f>N685*O685</f>
        <v>0</v>
      </c>
      <c r="Q685" s="56">
        <v>3.5000000000000001E-3</v>
      </c>
      <c r="R685" s="57">
        <f>N685*Q685</f>
        <v>1.6871400000000002E-2</v>
      </c>
      <c r="S685" s="56"/>
      <c r="T685" s="57">
        <f>N685*S685</f>
        <v>0</v>
      </c>
      <c r="U685" s="25">
        <v>21</v>
      </c>
      <c r="V685" s="25">
        <f>P685*(U685/100)</f>
        <v>0</v>
      </c>
      <c r="W685" s="25">
        <f>P685+V685</f>
        <v>0</v>
      </c>
      <c r="X685" s="54"/>
      <c r="Y685" s="53" t="s">
        <v>101</v>
      </c>
      <c r="Z685" s="53" t="s">
        <v>28</v>
      </c>
    </row>
    <row r="686" spans="6:26" s="58" customFormat="1" ht="11.25" outlineLevel="3" x14ac:dyDescent="0.2">
      <c r="F686" s="59"/>
      <c r="G686" s="60"/>
      <c r="H686" s="60"/>
      <c r="I686" s="60"/>
      <c r="J686" s="61" t="s">
        <v>1113</v>
      </c>
      <c r="K686" s="60"/>
      <c r="L686" s="62">
        <v>4.68</v>
      </c>
      <c r="M686" s="63"/>
      <c r="N686" s="64"/>
      <c r="O686" s="63"/>
      <c r="P686" s="65"/>
      <c r="Q686" s="66"/>
      <c r="R686" s="63"/>
      <c r="S686" s="63"/>
      <c r="T686" s="63"/>
      <c r="U686" s="101" t="s">
        <v>3</v>
      </c>
      <c r="V686" s="63"/>
      <c r="W686" s="63"/>
      <c r="X686" s="61"/>
      <c r="Y686" s="60"/>
      <c r="Z686" s="60"/>
    </row>
    <row r="687" spans="6:26" s="52" customFormat="1" ht="12" outlineLevel="2" x14ac:dyDescent="0.2">
      <c r="F687" s="20">
        <v>4</v>
      </c>
      <c r="G687" s="21" t="s">
        <v>2</v>
      </c>
      <c r="H687" s="53" t="s">
        <v>144</v>
      </c>
      <c r="I687" s="53"/>
      <c r="J687" s="54" t="s">
        <v>1762</v>
      </c>
      <c r="K687" s="21" t="s">
        <v>15</v>
      </c>
      <c r="L687" s="55">
        <v>94.2</v>
      </c>
      <c r="M687" s="24">
        <v>3</v>
      </c>
      <c r="N687" s="55">
        <f>L687*(1+M687/100)</f>
        <v>97.02600000000001</v>
      </c>
      <c r="O687" s="24">
        <v>0</v>
      </c>
      <c r="P687" s="25">
        <f>N687*O687</f>
        <v>0</v>
      </c>
      <c r="Q687" s="56">
        <v>1.4E-3</v>
      </c>
      <c r="R687" s="57">
        <f>N687*Q687</f>
        <v>0.13583640000000002</v>
      </c>
      <c r="S687" s="56"/>
      <c r="T687" s="57">
        <f>N687*S687</f>
        <v>0</v>
      </c>
      <c r="U687" s="25">
        <v>21</v>
      </c>
      <c r="V687" s="25">
        <f>P687*(U687/100)</f>
        <v>0</v>
      </c>
      <c r="W687" s="25">
        <f>P687+V687</f>
        <v>0</v>
      </c>
      <c r="X687" s="54"/>
      <c r="Y687" s="53" t="s">
        <v>101</v>
      </c>
      <c r="Z687" s="53" t="s">
        <v>28</v>
      </c>
    </row>
    <row r="688" spans="6:26" s="58" customFormat="1" ht="11.25" outlineLevel="3" x14ac:dyDescent="0.2">
      <c r="F688" s="59"/>
      <c r="G688" s="60"/>
      <c r="H688" s="60"/>
      <c r="I688" s="60"/>
      <c r="J688" s="61" t="s">
        <v>1078</v>
      </c>
      <c r="K688" s="60"/>
      <c r="L688" s="62">
        <v>94.2</v>
      </c>
      <c r="M688" s="63"/>
      <c r="N688" s="64"/>
      <c r="O688" s="63"/>
      <c r="P688" s="65"/>
      <c r="Q688" s="66"/>
      <c r="R688" s="63"/>
      <c r="S688" s="63"/>
      <c r="T688" s="63"/>
      <c r="U688" s="101" t="s">
        <v>3</v>
      </c>
      <c r="V688" s="63"/>
      <c r="W688" s="63"/>
      <c r="X688" s="61"/>
      <c r="Y688" s="60"/>
      <c r="Z688" s="60"/>
    </row>
    <row r="689" spans="6:26" s="52" customFormat="1" ht="12" outlineLevel="2" x14ac:dyDescent="0.2">
      <c r="F689" s="20">
        <v>5</v>
      </c>
      <c r="G689" s="21" t="s">
        <v>2</v>
      </c>
      <c r="H689" s="53" t="s">
        <v>145</v>
      </c>
      <c r="I689" s="53"/>
      <c r="J689" s="54" t="s">
        <v>1763</v>
      </c>
      <c r="K689" s="21" t="s">
        <v>15</v>
      </c>
      <c r="L689" s="55">
        <v>250.38199999999998</v>
      </c>
      <c r="M689" s="24">
        <v>3</v>
      </c>
      <c r="N689" s="55">
        <f>L689*(1+M689/100)</f>
        <v>257.89346</v>
      </c>
      <c r="O689" s="24">
        <v>0</v>
      </c>
      <c r="P689" s="25">
        <f>N689*O689</f>
        <v>0</v>
      </c>
      <c r="Q689" s="56">
        <v>3.0000000000000001E-3</v>
      </c>
      <c r="R689" s="57">
        <f>N689*Q689</f>
        <v>0.77368038000000006</v>
      </c>
      <c r="S689" s="56"/>
      <c r="T689" s="57">
        <f>N689*S689</f>
        <v>0</v>
      </c>
      <c r="U689" s="25">
        <v>21</v>
      </c>
      <c r="V689" s="25">
        <f>P689*(U689/100)</f>
        <v>0</v>
      </c>
      <c r="W689" s="25">
        <f>P689+V689</f>
        <v>0</v>
      </c>
      <c r="X689" s="54"/>
      <c r="Y689" s="53" t="s">
        <v>101</v>
      </c>
      <c r="Z689" s="53" t="s">
        <v>28</v>
      </c>
    </row>
    <row r="690" spans="6:26" s="58" customFormat="1" ht="11.25" outlineLevel="3" x14ac:dyDescent="0.2">
      <c r="F690" s="59"/>
      <c r="G690" s="60"/>
      <c r="H690" s="60"/>
      <c r="I690" s="60"/>
      <c r="J690" s="61" t="s">
        <v>1155</v>
      </c>
      <c r="K690" s="60"/>
      <c r="L690" s="62">
        <v>57.75</v>
      </c>
      <c r="M690" s="63"/>
      <c r="N690" s="64"/>
      <c r="O690" s="63"/>
      <c r="P690" s="65"/>
      <c r="Q690" s="66"/>
      <c r="R690" s="63"/>
      <c r="S690" s="63"/>
      <c r="T690" s="63"/>
      <c r="U690" s="101" t="s">
        <v>3</v>
      </c>
      <c r="V690" s="63"/>
      <c r="W690" s="63"/>
      <c r="X690" s="61"/>
      <c r="Y690" s="60"/>
      <c r="Z690" s="60"/>
    </row>
    <row r="691" spans="6:26" s="58" customFormat="1" ht="11.25" outlineLevel="3" x14ac:dyDescent="0.2">
      <c r="F691" s="59"/>
      <c r="G691" s="60"/>
      <c r="H691" s="60"/>
      <c r="I691" s="60"/>
      <c r="J691" s="61" t="s">
        <v>1460</v>
      </c>
      <c r="K691" s="60"/>
      <c r="L691" s="62">
        <v>192.63199999999998</v>
      </c>
      <c r="M691" s="63"/>
      <c r="N691" s="64"/>
      <c r="O691" s="63"/>
      <c r="P691" s="65"/>
      <c r="Q691" s="66"/>
      <c r="R691" s="63"/>
      <c r="S691" s="63"/>
      <c r="T691" s="63"/>
      <c r="U691" s="101" t="s">
        <v>3</v>
      </c>
      <c r="V691" s="63"/>
      <c r="W691" s="63"/>
      <c r="X691" s="61"/>
      <c r="Y691" s="60"/>
      <c r="Z691" s="60"/>
    </row>
    <row r="692" spans="6:26" s="52" customFormat="1" ht="12" outlineLevel="2" x14ac:dyDescent="0.2">
      <c r="F692" s="20">
        <v>6</v>
      </c>
      <c r="G692" s="21" t="s">
        <v>2</v>
      </c>
      <c r="H692" s="53" t="s">
        <v>146</v>
      </c>
      <c r="I692" s="53"/>
      <c r="J692" s="54" t="s">
        <v>1773</v>
      </c>
      <c r="K692" s="21" t="s">
        <v>15</v>
      </c>
      <c r="L692" s="55">
        <v>45.3</v>
      </c>
      <c r="M692" s="24">
        <v>3</v>
      </c>
      <c r="N692" s="55">
        <f>L692*(1+M692/100)</f>
        <v>46.658999999999999</v>
      </c>
      <c r="O692" s="24">
        <v>0</v>
      </c>
      <c r="P692" s="25">
        <f>N692*O692</f>
        <v>0</v>
      </c>
      <c r="Q692" s="56">
        <v>5.0000000000000001E-3</v>
      </c>
      <c r="R692" s="57">
        <f>N692*Q692</f>
        <v>0.233295</v>
      </c>
      <c r="S692" s="56"/>
      <c r="T692" s="57">
        <f>N692*S692</f>
        <v>0</v>
      </c>
      <c r="U692" s="25">
        <v>21</v>
      </c>
      <c r="V692" s="25">
        <f>P692*(U692/100)</f>
        <v>0</v>
      </c>
      <c r="W692" s="25">
        <f>P692+V692</f>
        <v>0</v>
      </c>
      <c r="X692" s="54"/>
      <c r="Y692" s="53" t="s">
        <v>101</v>
      </c>
      <c r="Z692" s="53" t="s">
        <v>28</v>
      </c>
    </row>
    <row r="693" spans="6:26" s="58" customFormat="1" ht="11.25" outlineLevel="3" x14ac:dyDescent="0.2">
      <c r="F693" s="59"/>
      <c r="G693" s="60"/>
      <c r="H693" s="60"/>
      <c r="I693" s="60"/>
      <c r="J693" s="61" t="s">
        <v>1112</v>
      </c>
      <c r="K693" s="60"/>
      <c r="L693" s="62">
        <v>45.3</v>
      </c>
      <c r="M693" s="63"/>
      <c r="N693" s="64"/>
      <c r="O693" s="63"/>
      <c r="P693" s="65"/>
      <c r="Q693" s="66"/>
      <c r="R693" s="63"/>
      <c r="S693" s="63"/>
      <c r="T693" s="63"/>
      <c r="U693" s="101" t="s">
        <v>3</v>
      </c>
      <c r="V693" s="63"/>
      <c r="W693" s="63"/>
      <c r="X693" s="61"/>
      <c r="Y693" s="60"/>
      <c r="Z693" s="60"/>
    </row>
    <row r="694" spans="6:26" s="52" customFormat="1" ht="12" outlineLevel="2" x14ac:dyDescent="0.2">
      <c r="F694" s="20">
        <v>7</v>
      </c>
      <c r="G694" s="21" t="s">
        <v>2</v>
      </c>
      <c r="H694" s="53" t="s">
        <v>147</v>
      </c>
      <c r="I694" s="53"/>
      <c r="J694" s="54" t="s">
        <v>1774</v>
      </c>
      <c r="K694" s="21" t="s">
        <v>15</v>
      </c>
      <c r="L694" s="55">
        <v>250.38199999999998</v>
      </c>
      <c r="M694" s="24">
        <v>3</v>
      </c>
      <c r="N694" s="55">
        <f>L694*(1+M694/100)</f>
        <v>257.89346</v>
      </c>
      <c r="O694" s="24">
        <v>0</v>
      </c>
      <c r="P694" s="25">
        <f>N694*O694</f>
        <v>0</v>
      </c>
      <c r="Q694" s="56">
        <v>8.0000000000000002E-3</v>
      </c>
      <c r="R694" s="57">
        <f>N694*Q694</f>
        <v>2.0631476800000002</v>
      </c>
      <c r="S694" s="56"/>
      <c r="T694" s="57">
        <f>N694*S694</f>
        <v>0</v>
      </c>
      <c r="U694" s="25">
        <v>21</v>
      </c>
      <c r="V694" s="25">
        <f>P694*(U694/100)</f>
        <v>0</v>
      </c>
      <c r="W694" s="25">
        <f>P694+V694</f>
        <v>0</v>
      </c>
      <c r="X694" s="54"/>
      <c r="Y694" s="53" t="s">
        <v>101</v>
      </c>
      <c r="Z694" s="53" t="s">
        <v>28</v>
      </c>
    </row>
    <row r="695" spans="6:26" s="58" customFormat="1" ht="11.25" outlineLevel="3" x14ac:dyDescent="0.2">
      <c r="F695" s="59"/>
      <c r="G695" s="60"/>
      <c r="H695" s="60"/>
      <c r="I695" s="60"/>
      <c r="J695" s="61" t="s">
        <v>1155</v>
      </c>
      <c r="K695" s="60"/>
      <c r="L695" s="62">
        <v>57.75</v>
      </c>
      <c r="M695" s="63"/>
      <c r="N695" s="64"/>
      <c r="O695" s="63"/>
      <c r="P695" s="65"/>
      <c r="Q695" s="66"/>
      <c r="R695" s="63"/>
      <c r="S695" s="63"/>
      <c r="T695" s="63"/>
      <c r="U695" s="101" t="s">
        <v>3</v>
      </c>
      <c r="V695" s="63"/>
      <c r="W695" s="63"/>
      <c r="X695" s="61"/>
      <c r="Y695" s="60"/>
      <c r="Z695" s="60"/>
    </row>
    <row r="696" spans="6:26" s="58" customFormat="1" ht="11.25" outlineLevel="3" x14ac:dyDescent="0.2">
      <c r="F696" s="59"/>
      <c r="G696" s="60"/>
      <c r="H696" s="60"/>
      <c r="I696" s="60"/>
      <c r="J696" s="61" t="s">
        <v>1460</v>
      </c>
      <c r="K696" s="60"/>
      <c r="L696" s="62">
        <v>192.63199999999998</v>
      </c>
      <c r="M696" s="63"/>
      <c r="N696" s="64"/>
      <c r="O696" s="63"/>
      <c r="P696" s="65"/>
      <c r="Q696" s="66"/>
      <c r="R696" s="63"/>
      <c r="S696" s="63"/>
      <c r="T696" s="63"/>
      <c r="U696" s="101" t="s">
        <v>3</v>
      </c>
      <c r="V696" s="63"/>
      <c r="W696" s="63"/>
      <c r="X696" s="61"/>
      <c r="Y696" s="60"/>
      <c r="Z696" s="60"/>
    </row>
    <row r="697" spans="6:26" s="52" customFormat="1" ht="24" outlineLevel="2" x14ac:dyDescent="0.2">
      <c r="F697" s="20">
        <v>8</v>
      </c>
      <c r="G697" s="21" t="s">
        <v>10</v>
      </c>
      <c r="H697" s="53" t="s">
        <v>263</v>
      </c>
      <c r="I697" s="53"/>
      <c r="J697" s="54" t="s">
        <v>2028</v>
      </c>
      <c r="K697" s="21" t="s">
        <v>15</v>
      </c>
      <c r="L697" s="55">
        <v>500.76399999999995</v>
      </c>
      <c r="M697" s="24">
        <v>0</v>
      </c>
      <c r="N697" s="55">
        <f>L697*(1+M697/100)</f>
        <v>500.76399999999995</v>
      </c>
      <c r="O697" s="24">
        <v>0</v>
      </c>
      <c r="P697" s="25">
        <f>N697*O697</f>
        <v>0</v>
      </c>
      <c r="Q697" s="56">
        <v>2.9999999999999997E-4</v>
      </c>
      <c r="R697" s="57">
        <f>N697*Q697</f>
        <v>0.15022919999999998</v>
      </c>
      <c r="S697" s="56"/>
      <c r="T697" s="57">
        <f>N697*S697</f>
        <v>0</v>
      </c>
      <c r="U697" s="25">
        <v>21</v>
      </c>
      <c r="V697" s="25">
        <f>P697*(U697/100)</f>
        <v>0</v>
      </c>
      <c r="W697" s="25">
        <f>P697+V697</f>
        <v>0</v>
      </c>
      <c r="X697" s="54"/>
      <c r="Y697" s="53" t="s">
        <v>101</v>
      </c>
      <c r="Z697" s="53" t="s">
        <v>28</v>
      </c>
    </row>
    <row r="698" spans="6:26" s="58" customFormat="1" ht="11.25" outlineLevel="3" x14ac:dyDescent="0.2">
      <c r="F698" s="59"/>
      <c r="G698" s="60"/>
      <c r="H698" s="60"/>
      <c r="I698" s="60"/>
      <c r="J698" s="61" t="s">
        <v>1181</v>
      </c>
      <c r="K698" s="60"/>
      <c r="L698" s="62">
        <v>115.5</v>
      </c>
      <c r="M698" s="63"/>
      <c r="N698" s="64"/>
      <c r="O698" s="63"/>
      <c r="P698" s="65"/>
      <c r="Q698" s="66"/>
      <c r="R698" s="63"/>
      <c r="S698" s="63"/>
      <c r="T698" s="63"/>
      <c r="U698" s="101" t="s">
        <v>3</v>
      </c>
      <c r="V698" s="63"/>
      <c r="W698" s="63"/>
      <c r="X698" s="61"/>
      <c r="Y698" s="60"/>
      <c r="Z698" s="60"/>
    </row>
    <row r="699" spans="6:26" s="58" customFormat="1" ht="11.25" outlineLevel="3" x14ac:dyDescent="0.2">
      <c r="F699" s="59"/>
      <c r="G699" s="60"/>
      <c r="H699" s="60"/>
      <c r="I699" s="60"/>
      <c r="J699" s="61" t="s">
        <v>1473</v>
      </c>
      <c r="K699" s="60"/>
      <c r="L699" s="62">
        <v>385.26399999999995</v>
      </c>
      <c r="M699" s="63"/>
      <c r="N699" s="64"/>
      <c r="O699" s="63"/>
      <c r="P699" s="65"/>
      <c r="Q699" s="66"/>
      <c r="R699" s="63"/>
      <c r="S699" s="63"/>
      <c r="T699" s="63"/>
      <c r="U699" s="101" t="s">
        <v>3</v>
      </c>
      <c r="V699" s="63"/>
      <c r="W699" s="63"/>
      <c r="X699" s="61"/>
      <c r="Y699" s="60"/>
      <c r="Z699" s="60"/>
    </row>
    <row r="700" spans="6:26" s="52" customFormat="1" ht="24" outlineLevel="2" x14ac:dyDescent="0.2">
      <c r="F700" s="20">
        <v>9</v>
      </c>
      <c r="G700" s="21" t="s">
        <v>10</v>
      </c>
      <c r="H700" s="53" t="s">
        <v>264</v>
      </c>
      <c r="I700" s="53"/>
      <c r="J700" s="54" t="s">
        <v>2013</v>
      </c>
      <c r="K700" s="21" t="s">
        <v>15</v>
      </c>
      <c r="L700" s="55">
        <v>4.68</v>
      </c>
      <c r="M700" s="24">
        <v>0</v>
      </c>
      <c r="N700" s="55">
        <f>L700*(1+M700/100)</f>
        <v>4.68</v>
      </c>
      <c r="O700" s="24">
        <v>0</v>
      </c>
      <c r="P700" s="25">
        <f>N700*O700</f>
        <v>0</v>
      </c>
      <c r="Q700" s="56">
        <v>3.0000000000000001E-3</v>
      </c>
      <c r="R700" s="57">
        <f>N700*Q700</f>
        <v>1.4039999999999999E-2</v>
      </c>
      <c r="S700" s="56"/>
      <c r="T700" s="57">
        <f>N700*S700</f>
        <v>0</v>
      </c>
      <c r="U700" s="25">
        <v>21</v>
      </c>
      <c r="V700" s="25">
        <f>P700*(U700/100)</f>
        <v>0</v>
      </c>
      <c r="W700" s="25">
        <f>P700+V700</f>
        <v>0</v>
      </c>
      <c r="X700" s="54"/>
      <c r="Y700" s="53" t="s">
        <v>101</v>
      </c>
      <c r="Z700" s="53" t="s">
        <v>28</v>
      </c>
    </row>
    <row r="701" spans="6:26" s="58" customFormat="1" ht="11.25" outlineLevel="3" x14ac:dyDescent="0.2">
      <c r="F701" s="59"/>
      <c r="G701" s="60"/>
      <c r="H701" s="60"/>
      <c r="I701" s="60"/>
      <c r="J701" s="61" t="s">
        <v>1113</v>
      </c>
      <c r="K701" s="60"/>
      <c r="L701" s="62">
        <v>4.68</v>
      </c>
      <c r="M701" s="63"/>
      <c r="N701" s="64"/>
      <c r="O701" s="63"/>
      <c r="P701" s="65"/>
      <c r="Q701" s="66"/>
      <c r="R701" s="63"/>
      <c r="S701" s="63"/>
      <c r="T701" s="63"/>
      <c r="U701" s="101" t="s">
        <v>3</v>
      </c>
      <c r="V701" s="63"/>
      <c r="W701" s="63"/>
      <c r="X701" s="61"/>
      <c r="Y701" s="60"/>
      <c r="Z701" s="60"/>
    </row>
    <row r="702" spans="6:26" s="52" customFormat="1" ht="24" outlineLevel="2" x14ac:dyDescent="0.2">
      <c r="F702" s="20">
        <v>10</v>
      </c>
      <c r="G702" s="21" t="s">
        <v>10</v>
      </c>
      <c r="H702" s="53" t="s">
        <v>265</v>
      </c>
      <c r="I702" s="53"/>
      <c r="J702" s="54" t="s">
        <v>2050</v>
      </c>
      <c r="K702" s="21" t="s">
        <v>15</v>
      </c>
      <c r="L702" s="55">
        <v>45.3</v>
      </c>
      <c r="M702" s="24">
        <v>0</v>
      </c>
      <c r="N702" s="55">
        <f>L702*(1+M702/100)</f>
        <v>45.3</v>
      </c>
      <c r="O702" s="24">
        <v>0</v>
      </c>
      <c r="P702" s="25">
        <f>N702*O702</f>
        <v>0</v>
      </c>
      <c r="Q702" s="56"/>
      <c r="R702" s="57">
        <f>N702*Q702</f>
        <v>0</v>
      </c>
      <c r="S702" s="56"/>
      <c r="T702" s="57">
        <f>N702*S702</f>
        <v>0</v>
      </c>
      <c r="U702" s="25">
        <v>21</v>
      </c>
      <c r="V702" s="25">
        <f>P702*(U702/100)</f>
        <v>0</v>
      </c>
      <c r="W702" s="25">
        <f>P702+V702</f>
        <v>0</v>
      </c>
      <c r="X702" s="54"/>
      <c r="Y702" s="53" t="s">
        <v>101</v>
      </c>
      <c r="Z702" s="53" t="s">
        <v>28</v>
      </c>
    </row>
    <row r="703" spans="6:26" s="58" customFormat="1" ht="11.25" outlineLevel="3" x14ac:dyDescent="0.2">
      <c r="F703" s="59"/>
      <c r="G703" s="60"/>
      <c r="H703" s="60"/>
      <c r="I703" s="60"/>
      <c r="J703" s="61" t="s">
        <v>1112</v>
      </c>
      <c r="K703" s="60"/>
      <c r="L703" s="62">
        <v>45.3</v>
      </c>
      <c r="M703" s="63"/>
      <c r="N703" s="64"/>
      <c r="O703" s="63"/>
      <c r="P703" s="65"/>
      <c r="Q703" s="66"/>
      <c r="R703" s="63"/>
      <c r="S703" s="63"/>
      <c r="T703" s="63"/>
      <c r="U703" s="101" t="s">
        <v>3</v>
      </c>
      <c r="V703" s="63"/>
      <c r="W703" s="63"/>
      <c r="X703" s="61"/>
      <c r="Y703" s="60"/>
      <c r="Z703" s="60"/>
    </row>
    <row r="704" spans="6:26" s="52" customFormat="1" ht="24" outlineLevel="2" x14ac:dyDescent="0.2">
      <c r="F704" s="20">
        <v>11</v>
      </c>
      <c r="G704" s="21" t="s">
        <v>10</v>
      </c>
      <c r="H704" s="53" t="s">
        <v>266</v>
      </c>
      <c r="I704" s="53"/>
      <c r="J704" s="54" t="s">
        <v>2042</v>
      </c>
      <c r="K704" s="21" t="s">
        <v>15</v>
      </c>
      <c r="L704" s="55">
        <v>357.64</v>
      </c>
      <c r="M704" s="24">
        <v>0</v>
      </c>
      <c r="N704" s="55">
        <f>L704*(1+M704/100)</f>
        <v>357.64</v>
      </c>
      <c r="O704" s="24">
        <v>0</v>
      </c>
      <c r="P704" s="25">
        <f>N704*O704</f>
        <v>0</v>
      </c>
      <c r="Q704" s="56"/>
      <c r="R704" s="57">
        <f>N704*Q704</f>
        <v>0</v>
      </c>
      <c r="S704" s="56"/>
      <c r="T704" s="57">
        <f>N704*S704</f>
        <v>0</v>
      </c>
      <c r="U704" s="25">
        <v>21</v>
      </c>
      <c r="V704" s="25">
        <f>P704*(U704/100)</f>
        <v>0</v>
      </c>
      <c r="W704" s="25">
        <f>P704+V704</f>
        <v>0</v>
      </c>
      <c r="X704" s="54"/>
      <c r="Y704" s="53" t="s">
        <v>101</v>
      </c>
      <c r="Z704" s="53" t="s">
        <v>28</v>
      </c>
    </row>
    <row r="705" spans="6:26" s="58" customFormat="1" ht="11.25" outlineLevel="3" x14ac:dyDescent="0.2">
      <c r="F705" s="59"/>
      <c r="G705" s="60"/>
      <c r="H705" s="60"/>
      <c r="I705" s="60"/>
      <c r="J705" s="61" t="s">
        <v>1117</v>
      </c>
      <c r="K705" s="60"/>
      <c r="L705" s="62">
        <v>91.96</v>
      </c>
      <c r="M705" s="63"/>
      <c r="N705" s="64"/>
      <c r="O705" s="63"/>
      <c r="P705" s="65"/>
      <c r="Q705" s="66"/>
      <c r="R705" s="63"/>
      <c r="S705" s="63"/>
      <c r="T705" s="63"/>
      <c r="U705" s="101" t="s">
        <v>3</v>
      </c>
      <c r="V705" s="63"/>
      <c r="W705" s="63"/>
      <c r="X705" s="61"/>
      <c r="Y705" s="60"/>
      <c r="Z705" s="60"/>
    </row>
    <row r="706" spans="6:26" s="58" customFormat="1" ht="11.25" outlineLevel="3" x14ac:dyDescent="0.2">
      <c r="F706" s="59"/>
      <c r="G706" s="60"/>
      <c r="H706" s="60"/>
      <c r="I706" s="60"/>
      <c r="J706" s="61" t="s">
        <v>1133</v>
      </c>
      <c r="K706" s="60"/>
      <c r="L706" s="62">
        <v>56.44</v>
      </c>
      <c r="M706" s="63"/>
      <c r="N706" s="64"/>
      <c r="O706" s="63"/>
      <c r="P706" s="65"/>
      <c r="Q706" s="66"/>
      <c r="R706" s="63"/>
      <c r="S706" s="63"/>
      <c r="T706" s="63"/>
      <c r="U706" s="101" t="s">
        <v>3</v>
      </c>
      <c r="V706" s="63"/>
      <c r="W706" s="63"/>
      <c r="X706" s="61"/>
      <c r="Y706" s="60"/>
      <c r="Z706" s="60"/>
    </row>
    <row r="707" spans="6:26" s="58" customFormat="1" ht="11.25" outlineLevel="3" x14ac:dyDescent="0.2">
      <c r="F707" s="59"/>
      <c r="G707" s="60"/>
      <c r="H707" s="60"/>
      <c r="I707" s="60"/>
      <c r="J707" s="61" t="s">
        <v>1150</v>
      </c>
      <c r="K707" s="60"/>
      <c r="L707" s="62">
        <v>172.48</v>
      </c>
      <c r="M707" s="63"/>
      <c r="N707" s="64"/>
      <c r="O707" s="63"/>
      <c r="P707" s="65"/>
      <c r="Q707" s="66"/>
      <c r="R707" s="63"/>
      <c r="S707" s="63"/>
      <c r="T707" s="63"/>
      <c r="U707" s="101" t="s">
        <v>3</v>
      </c>
      <c r="V707" s="63"/>
      <c r="W707" s="63"/>
      <c r="X707" s="61"/>
      <c r="Y707" s="60"/>
      <c r="Z707" s="60"/>
    </row>
    <row r="708" spans="6:26" s="58" customFormat="1" ht="11.25" outlineLevel="3" x14ac:dyDescent="0.2">
      <c r="F708" s="59"/>
      <c r="G708" s="60"/>
      <c r="H708" s="60"/>
      <c r="I708" s="60"/>
      <c r="J708" s="61" t="s">
        <v>1131</v>
      </c>
      <c r="K708" s="60"/>
      <c r="L708" s="62">
        <v>13.17</v>
      </c>
      <c r="M708" s="63"/>
      <c r="N708" s="64"/>
      <c r="O708" s="63"/>
      <c r="P708" s="65"/>
      <c r="Q708" s="66"/>
      <c r="R708" s="63"/>
      <c r="S708" s="63"/>
      <c r="T708" s="63"/>
      <c r="U708" s="101" t="s">
        <v>3</v>
      </c>
      <c r="V708" s="63"/>
      <c r="W708" s="63"/>
      <c r="X708" s="61"/>
      <c r="Y708" s="60"/>
      <c r="Z708" s="60"/>
    </row>
    <row r="709" spans="6:26" s="58" customFormat="1" ht="11.25" outlineLevel="3" x14ac:dyDescent="0.2">
      <c r="F709" s="59"/>
      <c r="G709" s="60"/>
      <c r="H709" s="60"/>
      <c r="I709" s="60"/>
      <c r="J709" s="61" t="s">
        <v>1151</v>
      </c>
      <c r="K709" s="60"/>
      <c r="L709" s="62">
        <v>23.59</v>
      </c>
      <c r="M709" s="63"/>
      <c r="N709" s="64"/>
      <c r="O709" s="63"/>
      <c r="P709" s="65"/>
      <c r="Q709" s="66"/>
      <c r="R709" s="63"/>
      <c r="S709" s="63"/>
      <c r="T709" s="63"/>
      <c r="U709" s="101" t="s">
        <v>3</v>
      </c>
      <c r="V709" s="63"/>
      <c r="W709" s="63"/>
      <c r="X709" s="61"/>
      <c r="Y709" s="60"/>
      <c r="Z709" s="60"/>
    </row>
    <row r="710" spans="6:26" s="52" customFormat="1" ht="24" outlineLevel="2" x14ac:dyDescent="0.2">
      <c r="F710" s="20">
        <v>12</v>
      </c>
      <c r="G710" s="21" t="s">
        <v>10</v>
      </c>
      <c r="H710" s="53" t="s">
        <v>267</v>
      </c>
      <c r="I710" s="53"/>
      <c r="J710" s="54" t="s">
        <v>2057</v>
      </c>
      <c r="K710" s="21" t="s">
        <v>15</v>
      </c>
      <c r="L710" s="55">
        <v>94.2</v>
      </c>
      <c r="M710" s="24">
        <v>0</v>
      </c>
      <c r="N710" s="55">
        <f>L710*(1+M710/100)</f>
        <v>94.2</v>
      </c>
      <c r="O710" s="24">
        <v>0</v>
      </c>
      <c r="P710" s="25">
        <f>N710*O710</f>
        <v>0</v>
      </c>
      <c r="Q710" s="56"/>
      <c r="R710" s="57">
        <f>N710*Q710</f>
        <v>0</v>
      </c>
      <c r="S710" s="56"/>
      <c r="T710" s="57">
        <f>N710*S710</f>
        <v>0</v>
      </c>
      <c r="U710" s="25">
        <v>21</v>
      </c>
      <c r="V710" s="25">
        <f>P710*(U710/100)</f>
        <v>0</v>
      </c>
      <c r="W710" s="25">
        <f>P710+V710</f>
        <v>0</v>
      </c>
      <c r="X710" s="54"/>
      <c r="Y710" s="53" t="s">
        <v>101</v>
      </c>
      <c r="Z710" s="53" t="s">
        <v>28</v>
      </c>
    </row>
    <row r="711" spans="6:26" s="58" customFormat="1" ht="11.25" outlineLevel="3" x14ac:dyDescent="0.2">
      <c r="F711" s="59"/>
      <c r="G711" s="60"/>
      <c r="H711" s="60"/>
      <c r="I711" s="60"/>
      <c r="J711" s="61" t="s">
        <v>1078</v>
      </c>
      <c r="K711" s="60"/>
      <c r="L711" s="62">
        <v>94.2</v>
      </c>
      <c r="M711" s="63"/>
      <c r="N711" s="64"/>
      <c r="O711" s="63"/>
      <c r="P711" s="65"/>
      <c r="Q711" s="66"/>
      <c r="R711" s="63"/>
      <c r="S711" s="63"/>
      <c r="T711" s="63"/>
      <c r="U711" s="101" t="s">
        <v>3</v>
      </c>
      <c r="V711" s="63"/>
      <c r="W711" s="63"/>
      <c r="X711" s="61"/>
      <c r="Y711" s="60"/>
      <c r="Z711" s="60"/>
    </row>
    <row r="712" spans="6:26" s="52" customFormat="1" ht="24" outlineLevel="2" x14ac:dyDescent="0.2">
      <c r="F712" s="20">
        <v>13</v>
      </c>
      <c r="G712" s="21" t="s">
        <v>10</v>
      </c>
      <c r="H712" s="53" t="s">
        <v>268</v>
      </c>
      <c r="I712" s="53"/>
      <c r="J712" s="54" t="s">
        <v>1989</v>
      </c>
      <c r="K712" s="21" t="s">
        <v>15</v>
      </c>
      <c r="L712" s="55">
        <v>357.64</v>
      </c>
      <c r="M712" s="24">
        <v>0</v>
      </c>
      <c r="N712" s="55">
        <f>L712*(1+M712/100)</f>
        <v>357.64</v>
      </c>
      <c r="O712" s="24">
        <v>0</v>
      </c>
      <c r="P712" s="25">
        <f>N712*O712</f>
        <v>0</v>
      </c>
      <c r="Q712" s="56">
        <v>4.0999999999999999E-4</v>
      </c>
      <c r="R712" s="57">
        <f>N712*Q712</f>
        <v>0.1466324</v>
      </c>
      <c r="S712" s="56"/>
      <c r="T712" s="57">
        <f>N712*S712</f>
        <v>0</v>
      </c>
      <c r="U712" s="25">
        <v>21</v>
      </c>
      <c r="V712" s="25">
        <f>P712*(U712/100)</f>
        <v>0</v>
      </c>
      <c r="W712" s="25">
        <f>P712+V712</f>
        <v>0</v>
      </c>
      <c r="X712" s="54"/>
      <c r="Y712" s="53" t="s">
        <v>101</v>
      </c>
      <c r="Z712" s="53" t="s">
        <v>28</v>
      </c>
    </row>
    <row r="713" spans="6:26" s="58" customFormat="1" ht="11.25" outlineLevel="3" x14ac:dyDescent="0.2">
      <c r="F713" s="59"/>
      <c r="G713" s="60"/>
      <c r="H713" s="60"/>
      <c r="I713" s="60"/>
      <c r="J713" s="61" t="s">
        <v>1117</v>
      </c>
      <c r="K713" s="60"/>
      <c r="L713" s="62">
        <v>91.96</v>
      </c>
      <c r="M713" s="63"/>
      <c r="N713" s="64"/>
      <c r="O713" s="63"/>
      <c r="P713" s="65"/>
      <c r="Q713" s="66"/>
      <c r="R713" s="63"/>
      <c r="S713" s="63"/>
      <c r="T713" s="63"/>
      <c r="U713" s="101" t="s">
        <v>3</v>
      </c>
      <c r="V713" s="63"/>
      <c r="W713" s="63"/>
      <c r="X713" s="61"/>
      <c r="Y713" s="60"/>
      <c r="Z713" s="60"/>
    </row>
    <row r="714" spans="6:26" s="58" customFormat="1" ht="11.25" outlineLevel="3" x14ac:dyDescent="0.2">
      <c r="F714" s="59"/>
      <c r="G714" s="60"/>
      <c r="H714" s="60"/>
      <c r="I714" s="60"/>
      <c r="J714" s="61" t="s">
        <v>1133</v>
      </c>
      <c r="K714" s="60"/>
      <c r="L714" s="62">
        <v>56.44</v>
      </c>
      <c r="M714" s="63"/>
      <c r="N714" s="64"/>
      <c r="O714" s="63"/>
      <c r="P714" s="65"/>
      <c r="Q714" s="66"/>
      <c r="R714" s="63"/>
      <c r="S714" s="63"/>
      <c r="T714" s="63"/>
      <c r="U714" s="101" t="s">
        <v>3</v>
      </c>
      <c r="V714" s="63"/>
      <c r="W714" s="63"/>
      <c r="X714" s="61"/>
      <c r="Y714" s="60"/>
      <c r="Z714" s="60"/>
    </row>
    <row r="715" spans="6:26" s="58" customFormat="1" ht="11.25" outlineLevel="3" x14ac:dyDescent="0.2">
      <c r="F715" s="59"/>
      <c r="G715" s="60"/>
      <c r="H715" s="60"/>
      <c r="I715" s="60"/>
      <c r="J715" s="61" t="s">
        <v>1150</v>
      </c>
      <c r="K715" s="60"/>
      <c r="L715" s="62">
        <v>172.48</v>
      </c>
      <c r="M715" s="63"/>
      <c r="N715" s="64"/>
      <c r="O715" s="63"/>
      <c r="P715" s="65"/>
      <c r="Q715" s="66"/>
      <c r="R715" s="63"/>
      <c r="S715" s="63"/>
      <c r="T715" s="63"/>
      <c r="U715" s="101" t="s">
        <v>3</v>
      </c>
      <c r="V715" s="63"/>
      <c r="W715" s="63"/>
      <c r="X715" s="61"/>
      <c r="Y715" s="60"/>
      <c r="Z715" s="60"/>
    </row>
    <row r="716" spans="6:26" s="58" customFormat="1" ht="11.25" outlineLevel="3" x14ac:dyDescent="0.2">
      <c r="F716" s="59"/>
      <c r="G716" s="60"/>
      <c r="H716" s="60"/>
      <c r="I716" s="60"/>
      <c r="J716" s="61" t="s">
        <v>1131</v>
      </c>
      <c r="K716" s="60"/>
      <c r="L716" s="62">
        <v>13.17</v>
      </c>
      <c r="M716" s="63"/>
      <c r="N716" s="64"/>
      <c r="O716" s="63"/>
      <c r="P716" s="65"/>
      <c r="Q716" s="66"/>
      <c r="R716" s="63"/>
      <c r="S716" s="63"/>
      <c r="T716" s="63"/>
      <c r="U716" s="101" t="s">
        <v>3</v>
      </c>
      <c r="V716" s="63"/>
      <c r="W716" s="63"/>
      <c r="X716" s="61"/>
      <c r="Y716" s="60"/>
      <c r="Z716" s="60"/>
    </row>
    <row r="717" spans="6:26" s="58" customFormat="1" ht="11.25" outlineLevel="3" x14ac:dyDescent="0.2">
      <c r="F717" s="59"/>
      <c r="G717" s="60"/>
      <c r="H717" s="60"/>
      <c r="I717" s="60"/>
      <c r="J717" s="61" t="s">
        <v>1151</v>
      </c>
      <c r="K717" s="60"/>
      <c r="L717" s="62">
        <v>23.59</v>
      </c>
      <c r="M717" s="63"/>
      <c r="N717" s="64"/>
      <c r="O717" s="63"/>
      <c r="P717" s="65"/>
      <c r="Q717" s="66"/>
      <c r="R717" s="63"/>
      <c r="S717" s="63"/>
      <c r="T717" s="63"/>
      <c r="U717" s="101" t="s">
        <v>3</v>
      </c>
      <c r="V717" s="63"/>
      <c r="W717" s="63"/>
      <c r="X717" s="61"/>
      <c r="Y717" s="60"/>
      <c r="Z717" s="60"/>
    </row>
    <row r="718" spans="6:26" s="52" customFormat="1" ht="24" outlineLevel="2" x14ac:dyDescent="0.2">
      <c r="F718" s="20">
        <v>14</v>
      </c>
      <c r="G718" s="21" t="s">
        <v>10</v>
      </c>
      <c r="H718" s="53" t="s">
        <v>269</v>
      </c>
      <c r="I718" s="53"/>
      <c r="J718" s="54" t="s">
        <v>2018</v>
      </c>
      <c r="K718" s="21" t="s">
        <v>15</v>
      </c>
      <c r="L718" s="55">
        <v>43.5</v>
      </c>
      <c r="M718" s="24">
        <v>0</v>
      </c>
      <c r="N718" s="55">
        <f>L718*(1+M718/100)</f>
        <v>43.5</v>
      </c>
      <c r="O718" s="24">
        <v>0</v>
      </c>
      <c r="P718" s="25">
        <f>N718*O718</f>
        <v>0</v>
      </c>
      <c r="Q718" s="56"/>
      <c r="R718" s="57">
        <f>N718*Q718</f>
        <v>0</v>
      </c>
      <c r="S718" s="56"/>
      <c r="T718" s="57">
        <f>N718*S718</f>
        <v>0</v>
      </c>
      <c r="U718" s="25">
        <v>21</v>
      </c>
      <c r="V718" s="25">
        <f>P718*(U718/100)</f>
        <v>0</v>
      </c>
      <c r="W718" s="25">
        <f>P718+V718</f>
        <v>0</v>
      </c>
      <c r="X718" s="54"/>
      <c r="Y718" s="53" t="s">
        <v>101</v>
      </c>
      <c r="Z718" s="53" t="s">
        <v>28</v>
      </c>
    </row>
    <row r="719" spans="6:26" s="58" customFormat="1" ht="11.25" outlineLevel="3" x14ac:dyDescent="0.2">
      <c r="F719" s="59"/>
      <c r="G719" s="60"/>
      <c r="H719" s="60"/>
      <c r="I719" s="60"/>
      <c r="J719" s="61" t="s">
        <v>123</v>
      </c>
      <c r="K719" s="60"/>
      <c r="L719" s="62">
        <v>43.5</v>
      </c>
      <c r="M719" s="63"/>
      <c r="N719" s="64"/>
      <c r="O719" s="63"/>
      <c r="P719" s="65"/>
      <c r="Q719" s="66"/>
      <c r="R719" s="63"/>
      <c r="S719" s="63"/>
      <c r="T719" s="63"/>
      <c r="U719" s="101" t="s">
        <v>3</v>
      </c>
      <c r="V719" s="63"/>
      <c r="W719" s="63"/>
      <c r="X719" s="61"/>
      <c r="Y719" s="60"/>
      <c r="Z719" s="60"/>
    </row>
    <row r="720" spans="6:26" s="52" customFormat="1" ht="24" outlineLevel="2" x14ac:dyDescent="0.2">
      <c r="F720" s="20">
        <v>15</v>
      </c>
      <c r="G720" s="21" t="s">
        <v>10</v>
      </c>
      <c r="H720" s="53" t="s">
        <v>270</v>
      </c>
      <c r="I720" s="53"/>
      <c r="J720" s="54" t="s">
        <v>1994</v>
      </c>
      <c r="K720" s="21" t="s">
        <v>15</v>
      </c>
      <c r="L720" s="55">
        <v>3.6</v>
      </c>
      <c r="M720" s="24">
        <v>0</v>
      </c>
      <c r="N720" s="55">
        <f>L720*(1+M720/100)</f>
        <v>3.6</v>
      </c>
      <c r="O720" s="24">
        <v>0</v>
      </c>
      <c r="P720" s="25">
        <f>N720*O720</f>
        <v>0</v>
      </c>
      <c r="Q720" s="56"/>
      <c r="R720" s="57">
        <f>N720*Q720</f>
        <v>0</v>
      </c>
      <c r="S720" s="56"/>
      <c r="T720" s="57">
        <f>N720*S720</f>
        <v>0</v>
      </c>
      <c r="U720" s="25">
        <v>21</v>
      </c>
      <c r="V720" s="25">
        <f>P720*(U720/100)</f>
        <v>0</v>
      </c>
      <c r="W720" s="25">
        <f>P720+V720</f>
        <v>0</v>
      </c>
      <c r="X720" s="54"/>
      <c r="Y720" s="53" t="s">
        <v>101</v>
      </c>
      <c r="Z720" s="53" t="s">
        <v>28</v>
      </c>
    </row>
    <row r="721" spans="6:26" s="52" customFormat="1" ht="12" outlineLevel="2" x14ac:dyDescent="0.2">
      <c r="F721" s="20">
        <v>16</v>
      </c>
      <c r="G721" s="21" t="s">
        <v>10</v>
      </c>
      <c r="H721" s="53" t="s">
        <v>271</v>
      </c>
      <c r="I721" s="53"/>
      <c r="J721" s="54" t="s">
        <v>1884</v>
      </c>
      <c r="K721" s="21" t="s">
        <v>15</v>
      </c>
      <c r="L721" s="55">
        <v>295.68199999999996</v>
      </c>
      <c r="M721" s="24">
        <v>0</v>
      </c>
      <c r="N721" s="55">
        <f>L721*(1+M721/100)</f>
        <v>295.68199999999996</v>
      </c>
      <c r="O721" s="24">
        <v>0</v>
      </c>
      <c r="P721" s="25">
        <f>N721*O721</f>
        <v>0</v>
      </c>
      <c r="Q721" s="56"/>
      <c r="R721" s="57">
        <f>N721*Q721</f>
        <v>0</v>
      </c>
      <c r="S721" s="56"/>
      <c r="T721" s="57">
        <f>N721*S721</f>
        <v>0</v>
      </c>
      <c r="U721" s="25">
        <v>21</v>
      </c>
      <c r="V721" s="25">
        <f>P721*(U721/100)</f>
        <v>0</v>
      </c>
      <c r="W721" s="25">
        <f>P721+V721</f>
        <v>0</v>
      </c>
      <c r="X721" s="54"/>
      <c r="Y721" s="53" t="s">
        <v>101</v>
      </c>
      <c r="Z721" s="53" t="s">
        <v>28</v>
      </c>
    </row>
    <row r="722" spans="6:26" s="58" customFormat="1" ht="11.25" outlineLevel="3" x14ac:dyDescent="0.2">
      <c r="F722" s="59"/>
      <c r="G722" s="60"/>
      <c r="H722" s="60"/>
      <c r="I722" s="60"/>
      <c r="J722" s="61" t="s">
        <v>1460</v>
      </c>
      <c r="K722" s="60"/>
      <c r="L722" s="62">
        <v>192.63199999999998</v>
      </c>
      <c r="M722" s="63"/>
      <c r="N722" s="64"/>
      <c r="O722" s="63"/>
      <c r="P722" s="65"/>
      <c r="Q722" s="66"/>
      <c r="R722" s="63"/>
      <c r="S722" s="63"/>
      <c r="T722" s="63"/>
      <c r="U722" s="101" t="s">
        <v>3</v>
      </c>
      <c r="V722" s="63"/>
      <c r="W722" s="63"/>
      <c r="X722" s="61"/>
      <c r="Y722" s="60"/>
      <c r="Z722" s="60"/>
    </row>
    <row r="723" spans="6:26" s="58" customFormat="1" ht="11.25" outlineLevel="3" x14ac:dyDescent="0.2">
      <c r="F723" s="59"/>
      <c r="G723" s="60"/>
      <c r="H723" s="60"/>
      <c r="I723" s="60"/>
      <c r="J723" s="61" t="s">
        <v>1155</v>
      </c>
      <c r="K723" s="60"/>
      <c r="L723" s="62">
        <v>57.75</v>
      </c>
      <c r="M723" s="63"/>
      <c r="N723" s="64"/>
      <c r="O723" s="63"/>
      <c r="P723" s="65"/>
      <c r="Q723" s="66"/>
      <c r="R723" s="63"/>
      <c r="S723" s="63"/>
      <c r="T723" s="63"/>
      <c r="U723" s="101" t="s">
        <v>3</v>
      </c>
      <c r="V723" s="63"/>
      <c r="W723" s="63"/>
      <c r="X723" s="61"/>
      <c r="Y723" s="60"/>
      <c r="Z723" s="60"/>
    </row>
    <row r="724" spans="6:26" s="58" customFormat="1" ht="11.25" outlineLevel="3" x14ac:dyDescent="0.2">
      <c r="F724" s="59"/>
      <c r="G724" s="60"/>
      <c r="H724" s="60"/>
      <c r="I724" s="60"/>
      <c r="J724" s="61" t="s">
        <v>1112</v>
      </c>
      <c r="K724" s="60"/>
      <c r="L724" s="62">
        <v>45.3</v>
      </c>
      <c r="M724" s="63"/>
      <c r="N724" s="64"/>
      <c r="O724" s="63"/>
      <c r="P724" s="65"/>
      <c r="Q724" s="66"/>
      <c r="R724" s="63"/>
      <c r="S724" s="63"/>
      <c r="T724" s="63"/>
      <c r="U724" s="101" t="s">
        <v>3</v>
      </c>
      <c r="V724" s="63"/>
      <c r="W724" s="63"/>
      <c r="X724" s="61"/>
      <c r="Y724" s="60"/>
      <c r="Z724" s="60"/>
    </row>
    <row r="725" spans="6:26" s="52" customFormat="1" ht="12" outlineLevel="2" x14ac:dyDescent="0.2">
      <c r="F725" s="20">
        <v>17</v>
      </c>
      <c r="G725" s="21" t="s">
        <v>10</v>
      </c>
      <c r="H725" s="53" t="s">
        <v>272</v>
      </c>
      <c r="I725" s="53"/>
      <c r="J725" s="54" t="s">
        <v>1867</v>
      </c>
      <c r="K725" s="21" t="s">
        <v>62</v>
      </c>
      <c r="L725" s="55">
        <v>1</v>
      </c>
      <c r="M725" s="24">
        <v>0</v>
      </c>
      <c r="N725" s="55">
        <f>L725*(1+M725/100)</f>
        <v>1</v>
      </c>
      <c r="O725" s="24">
        <v>0</v>
      </c>
      <c r="P725" s="25">
        <f>N725*O725</f>
        <v>0</v>
      </c>
      <c r="Q725" s="56"/>
      <c r="R725" s="57">
        <f>N725*Q725</f>
        <v>0</v>
      </c>
      <c r="S725" s="56"/>
      <c r="T725" s="57">
        <f>N725*S725</f>
        <v>0</v>
      </c>
      <c r="U725" s="25">
        <v>21</v>
      </c>
      <c r="V725" s="25">
        <f>P725*(U725/100)</f>
        <v>0</v>
      </c>
      <c r="W725" s="25">
        <f>P725+V725</f>
        <v>0</v>
      </c>
      <c r="X725" s="54"/>
      <c r="Y725" s="53" t="s">
        <v>101</v>
      </c>
      <c r="Z725" s="53" t="s">
        <v>28</v>
      </c>
    </row>
    <row r="726" spans="6:26" s="52" customFormat="1" ht="12" outlineLevel="2" x14ac:dyDescent="0.2">
      <c r="F726" s="20">
        <v>18</v>
      </c>
      <c r="G726" s="21" t="s">
        <v>10</v>
      </c>
      <c r="H726" s="53" t="s">
        <v>576</v>
      </c>
      <c r="I726" s="53"/>
      <c r="J726" s="54" t="s">
        <v>1909</v>
      </c>
      <c r="K726" s="21" t="s">
        <v>0</v>
      </c>
      <c r="L726" s="55">
        <v>2.2000000000000002</v>
      </c>
      <c r="M726" s="24">
        <v>0</v>
      </c>
      <c r="N726" s="55">
        <f>L726*(1+M726/100)</f>
        <v>2.2000000000000002</v>
      </c>
      <c r="O726" s="24">
        <v>0</v>
      </c>
      <c r="P726" s="25">
        <f>N726*O726</f>
        <v>0</v>
      </c>
      <c r="Q726" s="56"/>
      <c r="R726" s="57">
        <f>N726*Q726</f>
        <v>0</v>
      </c>
      <c r="S726" s="56"/>
      <c r="T726" s="57">
        <f>N726*S726</f>
        <v>0</v>
      </c>
      <c r="U726" s="25">
        <v>21</v>
      </c>
      <c r="V726" s="25">
        <f>P726*(U726/100)</f>
        <v>0</v>
      </c>
      <c r="W726" s="25">
        <f>P726+V726</f>
        <v>0</v>
      </c>
      <c r="X726" s="54"/>
      <c r="Y726" s="53" t="s">
        <v>101</v>
      </c>
      <c r="Z726" s="53" t="s">
        <v>28</v>
      </c>
    </row>
    <row r="727" spans="6:26" s="102" customFormat="1" ht="12.75" customHeight="1" outlineLevel="2" x14ac:dyDescent="0.2">
      <c r="F727" s="103"/>
      <c r="G727" s="104"/>
      <c r="H727" s="104"/>
      <c r="I727" s="104"/>
      <c r="J727" s="105"/>
      <c r="K727" s="104"/>
      <c r="L727" s="106"/>
      <c r="M727" s="107"/>
      <c r="N727" s="106"/>
      <c r="O727" s="107"/>
      <c r="P727" s="108"/>
      <c r="Q727" s="109"/>
      <c r="R727" s="107"/>
      <c r="S727" s="107"/>
      <c r="T727" s="107"/>
      <c r="U727" s="110" t="s">
        <v>3</v>
      </c>
      <c r="V727" s="107"/>
      <c r="W727" s="107"/>
      <c r="X727" s="107"/>
      <c r="Y727" s="104"/>
      <c r="Z727" s="104"/>
    </row>
    <row r="728" spans="6:26" s="43" customFormat="1" ht="16.5" customHeight="1" outlineLevel="1" x14ac:dyDescent="0.2">
      <c r="F728" s="44"/>
      <c r="G728" s="6"/>
      <c r="H728" s="45"/>
      <c r="I728" s="45"/>
      <c r="J728" s="45" t="s">
        <v>1433</v>
      </c>
      <c r="K728" s="6"/>
      <c r="L728" s="46"/>
      <c r="M728" s="47"/>
      <c r="N728" s="46"/>
      <c r="O728" s="47"/>
      <c r="P728" s="48">
        <f>SUBTOTAL(9,P729:P765)</f>
        <v>0</v>
      </c>
      <c r="Q728" s="49"/>
      <c r="R728" s="50">
        <f>SUBTOTAL(9,R729:R765)</f>
        <v>0</v>
      </c>
      <c r="S728" s="47"/>
      <c r="T728" s="50">
        <f>SUBTOTAL(9,T729:T765)</f>
        <v>0</v>
      </c>
      <c r="U728" s="100" t="s">
        <v>3</v>
      </c>
      <c r="V728" s="48">
        <f>SUBTOTAL(9,V729:V765)</f>
        <v>0</v>
      </c>
      <c r="W728" s="48">
        <f>SUBTOTAL(9,W729:W765)</f>
        <v>0</v>
      </c>
      <c r="X728" s="51"/>
      <c r="Y728" s="29"/>
      <c r="Z728" s="29"/>
    </row>
    <row r="729" spans="6:26" s="52" customFormat="1" ht="12" outlineLevel="2" x14ac:dyDescent="0.2">
      <c r="F729" s="20">
        <v>1</v>
      </c>
      <c r="G729" s="21" t="s">
        <v>10</v>
      </c>
      <c r="H729" s="53" t="s">
        <v>273</v>
      </c>
      <c r="I729" s="53"/>
      <c r="J729" s="54" t="s">
        <v>1344</v>
      </c>
      <c r="K729" s="21" t="s">
        <v>5</v>
      </c>
      <c r="L729" s="55">
        <v>20</v>
      </c>
      <c r="M729" s="24">
        <v>0</v>
      </c>
      <c r="N729" s="55">
        <f t="shared" ref="N729:N764" si="114">L729*(1+M729/100)</f>
        <v>20</v>
      </c>
      <c r="O729" s="24">
        <v>0</v>
      </c>
      <c r="P729" s="25">
        <f t="shared" ref="P729:P764" si="115">N729*O729</f>
        <v>0</v>
      </c>
      <c r="Q729" s="56"/>
      <c r="R729" s="57">
        <f t="shared" ref="R729:R764" si="116">N729*Q729</f>
        <v>0</v>
      </c>
      <c r="S729" s="56"/>
      <c r="T729" s="57">
        <f t="shared" ref="T729:T764" si="117">N729*S729</f>
        <v>0</v>
      </c>
      <c r="U729" s="25">
        <v>21</v>
      </c>
      <c r="V729" s="25">
        <f t="shared" ref="V729:V764" si="118">P729*(U729/100)</f>
        <v>0</v>
      </c>
      <c r="W729" s="25">
        <f t="shared" ref="W729:W764" si="119">P729+V729</f>
        <v>0</v>
      </c>
      <c r="X729" s="54"/>
      <c r="Y729" s="53" t="s">
        <v>101</v>
      </c>
      <c r="Z729" s="53" t="s">
        <v>29</v>
      </c>
    </row>
    <row r="730" spans="6:26" s="52" customFormat="1" ht="12" outlineLevel="2" x14ac:dyDescent="0.2">
      <c r="F730" s="20">
        <v>2</v>
      </c>
      <c r="G730" s="21" t="s">
        <v>10</v>
      </c>
      <c r="H730" s="53" t="s">
        <v>274</v>
      </c>
      <c r="I730" s="53"/>
      <c r="J730" s="54" t="s">
        <v>1125</v>
      </c>
      <c r="K730" s="21" t="s">
        <v>5</v>
      </c>
      <c r="L730" s="55">
        <v>10</v>
      </c>
      <c r="M730" s="24">
        <v>0</v>
      </c>
      <c r="N730" s="55">
        <f t="shared" si="114"/>
        <v>10</v>
      </c>
      <c r="O730" s="24">
        <v>0</v>
      </c>
      <c r="P730" s="25">
        <f t="shared" si="115"/>
        <v>0</v>
      </c>
      <c r="Q730" s="56"/>
      <c r="R730" s="57">
        <f t="shared" si="116"/>
        <v>0</v>
      </c>
      <c r="S730" s="56"/>
      <c r="T730" s="57">
        <f t="shared" si="117"/>
        <v>0</v>
      </c>
      <c r="U730" s="25">
        <v>21</v>
      </c>
      <c r="V730" s="25">
        <f t="shared" si="118"/>
        <v>0</v>
      </c>
      <c r="W730" s="25">
        <f t="shared" si="119"/>
        <v>0</v>
      </c>
      <c r="X730" s="54"/>
      <c r="Y730" s="53" t="s">
        <v>101</v>
      </c>
      <c r="Z730" s="53" t="s">
        <v>29</v>
      </c>
    </row>
    <row r="731" spans="6:26" s="52" customFormat="1" ht="12" outlineLevel="2" x14ac:dyDescent="0.2">
      <c r="F731" s="20">
        <v>3</v>
      </c>
      <c r="G731" s="21" t="s">
        <v>10</v>
      </c>
      <c r="H731" s="53" t="s">
        <v>275</v>
      </c>
      <c r="I731" s="53"/>
      <c r="J731" s="54" t="s">
        <v>1126</v>
      </c>
      <c r="K731" s="21" t="s">
        <v>5</v>
      </c>
      <c r="L731" s="55">
        <v>20</v>
      </c>
      <c r="M731" s="24">
        <v>0</v>
      </c>
      <c r="N731" s="55">
        <f t="shared" si="114"/>
        <v>20</v>
      </c>
      <c r="O731" s="24">
        <v>0</v>
      </c>
      <c r="P731" s="25">
        <f t="shared" si="115"/>
        <v>0</v>
      </c>
      <c r="Q731" s="56"/>
      <c r="R731" s="57">
        <f t="shared" si="116"/>
        <v>0</v>
      </c>
      <c r="S731" s="56"/>
      <c r="T731" s="57">
        <f t="shared" si="117"/>
        <v>0</v>
      </c>
      <c r="U731" s="25">
        <v>21</v>
      </c>
      <c r="V731" s="25">
        <f t="shared" si="118"/>
        <v>0</v>
      </c>
      <c r="W731" s="25">
        <f t="shared" si="119"/>
        <v>0</v>
      </c>
      <c r="X731" s="54"/>
      <c r="Y731" s="53" t="s">
        <v>101</v>
      </c>
      <c r="Z731" s="53" t="s">
        <v>29</v>
      </c>
    </row>
    <row r="732" spans="6:26" s="52" customFormat="1" ht="12" outlineLevel="2" x14ac:dyDescent="0.2">
      <c r="F732" s="20">
        <v>4</v>
      </c>
      <c r="G732" s="21" t="s">
        <v>10</v>
      </c>
      <c r="H732" s="53" t="s">
        <v>276</v>
      </c>
      <c r="I732" s="53"/>
      <c r="J732" s="54" t="s">
        <v>1464</v>
      </c>
      <c r="K732" s="21" t="s">
        <v>5</v>
      </c>
      <c r="L732" s="55">
        <v>15</v>
      </c>
      <c r="M732" s="24">
        <v>0</v>
      </c>
      <c r="N732" s="55">
        <f t="shared" si="114"/>
        <v>15</v>
      </c>
      <c r="O732" s="24">
        <v>0</v>
      </c>
      <c r="P732" s="25">
        <f t="shared" si="115"/>
        <v>0</v>
      </c>
      <c r="Q732" s="56"/>
      <c r="R732" s="57">
        <f t="shared" si="116"/>
        <v>0</v>
      </c>
      <c r="S732" s="56"/>
      <c r="T732" s="57">
        <f t="shared" si="117"/>
        <v>0</v>
      </c>
      <c r="U732" s="25">
        <v>21</v>
      </c>
      <c r="V732" s="25">
        <f t="shared" si="118"/>
        <v>0</v>
      </c>
      <c r="W732" s="25">
        <f t="shared" si="119"/>
        <v>0</v>
      </c>
      <c r="X732" s="54"/>
      <c r="Y732" s="53" t="s">
        <v>101</v>
      </c>
      <c r="Z732" s="53" t="s">
        <v>29</v>
      </c>
    </row>
    <row r="733" spans="6:26" s="52" customFormat="1" ht="12" outlineLevel="2" x14ac:dyDescent="0.2">
      <c r="F733" s="20">
        <v>5</v>
      </c>
      <c r="G733" s="21" t="s">
        <v>10</v>
      </c>
      <c r="H733" s="53" t="s">
        <v>277</v>
      </c>
      <c r="I733" s="53"/>
      <c r="J733" s="54" t="s">
        <v>1362</v>
      </c>
      <c r="K733" s="21" t="s">
        <v>5</v>
      </c>
      <c r="L733" s="55">
        <v>52</v>
      </c>
      <c r="M733" s="24">
        <v>0</v>
      </c>
      <c r="N733" s="55">
        <f t="shared" si="114"/>
        <v>52</v>
      </c>
      <c r="O733" s="24">
        <v>0</v>
      </c>
      <c r="P733" s="25">
        <f t="shared" si="115"/>
        <v>0</v>
      </c>
      <c r="Q733" s="56"/>
      <c r="R733" s="57">
        <f t="shared" si="116"/>
        <v>0</v>
      </c>
      <c r="S733" s="56"/>
      <c r="T733" s="57">
        <f t="shared" si="117"/>
        <v>0</v>
      </c>
      <c r="U733" s="25">
        <v>21</v>
      </c>
      <c r="V733" s="25">
        <f t="shared" si="118"/>
        <v>0</v>
      </c>
      <c r="W733" s="25">
        <f t="shared" si="119"/>
        <v>0</v>
      </c>
      <c r="X733" s="54"/>
      <c r="Y733" s="53" t="s">
        <v>101</v>
      </c>
      <c r="Z733" s="53" t="s">
        <v>29</v>
      </c>
    </row>
    <row r="734" spans="6:26" s="52" customFormat="1" ht="12" outlineLevel="2" x14ac:dyDescent="0.2">
      <c r="F734" s="20">
        <v>6</v>
      </c>
      <c r="G734" s="21" t="s">
        <v>10</v>
      </c>
      <c r="H734" s="53" t="s">
        <v>278</v>
      </c>
      <c r="I734" s="53"/>
      <c r="J734" s="54" t="s">
        <v>1715</v>
      </c>
      <c r="K734" s="21" t="s">
        <v>5</v>
      </c>
      <c r="L734" s="55">
        <v>15</v>
      </c>
      <c r="M734" s="24">
        <v>0</v>
      </c>
      <c r="N734" s="55">
        <f t="shared" si="114"/>
        <v>15</v>
      </c>
      <c r="O734" s="24">
        <v>0</v>
      </c>
      <c r="P734" s="25">
        <f t="shared" si="115"/>
        <v>0</v>
      </c>
      <c r="Q734" s="56"/>
      <c r="R734" s="57">
        <f t="shared" si="116"/>
        <v>0</v>
      </c>
      <c r="S734" s="56"/>
      <c r="T734" s="57">
        <f t="shared" si="117"/>
        <v>0</v>
      </c>
      <c r="U734" s="25">
        <v>21</v>
      </c>
      <c r="V734" s="25">
        <f t="shared" si="118"/>
        <v>0</v>
      </c>
      <c r="W734" s="25">
        <f t="shared" si="119"/>
        <v>0</v>
      </c>
      <c r="X734" s="54"/>
      <c r="Y734" s="53" t="s">
        <v>101</v>
      </c>
      <c r="Z734" s="53" t="s">
        <v>29</v>
      </c>
    </row>
    <row r="735" spans="6:26" s="52" customFormat="1" ht="12" outlineLevel="2" x14ac:dyDescent="0.2">
      <c r="F735" s="20">
        <v>7</v>
      </c>
      <c r="G735" s="21" t="s">
        <v>10</v>
      </c>
      <c r="H735" s="53" t="s">
        <v>279</v>
      </c>
      <c r="I735" s="53"/>
      <c r="J735" s="54" t="s">
        <v>1106</v>
      </c>
      <c r="K735" s="21" t="s">
        <v>5</v>
      </c>
      <c r="L735" s="55">
        <v>17</v>
      </c>
      <c r="M735" s="24">
        <v>0</v>
      </c>
      <c r="N735" s="55">
        <f t="shared" si="114"/>
        <v>17</v>
      </c>
      <c r="O735" s="24">
        <v>0</v>
      </c>
      <c r="P735" s="25">
        <f t="shared" si="115"/>
        <v>0</v>
      </c>
      <c r="Q735" s="56"/>
      <c r="R735" s="57">
        <f t="shared" si="116"/>
        <v>0</v>
      </c>
      <c r="S735" s="56"/>
      <c r="T735" s="57">
        <f t="shared" si="117"/>
        <v>0</v>
      </c>
      <c r="U735" s="25">
        <v>21</v>
      </c>
      <c r="V735" s="25">
        <f t="shared" si="118"/>
        <v>0</v>
      </c>
      <c r="W735" s="25">
        <f t="shared" si="119"/>
        <v>0</v>
      </c>
      <c r="X735" s="54"/>
      <c r="Y735" s="53" t="s">
        <v>101</v>
      </c>
      <c r="Z735" s="53" t="s">
        <v>29</v>
      </c>
    </row>
    <row r="736" spans="6:26" s="52" customFormat="1" ht="12" outlineLevel="2" x14ac:dyDescent="0.2">
      <c r="F736" s="20">
        <v>8</v>
      </c>
      <c r="G736" s="21" t="s">
        <v>10</v>
      </c>
      <c r="H736" s="53" t="s">
        <v>280</v>
      </c>
      <c r="I736" s="53"/>
      <c r="J736" s="54" t="s">
        <v>1105</v>
      </c>
      <c r="K736" s="21" t="s">
        <v>5</v>
      </c>
      <c r="L736" s="55">
        <v>12</v>
      </c>
      <c r="M736" s="24">
        <v>0</v>
      </c>
      <c r="N736" s="55">
        <f t="shared" si="114"/>
        <v>12</v>
      </c>
      <c r="O736" s="24">
        <v>0</v>
      </c>
      <c r="P736" s="25">
        <f t="shared" si="115"/>
        <v>0</v>
      </c>
      <c r="Q736" s="56"/>
      <c r="R736" s="57">
        <f t="shared" si="116"/>
        <v>0</v>
      </c>
      <c r="S736" s="56"/>
      <c r="T736" s="57">
        <f t="shared" si="117"/>
        <v>0</v>
      </c>
      <c r="U736" s="25">
        <v>21</v>
      </c>
      <c r="V736" s="25">
        <f t="shared" si="118"/>
        <v>0</v>
      </c>
      <c r="W736" s="25">
        <f t="shared" si="119"/>
        <v>0</v>
      </c>
      <c r="X736" s="54"/>
      <c r="Y736" s="53" t="s">
        <v>101</v>
      </c>
      <c r="Z736" s="53" t="s">
        <v>29</v>
      </c>
    </row>
    <row r="737" spans="6:26" s="52" customFormat="1" ht="12" outlineLevel="2" x14ac:dyDescent="0.2">
      <c r="F737" s="20">
        <v>9</v>
      </c>
      <c r="G737" s="21" t="s">
        <v>10</v>
      </c>
      <c r="H737" s="53" t="s">
        <v>281</v>
      </c>
      <c r="I737" s="53"/>
      <c r="J737" s="54" t="s">
        <v>1705</v>
      </c>
      <c r="K737" s="21" t="s">
        <v>5</v>
      </c>
      <c r="L737" s="55">
        <v>5</v>
      </c>
      <c r="M737" s="24">
        <v>0</v>
      </c>
      <c r="N737" s="55">
        <f t="shared" si="114"/>
        <v>5</v>
      </c>
      <c r="O737" s="24">
        <v>0</v>
      </c>
      <c r="P737" s="25">
        <f t="shared" si="115"/>
        <v>0</v>
      </c>
      <c r="Q737" s="56"/>
      <c r="R737" s="57">
        <f t="shared" si="116"/>
        <v>0</v>
      </c>
      <c r="S737" s="56"/>
      <c r="T737" s="57">
        <f t="shared" si="117"/>
        <v>0</v>
      </c>
      <c r="U737" s="25">
        <v>21</v>
      </c>
      <c r="V737" s="25">
        <f t="shared" si="118"/>
        <v>0</v>
      </c>
      <c r="W737" s="25">
        <f t="shared" si="119"/>
        <v>0</v>
      </c>
      <c r="X737" s="54"/>
      <c r="Y737" s="53" t="s">
        <v>101</v>
      </c>
      <c r="Z737" s="53" t="s">
        <v>29</v>
      </c>
    </row>
    <row r="738" spans="6:26" s="52" customFormat="1" ht="12" outlineLevel="2" x14ac:dyDescent="0.2">
      <c r="F738" s="20">
        <v>10</v>
      </c>
      <c r="G738" s="21" t="s">
        <v>10</v>
      </c>
      <c r="H738" s="53" t="s">
        <v>282</v>
      </c>
      <c r="I738" s="53"/>
      <c r="J738" s="54" t="s">
        <v>1483</v>
      </c>
      <c r="K738" s="21" t="s">
        <v>13</v>
      </c>
      <c r="L738" s="55">
        <v>1</v>
      </c>
      <c r="M738" s="24">
        <v>0</v>
      </c>
      <c r="N738" s="55">
        <f t="shared" si="114"/>
        <v>1</v>
      </c>
      <c r="O738" s="24">
        <v>0</v>
      </c>
      <c r="P738" s="25">
        <f t="shared" si="115"/>
        <v>0</v>
      </c>
      <c r="Q738" s="56"/>
      <c r="R738" s="57">
        <f t="shared" si="116"/>
        <v>0</v>
      </c>
      <c r="S738" s="56"/>
      <c r="T738" s="57">
        <f t="shared" si="117"/>
        <v>0</v>
      </c>
      <c r="U738" s="25">
        <v>21</v>
      </c>
      <c r="V738" s="25">
        <f t="shared" si="118"/>
        <v>0</v>
      </c>
      <c r="W738" s="25">
        <f t="shared" si="119"/>
        <v>0</v>
      </c>
      <c r="X738" s="54"/>
      <c r="Y738" s="53" t="s">
        <v>101</v>
      </c>
      <c r="Z738" s="53" t="s">
        <v>29</v>
      </c>
    </row>
    <row r="739" spans="6:26" s="52" customFormat="1" ht="12" outlineLevel="2" x14ac:dyDescent="0.2">
      <c r="F739" s="20">
        <v>11</v>
      </c>
      <c r="G739" s="21" t="s">
        <v>10</v>
      </c>
      <c r="H739" s="53" t="s">
        <v>283</v>
      </c>
      <c r="I739" s="53"/>
      <c r="J739" s="54" t="s">
        <v>1548</v>
      </c>
      <c r="K739" s="21" t="s">
        <v>13</v>
      </c>
      <c r="L739" s="55">
        <v>7</v>
      </c>
      <c r="M739" s="24">
        <v>0</v>
      </c>
      <c r="N739" s="55">
        <f t="shared" si="114"/>
        <v>7</v>
      </c>
      <c r="O739" s="24">
        <v>0</v>
      </c>
      <c r="P739" s="25">
        <f t="shared" si="115"/>
        <v>0</v>
      </c>
      <c r="Q739" s="56"/>
      <c r="R739" s="57">
        <f t="shared" si="116"/>
        <v>0</v>
      </c>
      <c r="S739" s="56"/>
      <c r="T739" s="57">
        <f t="shared" si="117"/>
        <v>0</v>
      </c>
      <c r="U739" s="25">
        <v>21</v>
      </c>
      <c r="V739" s="25">
        <f t="shared" si="118"/>
        <v>0</v>
      </c>
      <c r="W739" s="25">
        <f t="shared" si="119"/>
        <v>0</v>
      </c>
      <c r="X739" s="54"/>
      <c r="Y739" s="53" t="s">
        <v>101</v>
      </c>
      <c r="Z739" s="53" t="s">
        <v>29</v>
      </c>
    </row>
    <row r="740" spans="6:26" s="52" customFormat="1" ht="12" outlineLevel="2" x14ac:dyDescent="0.2">
      <c r="F740" s="20">
        <v>12</v>
      </c>
      <c r="G740" s="21" t="s">
        <v>10</v>
      </c>
      <c r="H740" s="53" t="s">
        <v>284</v>
      </c>
      <c r="I740" s="53"/>
      <c r="J740" s="54" t="s">
        <v>1682</v>
      </c>
      <c r="K740" s="21" t="s">
        <v>13</v>
      </c>
      <c r="L740" s="55">
        <v>1</v>
      </c>
      <c r="M740" s="24">
        <v>0</v>
      </c>
      <c r="N740" s="55">
        <f t="shared" si="114"/>
        <v>1</v>
      </c>
      <c r="O740" s="24">
        <v>0</v>
      </c>
      <c r="P740" s="25">
        <f t="shared" si="115"/>
        <v>0</v>
      </c>
      <c r="Q740" s="56"/>
      <c r="R740" s="57">
        <f t="shared" si="116"/>
        <v>0</v>
      </c>
      <c r="S740" s="56"/>
      <c r="T740" s="57">
        <f t="shared" si="117"/>
        <v>0</v>
      </c>
      <c r="U740" s="25">
        <v>21</v>
      </c>
      <c r="V740" s="25">
        <f t="shared" si="118"/>
        <v>0</v>
      </c>
      <c r="W740" s="25">
        <f t="shared" si="119"/>
        <v>0</v>
      </c>
      <c r="X740" s="54"/>
      <c r="Y740" s="53" t="s">
        <v>101</v>
      </c>
      <c r="Z740" s="53" t="s">
        <v>29</v>
      </c>
    </row>
    <row r="741" spans="6:26" s="52" customFormat="1" ht="12" outlineLevel="2" x14ac:dyDescent="0.2">
      <c r="F741" s="20">
        <v>13</v>
      </c>
      <c r="G741" s="21" t="s">
        <v>10</v>
      </c>
      <c r="H741" s="53" t="s">
        <v>285</v>
      </c>
      <c r="I741" s="53"/>
      <c r="J741" s="54" t="s">
        <v>1504</v>
      </c>
      <c r="K741" s="21" t="s">
        <v>13</v>
      </c>
      <c r="L741" s="55">
        <v>3</v>
      </c>
      <c r="M741" s="24">
        <v>0</v>
      </c>
      <c r="N741" s="55">
        <f t="shared" si="114"/>
        <v>3</v>
      </c>
      <c r="O741" s="24">
        <v>0</v>
      </c>
      <c r="P741" s="25">
        <f t="shared" si="115"/>
        <v>0</v>
      </c>
      <c r="Q741" s="56"/>
      <c r="R741" s="57">
        <f t="shared" si="116"/>
        <v>0</v>
      </c>
      <c r="S741" s="56"/>
      <c r="T741" s="57">
        <f t="shared" si="117"/>
        <v>0</v>
      </c>
      <c r="U741" s="25">
        <v>21</v>
      </c>
      <c r="V741" s="25">
        <f t="shared" si="118"/>
        <v>0</v>
      </c>
      <c r="W741" s="25">
        <f t="shared" si="119"/>
        <v>0</v>
      </c>
      <c r="X741" s="54"/>
      <c r="Y741" s="53" t="s">
        <v>101</v>
      </c>
      <c r="Z741" s="53" t="s">
        <v>29</v>
      </c>
    </row>
    <row r="742" spans="6:26" s="52" customFormat="1" ht="12" outlineLevel="2" x14ac:dyDescent="0.2">
      <c r="F742" s="20">
        <v>14</v>
      </c>
      <c r="G742" s="21" t="s">
        <v>10</v>
      </c>
      <c r="H742" s="53" t="s">
        <v>286</v>
      </c>
      <c r="I742" s="53"/>
      <c r="J742" s="54" t="s">
        <v>1619</v>
      </c>
      <c r="K742" s="21" t="s">
        <v>13</v>
      </c>
      <c r="L742" s="55">
        <v>3</v>
      </c>
      <c r="M742" s="24">
        <v>0</v>
      </c>
      <c r="N742" s="55">
        <f t="shared" si="114"/>
        <v>3</v>
      </c>
      <c r="O742" s="24">
        <v>0</v>
      </c>
      <c r="P742" s="25">
        <f t="shared" si="115"/>
        <v>0</v>
      </c>
      <c r="Q742" s="56"/>
      <c r="R742" s="57">
        <f t="shared" si="116"/>
        <v>0</v>
      </c>
      <c r="S742" s="56"/>
      <c r="T742" s="57">
        <f t="shared" si="117"/>
        <v>0</v>
      </c>
      <c r="U742" s="25">
        <v>21</v>
      </c>
      <c r="V742" s="25">
        <f t="shared" si="118"/>
        <v>0</v>
      </c>
      <c r="W742" s="25">
        <f t="shared" si="119"/>
        <v>0</v>
      </c>
      <c r="X742" s="54"/>
      <c r="Y742" s="53" t="s">
        <v>101</v>
      </c>
      <c r="Z742" s="53" t="s">
        <v>29</v>
      </c>
    </row>
    <row r="743" spans="6:26" s="52" customFormat="1" ht="12" outlineLevel="2" x14ac:dyDescent="0.2">
      <c r="F743" s="20">
        <v>15</v>
      </c>
      <c r="G743" s="21" t="s">
        <v>10</v>
      </c>
      <c r="H743" s="53" t="s">
        <v>287</v>
      </c>
      <c r="I743" s="53"/>
      <c r="J743" s="54" t="s">
        <v>1272</v>
      </c>
      <c r="K743" s="21" t="s">
        <v>13</v>
      </c>
      <c r="L743" s="55">
        <v>10</v>
      </c>
      <c r="M743" s="24">
        <v>0</v>
      </c>
      <c r="N743" s="55">
        <f t="shared" si="114"/>
        <v>10</v>
      </c>
      <c r="O743" s="24">
        <v>0</v>
      </c>
      <c r="P743" s="25">
        <f t="shared" si="115"/>
        <v>0</v>
      </c>
      <c r="Q743" s="56"/>
      <c r="R743" s="57">
        <f t="shared" si="116"/>
        <v>0</v>
      </c>
      <c r="S743" s="56"/>
      <c r="T743" s="57">
        <f t="shared" si="117"/>
        <v>0</v>
      </c>
      <c r="U743" s="25">
        <v>21</v>
      </c>
      <c r="V743" s="25">
        <f t="shared" si="118"/>
        <v>0</v>
      </c>
      <c r="W743" s="25">
        <f t="shared" si="119"/>
        <v>0</v>
      </c>
      <c r="X743" s="54"/>
      <c r="Y743" s="53" t="s">
        <v>101</v>
      </c>
      <c r="Z743" s="53" t="s">
        <v>29</v>
      </c>
    </row>
    <row r="744" spans="6:26" s="52" customFormat="1" ht="12" outlineLevel="2" x14ac:dyDescent="0.2">
      <c r="F744" s="20">
        <v>16</v>
      </c>
      <c r="G744" s="21" t="s">
        <v>10</v>
      </c>
      <c r="H744" s="53" t="s">
        <v>288</v>
      </c>
      <c r="I744" s="53"/>
      <c r="J744" s="54" t="s">
        <v>1599</v>
      </c>
      <c r="K744" s="21" t="s">
        <v>13</v>
      </c>
      <c r="L744" s="55">
        <v>4</v>
      </c>
      <c r="M744" s="24">
        <v>0</v>
      </c>
      <c r="N744" s="55">
        <f t="shared" si="114"/>
        <v>4</v>
      </c>
      <c r="O744" s="24">
        <v>0</v>
      </c>
      <c r="P744" s="25">
        <f t="shared" si="115"/>
        <v>0</v>
      </c>
      <c r="Q744" s="56"/>
      <c r="R744" s="57">
        <f t="shared" si="116"/>
        <v>0</v>
      </c>
      <c r="S744" s="56"/>
      <c r="T744" s="57">
        <f t="shared" si="117"/>
        <v>0</v>
      </c>
      <c r="U744" s="25">
        <v>21</v>
      </c>
      <c r="V744" s="25">
        <f t="shared" si="118"/>
        <v>0</v>
      </c>
      <c r="W744" s="25">
        <f t="shared" si="119"/>
        <v>0</v>
      </c>
      <c r="X744" s="54"/>
      <c r="Y744" s="53" t="s">
        <v>101</v>
      </c>
      <c r="Z744" s="53" t="s">
        <v>29</v>
      </c>
    </row>
    <row r="745" spans="6:26" s="52" customFormat="1" ht="12" outlineLevel="2" x14ac:dyDescent="0.2">
      <c r="F745" s="20">
        <v>17</v>
      </c>
      <c r="G745" s="21" t="s">
        <v>10</v>
      </c>
      <c r="H745" s="53" t="s">
        <v>289</v>
      </c>
      <c r="I745" s="53"/>
      <c r="J745" s="54" t="s">
        <v>1729</v>
      </c>
      <c r="K745" s="21" t="s">
        <v>13</v>
      </c>
      <c r="L745" s="55">
        <v>4</v>
      </c>
      <c r="M745" s="24">
        <v>0</v>
      </c>
      <c r="N745" s="55">
        <f t="shared" si="114"/>
        <v>4</v>
      </c>
      <c r="O745" s="24">
        <v>0</v>
      </c>
      <c r="P745" s="25">
        <f t="shared" si="115"/>
        <v>0</v>
      </c>
      <c r="Q745" s="56"/>
      <c r="R745" s="57">
        <f t="shared" si="116"/>
        <v>0</v>
      </c>
      <c r="S745" s="56"/>
      <c r="T745" s="57">
        <f t="shared" si="117"/>
        <v>0</v>
      </c>
      <c r="U745" s="25">
        <v>21</v>
      </c>
      <c r="V745" s="25">
        <f t="shared" si="118"/>
        <v>0</v>
      </c>
      <c r="W745" s="25">
        <f t="shared" si="119"/>
        <v>0</v>
      </c>
      <c r="X745" s="54"/>
      <c r="Y745" s="53" t="s">
        <v>101</v>
      </c>
      <c r="Z745" s="53" t="s">
        <v>29</v>
      </c>
    </row>
    <row r="746" spans="6:26" s="52" customFormat="1" ht="12" outlineLevel="2" x14ac:dyDescent="0.2">
      <c r="F746" s="20">
        <v>18</v>
      </c>
      <c r="G746" s="21" t="s">
        <v>10</v>
      </c>
      <c r="H746" s="53" t="s">
        <v>290</v>
      </c>
      <c r="I746" s="53"/>
      <c r="J746" s="54" t="s">
        <v>1732</v>
      </c>
      <c r="K746" s="21" t="s">
        <v>13</v>
      </c>
      <c r="L746" s="55">
        <v>11</v>
      </c>
      <c r="M746" s="24">
        <v>0</v>
      </c>
      <c r="N746" s="55">
        <f t="shared" si="114"/>
        <v>11</v>
      </c>
      <c r="O746" s="24">
        <v>0</v>
      </c>
      <c r="P746" s="25">
        <f t="shared" si="115"/>
        <v>0</v>
      </c>
      <c r="Q746" s="56"/>
      <c r="R746" s="57">
        <f t="shared" si="116"/>
        <v>0</v>
      </c>
      <c r="S746" s="56"/>
      <c r="T746" s="57">
        <f t="shared" si="117"/>
        <v>0</v>
      </c>
      <c r="U746" s="25">
        <v>21</v>
      </c>
      <c r="V746" s="25">
        <f t="shared" si="118"/>
        <v>0</v>
      </c>
      <c r="W746" s="25">
        <f t="shared" si="119"/>
        <v>0</v>
      </c>
      <c r="X746" s="54"/>
      <c r="Y746" s="53" t="s">
        <v>101</v>
      </c>
      <c r="Z746" s="53" t="s">
        <v>29</v>
      </c>
    </row>
    <row r="747" spans="6:26" s="52" customFormat="1" ht="12" outlineLevel="2" x14ac:dyDescent="0.2">
      <c r="F747" s="20">
        <v>19</v>
      </c>
      <c r="G747" s="21" t="s">
        <v>10</v>
      </c>
      <c r="H747" s="53" t="s">
        <v>291</v>
      </c>
      <c r="I747" s="53"/>
      <c r="J747" s="54" t="s">
        <v>1091</v>
      </c>
      <c r="K747" s="21" t="s">
        <v>13</v>
      </c>
      <c r="L747" s="55">
        <v>7</v>
      </c>
      <c r="M747" s="24">
        <v>0</v>
      </c>
      <c r="N747" s="55">
        <f t="shared" si="114"/>
        <v>7</v>
      </c>
      <c r="O747" s="24">
        <v>0</v>
      </c>
      <c r="P747" s="25">
        <f t="shared" si="115"/>
        <v>0</v>
      </c>
      <c r="Q747" s="56"/>
      <c r="R747" s="57">
        <f t="shared" si="116"/>
        <v>0</v>
      </c>
      <c r="S747" s="56"/>
      <c r="T747" s="57">
        <f t="shared" si="117"/>
        <v>0</v>
      </c>
      <c r="U747" s="25">
        <v>21</v>
      </c>
      <c r="V747" s="25">
        <f t="shared" si="118"/>
        <v>0</v>
      </c>
      <c r="W747" s="25">
        <f t="shared" si="119"/>
        <v>0</v>
      </c>
      <c r="X747" s="54"/>
      <c r="Y747" s="53" t="s">
        <v>101</v>
      </c>
      <c r="Z747" s="53" t="s">
        <v>29</v>
      </c>
    </row>
    <row r="748" spans="6:26" s="52" customFormat="1" ht="12" outlineLevel="2" x14ac:dyDescent="0.2">
      <c r="F748" s="20">
        <v>20</v>
      </c>
      <c r="G748" s="21" t="s">
        <v>10</v>
      </c>
      <c r="H748" s="53" t="s">
        <v>292</v>
      </c>
      <c r="I748" s="53"/>
      <c r="J748" s="54" t="s">
        <v>1107</v>
      </c>
      <c r="K748" s="21" t="s">
        <v>13</v>
      </c>
      <c r="L748" s="55">
        <v>14</v>
      </c>
      <c r="M748" s="24">
        <v>0</v>
      </c>
      <c r="N748" s="55">
        <f t="shared" si="114"/>
        <v>14</v>
      </c>
      <c r="O748" s="24">
        <v>0</v>
      </c>
      <c r="P748" s="25">
        <f t="shared" si="115"/>
        <v>0</v>
      </c>
      <c r="Q748" s="56"/>
      <c r="R748" s="57">
        <f t="shared" si="116"/>
        <v>0</v>
      </c>
      <c r="S748" s="56"/>
      <c r="T748" s="57">
        <f t="shared" si="117"/>
        <v>0</v>
      </c>
      <c r="U748" s="25">
        <v>21</v>
      </c>
      <c r="V748" s="25">
        <f t="shared" si="118"/>
        <v>0</v>
      </c>
      <c r="W748" s="25">
        <f t="shared" si="119"/>
        <v>0</v>
      </c>
      <c r="X748" s="54"/>
      <c r="Y748" s="53" t="s">
        <v>101</v>
      </c>
      <c r="Z748" s="53" t="s">
        <v>29</v>
      </c>
    </row>
    <row r="749" spans="6:26" s="52" customFormat="1" ht="12" outlineLevel="2" x14ac:dyDescent="0.2">
      <c r="F749" s="20">
        <v>21</v>
      </c>
      <c r="G749" s="21" t="s">
        <v>10</v>
      </c>
      <c r="H749" s="53" t="s">
        <v>293</v>
      </c>
      <c r="I749" s="53"/>
      <c r="J749" s="54" t="s">
        <v>1419</v>
      </c>
      <c r="K749" s="21" t="s">
        <v>5</v>
      </c>
      <c r="L749" s="55">
        <v>25</v>
      </c>
      <c r="M749" s="24">
        <v>0</v>
      </c>
      <c r="N749" s="55">
        <f t="shared" si="114"/>
        <v>25</v>
      </c>
      <c r="O749" s="24">
        <v>0</v>
      </c>
      <c r="P749" s="25">
        <f t="shared" si="115"/>
        <v>0</v>
      </c>
      <c r="Q749" s="56"/>
      <c r="R749" s="57">
        <f t="shared" si="116"/>
        <v>0</v>
      </c>
      <c r="S749" s="56"/>
      <c r="T749" s="57">
        <f t="shared" si="117"/>
        <v>0</v>
      </c>
      <c r="U749" s="25">
        <v>21</v>
      </c>
      <c r="V749" s="25">
        <f t="shared" si="118"/>
        <v>0</v>
      </c>
      <c r="W749" s="25">
        <f t="shared" si="119"/>
        <v>0</v>
      </c>
      <c r="X749" s="54"/>
      <c r="Y749" s="53" t="s">
        <v>101</v>
      </c>
      <c r="Z749" s="53" t="s">
        <v>29</v>
      </c>
    </row>
    <row r="750" spans="6:26" s="52" customFormat="1" ht="12" outlineLevel="2" x14ac:dyDescent="0.2">
      <c r="F750" s="20">
        <v>22</v>
      </c>
      <c r="G750" s="21" t="s">
        <v>10</v>
      </c>
      <c r="H750" s="53" t="s">
        <v>294</v>
      </c>
      <c r="I750" s="53"/>
      <c r="J750" s="54" t="s">
        <v>1648</v>
      </c>
      <c r="K750" s="21" t="s">
        <v>5</v>
      </c>
      <c r="L750" s="55">
        <v>141</v>
      </c>
      <c r="M750" s="24">
        <v>0</v>
      </c>
      <c r="N750" s="55">
        <f t="shared" si="114"/>
        <v>141</v>
      </c>
      <c r="O750" s="24">
        <v>0</v>
      </c>
      <c r="P750" s="25">
        <f t="shared" si="115"/>
        <v>0</v>
      </c>
      <c r="Q750" s="56"/>
      <c r="R750" s="57">
        <f t="shared" si="116"/>
        <v>0</v>
      </c>
      <c r="S750" s="56"/>
      <c r="T750" s="57">
        <f t="shared" si="117"/>
        <v>0</v>
      </c>
      <c r="U750" s="25">
        <v>21</v>
      </c>
      <c r="V750" s="25">
        <f t="shared" si="118"/>
        <v>0</v>
      </c>
      <c r="W750" s="25">
        <f t="shared" si="119"/>
        <v>0</v>
      </c>
      <c r="X750" s="54"/>
      <c r="Y750" s="53" t="s">
        <v>101</v>
      </c>
      <c r="Z750" s="53" t="s">
        <v>29</v>
      </c>
    </row>
    <row r="751" spans="6:26" s="52" customFormat="1" ht="12" outlineLevel="2" x14ac:dyDescent="0.2">
      <c r="F751" s="20">
        <v>23</v>
      </c>
      <c r="G751" s="21" t="s">
        <v>10</v>
      </c>
      <c r="H751" s="53" t="s">
        <v>295</v>
      </c>
      <c r="I751" s="53"/>
      <c r="J751" s="54" t="s">
        <v>1649</v>
      </c>
      <c r="K751" s="21" t="s">
        <v>5</v>
      </c>
      <c r="L751" s="55">
        <v>20</v>
      </c>
      <c r="M751" s="24">
        <v>0</v>
      </c>
      <c r="N751" s="55">
        <f t="shared" si="114"/>
        <v>20</v>
      </c>
      <c r="O751" s="24">
        <v>0</v>
      </c>
      <c r="P751" s="25">
        <f t="shared" si="115"/>
        <v>0</v>
      </c>
      <c r="Q751" s="56"/>
      <c r="R751" s="57">
        <f t="shared" si="116"/>
        <v>0</v>
      </c>
      <c r="S751" s="56"/>
      <c r="T751" s="57">
        <f t="shared" si="117"/>
        <v>0</v>
      </c>
      <c r="U751" s="25">
        <v>21</v>
      </c>
      <c r="V751" s="25">
        <f t="shared" si="118"/>
        <v>0</v>
      </c>
      <c r="W751" s="25">
        <f t="shared" si="119"/>
        <v>0</v>
      </c>
      <c r="X751" s="54"/>
      <c r="Y751" s="53" t="s">
        <v>101</v>
      </c>
      <c r="Z751" s="53" t="s">
        <v>29</v>
      </c>
    </row>
    <row r="752" spans="6:26" s="52" customFormat="1" ht="12" outlineLevel="2" x14ac:dyDescent="0.2">
      <c r="F752" s="20">
        <v>24</v>
      </c>
      <c r="G752" s="21" t="s">
        <v>10</v>
      </c>
      <c r="H752" s="53" t="s">
        <v>296</v>
      </c>
      <c r="I752" s="53"/>
      <c r="J752" s="54" t="s">
        <v>1265</v>
      </c>
      <c r="K752" s="21" t="s">
        <v>13</v>
      </c>
      <c r="L752" s="55">
        <v>25</v>
      </c>
      <c r="M752" s="24">
        <v>0</v>
      </c>
      <c r="N752" s="55">
        <f t="shared" si="114"/>
        <v>25</v>
      </c>
      <c r="O752" s="24">
        <v>0</v>
      </c>
      <c r="P752" s="25">
        <f t="shared" si="115"/>
        <v>0</v>
      </c>
      <c r="Q752" s="56"/>
      <c r="R752" s="57">
        <f t="shared" si="116"/>
        <v>0</v>
      </c>
      <c r="S752" s="56"/>
      <c r="T752" s="57">
        <f t="shared" si="117"/>
        <v>0</v>
      </c>
      <c r="U752" s="25">
        <v>21</v>
      </c>
      <c r="V752" s="25">
        <f t="shared" si="118"/>
        <v>0</v>
      </c>
      <c r="W752" s="25">
        <f t="shared" si="119"/>
        <v>0</v>
      </c>
      <c r="X752" s="54"/>
      <c r="Y752" s="53" t="s">
        <v>101</v>
      </c>
      <c r="Z752" s="53" t="s">
        <v>29</v>
      </c>
    </row>
    <row r="753" spans="6:26" s="52" customFormat="1" ht="12" outlineLevel="2" x14ac:dyDescent="0.2">
      <c r="F753" s="20">
        <v>25</v>
      </c>
      <c r="G753" s="21" t="s">
        <v>10</v>
      </c>
      <c r="H753" s="53" t="s">
        <v>297</v>
      </c>
      <c r="I753" s="53"/>
      <c r="J753" s="54" t="s">
        <v>1728</v>
      </c>
      <c r="K753" s="21" t="s">
        <v>13</v>
      </c>
      <c r="L753" s="55">
        <v>8</v>
      </c>
      <c r="M753" s="24">
        <v>0</v>
      </c>
      <c r="N753" s="55">
        <f t="shared" si="114"/>
        <v>8</v>
      </c>
      <c r="O753" s="24">
        <v>0</v>
      </c>
      <c r="P753" s="25">
        <f t="shared" si="115"/>
        <v>0</v>
      </c>
      <c r="Q753" s="56"/>
      <c r="R753" s="57">
        <f t="shared" si="116"/>
        <v>0</v>
      </c>
      <c r="S753" s="56"/>
      <c r="T753" s="57">
        <f t="shared" si="117"/>
        <v>0</v>
      </c>
      <c r="U753" s="25">
        <v>21</v>
      </c>
      <c r="V753" s="25">
        <f t="shared" si="118"/>
        <v>0</v>
      </c>
      <c r="W753" s="25">
        <f t="shared" si="119"/>
        <v>0</v>
      </c>
      <c r="X753" s="54"/>
      <c r="Y753" s="53" t="s">
        <v>101</v>
      </c>
      <c r="Z753" s="53" t="s">
        <v>29</v>
      </c>
    </row>
    <row r="754" spans="6:26" s="52" customFormat="1" ht="12" outlineLevel="2" x14ac:dyDescent="0.2">
      <c r="F754" s="20">
        <v>26</v>
      </c>
      <c r="G754" s="21" t="s">
        <v>10</v>
      </c>
      <c r="H754" s="53" t="s">
        <v>298</v>
      </c>
      <c r="I754" s="53"/>
      <c r="J754" s="54" t="s">
        <v>1479</v>
      </c>
      <c r="K754" s="21" t="s">
        <v>13</v>
      </c>
      <c r="L754" s="55">
        <v>2</v>
      </c>
      <c r="M754" s="24">
        <v>0</v>
      </c>
      <c r="N754" s="55">
        <f t="shared" si="114"/>
        <v>2</v>
      </c>
      <c r="O754" s="24">
        <v>0</v>
      </c>
      <c r="P754" s="25">
        <f t="shared" si="115"/>
        <v>0</v>
      </c>
      <c r="Q754" s="56"/>
      <c r="R754" s="57">
        <f t="shared" si="116"/>
        <v>0</v>
      </c>
      <c r="S754" s="56"/>
      <c r="T754" s="57">
        <f t="shared" si="117"/>
        <v>0</v>
      </c>
      <c r="U754" s="25">
        <v>21</v>
      </c>
      <c r="V754" s="25">
        <f t="shared" si="118"/>
        <v>0</v>
      </c>
      <c r="W754" s="25">
        <f t="shared" si="119"/>
        <v>0</v>
      </c>
      <c r="X754" s="54"/>
      <c r="Y754" s="53" t="s">
        <v>101</v>
      </c>
      <c r="Z754" s="53" t="s">
        <v>29</v>
      </c>
    </row>
    <row r="755" spans="6:26" s="52" customFormat="1" ht="12" outlineLevel="2" x14ac:dyDescent="0.2">
      <c r="F755" s="20">
        <v>27</v>
      </c>
      <c r="G755" s="21" t="s">
        <v>10</v>
      </c>
      <c r="H755" s="53" t="s">
        <v>299</v>
      </c>
      <c r="I755" s="53"/>
      <c r="J755" s="54" t="s">
        <v>1289</v>
      </c>
      <c r="K755" s="21" t="s">
        <v>13</v>
      </c>
      <c r="L755" s="55">
        <v>7</v>
      </c>
      <c r="M755" s="24">
        <v>0</v>
      </c>
      <c r="N755" s="55">
        <f t="shared" si="114"/>
        <v>7</v>
      </c>
      <c r="O755" s="24">
        <v>0</v>
      </c>
      <c r="P755" s="25">
        <f t="shared" si="115"/>
        <v>0</v>
      </c>
      <c r="Q755" s="56"/>
      <c r="R755" s="57">
        <f t="shared" si="116"/>
        <v>0</v>
      </c>
      <c r="S755" s="56"/>
      <c r="T755" s="57">
        <f t="shared" si="117"/>
        <v>0</v>
      </c>
      <c r="U755" s="25">
        <v>21</v>
      </c>
      <c r="V755" s="25">
        <f t="shared" si="118"/>
        <v>0</v>
      </c>
      <c r="W755" s="25">
        <f t="shared" si="119"/>
        <v>0</v>
      </c>
      <c r="X755" s="54"/>
      <c r="Y755" s="53" t="s">
        <v>101</v>
      </c>
      <c r="Z755" s="53" t="s">
        <v>29</v>
      </c>
    </row>
    <row r="756" spans="6:26" s="52" customFormat="1" ht="12" outlineLevel="2" x14ac:dyDescent="0.2">
      <c r="F756" s="20">
        <v>28</v>
      </c>
      <c r="G756" s="21" t="s">
        <v>10</v>
      </c>
      <c r="H756" s="53" t="s">
        <v>300</v>
      </c>
      <c r="I756" s="53"/>
      <c r="J756" s="54" t="s">
        <v>1481</v>
      </c>
      <c r="K756" s="21" t="s">
        <v>0</v>
      </c>
      <c r="L756" s="55">
        <v>1.68</v>
      </c>
      <c r="M756" s="24">
        <v>0</v>
      </c>
      <c r="N756" s="55">
        <f t="shared" si="114"/>
        <v>1.68</v>
      </c>
      <c r="O756" s="24">
        <v>0</v>
      </c>
      <c r="P756" s="25">
        <f t="shared" si="115"/>
        <v>0</v>
      </c>
      <c r="Q756" s="56"/>
      <c r="R756" s="57">
        <f t="shared" si="116"/>
        <v>0</v>
      </c>
      <c r="S756" s="56"/>
      <c r="T756" s="57">
        <f t="shared" si="117"/>
        <v>0</v>
      </c>
      <c r="U756" s="25">
        <v>21</v>
      </c>
      <c r="V756" s="25">
        <f t="shared" si="118"/>
        <v>0</v>
      </c>
      <c r="W756" s="25">
        <f t="shared" si="119"/>
        <v>0</v>
      </c>
      <c r="X756" s="54"/>
      <c r="Y756" s="53" t="s">
        <v>101</v>
      </c>
      <c r="Z756" s="53" t="s">
        <v>29</v>
      </c>
    </row>
    <row r="757" spans="6:26" s="52" customFormat="1" ht="12" outlineLevel="2" x14ac:dyDescent="0.2">
      <c r="F757" s="20">
        <v>29</v>
      </c>
      <c r="G757" s="21" t="s">
        <v>10</v>
      </c>
      <c r="H757" s="53" t="s">
        <v>301</v>
      </c>
      <c r="I757" s="53"/>
      <c r="J757" s="54" t="s">
        <v>1744</v>
      </c>
      <c r="K757" s="21" t="s">
        <v>16</v>
      </c>
      <c r="L757" s="55">
        <v>4</v>
      </c>
      <c r="M757" s="24">
        <v>0</v>
      </c>
      <c r="N757" s="55">
        <f t="shared" si="114"/>
        <v>4</v>
      </c>
      <c r="O757" s="24">
        <v>0</v>
      </c>
      <c r="P757" s="25">
        <f t="shared" si="115"/>
        <v>0</v>
      </c>
      <c r="Q757" s="56"/>
      <c r="R757" s="57">
        <f t="shared" si="116"/>
        <v>0</v>
      </c>
      <c r="S757" s="56"/>
      <c r="T757" s="57">
        <f t="shared" si="117"/>
        <v>0</v>
      </c>
      <c r="U757" s="25">
        <v>21</v>
      </c>
      <c r="V757" s="25">
        <f t="shared" si="118"/>
        <v>0</v>
      </c>
      <c r="W757" s="25">
        <f t="shared" si="119"/>
        <v>0</v>
      </c>
      <c r="X757" s="54"/>
      <c r="Y757" s="53" t="s">
        <v>101</v>
      </c>
      <c r="Z757" s="53" t="s">
        <v>29</v>
      </c>
    </row>
    <row r="758" spans="6:26" s="52" customFormat="1" ht="12" outlineLevel="2" x14ac:dyDescent="0.2">
      <c r="F758" s="20">
        <v>30</v>
      </c>
      <c r="G758" s="21" t="s">
        <v>10</v>
      </c>
      <c r="H758" s="53" t="s">
        <v>302</v>
      </c>
      <c r="I758" s="53"/>
      <c r="J758" s="54" t="s">
        <v>1427</v>
      </c>
      <c r="K758" s="21" t="s">
        <v>16</v>
      </c>
      <c r="L758" s="55">
        <v>12</v>
      </c>
      <c r="M758" s="24">
        <v>0</v>
      </c>
      <c r="N758" s="55">
        <f t="shared" si="114"/>
        <v>12</v>
      </c>
      <c r="O758" s="24">
        <v>0</v>
      </c>
      <c r="P758" s="25">
        <f t="shared" si="115"/>
        <v>0</v>
      </c>
      <c r="Q758" s="56"/>
      <c r="R758" s="57">
        <f t="shared" si="116"/>
        <v>0</v>
      </c>
      <c r="S758" s="56"/>
      <c r="T758" s="57">
        <f t="shared" si="117"/>
        <v>0</v>
      </c>
      <c r="U758" s="25">
        <v>21</v>
      </c>
      <c r="V758" s="25">
        <f t="shared" si="118"/>
        <v>0</v>
      </c>
      <c r="W758" s="25">
        <f t="shared" si="119"/>
        <v>0</v>
      </c>
      <c r="X758" s="54"/>
      <c r="Y758" s="53" t="s">
        <v>101</v>
      </c>
      <c r="Z758" s="53" t="s">
        <v>29</v>
      </c>
    </row>
    <row r="759" spans="6:26" s="52" customFormat="1" ht="12" outlineLevel="2" x14ac:dyDescent="0.2">
      <c r="F759" s="20">
        <v>31</v>
      </c>
      <c r="G759" s="21" t="s">
        <v>10</v>
      </c>
      <c r="H759" s="53" t="s">
        <v>303</v>
      </c>
      <c r="I759" s="53"/>
      <c r="J759" s="54" t="s">
        <v>1207</v>
      </c>
      <c r="K759" s="21" t="s">
        <v>16</v>
      </c>
      <c r="L759" s="55">
        <v>1.5</v>
      </c>
      <c r="M759" s="24">
        <v>0</v>
      </c>
      <c r="N759" s="55">
        <f t="shared" si="114"/>
        <v>1.5</v>
      </c>
      <c r="O759" s="24">
        <v>0</v>
      </c>
      <c r="P759" s="25">
        <f t="shared" si="115"/>
        <v>0</v>
      </c>
      <c r="Q759" s="56"/>
      <c r="R759" s="57">
        <f t="shared" si="116"/>
        <v>0</v>
      </c>
      <c r="S759" s="56"/>
      <c r="T759" s="57">
        <f t="shared" si="117"/>
        <v>0</v>
      </c>
      <c r="U759" s="25">
        <v>21</v>
      </c>
      <c r="V759" s="25">
        <f t="shared" si="118"/>
        <v>0</v>
      </c>
      <c r="W759" s="25">
        <f t="shared" si="119"/>
        <v>0</v>
      </c>
      <c r="X759" s="54"/>
      <c r="Y759" s="53" t="s">
        <v>101</v>
      </c>
      <c r="Z759" s="53" t="s">
        <v>29</v>
      </c>
    </row>
    <row r="760" spans="6:26" s="52" customFormat="1" ht="12" outlineLevel="2" x14ac:dyDescent="0.2">
      <c r="F760" s="20">
        <v>32</v>
      </c>
      <c r="G760" s="21" t="s">
        <v>10</v>
      </c>
      <c r="H760" s="53" t="s">
        <v>304</v>
      </c>
      <c r="I760" s="53"/>
      <c r="J760" s="54" t="s">
        <v>1584</v>
      </c>
      <c r="K760" s="21" t="s">
        <v>13</v>
      </c>
      <c r="L760" s="55">
        <v>1</v>
      </c>
      <c r="M760" s="24">
        <v>0</v>
      </c>
      <c r="N760" s="55">
        <f t="shared" si="114"/>
        <v>1</v>
      </c>
      <c r="O760" s="24">
        <v>0</v>
      </c>
      <c r="P760" s="25">
        <f t="shared" si="115"/>
        <v>0</v>
      </c>
      <c r="Q760" s="56"/>
      <c r="R760" s="57">
        <f t="shared" si="116"/>
        <v>0</v>
      </c>
      <c r="S760" s="56"/>
      <c r="T760" s="57">
        <f t="shared" si="117"/>
        <v>0</v>
      </c>
      <c r="U760" s="25">
        <v>21</v>
      </c>
      <c r="V760" s="25">
        <f t="shared" si="118"/>
        <v>0</v>
      </c>
      <c r="W760" s="25">
        <f t="shared" si="119"/>
        <v>0</v>
      </c>
      <c r="X760" s="54"/>
      <c r="Y760" s="53" t="s">
        <v>101</v>
      </c>
      <c r="Z760" s="53" t="s">
        <v>29</v>
      </c>
    </row>
    <row r="761" spans="6:26" s="52" customFormat="1" ht="12" outlineLevel="2" x14ac:dyDescent="0.2">
      <c r="F761" s="20">
        <v>33</v>
      </c>
      <c r="G761" s="21" t="s">
        <v>10</v>
      </c>
      <c r="H761" s="53" t="s">
        <v>305</v>
      </c>
      <c r="I761" s="53"/>
      <c r="J761" s="54" t="s">
        <v>1453</v>
      </c>
      <c r="K761" s="21" t="s">
        <v>13</v>
      </c>
      <c r="L761" s="55">
        <v>1</v>
      </c>
      <c r="M761" s="24">
        <v>0</v>
      </c>
      <c r="N761" s="55">
        <f t="shared" si="114"/>
        <v>1</v>
      </c>
      <c r="O761" s="24">
        <v>0</v>
      </c>
      <c r="P761" s="25">
        <f t="shared" si="115"/>
        <v>0</v>
      </c>
      <c r="Q761" s="56"/>
      <c r="R761" s="57">
        <f t="shared" si="116"/>
        <v>0</v>
      </c>
      <c r="S761" s="56"/>
      <c r="T761" s="57">
        <f t="shared" si="117"/>
        <v>0</v>
      </c>
      <c r="U761" s="25">
        <v>21</v>
      </c>
      <c r="V761" s="25">
        <f t="shared" si="118"/>
        <v>0</v>
      </c>
      <c r="W761" s="25">
        <f t="shared" si="119"/>
        <v>0</v>
      </c>
      <c r="X761" s="54"/>
      <c r="Y761" s="53" t="s">
        <v>101</v>
      </c>
      <c r="Z761" s="53" t="s">
        <v>29</v>
      </c>
    </row>
    <row r="762" spans="6:26" s="52" customFormat="1" ht="12" outlineLevel="2" x14ac:dyDescent="0.2">
      <c r="F762" s="20">
        <v>34</v>
      </c>
      <c r="G762" s="21" t="s">
        <v>10</v>
      </c>
      <c r="H762" s="53" t="s">
        <v>306</v>
      </c>
      <c r="I762" s="53"/>
      <c r="J762" s="54" t="s">
        <v>1511</v>
      </c>
      <c r="K762" s="21" t="s">
        <v>7</v>
      </c>
      <c r="L762" s="55">
        <v>4</v>
      </c>
      <c r="M762" s="24">
        <v>0</v>
      </c>
      <c r="N762" s="55">
        <f t="shared" si="114"/>
        <v>4</v>
      </c>
      <c r="O762" s="24">
        <v>0</v>
      </c>
      <c r="P762" s="25">
        <f t="shared" si="115"/>
        <v>0</v>
      </c>
      <c r="Q762" s="56"/>
      <c r="R762" s="57">
        <f t="shared" si="116"/>
        <v>0</v>
      </c>
      <c r="S762" s="56"/>
      <c r="T762" s="57">
        <f t="shared" si="117"/>
        <v>0</v>
      </c>
      <c r="U762" s="25">
        <v>21</v>
      </c>
      <c r="V762" s="25">
        <f t="shared" si="118"/>
        <v>0</v>
      </c>
      <c r="W762" s="25">
        <f t="shared" si="119"/>
        <v>0</v>
      </c>
      <c r="X762" s="54"/>
      <c r="Y762" s="53" t="s">
        <v>101</v>
      </c>
      <c r="Z762" s="53" t="s">
        <v>29</v>
      </c>
    </row>
    <row r="763" spans="6:26" s="52" customFormat="1" ht="12" outlineLevel="2" x14ac:dyDescent="0.2">
      <c r="F763" s="20">
        <v>35</v>
      </c>
      <c r="G763" s="21" t="s">
        <v>10</v>
      </c>
      <c r="H763" s="53" t="s">
        <v>307</v>
      </c>
      <c r="I763" s="53"/>
      <c r="J763" s="54" t="s">
        <v>1352</v>
      </c>
      <c r="K763" s="21" t="s">
        <v>62</v>
      </c>
      <c r="L763" s="55">
        <v>1</v>
      </c>
      <c r="M763" s="24">
        <v>0</v>
      </c>
      <c r="N763" s="55">
        <f t="shared" si="114"/>
        <v>1</v>
      </c>
      <c r="O763" s="24">
        <v>0</v>
      </c>
      <c r="P763" s="25">
        <f t="shared" si="115"/>
        <v>0</v>
      </c>
      <c r="Q763" s="56"/>
      <c r="R763" s="57">
        <f t="shared" si="116"/>
        <v>0</v>
      </c>
      <c r="S763" s="56"/>
      <c r="T763" s="57">
        <f t="shared" si="117"/>
        <v>0</v>
      </c>
      <c r="U763" s="25">
        <v>21</v>
      </c>
      <c r="V763" s="25">
        <f t="shared" si="118"/>
        <v>0</v>
      </c>
      <c r="W763" s="25">
        <f t="shared" si="119"/>
        <v>0</v>
      </c>
      <c r="X763" s="54"/>
      <c r="Y763" s="53" t="s">
        <v>101</v>
      </c>
      <c r="Z763" s="53" t="s">
        <v>29</v>
      </c>
    </row>
    <row r="764" spans="6:26" s="52" customFormat="1" ht="12" outlineLevel="2" x14ac:dyDescent="0.2">
      <c r="F764" s="20">
        <v>36</v>
      </c>
      <c r="G764" s="21" t="s">
        <v>10</v>
      </c>
      <c r="H764" s="53" t="s">
        <v>308</v>
      </c>
      <c r="I764" s="53"/>
      <c r="J764" s="54" t="s">
        <v>1313</v>
      </c>
      <c r="K764" s="21" t="s">
        <v>62</v>
      </c>
      <c r="L764" s="55">
        <v>1</v>
      </c>
      <c r="M764" s="24">
        <v>0</v>
      </c>
      <c r="N764" s="55">
        <f t="shared" si="114"/>
        <v>1</v>
      </c>
      <c r="O764" s="24">
        <v>0</v>
      </c>
      <c r="P764" s="25">
        <f t="shared" si="115"/>
        <v>0</v>
      </c>
      <c r="Q764" s="56"/>
      <c r="R764" s="57">
        <f t="shared" si="116"/>
        <v>0</v>
      </c>
      <c r="S764" s="56"/>
      <c r="T764" s="57">
        <f t="shared" si="117"/>
        <v>0</v>
      </c>
      <c r="U764" s="25">
        <v>21</v>
      </c>
      <c r="V764" s="25">
        <f t="shared" si="118"/>
        <v>0</v>
      </c>
      <c r="W764" s="25">
        <f t="shared" si="119"/>
        <v>0</v>
      </c>
      <c r="X764" s="54"/>
      <c r="Y764" s="53" t="s">
        <v>101</v>
      </c>
      <c r="Z764" s="53" t="s">
        <v>29</v>
      </c>
    </row>
    <row r="765" spans="6:26" s="102" customFormat="1" ht="12.75" customHeight="1" outlineLevel="2" x14ac:dyDescent="0.2">
      <c r="F765" s="103"/>
      <c r="G765" s="104"/>
      <c r="H765" s="104"/>
      <c r="I765" s="104"/>
      <c r="J765" s="105"/>
      <c r="K765" s="104"/>
      <c r="L765" s="106"/>
      <c r="M765" s="107"/>
      <c r="N765" s="106"/>
      <c r="O765" s="107"/>
      <c r="P765" s="108"/>
      <c r="Q765" s="109"/>
      <c r="R765" s="107"/>
      <c r="S765" s="107"/>
      <c r="T765" s="107"/>
      <c r="U765" s="110" t="s">
        <v>3</v>
      </c>
      <c r="V765" s="107"/>
      <c r="W765" s="107"/>
      <c r="X765" s="107"/>
      <c r="Y765" s="104"/>
      <c r="Z765" s="104"/>
    </row>
    <row r="766" spans="6:26" s="43" customFormat="1" ht="16.5" customHeight="1" outlineLevel="1" x14ac:dyDescent="0.2">
      <c r="F766" s="44"/>
      <c r="G766" s="6"/>
      <c r="H766" s="45"/>
      <c r="I766" s="45"/>
      <c r="J766" s="45" t="s">
        <v>1383</v>
      </c>
      <c r="K766" s="6"/>
      <c r="L766" s="46"/>
      <c r="M766" s="47"/>
      <c r="N766" s="46"/>
      <c r="O766" s="47"/>
      <c r="P766" s="48">
        <f>SUBTOTAL(9,P767:P806)</f>
        <v>0</v>
      </c>
      <c r="Q766" s="49"/>
      <c r="R766" s="50">
        <f>SUBTOTAL(9,R767:R806)</f>
        <v>0</v>
      </c>
      <c r="S766" s="47"/>
      <c r="T766" s="50">
        <f>SUBTOTAL(9,T767:T806)</f>
        <v>0</v>
      </c>
      <c r="U766" s="100" t="s">
        <v>3</v>
      </c>
      <c r="V766" s="48">
        <f>SUBTOTAL(9,V767:V806)</f>
        <v>0</v>
      </c>
      <c r="W766" s="48">
        <f>SUBTOTAL(9,W767:W806)</f>
        <v>0</v>
      </c>
      <c r="X766" s="51"/>
      <c r="Y766" s="29"/>
      <c r="Z766" s="29"/>
    </row>
    <row r="767" spans="6:26" s="52" customFormat="1" ht="12" outlineLevel="2" x14ac:dyDescent="0.2">
      <c r="F767" s="20">
        <v>1</v>
      </c>
      <c r="G767" s="21" t="s">
        <v>10</v>
      </c>
      <c r="H767" s="53" t="s">
        <v>309</v>
      </c>
      <c r="I767" s="53"/>
      <c r="J767" s="54" t="s">
        <v>1295</v>
      </c>
      <c r="K767" s="21" t="s">
        <v>5</v>
      </c>
      <c r="L767" s="55">
        <v>6</v>
      </c>
      <c r="M767" s="24">
        <v>0</v>
      </c>
      <c r="N767" s="55">
        <f t="shared" ref="N767:N805" si="120">L767*(1+M767/100)</f>
        <v>6</v>
      </c>
      <c r="O767" s="24">
        <v>0</v>
      </c>
      <c r="P767" s="25">
        <f t="shared" ref="P767:P805" si="121">N767*O767</f>
        <v>0</v>
      </c>
      <c r="Q767" s="56"/>
      <c r="R767" s="57">
        <f t="shared" ref="R767:R805" si="122">N767*Q767</f>
        <v>0</v>
      </c>
      <c r="S767" s="56"/>
      <c r="T767" s="57">
        <f t="shared" ref="T767:T805" si="123">N767*S767</f>
        <v>0</v>
      </c>
      <c r="U767" s="25">
        <v>21</v>
      </c>
      <c r="V767" s="25">
        <f t="shared" ref="V767:V805" si="124">P767*(U767/100)</f>
        <v>0</v>
      </c>
      <c r="W767" s="25">
        <f t="shared" ref="W767:W805" si="125">P767+V767</f>
        <v>0</v>
      </c>
      <c r="X767" s="54"/>
      <c r="Y767" s="53" t="s">
        <v>101</v>
      </c>
      <c r="Z767" s="53" t="s">
        <v>30</v>
      </c>
    </row>
    <row r="768" spans="6:26" s="52" customFormat="1" ht="12" outlineLevel="2" x14ac:dyDescent="0.2">
      <c r="F768" s="20">
        <v>2</v>
      </c>
      <c r="G768" s="21" t="s">
        <v>10</v>
      </c>
      <c r="H768" s="53" t="s">
        <v>310</v>
      </c>
      <c r="I768" s="53"/>
      <c r="J768" s="54" t="s">
        <v>1296</v>
      </c>
      <c r="K768" s="21" t="s">
        <v>5</v>
      </c>
      <c r="L768" s="55">
        <v>8</v>
      </c>
      <c r="M768" s="24">
        <v>0</v>
      </c>
      <c r="N768" s="55">
        <f t="shared" si="120"/>
        <v>8</v>
      </c>
      <c r="O768" s="24">
        <v>0</v>
      </c>
      <c r="P768" s="25">
        <f t="shared" si="121"/>
        <v>0</v>
      </c>
      <c r="Q768" s="56"/>
      <c r="R768" s="57">
        <f t="shared" si="122"/>
        <v>0</v>
      </c>
      <c r="S768" s="56"/>
      <c r="T768" s="57">
        <f t="shared" si="123"/>
        <v>0</v>
      </c>
      <c r="U768" s="25">
        <v>21</v>
      </c>
      <c r="V768" s="25">
        <f t="shared" si="124"/>
        <v>0</v>
      </c>
      <c r="W768" s="25">
        <f t="shared" si="125"/>
        <v>0</v>
      </c>
      <c r="X768" s="54"/>
      <c r="Y768" s="53" t="s">
        <v>101</v>
      </c>
      <c r="Z768" s="53" t="s">
        <v>30</v>
      </c>
    </row>
    <row r="769" spans="6:26" s="52" customFormat="1" ht="12" outlineLevel="2" x14ac:dyDescent="0.2">
      <c r="F769" s="20">
        <v>3</v>
      </c>
      <c r="G769" s="21" t="s">
        <v>10</v>
      </c>
      <c r="H769" s="53" t="s">
        <v>311</v>
      </c>
      <c r="I769" s="53"/>
      <c r="J769" s="54" t="s">
        <v>1302</v>
      </c>
      <c r="K769" s="21" t="s">
        <v>5</v>
      </c>
      <c r="L769" s="55">
        <v>32</v>
      </c>
      <c r="M769" s="24">
        <v>0</v>
      </c>
      <c r="N769" s="55">
        <f t="shared" si="120"/>
        <v>32</v>
      </c>
      <c r="O769" s="24">
        <v>0</v>
      </c>
      <c r="P769" s="25">
        <f t="shared" si="121"/>
        <v>0</v>
      </c>
      <c r="Q769" s="56"/>
      <c r="R769" s="57">
        <f t="shared" si="122"/>
        <v>0</v>
      </c>
      <c r="S769" s="56"/>
      <c r="T769" s="57">
        <f t="shared" si="123"/>
        <v>0</v>
      </c>
      <c r="U769" s="25">
        <v>21</v>
      </c>
      <c r="V769" s="25">
        <f t="shared" si="124"/>
        <v>0</v>
      </c>
      <c r="W769" s="25">
        <f t="shared" si="125"/>
        <v>0</v>
      </c>
      <c r="X769" s="54"/>
      <c r="Y769" s="53" t="s">
        <v>101</v>
      </c>
      <c r="Z769" s="53" t="s">
        <v>30</v>
      </c>
    </row>
    <row r="770" spans="6:26" s="52" customFormat="1" ht="12" outlineLevel="2" x14ac:dyDescent="0.2">
      <c r="F770" s="20">
        <v>4</v>
      </c>
      <c r="G770" s="21" t="s">
        <v>10</v>
      </c>
      <c r="H770" s="53" t="s">
        <v>312</v>
      </c>
      <c r="I770" s="53"/>
      <c r="J770" s="54" t="s">
        <v>1074</v>
      </c>
      <c r="K770" s="21" t="s">
        <v>5</v>
      </c>
      <c r="L770" s="55">
        <v>25</v>
      </c>
      <c r="M770" s="24">
        <v>0</v>
      </c>
      <c r="N770" s="55">
        <f t="shared" si="120"/>
        <v>25</v>
      </c>
      <c r="O770" s="24">
        <v>0</v>
      </c>
      <c r="P770" s="25">
        <f t="shared" si="121"/>
        <v>0</v>
      </c>
      <c r="Q770" s="56"/>
      <c r="R770" s="57">
        <f t="shared" si="122"/>
        <v>0</v>
      </c>
      <c r="S770" s="56"/>
      <c r="T770" s="57">
        <f t="shared" si="123"/>
        <v>0</v>
      </c>
      <c r="U770" s="25">
        <v>21</v>
      </c>
      <c r="V770" s="25">
        <f t="shared" si="124"/>
        <v>0</v>
      </c>
      <c r="W770" s="25">
        <f t="shared" si="125"/>
        <v>0</v>
      </c>
      <c r="X770" s="54"/>
      <c r="Y770" s="53" t="s">
        <v>101</v>
      </c>
      <c r="Z770" s="53" t="s">
        <v>30</v>
      </c>
    </row>
    <row r="771" spans="6:26" s="52" customFormat="1" ht="12" outlineLevel="2" x14ac:dyDescent="0.2">
      <c r="F771" s="20">
        <v>5</v>
      </c>
      <c r="G771" s="21" t="s">
        <v>10</v>
      </c>
      <c r="H771" s="53" t="s">
        <v>313</v>
      </c>
      <c r="I771" s="53"/>
      <c r="J771" s="54" t="s">
        <v>1073</v>
      </c>
      <c r="K771" s="21" t="s">
        <v>5</v>
      </c>
      <c r="L771" s="55">
        <v>63</v>
      </c>
      <c r="M771" s="24">
        <v>0</v>
      </c>
      <c r="N771" s="55">
        <f t="shared" si="120"/>
        <v>63</v>
      </c>
      <c r="O771" s="24">
        <v>0</v>
      </c>
      <c r="P771" s="25">
        <f t="shared" si="121"/>
        <v>0</v>
      </c>
      <c r="Q771" s="56"/>
      <c r="R771" s="57">
        <f t="shared" si="122"/>
        <v>0</v>
      </c>
      <c r="S771" s="56"/>
      <c r="T771" s="57">
        <f t="shared" si="123"/>
        <v>0</v>
      </c>
      <c r="U771" s="25">
        <v>21</v>
      </c>
      <c r="V771" s="25">
        <f t="shared" si="124"/>
        <v>0</v>
      </c>
      <c r="W771" s="25">
        <f t="shared" si="125"/>
        <v>0</v>
      </c>
      <c r="X771" s="54"/>
      <c r="Y771" s="53" t="s">
        <v>101</v>
      </c>
      <c r="Z771" s="53" t="s">
        <v>30</v>
      </c>
    </row>
    <row r="772" spans="6:26" s="52" customFormat="1" ht="12" outlineLevel="2" x14ac:dyDescent="0.2">
      <c r="F772" s="20">
        <v>6</v>
      </c>
      <c r="G772" s="21" t="s">
        <v>10</v>
      </c>
      <c r="H772" s="53" t="s">
        <v>314</v>
      </c>
      <c r="I772" s="53"/>
      <c r="J772" s="54" t="s">
        <v>1072</v>
      </c>
      <c r="K772" s="21" t="s">
        <v>5</v>
      </c>
      <c r="L772" s="55">
        <v>40</v>
      </c>
      <c r="M772" s="24">
        <v>0</v>
      </c>
      <c r="N772" s="55">
        <f t="shared" si="120"/>
        <v>40</v>
      </c>
      <c r="O772" s="24">
        <v>0</v>
      </c>
      <c r="P772" s="25">
        <f t="shared" si="121"/>
        <v>0</v>
      </c>
      <c r="Q772" s="56"/>
      <c r="R772" s="57">
        <f t="shared" si="122"/>
        <v>0</v>
      </c>
      <c r="S772" s="56"/>
      <c r="T772" s="57">
        <f t="shared" si="123"/>
        <v>0</v>
      </c>
      <c r="U772" s="25">
        <v>21</v>
      </c>
      <c r="V772" s="25">
        <f t="shared" si="124"/>
        <v>0</v>
      </c>
      <c r="W772" s="25">
        <f t="shared" si="125"/>
        <v>0</v>
      </c>
      <c r="X772" s="54"/>
      <c r="Y772" s="53" t="s">
        <v>101</v>
      </c>
      <c r="Z772" s="53" t="s">
        <v>30</v>
      </c>
    </row>
    <row r="773" spans="6:26" s="52" customFormat="1" ht="12" outlineLevel="2" x14ac:dyDescent="0.2">
      <c r="F773" s="20">
        <v>7</v>
      </c>
      <c r="G773" s="21" t="s">
        <v>10</v>
      </c>
      <c r="H773" s="53" t="s">
        <v>315</v>
      </c>
      <c r="I773" s="53"/>
      <c r="J773" s="54" t="s">
        <v>1276</v>
      </c>
      <c r="K773" s="21" t="s">
        <v>5</v>
      </c>
      <c r="L773" s="55">
        <v>17</v>
      </c>
      <c r="M773" s="24">
        <v>0</v>
      </c>
      <c r="N773" s="55">
        <f t="shared" si="120"/>
        <v>17</v>
      </c>
      <c r="O773" s="24">
        <v>0</v>
      </c>
      <c r="P773" s="25">
        <f t="shared" si="121"/>
        <v>0</v>
      </c>
      <c r="Q773" s="56"/>
      <c r="R773" s="57">
        <f t="shared" si="122"/>
        <v>0</v>
      </c>
      <c r="S773" s="56"/>
      <c r="T773" s="57">
        <f t="shared" si="123"/>
        <v>0</v>
      </c>
      <c r="U773" s="25">
        <v>21</v>
      </c>
      <c r="V773" s="25">
        <f t="shared" si="124"/>
        <v>0</v>
      </c>
      <c r="W773" s="25">
        <f t="shared" si="125"/>
        <v>0</v>
      </c>
      <c r="X773" s="54"/>
      <c r="Y773" s="53" t="s">
        <v>101</v>
      </c>
      <c r="Z773" s="53" t="s">
        <v>30</v>
      </c>
    </row>
    <row r="774" spans="6:26" s="52" customFormat="1" ht="12" outlineLevel="2" x14ac:dyDescent="0.2">
      <c r="F774" s="20">
        <v>8</v>
      </c>
      <c r="G774" s="21" t="s">
        <v>10</v>
      </c>
      <c r="H774" s="53" t="s">
        <v>316</v>
      </c>
      <c r="I774" s="53"/>
      <c r="J774" s="54" t="s">
        <v>1314</v>
      </c>
      <c r="K774" s="21" t="s">
        <v>5</v>
      </c>
      <c r="L774" s="55">
        <v>15</v>
      </c>
      <c r="M774" s="24">
        <v>0</v>
      </c>
      <c r="N774" s="55">
        <f t="shared" si="120"/>
        <v>15</v>
      </c>
      <c r="O774" s="24">
        <v>0</v>
      </c>
      <c r="P774" s="25">
        <f t="shared" si="121"/>
        <v>0</v>
      </c>
      <c r="Q774" s="56"/>
      <c r="R774" s="57">
        <f t="shared" si="122"/>
        <v>0</v>
      </c>
      <c r="S774" s="56"/>
      <c r="T774" s="57">
        <f t="shared" si="123"/>
        <v>0</v>
      </c>
      <c r="U774" s="25">
        <v>21</v>
      </c>
      <c r="V774" s="25">
        <f t="shared" si="124"/>
        <v>0</v>
      </c>
      <c r="W774" s="25">
        <f t="shared" si="125"/>
        <v>0</v>
      </c>
      <c r="X774" s="54"/>
      <c r="Y774" s="53" t="s">
        <v>101</v>
      </c>
      <c r="Z774" s="53" t="s">
        <v>30</v>
      </c>
    </row>
    <row r="775" spans="6:26" s="52" customFormat="1" ht="12" outlineLevel="2" x14ac:dyDescent="0.2">
      <c r="F775" s="20">
        <v>9</v>
      </c>
      <c r="G775" s="21" t="s">
        <v>10</v>
      </c>
      <c r="H775" s="53" t="s">
        <v>317</v>
      </c>
      <c r="I775" s="53"/>
      <c r="J775" s="54" t="s">
        <v>1090</v>
      </c>
      <c r="K775" s="21" t="s">
        <v>5</v>
      </c>
      <c r="L775" s="55">
        <v>6</v>
      </c>
      <c r="M775" s="24">
        <v>0</v>
      </c>
      <c r="N775" s="55">
        <f t="shared" si="120"/>
        <v>6</v>
      </c>
      <c r="O775" s="24">
        <v>0</v>
      </c>
      <c r="P775" s="25">
        <f t="shared" si="121"/>
        <v>0</v>
      </c>
      <c r="Q775" s="56"/>
      <c r="R775" s="57">
        <f t="shared" si="122"/>
        <v>0</v>
      </c>
      <c r="S775" s="56"/>
      <c r="T775" s="57">
        <f t="shared" si="123"/>
        <v>0</v>
      </c>
      <c r="U775" s="25">
        <v>21</v>
      </c>
      <c r="V775" s="25">
        <f t="shared" si="124"/>
        <v>0</v>
      </c>
      <c r="W775" s="25">
        <f t="shared" si="125"/>
        <v>0</v>
      </c>
      <c r="X775" s="54"/>
      <c r="Y775" s="53" t="s">
        <v>101</v>
      </c>
      <c r="Z775" s="53" t="s">
        <v>30</v>
      </c>
    </row>
    <row r="776" spans="6:26" s="52" customFormat="1" ht="12" outlineLevel="2" x14ac:dyDescent="0.2">
      <c r="F776" s="20">
        <v>10</v>
      </c>
      <c r="G776" s="21" t="s">
        <v>10</v>
      </c>
      <c r="H776" s="53" t="s">
        <v>318</v>
      </c>
      <c r="I776" s="53"/>
      <c r="J776" s="54" t="s">
        <v>118</v>
      </c>
      <c r="K776" s="21" t="s">
        <v>13</v>
      </c>
      <c r="L776" s="55">
        <v>35</v>
      </c>
      <c r="M776" s="24">
        <v>0</v>
      </c>
      <c r="N776" s="55">
        <f t="shared" si="120"/>
        <v>35</v>
      </c>
      <c r="O776" s="24">
        <v>0</v>
      </c>
      <c r="P776" s="25">
        <f t="shared" si="121"/>
        <v>0</v>
      </c>
      <c r="Q776" s="56"/>
      <c r="R776" s="57">
        <f t="shared" si="122"/>
        <v>0</v>
      </c>
      <c r="S776" s="56"/>
      <c r="T776" s="57">
        <f t="shared" si="123"/>
        <v>0</v>
      </c>
      <c r="U776" s="25">
        <v>21</v>
      </c>
      <c r="V776" s="25">
        <f t="shared" si="124"/>
        <v>0</v>
      </c>
      <c r="W776" s="25">
        <f t="shared" si="125"/>
        <v>0</v>
      </c>
      <c r="X776" s="54"/>
      <c r="Y776" s="53" t="s">
        <v>101</v>
      </c>
      <c r="Z776" s="53" t="s">
        <v>30</v>
      </c>
    </row>
    <row r="777" spans="6:26" s="52" customFormat="1" ht="12" outlineLevel="2" x14ac:dyDescent="0.2">
      <c r="F777" s="20">
        <v>11</v>
      </c>
      <c r="G777" s="21" t="s">
        <v>10</v>
      </c>
      <c r="H777" s="53" t="s">
        <v>319</v>
      </c>
      <c r="I777" s="53"/>
      <c r="J777" s="54" t="s">
        <v>1345</v>
      </c>
      <c r="K777" s="21" t="s">
        <v>5</v>
      </c>
      <c r="L777" s="55">
        <v>123</v>
      </c>
      <c r="M777" s="24">
        <v>0</v>
      </c>
      <c r="N777" s="55">
        <f t="shared" si="120"/>
        <v>123</v>
      </c>
      <c r="O777" s="24">
        <v>0</v>
      </c>
      <c r="P777" s="25">
        <f t="shared" si="121"/>
        <v>0</v>
      </c>
      <c r="Q777" s="56"/>
      <c r="R777" s="57">
        <f t="shared" si="122"/>
        <v>0</v>
      </c>
      <c r="S777" s="56"/>
      <c r="T777" s="57">
        <f t="shared" si="123"/>
        <v>0</v>
      </c>
      <c r="U777" s="25">
        <v>21</v>
      </c>
      <c r="V777" s="25">
        <f t="shared" si="124"/>
        <v>0</v>
      </c>
      <c r="W777" s="25">
        <f t="shared" si="125"/>
        <v>0</v>
      </c>
      <c r="X777" s="54"/>
      <c r="Y777" s="53" t="s">
        <v>101</v>
      </c>
      <c r="Z777" s="53" t="s">
        <v>30</v>
      </c>
    </row>
    <row r="778" spans="6:26" s="52" customFormat="1" ht="12" outlineLevel="2" x14ac:dyDescent="0.2">
      <c r="F778" s="20">
        <v>12</v>
      </c>
      <c r="G778" s="21" t="s">
        <v>10</v>
      </c>
      <c r="H778" s="53" t="s">
        <v>320</v>
      </c>
      <c r="I778" s="53"/>
      <c r="J778" s="54" t="s">
        <v>1303</v>
      </c>
      <c r="K778" s="21" t="s">
        <v>5</v>
      </c>
      <c r="L778" s="55">
        <v>46</v>
      </c>
      <c r="M778" s="24">
        <v>0</v>
      </c>
      <c r="N778" s="55">
        <f t="shared" si="120"/>
        <v>46</v>
      </c>
      <c r="O778" s="24">
        <v>0</v>
      </c>
      <c r="P778" s="25">
        <f t="shared" si="121"/>
        <v>0</v>
      </c>
      <c r="Q778" s="56"/>
      <c r="R778" s="57">
        <f t="shared" si="122"/>
        <v>0</v>
      </c>
      <c r="S778" s="56"/>
      <c r="T778" s="57">
        <f t="shared" si="123"/>
        <v>0</v>
      </c>
      <c r="U778" s="25">
        <v>21</v>
      </c>
      <c r="V778" s="25">
        <f t="shared" si="124"/>
        <v>0</v>
      </c>
      <c r="W778" s="25">
        <f t="shared" si="125"/>
        <v>0</v>
      </c>
      <c r="X778" s="54"/>
      <c r="Y778" s="53" t="s">
        <v>101</v>
      </c>
      <c r="Z778" s="53" t="s">
        <v>30</v>
      </c>
    </row>
    <row r="779" spans="6:26" s="52" customFormat="1" ht="12" outlineLevel="2" x14ac:dyDescent="0.2">
      <c r="F779" s="20">
        <v>13</v>
      </c>
      <c r="G779" s="21" t="s">
        <v>10</v>
      </c>
      <c r="H779" s="53" t="s">
        <v>321</v>
      </c>
      <c r="I779" s="53"/>
      <c r="J779" s="54" t="s">
        <v>1462</v>
      </c>
      <c r="K779" s="21" t="s">
        <v>13</v>
      </c>
      <c r="L779" s="55">
        <v>1</v>
      </c>
      <c r="M779" s="24">
        <v>0</v>
      </c>
      <c r="N779" s="55">
        <f t="shared" si="120"/>
        <v>1</v>
      </c>
      <c r="O779" s="24">
        <v>0</v>
      </c>
      <c r="P779" s="25">
        <f t="shared" si="121"/>
        <v>0</v>
      </c>
      <c r="Q779" s="56"/>
      <c r="R779" s="57">
        <f t="shared" si="122"/>
        <v>0</v>
      </c>
      <c r="S779" s="56"/>
      <c r="T779" s="57">
        <f t="shared" si="123"/>
        <v>0</v>
      </c>
      <c r="U779" s="25">
        <v>21</v>
      </c>
      <c r="V779" s="25">
        <f t="shared" si="124"/>
        <v>0</v>
      </c>
      <c r="W779" s="25">
        <f t="shared" si="125"/>
        <v>0</v>
      </c>
      <c r="X779" s="54"/>
      <c r="Y779" s="53" t="s">
        <v>101</v>
      </c>
      <c r="Z779" s="53" t="s">
        <v>30</v>
      </c>
    </row>
    <row r="780" spans="6:26" s="52" customFormat="1" ht="12" outlineLevel="2" x14ac:dyDescent="0.2">
      <c r="F780" s="20">
        <v>14</v>
      </c>
      <c r="G780" s="21" t="s">
        <v>10</v>
      </c>
      <c r="H780" s="53" t="s">
        <v>322</v>
      </c>
      <c r="I780" s="53"/>
      <c r="J780" s="54" t="s">
        <v>1480</v>
      </c>
      <c r="K780" s="21" t="s">
        <v>13</v>
      </c>
      <c r="L780" s="55">
        <v>1</v>
      </c>
      <c r="M780" s="24">
        <v>0</v>
      </c>
      <c r="N780" s="55">
        <f t="shared" si="120"/>
        <v>1</v>
      </c>
      <c r="O780" s="24">
        <v>0</v>
      </c>
      <c r="P780" s="25">
        <f t="shared" si="121"/>
        <v>0</v>
      </c>
      <c r="Q780" s="56"/>
      <c r="R780" s="57">
        <f t="shared" si="122"/>
        <v>0</v>
      </c>
      <c r="S780" s="56"/>
      <c r="T780" s="57">
        <f t="shared" si="123"/>
        <v>0</v>
      </c>
      <c r="U780" s="25">
        <v>21</v>
      </c>
      <c r="V780" s="25">
        <f t="shared" si="124"/>
        <v>0</v>
      </c>
      <c r="W780" s="25">
        <f t="shared" si="125"/>
        <v>0</v>
      </c>
      <c r="X780" s="54"/>
      <c r="Y780" s="53" t="s">
        <v>101</v>
      </c>
      <c r="Z780" s="53" t="s">
        <v>30</v>
      </c>
    </row>
    <row r="781" spans="6:26" s="52" customFormat="1" ht="12" outlineLevel="2" x14ac:dyDescent="0.2">
      <c r="F781" s="20">
        <v>15</v>
      </c>
      <c r="G781" s="21" t="s">
        <v>10</v>
      </c>
      <c r="H781" s="53" t="s">
        <v>323</v>
      </c>
      <c r="I781" s="53"/>
      <c r="J781" s="54" t="s">
        <v>1461</v>
      </c>
      <c r="K781" s="21" t="s">
        <v>13</v>
      </c>
      <c r="L781" s="55">
        <v>7</v>
      </c>
      <c r="M781" s="24">
        <v>0</v>
      </c>
      <c r="N781" s="55">
        <f t="shared" si="120"/>
        <v>7</v>
      </c>
      <c r="O781" s="24">
        <v>0</v>
      </c>
      <c r="P781" s="25">
        <f t="shared" si="121"/>
        <v>0</v>
      </c>
      <c r="Q781" s="56"/>
      <c r="R781" s="57">
        <f t="shared" si="122"/>
        <v>0</v>
      </c>
      <c r="S781" s="56"/>
      <c r="T781" s="57">
        <f t="shared" si="123"/>
        <v>0</v>
      </c>
      <c r="U781" s="25">
        <v>21</v>
      </c>
      <c r="V781" s="25">
        <f t="shared" si="124"/>
        <v>0</v>
      </c>
      <c r="W781" s="25">
        <f t="shared" si="125"/>
        <v>0</v>
      </c>
      <c r="X781" s="54"/>
      <c r="Y781" s="53" t="s">
        <v>101</v>
      </c>
      <c r="Z781" s="53" t="s">
        <v>30</v>
      </c>
    </row>
    <row r="782" spans="6:26" s="52" customFormat="1" ht="12" outlineLevel="2" x14ac:dyDescent="0.2">
      <c r="F782" s="20">
        <v>16</v>
      </c>
      <c r="G782" s="21" t="s">
        <v>10</v>
      </c>
      <c r="H782" s="53" t="s">
        <v>324</v>
      </c>
      <c r="I782" s="53"/>
      <c r="J782" s="54" t="s">
        <v>1690</v>
      </c>
      <c r="K782" s="21" t="s">
        <v>13</v>
      </c>
      <c r="L782" s="55">
        <v>1</v>
      </c>
      <c r="M782" s="24">
        <v>0</v>
      </c>
      <c r="N782" s="55">
        <f t="shared" si="120"/>
        <v>1</v>
      </c>
      <c r="O782" s="24">
        <v>0</v>
      </c>
      <c r="P782" s="25">
        <f t="shared" si="121"/>
        <v>0</v>
      </c>
      <c r="Q782" s="56"/>
      <c r="R782" s="57">
        <f t="shared" si="122"/>
        <v>0</v>
      </c>
      <c r="S782" s="56"/>
      <c r="T782" s="57">
        <f t="shared" si="123"/>
        <v>0</v>
      </c>
      <c r="U782" s="25">
        <v>21</v>
      </c>
      <c r="V782" s="25">
        <f t="shared" si="124"/>
        <v>0</v>
      </c>
      <c r="W782" s="25">
        <f t="shared" si="125"/>
        <v>0</v>
      </c>
      <c r="X782" s="54"/>
      <c r="Y782" s="53" t="s">
        <v>101</v>
      </c>
      <c r="Z782" s="53" t="s">
        <v>30</v>
      </c>
    </row>
    <row r="783" spans="6:26" s="52" customFormat="1" ht="12" outlineLevel="2" x14ac:dyDescent="0.2">
      <c r="F783" s="20">
        <v>17</v>
      </c>
      <c r="G783" s="21" t="s">
        <v>10</v>
      </c>
      <c r="H783" s="53" t="s">
        <v>325</v>
      </c>
      <c r="I783" s="53"/>
      <c r="J783" s="54" t="s">
        <v>1691</v>
      </c>
      <c r="K783" s="21" t="s">
        <v>13</v>
      </c>
      <c r="L783" s="55">
        <v>1</v>
      </c>
      <c r="M783" s="24">
        <v>0</v>
      </c>
      <c r="N783" s="55">
        <f t="shared" si="120"/>
        <v>1</v>
      </c>
      <c r="O783" s="24">
        <v>0</v>
      </c>
      <c r="P783" s="25">
        <f t="shared" si="121"/>
        <v>0</v>
      </c>
      <c r="Q783" s="56"/>
      <c r="R783" s="57">
        <f t="shared" si="122"/>
        <v>0</v>
      </c>
      <c r="S783" s="56"/>
      <c r="T783" s="57">
        <f t="shared" si="123"/>
        <v>0</v>
      </c>
      <c r="U783" s="25">
        <v>21</v>
      </c>
      <c r="V783" s="25">
        <f t="shared" si="124"/>
        <v>0</v>
      </c>
      <c r="W783" s="25">
        <f t="shared" si="125"/>
        <v>0</v>
      </c>
      <c r="X783" s="54"/>
      <c r="Y783" s="53" t="s">
        <v>101</v>
      </c>
      <c r="Z783" s="53" t="s">
        <v>30</v>
      </c>
    </row>
    <row r="784" spans="6:26" s="52" customFormat="1" ht="12" outlineLevel="2" x14ac:dyDescent="0.2">
      <c r="F784" s="20">
        <v>18</v>
      </c>
      <c r="G784" s="21" t="s">
        <v>10</v>
      </c>
      <c r="H784" s="53" t="s">
        <v>326</v>
      </c>
      <c r="I784" s="53"/>
      <c r="J784" s="54" t="s">
        <v>1654</v>
      </c>
      <c r="K784" s="21" t="s">
        <v>13</v>
      </c>
      <c r="L784" s="55">
        <v>1</v>
      </c>
      <c r="M784" s="24">
        <v>0</v>
      </c>
      <c r="N784" s="55">
        <f t="shared" si="120"/>
        <v>1</v>
      </c>
      <c r="O784" s="24">
        <v>0</v>
      </c>
      <c r="P784" s="25">
        <f t="shared" si="121"/>
        <v>0</v>
      </c>
      <c r="Q784" s="56"/>
      <c r="R784" s="57">
        <f t="shared" si="122"/>
        <v>0</v>
      </c>
      <c r="S784" s="56"/>
      <c r="T784" s="57">
        <f t="shared" si="123"/>
        <v>0</v>
      </c>
      <c r="U784" s="25">
        <v>21</v>
      </c>
      <c r="V784" s="25">
        <f t="shared" si="124"/>
        <v>0</v>
      </c>
      <c r="W784" s="25">
        <f t="shared" si="125"/>
        <v>0</v>
      </c>
      <c r="X784" s="54"/>
      <c r="Y784" s="53" t="s">
        <v>101</v>
      </c>
      <c r="Z784" s="53" t="s">
        <v>30</v>
      </c>
    </row>
    <row r="785" spans="6:26" s="52" customFormat="1" ht="12" outlineLevel="2" x14ac:dyDescent="0.2">
      <c r="F785" s="20">
        <v>19</v>
      </c>
      <c r="G785" s="21" t="s">
        <v>10</v>
      </c>
      <c r="H785" s="53" t="s">
        <v>327</v>
      </c>
      <c r="I785" s="53"/>
      <c r="J785" s="54" t="s">
        <v>1285</v>
      </c>
      <c r="K785" s="21" t="s">
        <v>13</v>
      </c>
      <c r="L785" s="55">
        <v>2</v>
      </c>
      <c r="M785" s="24">
        <v>0</v>
      </c>
      <c r="N785" s="55">
        <f t="shared" si="120"/>
        <v>2</v>
      </c>
      <c r="O785" s="24">
        <v>0</v>
      </c>
      <c r="P785" s="25">
        <f t="shared" si="121"/>
        <v>0</v>
      </c>
      <c r="Q785" s="56"/>
      <c r="R785" s="57">
        <f t="shared" si="122"/>
        <v>0</v>
      </c>
      <c r="S785" s="56"/>
      <c r="T785" s="57">
        <f t="shared" si="123"/>
        <v>0</v>
      </c>
      <c r="U785" s="25">
        <v>21</v>
      </c>
      <c r="V785" s="25">
        <f t="shared" si="124"/>
        <v>0</v>
      </c>
      <c r="W785" s="25">
        <f t="shared" si="125"/>
        <v>0</v>
      </c>
      <c r="X785" s="54"/>
      <c r="Y785" s="53" t="s">
        <v>101</v>
      </c>
      <c r="Z785" s="53" t="s">
        <v>30</v>
      </c>
    </row>
    <row r="786" spans="6:26" s="52" customFormat="1" ht="12" outlineLevel="2" x14ac:dyDescent="0.2">
      <c r="F786" s="20">
        <v>20</v>
      </c>
      <c r="G786" s="21" t="s">
        <v>10</v>
      </c>
      <c r="H786" s="53" t="s">
        <v>328</v>
      </c>
      <c r="I786" s="53"/>
      <c r="J786" s="54" t="s">
        <v>1426</v>
      </c>
      <c r="K786" s="21" t="s">
        <v>13</v>
      </c>
      <c r="L786" s="55">
        <v>1</v>
      </c>
      <c r="M786" s="24">
        <v>0</v>
      </c>
      <c r="N786" s="55">
        <f t="shared" si="120"/>
        <v>1</v>
      </c>
      <c r="O786" s="24">
        <v>0</v>
      </c>
      <c r="P786" s="25">
        <f t="shared" si="121"/>
        <v>0</v>
      </c>
      <c r="Q786" s="56"/>
      <c r="R786" s="57">
        <f t="shared" si="122"/>
        <v>0</v>
      </c>
      <c r="S786" s="56"/>
      <c r="T786" s="57">
        <f t="shared" si="123"/>
        <v>0</v>
      </c>
      <c r="U786" s="25">
        <v>21</v>
      </c>
      <c r="V786" s="25">
        <f t="shared" si="124"/>
        <v>0</v>
      </c>
      <c r="W786" s="25">
        <f t="shared" si="125"/>
        <v>0</v>
      </c>
      <c r="X786" s="54"/>
      <c r="Y786" s="53" t="s">
        <v>101</v>
      </c>
      <c r="Z786" s="53" t="s">
        <v>30</v>
      </c>
    </row>
    <row r="787" spans="6:26" s="52" customFormat="1" ht="12" outlineLevel="2" x14ac:dyDescent="0.2">
      <c r="F787" s="20">
        <v>21</v>
      </c>
      <c r="G787" s="21" t="s">
        <v>10</v>
      </c>
      <c r="H787" s="53" t="s">
        <v>329</v>
      </c>
      <c r="I787" s="53"/>
      <c r="J787" s="54" t="s">
        <v>1406</v>
      </c>
      <c r="K787" s="21" t="s">
        <v>13</v>
      </c>
      <c r="L787" s="55">
        <v>3</v>
      </c>
      <c r="M787" s="24">
        <v>0</v>
      </c>
      <c r="N787" s="55">
        <f t="shared" si="120"/>
        <v>3</v>
      </c>
      <c r="O787" s="24">
        <v>0</v>
      </c>
      <c r="P787" s="25">
        <f t="shared" si="121"/>
        <v>0</v>
      </c>
      <c r="Q787" s="56"/>
      <c r="R787" s="57">
        <f t="shared" si="122"/>
        <v>0</v>
      </c>
      <c r="S787" s="56"/>
      <c r="T787" s="57">
        <f t="shared" si="123"/>
        <v>0</v>
      </c>
      <c r="U787" s="25">
        <v>21</v>
      </c>
      <c r="V787" s="25">
        <f t="shared" si="124"/>
        <v>0</v>
      </c>
      <c r="W787" s="25">
        <f t="shared" si="125"/>
        <v>0</v>
      </c>
      <c r="X787" s="54"/>
      <c r="Y787" s="53" t="s">
        <v>101</v>
      </c>
      <c r="Z787" s="53" t="s">
        <v>30</v>
      </c>
    </row>
    <row r="788" spans="6:26" s="52" customFormat="1" ht="12" outlineLevel="2" x14ac:dyDescent="0.2">
      <c r="F788" s="20">
        <v>22</v>
      </c>
      <c r="G788" s="21" t="s">
        <v>10</v>
      </c>
      <c r="H788" s="53" t="s">
        <v>330</v>
      </c>
      <c r="I788" s="53"/>
      <c r="J788" s="54" t="s">
        <v>1512</v>
      </c>
      <c r="K788" s="21" t="s">
        <v>13</v>
      </c>
      <c r="L788" s="55">
        <v>2</v>
      </c>
      <c r="M788" s="24">
        <v>0</v>
      </c>
      <c r="N788" s="55">
        <f t="shared" si="120"/>
        <v>2</v>
      </c>
      <c r="O788" s="24">
        <v>0</v>
      </c>
      <c r="P788" s="25">
        <f t="shared" si="121"/>
        <v>0</v>
      </c>
      <c r="Q788" s="56"/>
      <c r="R788" s="57">
        <f t="shared" si="122"/>
        <v>0</v>
      </c>
      <c r="S788" s="56"/>
      <c r="T788" s="57">
        <f t="shared" si="123"/>
        <v>0</v>
      </c>
      <c r="U788" s="25">
        <v>21</v>
      </c>
      <c r="V788" s="25">
        <f t="shared" si="124"/>
        <v>0</v>
      </c>
      <c r="W788" s="25">
        <f t="shared" si="125"/>
        <v>0</v>
      </c>
      <c r="X788" s="54"/>
      <c r="Y788" s="53" t="s">
        <v>101</v>
      </c>
      <c r="Z788" s="53" t="s">
        <v>30</v>
      </c>
    </row>
    <row r="789" spans="6:26" s="52" customFormat="1" ht="12" outlineLevel="2" x14ac:dyDescent="0.2">
      <c r="F789" s="20">
        <v>23</v>
      </c>
      <c r="G789" s="21" t="s">
        <v>10</v>
      </c>
      <c r="H789" s="53" t="s">
        <v>331</v>
      </c>
      <c r="I789" s="53"/>
      <c r="J789" s="54" t="s">
        <v>1308</v>
      </c>
      <c r="K789" s="21" t="s">
        <v>13</v>
      </c>
      <c r="L789" s="55">
        <v>22</v>
      </c>
      <c r="M789" s="24">
        <v>0</v>
      </c>
      <c r="N789" s="55">
        <f t="shared" si="120"/>
        <v>22</v>
      </c>
      <c r="O789" s="24">
        <v>0</v>
      </c>
      <c r="P789" s="25">
        <f t="shared" si="121"/>
        <v>0</v>
      </c>
      <c r="Q789" s="56"/>
      <c r="R789" s="57">
        <f t="shared" si="122"/>
        <v>0</v>
      </c>
      <c r="S789" s="56"/>
      <c r="T789" s="57">
        <f t="shared" si="123"/>
        <v>0</v>
      </c>
      <c r="U789" s="25">
        <v>21</v>
      </c>
      <c r="V789" s="25">
        <f t="shared" si="124"/>
        <v>0</v>
      </c>
      <c r="W789" s="25">
        <f t="shared" si="125"/>
        <v>0</v>
      </c>
      <c r="X789" s="54"/>
      <c r="Y789" s="53" t="s">
        <v>101</v>
      </c>
      <c r="Z789" s="53" t="s">
        <v>30</v>
      </c>
    </row>
    <row r="790" spans="6:26" s="52" customFormat="1" ht="12" outlineLevel="2" x14ac:dyDescent="0.2">
      <c r="F790" s="20">
        <v>24</v>
      </c>
      <c r="G790" s="21" t="s">
        <v>10</v>
      </c>
      <c r="H790" s="53" t="s">
        <v>332</v>
      </c>
      <c r="I790" s="53"/>
      <c r="J790" s="54" t="s">
        <v>1185</v>
      </c>
      <c r="K790" s="21" t="s">
        <v>13</v>
      </c>
      <c r="L790" s="55">
        <v>1</v>
      </c>
      <c r="M790" s="24">
        <v>0</v>
      </c>
      <c r="N790" s="55">
        <f t="shared" si="120"/>
        <v>1</v>
      </c>
      <c r="O790" s="24">
        <v>0</v>
      </c>
      <c r="P790" s="25">
        <f t="shared" si="121"/>
        <v>0</v>
      </c>
      <c r="Q790" s="56"/>
      <c r="R790" s="57">
        <f t="shared" si="122"/>
        <v>0</v>
      </c>
      <c r="S790" s="56"/>
      <c r="T790" s="57">
        <f t="shared" si="123"/>
        <v>0</v>
      </c>
      <c r="U790" s="25">
        <v>21</v>
      </c>
      <c r="V790" s="25">
        <f t="shared" si="124"/>
        <v>0</v>
      </c>
      <c r="W790" s="25">
        <f t="shared" si="125"/>
        <v>0</v>
      </c>
      <c r="X790" s="54"/>
      <c r="Y790" s="53" t="s">
        <v>101</v>
      </c>
      <c r="Z790" s="53" t="s">
        <v>30</v>
      </c>
    </row>
    <row r="791" spans="6:26" s="52" customFormat="1" ht="12" outlineLevel="2" x14ac:dyDescent="0.2">
      <c r="F791" s="20">
        <v>25</v>
      </c>
      <c r="G791" s="21" t="s">
        <v>10</v>
      </c>
      <c r="H791" s="53" t="s">
        <v>333</v>
      </c>
      <c r="I791" s="53"/>
      <c r="J791" s="54" t="s">
        <v>1609</v>
      </c>
      <c r="K791" s="21" t="s">
        <v>13</v>
      </c>
      <c r="L791" s="55">
        <v>1</v>
      </c>
      <c r="M791" s="24">
        <v>0</v>
      </c>
      <c r="N791" s="55">
        <f t="shared" si="120"/>
        <v>1</v>
      </c>
      <c r="O791" s="24">
        <v>0</v>
      </c>
      <c r="P791" s="25">
        <f t="shared" si="121"/>
        <v>0</v>
      </c>
      <c r="Q791" s="56"/>
      <c r="R791" s="57">
        <f t="shared" si="122"/>
        <v>0</v>
      </c>
      <c r="S791" s="56"/>
      <c r="T791" s="57">
        <f t="shared" si="123"/>
        <v>0</v>
      </c>
      <c r="U791" s="25">
        <v>21</v>
      </c>
      <c r="V791" s="25">
        <f t="shared" si="124"/>
        <v>0</v>
      </c>
      <c r="W791" s="25">
        <f t="shared" si="125"/>
        <v>0</v>
      </c>
      <c r="X791" s="54"/>
      <c r="Y791" s="53" t="s">
        <v>101</v>
      </c>
      <c r="Z791" s="53" t="s">
        <v>30</v>
      </c>
    </row>
    <row r="792" spans="6:26" s="52" customFormat="1" ht="12" outlineLevel="2" x14ac:dyDescent="0.2">
      <c r="F792" s="20">
        <v>26</v>
      </c>
      <c r="G792" s="21" t="s">
        <v>10</v>
      </c>
      <c r="H792" s="53" t="s">
        <v>334</v>
      </c>
      <c r="I792" s="53"/>
      <c r="J792" s="54" t="s">
        <v>1465</v>
      </c>
      <c r="K792" s="21" t="s">
        <v>13</v>
      </c>
      <c r="L792" s="55">
        <v>1</v>
      </c>
      <c r="M792" s="24">
        <v>0</v>
      </c>
      <c r="N792" s="55">
        <f t="shared" si="120"/>
        <v>1</v>
      </c>
      <c r="O792" s="24">
        <v>0</v>
      </c>
      <c r="P792" s="25">
        <f t="shared" si="121"/>
        <v>0</v>
      </c>
      <c r="Q792" s="56"/>
      <c r="R792" s="57">
        <f t="shared" si="122"/>
        <v>0</v>
      </c>
      <c r="S792" s="56"/>
      <c r="T792" s="57">
        <f t="shared" si="123"/>
        <v>0</v>
      </c>
      <c r="U792" s="25">
        <v>21</v>
      </c>
      <c r="V792" s="25">
        <f t="shared" si="124"/>
        <v>0</v>
      </c>
      <c r="W792" s="25">
        <f t="shared" si="125"/>
        <v>0</v>
      </c>
      <c r="X792" s="54"/>
      <c r="Y792" s="53" t="s">
        <v>101</v>
      </c>
      <c r="Z792" s="53" t="s">
        <v>30</v>
      </c>
    </row>
    <row r="793" spans="6:26" s="52" customFormat="1" ht="12" outlineLevel="2" x14ac:dyDescent="0.2">
      <c r="F793" s="20">
        <v>27</v>
      </c>
      <c r="G793" s="21" t="s">
        <v>10</v>
      </c>
      <c r="H793" s="53" t="s">
        <v>335</v>
      </c>
      <c r="I793" s="53"/>
      <c r="J793" s="54" t="s">
        <v>1647</v>
      </c>
      <c r="K793" s="21" t="s">
        <v>13</v>
      </c>
      <c r="L793" s="55">
        <v>48</v>
      </c>
      <c r="M793" s="24">
        <v>0</v>
      </c>
      <c r="N793" s="55">
        <f t="shared" si="120"/>
        <v>48</v>
      </c>
      <c r="O793" s="24">
        <v>0</v>
      </c>
      <c r="P793" s="25">
        <f t="shared" si="121"/>
        <v>0</v>
      </c>
      <c r="Q793" s="56"/>
      <c r="R793" s="57">
        <f t="shared" si="122"/>
        <v>0</v>
      </c>
      <c r="S793" s="56"/>
      <c r="T793" s="57">
        <f t="shared" si="123"/>
        <v>0</v>
      </c>
      <c r="U793" s="25">
        <v>21</v>
      </c>
      <c r="V793" s="25">
        <f t="shared" si="124"/>
        <v>0</v>
      </c>
      <c r="W793" s="25">
        <f t="shared" si="125"/>
        <v>0</v>
      </c>
      <c r="X793" s="54"/>
      <c r="Y793" s="53" t="s">
        <v>101</v>
      </c>
      <c r="Z793" s="53" t="s">
        <v>30</v>
      </c>
    </row>
    <row r="794" spans="6:26" s="52" customFormat="1" ht="12" outlineLevel="2" x14ac:dyDescent="0.2">
      <c r="F794" s="20">
        <v>28</v>
      </c>
      <c r="G794" s="21" t="s">
        <v>10</v>
      </c>
      <c r="H794" s="53" t="s">
        <v>336</v>
      </c>
      <c r="I794" s="53"/>
      <c r="J794" s="54" t="s">
        <v>1393</v>
      </c>
      <c r="K794" s="21" t="s">
        <v>13</v>
      </c>
      <c r="L794" s="55">
        <v>2</v>
      </c>
      <c r="M794" s="24">
        <v>0</v>
      </c>
      <c r="N794" s="55">
        <f t="shared" si="120"/>
        <v>2</v>
      </c>
      <c r="O794" s="24">
        <v>0</v>
      </c>
      <c r="P794" s="25">
        <f t="shared" si="121"/>
        <v>0</v>
      </c>
      <c r="Q794" s="56"/>
      <c r="R794" s="57">
        <f t="shared" si="122"/>
        <v>0</v>
      </c>
      <c r="S794" s="56"/>
      <c r="T794" s="57">
        <f t="shared" si="123"/>
        <v>0</v>
      </c>
      <c r="U794" s="25">
        <v>21</v>
      </c>
      <c r="V794" s="25">
        <f t="shared" si="124"/>
        <v>0</v>
      </c>
      <c r="W794" s="25">
        <f t="shared" si="125"/>
        <v>0</v>
      </c>
      <c r="X794" s="54"/>
      <c r="Y794" s="53" t="s">
        <v>101</v>
      </c>
      <c r="Z794" s="53" t="s">
        <v>30</v>
      </c>
    </row>
    <row r="795" spans="6:26" s="52" customFormat="1" ht="12" outlineLevel="2" x14ac:dyDescent="0.2">
      <c r="F795" s="20">
        <v>29</v>
      </c>
      <c r="G795" s="21" t="s">
        <v>10</v>
      </c>
      <c r="H795" s="53" t="s">
        <v>337</v>
      </c>
      <c r="I795" s="53"/>
      <c r="J795" s="54" t="s">
        <v>1756</v>
      </c>
      <c r="K795" s="21" t="s">
        <v>105</v>
      </c>
      <c r="L795" s="55">
        <v>2</v>
      </c>
      <c r="M795" s="24">
        <v>0</v>
      </c>
      <c r="N795" s="55">
        <f t="shared" si="120"/>
        <v>2</v>
      </c>
      <c r="O795" s="24">
        <v>0</v>
      </c>
      <c r="P795" s="25">
        <f t="shared" si="121"/>
        <v>0</v>
      </c>
      <c r="Q795" s="56"/>
      <c r="R795" s="57">
        <f t="shared" si="122"/>
        <v>0</v>
      </c>
      <c r="S795" s="56"/>
      <c r="T795" s="57">
        <f t="shared" si="123"/>
        <v>0</v>
      </c>
      <c r="U795" s="25">
        <v>21</v>
      </c>
      <c r="V795" s="25">
        <f t="shared" si="124"/>
        <v>0</v>
      </c>
      <c r="W795" s="25">
        <f t="shared" si="125"/>
        <v>0</v>
      </c>
      <c r="X795" s="54"/>
      <c r="Y795" s="53" t="s">
        <v>101</v>
      </c>
      <c r="Z795" s="53" t="s">
        <v>30</v>
      </c>
    </row>
    <row r="796" spans="6:26" s="52" customFormat="1" ht="12" outlineLevel="2" x14ac:dyDescent="0.2">
      <c r="F796" s="20">
        <v>30</v>
      </c>
      <c r="G796" s="21" t="s">
        <v>10</v>
      </c>
      <c r="H796" s="53" t="s">
        <v>338</v>
      </c>
      <c r="I796" s="53"/>
      <c r="J796" s="54" t="s">
        <v>1424</v>
      </c>
      <c r="K796" s="21" t="s">
        <v>13</v>
      </c>
      <c r="L796" s="55">
        <v>1</v>
      </c>
      <c r="M796" s="24">
        <v>0</v>
      </c>
      <c r="N796" s="55">
        <f t="shared" si="120"/>
        <v>1</v>
      </c>
      <c r="O796" s="24">
        <v>0</v>
      </c>
      <c r="P796" s="25">
        <f t="shared" si="121"/>
        <v>0</v>
      </c>
      <c r="Q796" s="56"/>
      <c r="R796" s="57">
        <f t="shared" si="122"/>
        <v>0</v>
      </c>
      <c r="S796" s="56"/>
      <c r="T796" s="57">
        <f t="shared" si="123"/>
        <v>0</v>
      </c>
      <c r="U796" s="25">
        <v>21</v>
      </c>
      <c r="V796" s="25">
        <f t="shared" si="124"/>
        <v>0</v>
      </c>
      <c r="W796" s="25">
        <f t="shared" si="125"/>
        <v>0</v>
      </c>
      <c r="X796" s="54"/>
      <c r="Y796" s="53" t="s">
        <v>101</v>
      </c>
      <c r="Z796" s="53" t="s">
        <v>30</v>
      </c>
    </row>
    <row r="797" spans="6:26" s="52" customFormat="1" ht="12" outlineLevel="2" x14ac:dyDescent="0.2">
      <c r="F797" s="20">
        <v>31</v>
      </c>
      <c r="G797" s="21" t="s">
        <v>10</v>
      </c>
      <c r="H797" s="53" t="s">
        <v>339</v>
      </c>
      <c r="I797" s="53"/>
      <c r="J797" s="54" t="s">
        <v>1425</v>
      </c>
      <c r="K797" s="21" t="s">
        <v>13</v>
      </c>
      <c r="L797" s="55">
        <v>1</v>
      </c>
      <c r="M797" s="24">
        <v>0</v>
      </c>
      <c r="N797" s="55">
        <f t="shared" si="120"/>
        <v>1</v>
      </c>
      <c r="O797" s="24">
        <v>0</v>
      </c>
      <c r="P797" s="25">
        <f t="shared" si="121"/>
        <v>0</v>
      </c>
      <c r="Q797" s="56"/>
      <c r="R797" s="57">
        <f t="shared" si="122"/>
        <v>0</v>
      </c>
      <c r="S797" s="56"/>
      <c r="T797" s="57">
        <f t="shared" si="123"/>
        <v>0</v>
      </c>
      <c r="U797" s="25">
        <v>21</v>
      </c>
      <c r="V797" s="25">
        <f t="shared" si="124"/>
        <v>0</v>
      </c>
      <c r="W797" s="25">
        <f t="shared" si="125"/>
        <v>0</v>
      </c>
      <c r="X797" s="54"/>
      <c r="Y797" s="53" t="s">
        <v>101</v>
      </c>
      <c r="Z797" s="53" t="s">
        <v>30</v>
      </c>
    </row>
    <row r="798" spans="6:26" s="52" customFormat="1" ht="12" outlineLevel="2" x14ac:dyDescent="0.2">
      <c r="F798" s="20">
        <v>32</v>
      </c>
      <c r="G798" s="21" t="s">
        <v>10</v>
      </c>
      <c r="H798" s="53" t="s">
        <v>340</v>
      </c>
      <c r="I798" s="53"/>
      <c r="J798" s="54" t="s">
        <v>1405</v>
      </c>
      <c r="K798" s="21" t="s">
        <v>5</v>
      </c>
      <c r="L798" s="55">
        <v>207</v>
      </c>
      <c r="M798" s="24">
        <v>0</v>
      </c>
      <c r="N798" s="55">
        <f t="shared" si="120"/>
        <v>207</v>
      </c>
      <c r="O798" s="24">
        <v>0</v>
      </c>
      <c r="P798" s="25">
        <f t="shared" si="121"/>
        <v>0</v>
      </c>
      <c r="Q798" s="56"/>
      <c r="R798" s="57">
        <f t="shared" si="122"/>
        <v>0</v>
      </c>
      <c r="S798" s="56"/>
      <c r="T798" s="57">
        <f t="shared" si="123"/>
        <v>0</v>
      </c>
      <c r="U798" s="25">
        <v>21</v>
      </c>
      <c r="V798" s="25">
        <f t="shared" si="124"/>
        <v>0</v>
      </c>
      <c r="W798" s="25">
        <f t="shared" si="125"/>
        <v>0</v>
      </c>
      <c r="X798" s="54"/>
      <c r="Y798" s="53" t="s">
        <v>101</v>
      </c>
      <c r="Z798" s="53" t="s">
        <v>30</v>
      </c>
    </row>
    <row r="799" spans="6:26" s="52" customFormat="1" ht="12" outlineLevel="2" x14ac:dyDescent="0.2">
      <c r="F799" s="20">
        <v>33</v>
      </c>
      <c r="G799" s="21" t="s">
        <v>10</v>
      </c>
      <c r="H799" s="53" t="s">
        <v>341</v>
      </c>
      <c r="I799" s="53"/>
      <c r="J799" s="54" t="s">
        <v>1283</v>
      </c>
      <c r="K799" s="21" t="s">
        <v>5</v>
      </c>
      <c r="L799" s="55">
        <v>207</v>
      </c>
      <c r="M799" s="24">
        <v>0</v>
      </c>
      <c r="N799" s="55">
        <f t="shared" si="120"/>
        <v>207</v>
      </c>
      <c r="O799" s="24">
        <v>0</v>
      </c>
      <c r="P799" s="25">
        <f t="shared" si="121"/>
        <v>0</v>
      </c>
      <c r="Q799" s="56"/>
      <c r="R799" s="57">
        <f t="shared" si="122"/>
        <v>0</v>
      </c>
      <c r="S799" s="56"/>
      <c r="T799" s="57">
        <f t="shared" si="123"/>
        <v>0</v>
      </c>
      <c r="U799" s="25">
        <v>21</v>
      </c>
      <c r="V799" s="25">
        <f t="shared" si="124"/>
        <v>0</v>
      </c>
      <c r="W799" s="25">
        <f t="shared" si="125"/>
        <v>0</v>
      </c>
      <c r="X799" s="54"/>
      <c r="Y799" s="53" t="s">
        <v>101</v>
      </c>
      <c r="Z799" s="53" t="s">
        <v>30</v>
      </c>
    </row>
    <row r="800" spans="6:26" s="52" customFormat="1" ht="12" outlineLevel="2" x14ac:dyDescent="0.2">
      <c r="F800" s="20">
        <v>34</v>
      </c>
      <c r="G800" s="21" t="s">
        <v>10</v>
      </c>
      <c r="H800" s="53" t="s">
        <v>342</v>
      </c>
      <c r="I800" s="53"/>
      <c r="J800" s="54" t="s">
        <v>1542</v>
      </c>
      <c r="K800" s="21" t="s">
        <v>0</v>
      </c>
      <c r="L800" s="55">
        <v>1.02</v>
      </c>
      <c r="M800" s="24">
        <v>0</v>
      </c>
      <c r="N800" s="55">
        <f t="shared" si="120"/>
        <v>1.02</v>
      </c>
      <c r="O800" s="24">
        <v>0</v>
      </c>
      <c r="P800" s="25">
        <f t="shared" si="121"/>
        <v>0</v>
      </c>
      <c r="Q800" s="56"/>
      <c r="R800" s="57">
        <f t="shared" si="122"/>
        <v>0</v>
      </c>
      <c r="S800" s="56"/>
      <c r="T800" s="57">
        <f t="shared" si="123"/>
        <v>0</v>
      </c>
      <c r="U800" s="25">
        <v>21</v>
      </c>
      <c r="V800" s="25">
        <f t="shared" si="124"/>
        <v>0</v>
      </c>
      <c r="W800" s="25">
        <f t="shared" si="125"/>
        <v>0</v>
      </c>
      <c r="X800" s="54"/>
      <c r="Y800" s="53" t="s">
        <v>101</v>
      </c>
      <c r="Z800" s="53" t="s">
        <v>30</v>
      </c>
    </row>
    <row r="801" spans="6:26" s="52" customFormat="1" ht="12" outlineLevel="2" x14ac:dyDescent="0.2">
      <c r="F801" s="20">
        <v>35</v>
      </c>
      <c r="G801" s="21" t="s">
        <v>10</v>
      </c>
      <c r="H801" s="53" t="s">
        <v>343</v>
      </c>
      <c r="I801" s="53"/>
      <c r="J801" s="54" t="s">
        <v>1352</v>
      </c>
      <c r="K801" s="21" t="s">
        <v>62</v>
      </c>
      <c r="L801" s="55">
        <v>1</v>
      </c>
      <c r="M801" s="24">
        <v>0</v>
      </c>
      <c r="N801" s="55">
        <f t="shared" si="120"/>
        <v>1</v>
      </c>
      <c r="O801" s="24">
        <v>0</v>
      </c>
      <c r="P801" s="25">
        <f t="shared" si="121"/>
        <v>0</v>
      </c>
      <c r="Q801" s="56"/>
      <c r="R801" s="57">
        <f t="shared" si="122"/>
        <v>0</v>
      </c>
      <c r="S801" s="56"/>
      <c r="T801" s="57">
        <f t="shared" si="123"/>
        <v>0</v>
      </c>
      <c r="U801" s="25">
        <v>21</v>
      </c>
      <c r="V801" s="25">
        <f t="shared" si="124"/>
        <v>0</v>
      </c>
      <c r="W801" s="25">
        <f t="shared" si="125"/>
        <v>0</v>
      </c>
      <c r="X801" s="54"/>
      <c r="Y801" s="53" t="s">
        <v>101</v>
      </c>
      <c r="Z801" s="53" t="s">
        <v>30</v>
      </c>
    </row>
    <row r="802" spans="6:26" s="52" customFormat="1" ht="12" outlineLevel="2" x14ac:dyDescent="0.2">
      <c r="F802" s="20">
        <v>36</v>
      </c>
      <c r="G802" s="21" t="s">
        <v>10</v>
      </c>
      <c r="H802" s="53" t="s">
        <v>344</v>
      </c>
      <c r="I802" s="53"/>
      <c r="J802" s="54" t="s">
        <v>1706</v>
      </c>
      <c r="K802" s="21" t="s">
        <v>16</v>
      </c>
      <c r="L802" s="55">
        <v>1</v>
      </c>
      <c r="M802" s="24">
        <v>0</v>
      </c>
      <c r="N802" s="55">
        <f t="shared" si="120"/>
        <v>1</v>
      </c>
      <c r="O802" s="24">
        <v>0</v>
      </c>
      <c r="P802" s="25">
        <f t="shared" si="121"/>
        <v>0</v>
      </c>
      <c r="Q802" s="56"/>
      <c r="R802" s="57">
        <f t="shared" si="122"/>
        <v>0</v>
      </c>
      <c r="S802" s="56"/>
      <c r="T802" s="57">
        <f t="shared" si="123"/>
        <v>0</v>
      </c>
      <c r="U802" s="25">
        <v>21</v>
      </c>
      <c r="V802" s="25">
        <f t="shared" si="124"/>
        <v>0</v>
      </c>
      <c r="W802" s="25">
        <f t="shared" si="125"/>
        <v>0</v>
      </c>
      <c r="X802" s="54"/>
      <c r="Y802" s="53" t="s">
        <v>101</v>
      </c>
      <c r="Z802" s="53" t="s">
        <v>30</v>
      </c>
    </row>
    <row r="803" spans="6:26" s="52" customFormat="1" ht="12" outlineLevel="2" x14ac:dyDescent="0.2">
      <c r="F803" s="20">
        <v>37</v>
      </c>
      <c r="G803" s="21" t="s">
        <v>10</v>
      </c>
      <c r="H803" s="53" t="s">
        <v>345</v>
      </c>
      <c r="I803" s="53"/>
      <c r="J803" s="54" t="s">
        <v>1427</v>
      </c>
      <c r="K803" s="21" t="s">
        <v>16</v>
      </c>
      <c r="L803" s="55">
        <v>20</v>
      </c>
      <c r="M803" s="24">
        <v>0</v>
      </c>
      <c r="N803" s="55">
        <f t="shared" si="120"/>
        <v>20</v>
      </c>
      <c r="O803" s="24">
        <v>0</v>
      </c>
      <c r="P803" s="25">
        <f t="shared" si="121"/>
        <v>0</v>
      </c>
      <c r="Q803" s="56"/>
      <c r="R803" s="57">
        <f t="shared" si="122"/>
        <v>0</v>
      </c>
      <c r="S803" s="56"/>
      <c r="T803" s="57">
        <f t="shared" si="123"/>
        <v>0</v>
      </c>
      <c r="U803" s="25">
        <v>21</v>
      </c>
      <c r="V803" s="25">
        <f t="shared" si="124"/>
        <v>0</v>
      </c>
      <c r="W803" s="25">
        <f t="shared" si="125"/>
        <v>0</v>
      </c>
      <c r="X803" s="54"/>
      <c r="Y803" s="53" t="s">
        <v>101</v>
      </c>
      <c r="Z803" s="53" t="s">
        <v>30</v>
      </c>
    </row>
    <row r="804" spans="6:26" s="52" customFormat="1" ht="12" outlineLevel="2" x14ac:dyDescent="0.2">
      <c r="F804" s="20">
        <v>38</v>
      </c>
      <c r="G804" s="21" t="s">
        <v>10</v>
      </c>
      <c r="H804" s="53" t="s">
        <v>346</v>
      </c>
      <c r="I804" s="53"/>
      <c r="J804" s="54" t="s">
        <v>1207</v>
      </c>
      <c r="K804" s="21" t="s">
        <v>16</v>
      </c>
      <c r="L804" s="55">
        <v>2</v>
      </c>
      <c r="M804" s="24">
        <v>0</v>
      </c>
      <c r="N804" s="55">
        <f t="shared" si="120"/>
        <v>2</v>
      </c>
      <c r="O804" s="24">
        <v>0</v>
      </c>
      <c r="P804" s="25">
        <f t="shared" si="121"/>
        <v>0</v>
      </c>
      <c r="Q804" s="56"/>
      <c r="R804" s="57">
        <f t="shared" si="122"/>
        <v>0</v>
      </c>
      <c r="S804" s="56"/>
      <c r="T804" s="57">
        <f t="shared" si="123"/>
        <v>0</v>
      </c>
      <c r="U804" s="25">
        <v>21</v>
      </c>
      <c r="V804" s="25">
        <f t="shared" si="124"/>
        <v>0</v>
      </c>
      <c r="W804" s="25">
        <f t="shared" si="125"/>
        <v>0</v>
      </c>
      <c r="X804" s="54"/>
      <c r="Y804" s="53" t="s">
        <v>101</v>
      </c>
      <c r="Z804" s="53" t="s">
        <v>30</v>
      </c>
    </row>
    <row r="805" spans="6:26" s="52" customFormat="1" ht="12" outlineLevel="2" x14ac:dyDescent="0.2">
      <c r="F805" s="20">
        <v>39</v>
      </c>
      <c r="G805" s="21" t="s">
        <v>10</v>
      </c>
      <c r="H805" s="53" t="s">
        <v>347</v>
      </c>
      <c r="I805" s="53"/>
      <c r="J805" s="54" t="s">
        <v>1912</v>
      </c>
      <c r="K805" s="21" t="s">
        <v>15</v>
      </c>
      <c r="L805" s="55">
        <v>10</v>
      </c>
      <c r="M805" s="24">
        <v>0</v>
      </c>
      <c r="N805" s="55">
        <f t="shared" si="120"/>
        <v>10</v>
      </c>
      <c r="O805" s="24">
        <v>0</v>
      </c>
      <c r="P805" s="25">
        <f t="shared" si="121"/>
        <v>0</v>
      </c>
      <c r="Q805" s="56"/>
      <c r="R805" s="57">
        <f t="shared" si="122"/>
        <v>0</v>
      </c>
      <c r="S805" s="56"/>
      <c r="T805" s="57">
        <f t="shared" si="123"/>
        <v>0</v>
      </c>
      <c r="U805" s="25">
        <v>21</v>
      </c>
      <c r="V805" s="25">
        <f t="shared" si="124"/>
        <v>0</v>
      </c>
      <c r="W805" s="25">
        <f t="shared" si="125"/>
        <v>0</v>
      </c>
      <c r="X805" s="54"/>
      <c r="Y805" s="53" t="s">
        <v>101</v>
      </c>
      <c r="Z805" s="53" t="s">
        <v>30</v>
      </c>
    </row>
    <row r="806" spans="6:26" s="102" customFormat="1" ht="12.75" customHeight="1" outlineLevel="2" x14ac:dyDescent="0.2">
      <c r="F806" s="103"/>
      <c r="G806" s="104"/>
      <c r="H806" s="104"/>
      <c r="I806" s="104"/>
      <c r="J806" s="105"/>
      <c r="K806" s="104"/>
      <c r="L806" s="106"/>
      <c r="M806" s="107"/>
      <c r="N806" s="106"/>
      <c r="O806" s="107"/>
      <c r="P806" s="108"/>
      <c r="Q806" s="109"/>
      <c r="R806" s="107"/>
      <c r="S806" s="107"/>
      <c r="T806" s="107"/>
      <c r="U806" s="110" t="s">
        <v>3</v>
      </c>
      <c r="V806" s="107"/>
      <c r="W806" s="107"/>
      <c r="X806" s="107"/>
      <c r="Y806" s="104"/>
      <c r="Z806" s="104"/>
    </row>
    <row r="807" spans="6:26" s="43" customFormat="1" ht="16.5" customHeight="1" outlineLevel="1" x14ac:dyDescent="0.2">
      <c r="F807" s="44"/>
      <c r="G807" s="6"/>
      <c r="H807" s="45"/>
      <c r="I807" s="45"/>
      <c r="J807" s="45" t="s">
        <v>1402</v>
      </c>
      <c r="K807" s="6"/>
      <c r="L807" s="46"/>
      <c r="M807" s="47"/>
      <c r="N807" s="46"/>
      <c r="O807" s="47"/>
      <c r="P807" s="48">
        <f>SUBTOTAL(9,P808:P819)</f>
        <v>0</v>
      </c>
      <c r="Q807" s="49"/>
      <c r="R807" s="50">
        <f>SUBTOTAL(9,R808:R819)</f>
        <v>0</v>
      </c>
      <c r="S807" s="47"/>
      <c r="T807" s="50">
        <f>SUBTOTAL(9,T808:T819)</f>
        <v>0</v>
      </c>
      <c r="U807" s="100" t="s">
        <v>3</v>
      </c>
      <c r="V807" s="48">
        <f>SUBTOTAL(9,V808:V819)</f>
        <v>0</v>
      </c>
      <c r="W807" s="48">
        <f>SUBTOTAL(9,W808:W819)</f>
        <v>0</v>
      </c>
      <c r="X807" s="51"/>
      <c r="Y807" s="29"/>
      <c r="Z807" s="29"/>
    </row>
    <row r="808" spans="6:26" s="52" customFormat="1" ht="12" outlineLevel="2" x14ac:dyDescent="0.2">
      <c r="F808" s="20">
        <v>1</v>
      </c>
      <c r="G808" s="21" t="s">
        <v>10</v>
      </c>
      <c r="H808" s="53" t="s">
        <v>964</v>
      </c>
      <c r="I808" s="53"/>
      <c r="J808" s="54" t="s">
        <v>1189</v>
      </c>
      <c r="K808" s="21" t="s">
        <v>5</v>
      </c>
      <c r="L808" s="55">
        <v>5</v>
      </c>
      <c r="M808" s="24">
        <v>0</v>
      </c>
      <c r="N808" s="55">
        <f t="shared" ref="N808:N818" si="126">L808*(1+M808/100)</f>
        <v>5</v>
      </c>
      <c r="O808" s="24">
        <v>0</v>
      </c>
      <c r="P808" s="25">
        <f t="shared" ref="P808:P818" si="127">N808*O808</f>
        <v>0</v>
      </c>
      <c r="Q808" s="56"/>
      <c r="R808" s="57">
        <f t="shared" ref="R808:R818" si="128">N808*Q808</f>
        <v>0</v>
      </c>
      <c r="S808" s="56"/>
      <c r="T808" s="57">
        <f t="shared" ref="T808:T818" si="129">N808*S808</f>
        <v>0</v>
      </c>
      <c r="U808" s="25">
        <v>21</v>
      </c>
      <c r="V808" s="25">
        <f t="shared" ref="V808:V818" si="130">P808*(U808/100)</f>
        <v>0</v>
      </c>
      <c r="W808" s="25">
        <f t="shared" ref="W808:W818" si="131">P808+V808</f>
        <v>0</v>
      </c>
      <c r="X808" s="54"/>
      <c r="Y808" s="53" t="s">
        <v>101</v>
      </c>
      <c r="Z808" s="53" t="s">
        <v>31</v>
      </c>
    </row>
    <row r="809" spans="6:26" s="52" customFormat="1" ht="12" outlineLevel="2" x14ac:dyDescent="0.2">
      <c r="F809" s="20">
        <v>2</v>
      </c>
      <c r="G809" s="21" t="s">
        <v>10</v>
      </c>
      <c r="H809" s="53" t="s">
        <v>965</v>
      </c>
      <c r="I809" s="53"/>
      <c r="J809" s="54" t="s">
        <v>1190</v>
      </c>
      <c r="K809" s="21" t="s">
        <v>5</v>
      </c>
      <c r="L809" s="55">
        <v>50</v>
      </c>
      <c r="M809" s="24">
        <v>0</v>
      </c>
      <c r="N809" s="55">
        <f t="shared" si="126"/>
        <v>50</v>
      </c>
      <c r="O809" s="24">
        <v>0</v>
      </c>
      <c r="P809" s="25">
        <f t="shared" si="127"/>
        <v>0</v>
      </c>
      <c r="Q809" s="56"/>
      <c r="R809" s="57">
        <f t="shared" si="128"/>
        <v>0</v>
      </c>
      <c r="S809" s="56"/>
      <c r="T809" s="57">
        <f t="shared" si="129"/>
        <v>0</v>
      </c>
      <c r="U809" s="25">
        <v>21</v>
      </c>
      <c r="V809" s="25">
        <f t="shared" si="130"/>
        <v>0</v>
      </c>
      <c r="W809" s="25">
        <f t="shared" si="131"/>
        <v>0</v>
      </c>
      <c r="X809" s="54"/>
      <c r="Y809" s="53" t="s">
        <v>101</v>
      </c>
      <c r="Z809" s="53" t="s">
        <v>31</v>
      </c>
    </row>
    <row r="810" spans="6:26" s="52" customFormat="1" ht="12" outlineLevel="2" x14ac:dyDescent="0.2">
      <c r="F810" s="20">
        <v>3</v>
      </c>
      <c r="G810" s="21" t="s">
        <v>10</v>
      </c>
      <c r="H810" s="53" t="s">
        <v>966</v>
      </c>
      <c r="I810" s="53"/>
      <c r="J810" s="54" t="s">
        <v>1191</v>
      </c>
      <c r="K810" s="21" t="s">
        <v>5</v>
      </c>
      <c r="L810" s="55">
        <v>5</v>
      </c>
      <c r="M810" s="24">
        <v>0</v>
      </c>
      <c r="N810" s="55">
        <f t="shared" si="126"/>
        <v>5</v>
      </c>
      <c r="O810" s="24">
        <v>0</v>
      </c>
      <c r="P810" s="25">
        <f t="shared" si="127"/>
        <v>0</v>
      </c>
      <c r="Q810" s="56"/>
      <c r="R810" s="57">
        <f t="shared" si="128"/>
        <v>0</v>
      </c>
      <c r="S810" s="56"/>
      <c r="T810" s="57">
        <f t="shared" si="129"/>
        <v>0</v>
      </c>
      <c r="U810" s="25">
        <v>21</v>
      </c>
      <c r="V810" s="25">
        <f t="shared" si="130"/>
        <v>0</v>
      </c>
      <c r="W810" s="25">
        <f t="shared" si="131"/>
        <v>0</v>
      </c>
      <c r="X810" s="54"/>
      <c r="Y810" s="53" t="s">
        <v>101</v>
      </c>
      <c r="Z810" s="53" t="s">
        <v>31</v>
      </c>
    </row>
    <row r="811" spans="6:26" s="52" customFormat="1" ht="12" outlineLevel="2" x14ac:dyDescent="0.2">
      <c r="F811" s="20">
        <v>4</v>
      </c>
      <c r="G811" s="21" t="s">
        <v>10</v>
      </c>
      <c r="H811" s="53" t="s">
        <v>967</v>
      </c>
      <c r="I811" s="53"/>
      <c r="J811" s="54" t="s">
        <v>1484</v>
      </c>
      <c r="K811" s="21" t="s">
        <v>13</v>
      </c>
      <c r="L811" s="55">
        <v>2</v>
      </c>
      <c r="M811" s="24">
        <v>0</v>
      </c>
      <c r="N811" s="55">
        <f t="shared" si="126"/>
        <v>2</v>
      </c>
      <c r="O811" s="24">
        <v>0</v>
      </c>
      <c r="P811" s="25">
        <f t="shared" si="127"/>
        <v>0</v>
      </c>
      <c r="Q811" s="56"/>
      <c r="R811" s="57">
        <f t="shared" si="128"/>
        <v>0</v>
      </c>
      <c r="S811" s="56"/>
      <c r="T811" s="57">
        <f t="shared" si="129"/>
        <v>0</v>
      </c>
      <c r="U811" s="25">
        <v>21</v>
      </c>
      <c r="V811" s="25">
        <f t="shared" si="130"/>
        <v>0</v>
      </c>
      <c r="W811" s="25">
        <f t="shared" si="131"/>
        <v>0</v>
      </c>
      <c r="X811" s="54"/>
      <c r="Y811" s="53" t="s">
        <v>101</v>
      </c>
      <c r="Z811" s="53" t="s">
        <v>31</v>
      </c>
    </row>
    <row r="812" spans="6:26" s="52" customFormat="1" ht="12" outlineLevel="2" x14ac:dyDescent="0.2">
      <c r="F812" s="20">
        <v>5</v>
      </c>
      <c r="G812" s="21" t="s">
        <v>10</v>
      </c>
      <c r="H812" s="53" t="s">
        <v>968</v>
      </c>
      <c r="I812" s="53"/>
      <c r="J812" s="54" t="s">
        <v>1485</v>
      </c>
      <c r="K812" s="21" t="s">
        <v>13</v>
      </c>
      <c r="L812" s="55">
        <v>2</v>
      </c>
      <c r="M812" s="24">
        <v>0</v>
      </c>
      <c r="N812" s="55">
        <f t="shared" si="126"/>
        <v>2</v>
      </c>
      <c r="O812" s="24">
        <v>0</v>
      </c>
      <c r="P812" s="25">
        <f t="shared" si="127"/>
        <v>0</v>
      </c>
      <c r="Q812" s="56"/>
      <c r="R812" s="57">
        <f t="shared" si="128"/>
        <v>0</v>
      </c>
      <c r="S812" s="56"/>
      <c r="T812" s="57">
        <f t="shared" si="129"/>
        <v>0</v>
      </c>
      <c r="U812" s="25">
        <v>21</v>
      </c>
      <c r="V812" s="25">
        <f t="shared" si="130"/>
        <v>0</v>
      </c>
      <c r="W812" s="25">
        <f t="shared" si="131"/>
        <v>0</v>
      </c>
      <c r="X812" s="54"/>
      <c r="Y812" s="53" t="s">
        <v>101</v>
      </c>
      <c r="Z812" s="53" t="s">
        <v>31</v>
      </c>
    </row>
    <row r="813" spans="6:26" s="52" customFormat="1" ht="12" outlineLevel="2" x14ac:dyDescent="0.2">
      <c r="F813" s="20">
        <v>6</v>
      </c>
      <c r="G813" s="21" t="s">
        <v>10</v>
      </c>
      <c r="H813" s="53" t="s">
        <v>969</v>
      </c>
      <c r="I813" s="53"/>
      <c r="J813" s="54" t="s">
        <v>1227</v>
      </c>
      <c r="K813" s="21" t="s">
        <v>13</v>
      </c>
      <c r="L813" s="55">
        <v>1</v>
      </c>
      <c r="M813" s="24">
        <v>0</v>
      </c>
      <c r="N813" s="55">
        <f t="shared" si="126"/>
        <v>1</v>
      </c>
      <c r="O813" s="24">
        <v>0</v>
      </c>
      <c r="P813" s="25">
        <f t="shared" si="127"/>
        <v>0</v>
      </c>
      <c r="Q813" s="56"/>
      <c r="R813" s="57">
        <f t="shared" si="128"/>
        <v>0</v>
      </c>
      <c r="S813" s="56"/>
      <c r="T813" s="57">
        <f t="shared" si="129"/>
        <v>0</v>
      </c>
      <c r="U813" s="25">
        <v>21</v>
      </c>
      <c r="V813" s="25">
        <f t="shared" si="130"/>
        <v>0</v>
      </c>
      <c r="W813" s="25">
        <f t="shared" si="131"/>
        <v>0</v>
      </c>
      <c r="X813" s="54"/>
      <c r="Y813" s="53" t="s">
        <v>101</v>
      </c>
      <c r="Z813" s="53" t="s">
        <v>31</v>
      </c>
    </row>
    <row r="814" spans="6:26" s="52" customFormat="1" ht="12" outlineLevel="2" x14ac:dyDescent="0.2">
      <c r="F814" s="20">
        <v>7</v>
      </c>
      <c r="G814" s="21" t="s">
        <v>10</v>
      </c>
      <c r="H814" s="53" t="s">
        <v>970</v>
      </c>
      <c r="I814" s="53"/>
      <c r="J814" s="54" t="s">
        <v>1100</v>
      </c>
      <c r="K814" s="21" t="s">
        <v>62</v>
      </c>
      <c r="L814" s="55">
        <v>1</v>
      </c>
      <c r="M814" s="24">
        <v>0</v>
      </c>
      <c r="N814" s="55">
        <f t="shared" si="126"/>
        <v>1</v>
      </c>
      <c r="O814" s="24">
        <v>0</v>
      </c>
      <c r="P814" s="25">
        <f t="shared" si="127"/>
        <v>0</v>
      </c>
      <c r="Q814" s="56"/>
      <c r="R814" s="57">
        <f t="shared" si="128"/>
        <v>0</v>
      </c>
      <c r="S814" s="56"/>
      <c r="T814" s="57">
        <f t="shared" si="129"/>
        <v>0</v>
      </c>
      <c r="U814" s="25">
        <v>21</v>
      </c>
      <c r="V814" s="25">
        <f t="shared" si="130"/>
        <v>0</v>
      </c>
      <c r="W814" s="25">
        <f t="shared" si="131"/>
        <v>0</v>
      </c>
      <c r="X814" s="54"/>
      <c r="Y814" s="53" t="s">
        <v>101</v>
      </c>
      <c r="Z814" s="53" t="s">
        <v>31</v>
      </c>
    </row>
    <row r="815" spans="6:26" s="52" customFormat="1" ht="12" outlineLevel="2" x14ac:dyDescent="0.2">
      <c r="F815" s="20">
        <v>8</v>
      </c>
      <c r="G815" s="21" t="s">
        <v>10</v>
      </c>
      <c r="H815" s="53" t="s">
        <v>971</v>
      </c>
      <c r="I815" s="53"/>
      <c r="J815" s="54" t="s">
        <v>1061</v>
      </c>
      <c r="K815" s="21" t="s">
        <v>4</v>
      </c>
      <c r="L815" s="55">
        <v>15</v>
      </c>
      <c r="M815" s="24">
        <v>0</v>
      </c>
      <c r="N815" s="55">
        <f t="shared" si="126"/>
        <v>15</v>
      </c>
      <c r="O815" s="24">
        <v>0</v>
      </c>
      <c r="P815" s="25">
        <f t="shared" si="127"/>
        <v>0</v>
      </c>
      <c r="Q815" s="56"/>
      <c r="R815" s="57">
        <f t="shared" si="128"/>
        <v>0</v>
      </c>
      <c r="S815" s="56"/>
      <c r="T815" s="57">
        <f t="shared" si="129"/>
        <v>0</v>
      </c>
      <c r="U815" s="25">
        <v>21</v>
      </c>
      <c r="V815" s="25">
        <f t="shared" si="130"/>
        <v>0</v>
      </c>
      <c r="W815" s="25">
        <f t="shared" si="131"/>
        <v>0</v>
      </c>
      <c r="X815" s="54"/>
      <c r="Y815" s="53" t="s">
        <v>101</v>
      </c>
      <c r="Z815" s="53" t="s">
        <v>31</v>
      </c>
    </row>
    <row r="816" spans="6:26" s="52" customFormat="1" ht="12" outlineLevel="2" x14ac:dyDescent="0.2">
      <c r="F816" s="20">
        <v>9</v>
      </c>
      <c r="G816" s="21" t="s">
        <v>10</v>
      </c>
      <c r="H816" s="53" t="s">
        <v>972</v>
      </c>
      <c r="I816" s="53"/>
      <c r="J816" s="54" t="s">
        <v>1354</v>
      </c>
      <c r="K816" s="21" t="s">
        <v>4</v>
      </c>
      <c r="L816" s="55">
        <v>25</v>
      </c>
      <c r="M816" s="24">
        <v>0</v>
      </c>
      <c r="N816" s="55">
        <f t="shared" si="126"/>
        <v>25</v>
      </c>
      <c r="O816" s="24">
        <v>0</v>
      </c>
      <c r="P816" s="25">
        <f t="shared" si="127"/>
        <v>0</v>
      </c>
      <c r="Q816" s="56"/>
      <c r="R816" s="57">
        <f t="shared" si="128"/>
        <v>0</v>
      </c>
      <c r="S816" s="56"/>
      <c r="T816" s="57">
        <f t="shared" si="129"/>
        <v>0</v>
      </c>
      <c r="U816" s="25">
        <v>21</v>
      </c>
      <c r="V816" s="25">
        <f t="shared" si="130"/>
        <v>0</v>
      </c>
      <c r="W816" s="25">
        <f t="shared" si="131"/>
        <v>0</v>
      </c>
      <c r="X816" s="54"/>
      <c r="Y816" s="53" t="s">
        <v>101</v>
      </c>
      <c r="Z816" s="53" t="s">
        <v>31</v>
      </c>
    </row>
    <row r="817" spans="6:26" s="52" customFormat="1" ht="12" outlineLevel="2" x14ac:dyDescent="0.2">
      <c r="F817" s="20">
        <v>10</v>
      </c>
      <c r="G817" s="21" t="s">
        <v>10</v>
      </c>
      <c r="H817" s="53" t="s">
        <v>973</v>
      </c>
      <c r="I817" s="53"/>
      <c r="J817" s="54" t="s">
        <v>1467</v>
      </c>
      <c r="K817" s="21" t="s">
        <v>17</v>
      </c>
      <c r="L817" s="55">
        <v>1</v>
      </c>
      <c r="M817" s="24">
        <v>0</v>
      </c>
      <c r="N817" s="55">
        <f t="shared" si="126"/>
        <v>1</v>
      </c>
      <c r="O817" s="24">
        <v>0</v>
      </c>
      <c r="P817" s="25">
        <f t="shared" si="127"/>
        <v>0</v>
      </c>
      <c r="Q817" s="56"/>
      <c r="R817" s="57">
        <f t="shared" si="128"/>
        <v>0</v>
      </c>
      <c r="S817" s="56"/>
      <c r="T817" s="57">
        <f t="shared" si="129"/>
        <v>0</v>
      </c>
      <c r="U817" s="25">
        <v>21</v>
      </c>
      <c r="V817" s="25">
        <f t="shared" si="130"/>
        <v>0</v>
      </c>
      <c r="W817" s="25">
        <f t="shared" si="131"/>
        <v>0</v>
      </c>
      <c r="X817" s="54"/>
      <c r="Y817" s="53" t="s">
        <v>101</v>
      </c>
      <c r="Z817" s="53" t="s">
        <v>31</v>
      </c>
    </row>
    <row r="818" spans="6:26" s="52" customFormat="1" ht="12" outlineLevel="2" x14ac:dyDescent="0.2">
      <c r="F818" s="20">
        <v>11</v>
      </c>
      <c r="G818" s="21" t="s">
        <v>10</v>
      </c>
      <c r="H818" s="53" t="s">
        <v>974</v>
      </c>
      <c r="I818" s="53"/>
      <c r="J818" s="54" t="s">
        <v>1111</v>
      </c>
      <c r="K818" s="21" t="s">
        <v>17</v>
      </c>
      <c r="L818" s="55">
        <v>1</v>
      </c>
      <c r="M818" s="24">
        <v>0</v>
      </c>
      <c r="N818" s="55">
        <f t="shared" si="126"/>
        <v>1</v>
      </c>
      <c r="O818" s="24">
        <v>0</v>
      </c>
      <c r="P818" s="25">
        <f t="shared" si="127"/>
        <v>0</v>
      </c>
      <c r="Q818" s="56"/>
      <c r="R818" s="57">
        <f t="shared" si="128"/>
        <v>0</v>
      </c>
      <c r="S818" s="56"/>
      <c r="T818" s="57">
        <f t="shared" si="129"/>
        <v>0</v>
      </c>
      <c r="U818" s="25">
        <v>21</v>
      </c>
      <c r="V818" s="25">
        <f t="shared" si="130"/>
        <v>0</v>
      </c>
      <c r="W818" s="25">
        <f t="shared" si="131"/>
        <v>0</v>
      </c>
      <c r="X818" s="54"/>
      <c r="Y818" s="53" t="s">
        <v>101</v>
      </c>
      <c r="Z818" s="53" t="s">
        <v>31</v>
      </c>
    </row>
    <row r="819" spans="6:26" s="102" customFormat="1" ht="12.75" customHeight="1" outlineLevel="2" x14ac:dyDescent="0.2">
      <c r="F819" s="103"/>
      <c r="G819" s="104"/>
      <c r="H819" s="104"/>
      <c r="I819" s="104"/>
      <c r="J819" s="105"/>
      <c r="K819" s="104"/>
      <c r="L819" s="106"/>
      <c r="M819" s="107"/>
      <c r="N819" s="106"/>
      <c r="O819" s="107"/>
      <c r="P819" s="108"/>
      <c r="Q819" s="109"/>
      <c r="R819" s="107"/>
      <c r="S819" s="107"/>
      <c r="T819" s="107"/>
      <c r="U819" s="110" t="s">
        <v>3</v>
      </c>
      <c r="V819" s="107"/>
      <c r="W819" s="107"/>
      <c r="X819" s="107"/>
      <c r="Y819" s="104"/>
      <c r="Z819" s="104"/>
    </row>
    <row r="820" spans="6:26" s="43" customFormat="1" ht="16.5" customHeight="1" outlineLevel="1" x14ac:dyDescent="0.2">
      <c r="F820" s="44"/>
      <c r="G820" s="6"/>
      <c r="H820" s="45"/>
      <c r="I820" s="45"/>
      <c r="J820" s="45" t="s">
        <v>1446</v>
      </c>
      <c r="K820" s="6"/>
      <c r="L820" s="46"/>
      <c r="M820" s="47"/>
      <c r="N820" s="46"/>
      <c r="O820" s="47"/>
      <c r="P820" s="48">
        <f>SUBTOTAL(9,P821:P843)</f>
        <v>0</v>
      </c>
      <c r="Q820" s="49"/>
      <c r="R820" s="50" t="e">
        <f>SUBTOTAL(9,R821:R843)</f>
        <v>#REF!</v>
      </c>
      <c r="S820" s="47"/>
      <c r="T820" s="50" t="e">
        <f>SUBTOTAL(9,T821:T843)</f>
        <v>#REF!</v>
      </c>
      <c r="U820" s="100" t="s">
        <v>3</v>
      </c>
      <c r="V820" s="48" t="e">
        <f>SUBTOTAL(9,V821:V843)</f>
        <v>#REF!</v>
      </c>
      <c r="W820" s="48" t="e">
        <f>SUBTOTAL(9,W821:W843)</f>
        <v>#REF!</v>
      </c>
      <c r="X820" s="51"/>
      <c r="Y820" s="29"/>
      <c r="Z820" s="29"/>
    </row>
    <row r="821" spans="6:26" s="52" customFormat="1" ht="12" outlineLevel="2" x14ac:dyDescent="0.2">
      <c r="F821" s="20">
        <v>1</v>
      </c>
      <c r="G821" s="21" t="s">
        <v>10</v>
      </c>
      <c r="H821" s="53" t="s">
        <v>348</v>
      </c>
      <c r="I821" s="53"/>
      <c r="J821" s="54" t="s">
        <v>1287</v>
      </c>
      <c r="K821" s="21" t="s">
        <v>13</v>
      </c>
      <c r="L821" s="55">
        <v>10</v>
      </c>
      <c r="M821" s="24">
        <v>0</v>
      </c>
      <c r="N821" s="55">
        <f t="shared" ref="N821:N841" si="132">L821*(1+M821/100)</f>
        <v>10</v>
      </c>
      <c r="O821" s="24">
        <v>0</v>
      </c>
      <c r="P821" s="25">
        <f t="shared" ref="P821:P841" si="133">N821*O821</f>
        <v>0</v>
      </c>
      <c r="Q821" s="56"/>
      <c r="R821" s="57">
        <f t="shared" ref="R821:R830" si="134">N821*Q821</f>
        <v>0</v>
      </c>
      <c r="S821" s="56"/>
      <c r="T821" s="57">
        <f t="shared" ref="T821:T830" si="135">N821*S821</f>
        <v>0</v>
      </c>
      <c r="U821" s="25">
        <v>21</v>
      </c>
      <c r="V821" s="25">
        <f t="shared" ref="V821:V830" si="136">P821*(U821/100)</f>
        <v>0</v>
      </c>
      <c r="W821" s="25">
        <f t="shared" ref="W821:W830" si="137">P821+V821</f>
        <v>0</v>
      </c>
      <c r="X821" s="54"/>
      <c r="Y821" s="53" t="s">
        <v>101</v>
      </c>
      <c r="Z821" s="53" t="s">
        <v>32</v>
      </c>
    </row>
    <row r="822" spans="6:26" s="52" customFormat="1" ht="12" outlineLevel="2" x14ac:dyDescent="0.2">
      <c r="F822" s="20">
        <v>2</v>
      </c>
      <c r="G822" s="21" t="s">
        <v>10</v>
      </c>
      <c r="H822" s="53" t="s">
        <v>349</v>
      </c>
      <c r="I822" s="53"/>
      <c r="J822" s="54" t="s">
        <v>1343</v>
      </c>
      <c r="K822" s="21" t="s">
        <v>13</v>
      </c>
      <c r="L822" s="55">
        <v>10</v>
      </c>
      <c r="M822" s="24">
        <v>0</v>
      </c>
      <c r="N822" s="55">
        <f t="shared" si="132"/>
        <v>10</v>
      </c>
      <c r="O822" s="24">
        <v>0</v>
      </c>
      <c r="P822" s="25">
        <f t="shared" si="133"/>
        <v>0</v>
      </c>
      <c r="Q822" s="56"/>
      <c r="R822" s="57">
        <f t="shared" si="134"/>
        <v>0</v>
      </c>
      <c r="S822" s="56"/>
      <c r="T822" s="57">
        <f t="shared" si="135"/>
        <v>0</v>
      </c>
      <c r="U822" s="25">
        <v>21</v>
      </c>
      <c r="V822" s="25">
        <f t="shared" si="136"/>
        <v>0</v>
      </c>
      <c r="W822" s="25">
        <f t="shared" si="137"/>
        <v>0</v>
      </c>
      <c r="X822" s="54"/>
      <c r="Y822" s="53" t="s">
        <v>101</v>
      </c>
      <c r="Z822" s="53" t="s">
        <v>32</v>
      </c>
    </row>
    <row r="823" spans="6:26" s="52" customFormat="1" ht="12" outlineLevel="2" x14ac:dyDescent="0.2">
      <c r="F823" s="20">
        <v>3</v>
      </c>
      <c r="G823" s="21" t="s">
        <v>10</v>
      </c>
      <c r="H823" s="53" t="s">
        <v>350</v>
      </c>
      <c r="I823" s="53"/>
      <c r="J823" s="54" t="s">
        <v>1541</v>
      </c>
      <c r="K823" s="21" t="s">
        <v>13</v>
      </c>
      <c r="L823" s="55">
        <v>10</v>
      </c>
      <c r="M823" s="24">
        <v>0</v>
      </c>
      <c r="N823" s="55">
        <f t="shared" si="132"/>
        <v>10</v>
      </c>
      <c r="O823" s="24">
        <v>0</v>
      </c>
      <c r="P823" s="25">
        <f t="shared" si="133"/>
        <v>0</v>
      </c>
      <c r="Q823" s="56"/>
      <c r="R823" s="57">
        <f t="shared" si="134"/>
        <v>0</v>
      </c>
      <c r="S823" s="56"/>
      <c r="T823" s="57">
        <f t="shared" si="135"/>
        <v>0</v>
      </c>
      <c r="U823" s="25">
        <v>21</v>
      </c>
      <c r="V823" s="25">
        <f t="shared" si="136"/>
        <v>0</v>
      </c>
      <c r="W823" s="25">
        <f t="shared" si="137"/>
        <v>0</v>
      </c>
      <c r="X823" s="54"/>
      <c r="Y823" s="53" t="s">
        <v>101</v>
      </c>
      <c r="Z823" s="53" t="s">
        <v>32</v>
      </c>
    </row>
    <row r="824" spans="6:26" s="52" customFormat="1" ht="12" outlineLevel="2" x14ac:dyDescent="0.2">
      <c r="F824" s="20">
        <v>4</v>
      </c>
      <c r="G824" s="21" t="s">
        <v>10</v>
      </c>
      <c r="H824" s="53" t="s">
        <v>351</v>
      </c>
      <c r="I824" s="53"/>
      <c r="J824" s="54" t="s">
        <v>1412</v>
      </c>
      <c r="K824" s="21" t="s">
        <v>13</v>
      </c>
      <c r="L824" s="55">
        <v>1</v>
      </c>
      <c r="M824" s="24">
        <v>0</v>
      </c>
      <c r="N824" s="55">
        <f t="shared" si="132"/>
        <v>1</v>
      </c>
      <c r="O824" s="24">
        <v>0</v>
      </c>
      <c r="P824" s="25">
        <f t="shared" si="133"/>
        <v>0</v>
      </c>
      <c r="Q824" s="56"/>
      <c r="R824" s="57">
        <f t="shared" si="134"/>
        <v>0</v>
      </c>
      <c r="S824" s="56"/>
      <c r="T824" s="57">
        <f t="shared" si="135"/>
        <v>0</v>
      </c>
      <c r="U824" s="25">
        <v>21</v>
      </c>
      <c r="V824" s="25">
        <f t="shared" si="136"/>
        <v>0</v>
      </c>
      <c r="W824" s="25">
        <f t="shared" si="137"/>
        <v>0</v>
      </c>
      <c r="X824" s="54"/>
      <c r="Y824" s="53" t="s">
        <v>101</v>
      </c>
      <c r="Z824" s="53" t="s">
        <v>32</v>
      </c>
    </row>
    <row r="825" spans="6:26" s="52" customFormat="1" ht="12" outlineLevel="2" x14ac:dyDescent="0.2">
      <c r="F825" s="20">
        <v>5</v>
      </c>
      <c r="G825" s="21" t="s">
        <v>10</v>
      </c>
      <c r="H825" s="53" t="s">
        <v>352</v>
      </c>
      <c r="I825" s="53"/>
      <c r="J825" s="54" t="s">
        <v>1264</v>
      </c>
      <c r="K825" s="21" t="s">
        <v>13</v>
      </c>
      <c r="L825" s="55">
        <v>1</v>
      </c>
      <c r="M825" s="24">
        <v>0</v>
      </c>
      <c r="N825" s="55">
        <f t="shared" si="132"/>
        <v>1</v>
      </c>
      <c r="O825" s="24">
        <v>0</v>
      </c>
      <c r="P825" s="25">
        <f t="shared" si="133"/>
        <v>0</v>
      </c>
      <c r="Q825" s="56"/>
      <c r="R825" s="57">
        <f t="shared" si="134"/>
        <v>0</v>
      </c>
      <c r="S825" s="56"/>
      <c r="T825" s="57">
        <f t="shared" si="135"/>
        <v>0</v>
      </c>
      <c r="U825" s="25">
        <v>21</v>
      </c>
      <c r="V825" s="25">
        <f t="shared" si="136"/>
        <v>0</v>
      </c>
      <c r="W825" s="25">
        <f t="shared" si="137"/>
        <v>0</v>
      </c>
      <c r="X825" s="54"/>
      <c r="Y825" s="53" t="s">
        <v>101</v>
      </c>
      <c r="Z825" s="53" t="s">
        <v>32</v>
      </c>
    </row>
    <row r="826" spans="6:26" s="52" customFormat="1" ht="12" outlineLevel="2" x14ac:dyDescent="0.2">
      <c r="F826" s="20">
        <v>6</v>
      </c>
      <c r="G826" s="21" t="s">
        <v>10</v>
      </c>
      <c r="H826" s="53" t="s">
        <v>353</v>
      </c>
      <c r="I826" s="53"/>
      <c r="J826" s="54" t="s">
        <v>1566</v>
      </c>
      <c r="K826" s="21" t="s">
        <v>13</v>
      </c>
      <c r="L826" s="55">
        <v>1</v>
      </c>
      <c r="M826" s="24">
        <v>0</v>
      </c>
      <c r="N826" s="55">
        <f t="shared" si="132"/>
        <v>1</v>
      </c>
      <c r="O826" s="24">
        <v>0</v>
      </c>
      <c r="P826" s="25">
        <f t="shared" si="133"/>
        <v>0</v>
      </c>
      <c r="Q826" s="56"/>
      <c r="R826" s="57">
        <f t="shared" si="134"/>
        <v>0</v>
      </c>
      <c r="S826" s="56"/>
      <c r="T826" s="57">
        <f t="shared" si="135"/>
        <v>0</v>
      </c>
      <c r="U826" s="25">
        <v>21</v>
      </c>
      <c r="V826" s="25">
        <f t="shared" si="136"/>
        <v>0</v>
      </c>
      <c r="W826" s="25">
        <f t="shared" si="137"/>
        <v>0</v>
      </c>
      <c r="X826" s="54"/>
      <c r="Y826" s="53" t="s">
        <v>101</v>
      </c>
      <c r="Z826" s="53" t="s">
        <v>32</v>
      </c>
    </row>
    <row r="827" spans="6:26" s="52" customFormat="1" ht="12" outlineLevel="2" x14ac:dyDescent="0.2">
      <c r="F827" s="20">
        <v>7</v>
      </c>
      <c r="G827" s="21" t="s">
        <v>10</v>
      </c>
      <c r="H827" s="53" t="s">
        <v>354</v>
      </c>
      <c r="I827" s="53"/>
      <c r="J827" s="54" t="s">
        <v>1356</v>
      </c>
      <c r="K827" s="21" t="s">
        <v>13</v>
      </c>
      <c r="L827" s="55">
        <v>1</v>
      </c>
      <c r="M827" s="24">
        <v>0</v>
      </c>
      <c r="N827" s="55">
        <f t="shared" si="132"/>
        <v>1</v>
      </c>
      <c r="O827" s="24">
        <v>0</v>
      </c>
      <c r="P827" s="25">
        <f t="shared" si="133"/>
        <v>0</v>
      </c>
      <c r="Q827" s="56"/>
      <c r="R827" s="57">
        <f t="shared" si="134"/>
        <v>0</v>
      </c>
      <c r="S827" s="56"/>
      <c r="T827" s="57">
        <f t="shared" si="135"/>
        <v>0</v>
      </c>
      <c r="U827" s="25">
        <v>21</v>
      </c>
      <c r="V827" s="25">
        <f t="shared" si="136"/>
        <v>0</v>
      </c>
      <c r="W827" s="25">
        <f t="shared" si="137"/>
        <v>0</v>
      </c>
      <c r="X827" s="54"/>
      <c r="Y827" s="53" t="s">
        <v>101</v>
      </c>
      <c r="Z827" s="53" t="s">
        <v>32</v>
      </c>
    </row>
    <row r="828" spans="6:26" s="52" customFormat="1" ht="12" outlineLevel="2" x14ac:dyDescent="0.2">
      <c r="F828" s="20">
        <v>8</v>
      </c>
      <c r="G828" s="21" t="s">
        <v>10</v>
      </c>
      <c r="H828" s="53" t="s">
        <v>355</v>
      </c>
      <c r="I828" s="53"/>
      <c r="J828" s="54" t="s">
        <v>1081</v>
      </c>
      <c r="K828" s="21" t="s">
        <v>13</v>
      </c>
      <c r="L828" s="55">
        <v>8</v>
      </c>
      <c r="M828" s="24">
        <v>0</v>
      </c>
      <c r="N828" s="55">
        <f t="shared" si="132"/>
        <v>8</v>
      </c>
      <c r="O828" s="24">
        <v>0</v>
      </c>
      <c r="P828" s="25">
        <f t="shared" si="133"/>
        <v>0</v>
      </c>
      <c r="Q828" s="56"/>
      <c r="R828" s="57">
        <f t="shared" si="134"/>
        <v>0</v>
      </c>
      <c r="S828" s="56"/>
      <c r="T828" s="57">
        <f t="shared" si="135"/>
        <v>0</v>
      </c>
      <c r="U828" s="25">
        <v>21</v>
      </c>
      <c r="V828" s="25">
        <f t="shared" si="136"/>
        <v>0</v>
      </c>
      <c r="W828" s="25">
        <f t="shared" si="137"/>
        <v>0</v>
      </c>
      <c r="X828" s="54"/>
      <c r="Y828" s="53" t="s">
        <v>101</v>
      </c>
      <c r="Z828" s="53" t="s">
        <v>32</v>
      </c>
    </row>
    <row r="829" spans="6:26" s="52" customFormat="1" ht="12" outlineLevel="2" x14ac:dyDescent="0.2">
      <c r="F829" s="20">
        <v>9</v>
      </c>
      <c r="G829" s="21" t="s">
        <v>10</v>
      </c>
      <c r="H829" s="53" t="s">
        <v>356</v>
      </c>
      <c r="I829" s="53"/>
      <c r="J829" s="54" t="s">
        <v>1655</v>
      </c>
      <c r="K829" s="21" t="s">
        <v>13</v>
      </c>
      <c r="L829" s="55">
        <v>1</v>
      </c>
      <c r="M829" s="24">
        <v>0</v>
      </c>
      <c r="N829" s="55">
        <f t="shared" si="132"/>
        <v>1</v>
      </c>
      <c r="O829" s="24">
        <v>0</v>
      </c>
      <c r="P829" s="25">
        <f t="shared" si="133"/>
        <v>0</v>
      </c>
      <c r="Q829" s="56"/>
      <c r="R829" s="57">
        <f t="shared" si="134"/>
        <v>0</v>
      </c>
      <c r="S829" s="56"/>
      <c r="T829" s="57">
        <f t="shared" si="135"/>
        <v>0</v>
      </c>
      <c r="U829" s="25">
        <v>21</v>
      </c>
      <c r="V829" s="25">
        <f t="shared" si="136"/>
        <v>0</v>
      </c>
      <c r="W829" s="25">
        <f t="shared" si="137"/>
        <v>0</v>
      </c>
      <c r="X829" s="54"/>
      <c r="Y829" s="53" t="s">
        <v>101</v>
      </c>
      <c r="Z829" s="53" t="s">
        <v>32</v>
      </c>
    </row>
    <row r="830" spans="6:26" s="52" customFormat="1" ht="12" outlineLevel="2" x14ac:dyDescent="0.2">
      <c r="F830" s="20">
        <v>10</v>
      </c>
      <c r="G830" s="21" t="s">
        <v>10</v>
      </c>
      <c r="H830" s="53" t="s">
        <v>357</v>
      </c>
      <c r="I830" s="53"/>
      <c r="J830" s="54" t="s">
        <v>1552</v>
      </c>
      <c r="K830" s="21" t="s">
        <v>13</v>
      </c>
      <c r="L830" s="55">
        <v>3</v>
      </c>
      <c r="M830" s="24">
        <v>0</v>
      </c>
      <c r="N830" s="55">
        <f t="shared" si="132"/>
        <v>3</v>
      </c>
      <c r="O830" s="24">
        <v>0</v>
      </c>
      <c r="P830" s="25">
        <f t="shared" si="133"/>
        <v>0</v>
      </c>
      <c r="Q830" s="56"/>
      <c r="R830" s="57">
        <f t="shared" si="134"/>
        <v>0</v>
      </c>
      <c r="S830" s="56"/>
      <c r="T830" s="57">
        <f t="shared" si="135"/>
        <v>0</v>
      </c>
      <c r="U830" s="25">
        <v>21</v>
      </c>
      <c r="V830" s="25">
        <f t="shared" si="136"/>
        <v>0</v>
      </c>
      <c r="W830" s="25">
        <f t="shared" si="137"/>
        <v>0</v>
      </c>
      <c r="X830" s="54"/>
      <c r="Y830" s="53" t="s">
        <v>101</v>
      </c>
      <c r="Z830" s="53" t="s">
        <v>32</v>
      </c>
    </row>
    <row r="831" spans="6:26" s="135" customFormat="1" ht="12" outlineLevel="2" x14ac:dyDescent="0.2">
      <c r="F831" s="129">
        <v>11</v>
      </c>
      <c r="G831" s="21" t="s">
        <v>10</v>
      </c>
      <c r="H831" s="53" t="s">
        <v>358</v>
      </c>
      <c r="I831" s="53"/>
      <c r="J831" s="54" t="s">
        <v>1075</v>
      </c>
      <c r="K831" s="21" t="s">
        <v>13</v>
      </c>
      <c r="L831" s="55">
        <v>3</v>
      </c>
      <c r="M831" s="24">
        <v>0</v>
      </c>
      <c r="N831" s="55">
        <f t="shared" si="132"/>
        <v>3</v>
      </c>
      <c r="O831" s="24">
        <v>0</v>
      </c>
      <c r="P831" s="25">
        <f t="shared" si="133"/>
        <v>0</v>
      </c>
      <c r="Q831" s="133"/>
      <c r="R831" s="134" t="e">
        <f>#REF!*Q831</f>
        <v>#REF!</v>
      </c>
      <c r="S831" s="133"/>
      <c r="T831" s="134" t="e">
        <f>#REF!*S831</f>
        <v>#REF!</v>
      </c>
      <c r="U831" s="132">
        <v>21</v>
      </c>
      <c r="V831" s="132" t="e">
        <f>#REF!*(U831/100)</f>
        <v>#REF!</v>
      </c>
      <c r="W831" s="132" t="e">
        <f>#REF!+V831</f>
        <v>#REF!</v>
      </c>
      <c r="X831" s="131"/>
      <c r="Y831" s="130" t="s">
        <v>101</v>
      </c>
      <c r="Z831" s="130" t="s">
        <v>32</v>
      </c>
    </row>
    <row r="832" spans="6:26" s="52" customFormat="1" ht="12" outlineLevel="2" x14ac:dyDescent="0.2">
      <c r="F832" s="20">
        <v>12</v>
      </c>
      <c r="G832" s="21" t="s">
        <v>10</v>
      </c>
      <c r="H832" s="53" t="s">
        <v>359</v>
      </c>
      <c r="I832" s="53"/>
      <c r="J832" s="54" t="s">
        <v>1514</v>
      </c>
      <c r="K832" s="21" t="s">
        <v>13</v>
      </c>
      <c r="L832" s="55">
        <v>1</v>
      </c>
      <c r="M832" s="24">
        <v>0</v>
      </c>
      <c r="N832" s="55">
        <f t="shared" si="132"/>
        <v>1</v>
      </c>
      <c r="O832" s="24">
        <v>0</v>
      </c>
      <c r="P832" s="25">
        <f t="shared" si="133"/>
        <v>0</v>
      </c>
      <c r="Q832" s="56"/>
      <c r="R832" s="57">
        <f>N831*Q832</f>
        <v>0</v>
      </c>
      <c r="S832" s="56"/>
      <c r="T832" s="57">
        <f>N831*S832</f>
        <v>0</v>
      </c>
      <c r="U832" s="25">
        <v>21</v>
      </c>
      <c r="V832" s="25">
        <f>P831*(U832/100)</f>
        <v>0</v>
      </c>
      <c r="W832" s="25">
        <f>P831+V832</f>
        <v>0</v>
      </c>
      <c r="X832" s="54"/>
      <c r="Y832" s="53" t="s">
        <v>101</v>
      </c>
      <c r="Z832" s="53" t="s">
        <v>32</v>
      </c>
    </row>
    <row r="833" spans="6:26" s="52" customFormat="1" ht="12" outlineLevel="2" x14ac:dyDescent="0.2">
      <c r="F833" s="20">
        <v>13</v>
      </c>
      <c r="G833" s="21" t="s">
        <v>10</v>
      </c>
      <c r="H833" s="53" t="s">
        <v>360</v>
      </c>
      <c r="I833" s="53"/>
      <c r="J833" s="54" t="s">
        <v>1331</v>
      </c>
      <c r="K833" s="21" t="s">
        <v>13</v>
      </c>
      <c r="L833" s="55">
        <v>1</v>
      </c>
      <c r="M833" s="24">
        <v>0</v>
      </c>
      <c r="N833" s="55">
        <f t="shared" si="132"/>
        <v>1</v>
      </c>
      <c r="O833" s="24">
        <v>0</v>
      </c>
      <c r="P833" s="25">
        <f t="shared" si="133"/>
        <v>0</v>
      </c>
      <c r="Q833" s="56"/>
      <c r="R833" s="57">
        <f>N832*Q833</f>
        <v>0</v>
      </c>
      <c r="S833" s="56"/>
      <c r="T833" s="57">
        <f>N832*S833</f>
        <v>0</v>
      </c>
      <c r="U833" s="25">
        <v>21</v>
      </c>
      <c r="V833" s="25">
        <f>P832*(U833/100)</f>
        <v>0</v>
      </c>
      <c r="W833" s="25">
        <f>P832+V833</f>
        <v>0</v>
      </c>
      <c r="X833" s="54"/>
      <c r="Y833" s="53" t="s">
        <v>101</v>
      </c>
      <c r="Z833" s="53" t="s">
        <v>32</v>
      </c>
    </row>
    <row r="834" spans="6:26" s="52" customFormat="1" ht="12" outlineLevel="2" x14ac:dyDescent="0.2">
      <c r="F834" s="20">
        <v>14</v>
      </c>
      <c r="G834" s="21" t="s">
        <v>10</v>
      </c>
      <c r="H834" s="53" t="s">
        <v>361</v>
      </c>
      <c r="I834" s="53"/>
      <c r="J834" s="54" t="s">
        <v>1307</v>
      </c>
      <c r="K834" s="21" t="s">
        <v>13</v>
      </c>
      <c r="L834" s="55">
        <v>1</v>
      </c>
      <c r="M834" s="24">
        <v>0</v>
      </c>
      <c r="N834" s="55">
        <f t="shared" si="132"/>
        <v>1</v>
      </c>
      <c r="O834" s="24">
        <v>0</v>
      </c>
      <c r="P834" s="25">
        <f t="shared" si="133"/>
        <v>0</v>
      </c>
      <c r="Q834" s="56"/>
      <c r="R834" s="57">
        <f>N833*Q834</f>
        <v>0</v>
      </c>
      <c r="S834" s="56"/>
      <c r="T834" s="57">
        <f>N833*S834</f>
        <v>0</v>
      </c>
      <c r="U834" s="25">
        <v>21</v>
      </c>
      <c r="V834" s="25">
        <f>P833*(U834/100)</f>
        <v>0</v>
      </c>
      <c r="W834" s="25">
        <f>P833+V834</f>
        <v>0</v>
      </c>
      <c r="X834" s="54"/>
      <c r="Y834" s="53" t="s">
        <v>101</v>
      </c>
      <c r="Z834" s="53" t="s">
        <v>32</v>
      </c>
    </row>
    <row r="835" spans="6:26" s="52" customFormat="1" ht="12" outlineLevel="2" x14ac:dyDescent="0.2">
      <c r="F835" s="20">
        <v>15</v>
      </c>
      <c r="G835" s="21" t="s">
        <v>10</v>
      </c>
      <c r="H835" s="53" t="s">
        <v>362</v>
      </c>
      <c r="I835" s="53"/>
      <c r="J835" s="54" t="s">
        <v>1148</v>
      </c>
      <c r="K835" s="21" t="s">
        <v>13</v>
      </c>
      <c r="L835" s="55">
        <v>8</v>
      </c>
      <c r="M835" s="24">
        <v>0</v>
      </c>
      <c r="N835" s="55">
        <f t="shared" si="132"/>
        <v>8</v>
      </c>
      <c r="O835" s="24">
        <v>0</v>
      </c>
      <c r="P835" s="25">
        <f t="shared" si="133"/>
        <v>0</v>
      </c>
      <c r="Q835" s="56"/>
      <c r="R835" s="57">
        <f>N834*Q835</f>
        <v>0</v>
      </c>
      <c r="S835" s="56"/>
      <c r="T835" s="57">
        <f>N834*S835</f>
        <v>0</v>
      </c>
      <c r="U835" s="25">
        <v>21</v>
      </c>
      <c r="V835" s="25">
        <f>P834*(U835/100)</f>
        <v>0</v>
      </c>
      <c r="W835" s="25">
        <f>P834+V835</f>
        <v>0</v>
      </c>
      <c r="X835" s="54"/>
      <c r="Y835" s="53" t="s">
        <v>101</v>
      </c>
      <c r="Z835" s="53" t="s">
        <v>32</v>
      </c>
    </row>
    <row r="836" spans="6:26" s="52" customFormat="1" ht="12" outlineLevel="2" x14ac:dyDescent="0.2">
      <c r="F836" s="20">
        <v>16</v>
      </c>
      <c r="G836" s="21" t="s">
        <v>10</v>
      </c>
      <c r="H836" s="53" t="s">
        <v>363</v>
      </c>
      <c r="I836" s="53"/>
      <c r="J836" s="54" t="s">
        <v>1477</v>
      </c>
      <c r="K836" s="21" t="s">
        <v>13</v>
      </c>
      <c r="L836" s="55">
        <v>3</v>
      </c>
      <c r="M836" s="24">
        <v>0</v>
      </c>
      <c r="N836" s="55">
        <f t="shared" si="132"/>
        <v>3</v>
      </c>
      <c r="O836" s="24">
        <v>0</v>
      </c>
      <c r="P836" s="25">
        <f t="shared" si="133"/>
        <v>0</v>
      </c>
      <c r="Q836" s="56"/>
      <c r="R836" s="57">
        <f>N835*Q836</f>
        <v>0</v>
      </c>
      <c r="S836" s="56"/>
      <c r="T836" s="57">
        <f>N835*S836</f>
        <v>0</v>
      </c>
      <c r="U836" s="25">
        <v>21</v>
      </c>
      <c r="V836" s="25">
        <f>P835*(U836/100)</f>
        <v>0</v>
      </c>
      <c r="W836" s="25">
        <f>P835+V836</f>
        <v>0</v>
      </c>
      <c r="X836" s="54"/>
      <c r="Y836" s="53" t="s">
        <v>101</v>
      </c>
      <c r="Z836" s="53" t="s">
        <v>32</v>
      </c>
    </row>
    <row r="837" spans="6:26" s="52" customFormat="1" ht="12" outlineLevel="2" x14ac:dyDescent="0.2">
      <c r="F837" s="20">
        <v>17</v>
      </c>
      <c r="G837" s="21" t="s">
        <v>10</v>
      </c>
      <c r="H837" s="53" t="s">
        <v>364</v>
      </c>
      <c r="I837" s="53"/>
      <c r="J837" s="54" t="s">
        <v>1109</v>
      </c>
      <c r="K837" s="21" t="s">
        <v>13</v>
      </c>
      <c r="L837" s="55">
        <v>1</v>
      </c>
      <c r="M837" s="24">
        <v>0</v>
      </c>
      <c r="N837" s="55">
        <f t="shared" si="132"/>
        <v>1</v>
      </c>
      <c r="O837" s="24">
        <v>0</v>
      </c>
      <c r="P837" s="25">
        <f t="shared" si="133"/>
        <v>0</v>
      </c>
      <c r="Q837" s="56"/>
      <c r="R837" s="57">
        <f>N836*Q837</f>
        <v>0</v>
      </c>
      <c r="S837" s="56"/>
      <c r="T837" s="57">
        <f>N836*S837</f>
        <v>0</v>
      </c>
      <c r="U837" s="25">
        <v>21</v>
      </c>
      <c r="V837" s="25">
        <f>P836*(U837/100)</f>
        <v>0</v>
      </c>
      <c r="W837" s="25">
        <f>P836+V837</f>
        <v>0</v>
      </c>
      <c r="X837" s="54"/>
      <c r="Y837" s="53" t="s">
        <v>101</v>
      </c>
      <c r="Z837" s="53" t="s">
        <v>32</v>
      </c>
    </row>
    <row r="838" spans="6:26" s="52" customFormat="1" ht="12" outlineLevel="2" x14ac:dyDescent="0.2">
      <c r="F838" s="20">
        <v>18</v>
      </c>
      <c r="G838" s="21" t="s">
        <v>10</v>
      </c>
      <c r="H838" s="53" t="s">
        <v>365</v>
      </c>
      <c r="I838" s="53"/>
      <c r="J838" s="54" t="s">
        <v>1526</v>
      </c>
      <c r="K838" s="21" t="s">
        <v>13</v>
      </c>
      <c r="L838" s="55">
        <v>1</v>
      </c>
      <c r="M838" s="24">
        <v>0</v>
      </c>
      <c r="N838" s="55">
        <f t="shared" si="132"/>
        <v>1</v>
      </c>
      <c r="O838" s="24">
        <v>0</v>
      </c>
      <c r="P838" s="25">
        <f t="shared" si="133"/>
        <v>0</v>
      </c>
      <c r="Q838" s="56"/>
      <c r="R838" s="57">
        <f>N837*Q838</f>
        <v>0</v>
      </c>
      <c r="S838" s="56"/>
      <c r="T838" s="57">
        <f>N837*S838</f>
        <v>0</v>
      </c>
      <c r="U838" s="25">
        <v>21</v>
      </c>
      <c r="V838" s="25">
        <f>P837*(U838/100)</f>
        <v>0</v>
      </c>
      <c r="W838" s="25">
        <f>P837+V838</f>
        <v>0</v>
      </c>
      <c r="X838" s="54"/>
      <c r="Y838" s="53" t="s">
        <v>101</v>
      </c>
      <c r="Z838" s="53" t="s">
        <v>32</v>
      </c>
    </row>
    <row r="839" spans="6:26" s="52" customFormat="1" ht="12" outlineLevel="2" x14ac:dyDescent="0.2">
      <c r="F839" s="20">
        <v>19</v>
      </c>
      <c r="G839" s="21" t="s">
        <v>10</v>
      </c>
      <c r="H839" s="53" t="s">
        <v>366</v>
      </c>
      <c r="I839" s="53"/>
      <c r="J839" s="54" t="s">
        <v>1525</v>
      </c>
      <c r="K839" s="21" t="s">
        <v>62</v>
      </c>
      <c r="L839" s="55">
        <v>1</v>
      </c>
      <c r="M839" s="24">
        <v>0</v>
      </c>
      <c r="N839" s="55">
        <f t="shared" si="132"/>
        <v>1</v>
      </c>
      <c r="O839" s="24">
        <v>0</v>
      </c>
      <c r="P839" s="25">
        <f t="shared" si="133"/>
        <v>0</v>
      </c>
      <c r="Q839" s="56"/>
      <c r="R839" s="57">
        <f>N838*Q839</f>
        <v>0</v>
      </c>
      <c r="S839" s="56"/>
      <c r="T839" s="57">
        <f>N838*S839</f>
        <v>0</v>
      </c>
      <c r="U839" s="25">
        <v>21</v>
      </c>
      <c r="V839" s="25">
        <f>P838*(U839/100)</f>
        <v>0</v>
      </c>
      <c r="W839" s="25">
        <f>P838+V839</f>
        <v>0</v>
      </c>
      <c r="X839" s="54"/>
      <c r="Y839" s="53" t="s">
        <v>101</v>
      </c>
      <c r="Z839" s="53" t="s">
        <v>32</v>
      </c>
    </row>
    <row r="840" spans="6:26" s="52" customFormat="1" ht="12" outlineLevel="2" x14ac:dyDescent="0.2">
      <c r="F840" s="20">
        <v>20</v>
      </c>
      <c r="G840" s="21" t="s">
        <v>10</v>
      </c>
      <c r="H840" s="53" t="s">
        <v>367</v>
      </c>
      <c r="I840" s="53"/>
      <c r="J840" s="54" t="s">
        <v>1435</v>
      </c>
      <c r="K840" s="21" t="s">
        <v>7</v>
      </c>
      <c r="L840" s="55">
        <v>2</v>
      </c>
      <c r="M840" s="24">
        <v>0</v>
      </c>
      <c r="N840" s="55">
        <f t="shared" si="132"/>
        <v>2</v>
      </c>
      <c r="O840" s="24">
        <v>0</v>
      </c>
      <c r="P840" s="25">
        <f t="shared" si="133"/>
        <v>0</v>
      </c>
      <c r="Q840" s="56"/>
      <c r="R840" s="57">
        <f>N839*Q840</f>
        <v>0</v>
      </c>
      <c r="S840" s="56"/>
      <c r="T840" s="57">
        <f>N839*S840</f>
        <v>0</v>
      </c>
      <c r="U840" s="25">
        <v>21</v>
      </c>
      <c r="V840" s="25">
        <f>P839*(U840/100)</f>
        <v>0</v>
      </c>
      <c r="W840" s="25">
        <f>P839+V840</f>
        <v>0</v>
      </c>
      <c r="X840" s="54"/>
      <c r="Y840" s="53" t="s">
        <v>101</v>
      </c>
      <c r="Z840" s="53" t="s">
        <v>32</v>
      </c>
    </row>
    <row r="841" spans="6:26" s="52" customFormat="1" ht="12" outlineLevel="2" x14ac:dyDescent="0.2">
      <c r="F841" s="20">
        <v>21</v>
      </c>
      <c r="G841" s="21" t="s">
        <v>10</v>
      </c>
      <c r="H841" s="53" t="s">
        <v>368</v>
      </c>
      <c r="I841" s="53"/>
      <c r="J841" s="54" t="s">
        <v>1197</v>
      </c>
      <c r="K841" s="21" t="s">
        <v>0</v>
      </c>
      <c r="L841" s="55">
        <v>0.21</v>
      </c>
      <c r="M841" s="24">
        <v>0</v>
      </c>
      <c r="N841" s="55">
        <f t="shared" si="132"/>
        <v>0.21</v>
      </c>
      <c r="O841" s="24">
        <v>0</v>
      </c>
      <c r="P841" s="25">
        <f t="shared" si="133"/>
        <v>0</v>
      </c>
      <c r="Q841" s="56"/>
      <c r="R841" s="57">
        <f>N840*Q841</f>
        <v>0</v>
      </c>
      <c r="S841" s="56"/>
      <c r="T841" s="57">
        <f>N840*S841</f>
        <v>0</v>
      </c>
      <c r="U841" s="25">
        <v>21</v>
      </c>
      <c r="V841" s="25">
        <f>P840*(U841/100)</f>
        <v>0</v>
      </c>
      <c r="W841" s="25">
        <f>P840+V841</f>
        <v>0</v>
      </c>
      <c r="X841" s="54"/>
      <c r="Y841" s="53" t="s">
        <v>101</v>
      </c>
      <c r="Z841" s="53" t="s">
        <v>32</v>
      </c>
    </row>
    <row r="842" spans="6:26" s="52" customFormat="1" ht="12" outlineLevel="2" x14ac:dyDescent="0.2">
      <c r="F842" s="20"/>
      <c r="G842" s="136"/>
      <c r="H842" s="137"/>
      <c r="I842" s="137"/>
      <c r="J842" s="138"/>
      <c r="K842" s="136"/>
      <c r="L842" s="139"/>
      <c r="M842" s="140"/>
      <c r="N842" s="139"/>
      <c r="O842" s="140"/>
      <c r="P842" s="141"/>
      <c r="Q842" s="56"/>
      <c r="R842" s="57">
        <f>N841*Q842</f>
        <v>0</v>
      </c>
      <c r="S842" s="56"/>
      <c r="T842" s="57">
        <f>N841*S842</f>
        <v>0</v>
      </c>
      <c r="U842" s="25">
        <v>21</v>
      </c>
      <c r="V842" s="25">
        <f>P841*(U842/100)</f>
        <v>0</v>
      </c>
      <c r="W842" s="25">
        <f>P841+V842</f>
        <v>0</v>
      </c>
      <c r="X842" s="54"/>
      <c r="Y842" s="53" t="s">
        <v>101</v>
      </c>
      <c r="Z842" s="53" t="s">
        <v>32</v>
      </c>
    </row>
    <row r="843" spans="6:26" s="102" customFormat="1" ht="12.75" customHeight="1" outlineLevel="2" x14ac:dyDescent="0.2">
      <c r="F843" s="103"/>
      <c r="G843" s="104"/>
      <c r="H843" s="104"/>
      <c r="I843" s="104"/>
      <c r="J843" s="105"/>
      <c r="K843" s="104"/>
      <c r="L843" s="106"/>
      <c r="M843" s="107"/>
      <c r="N843" s="106"/>
      <c r="O843" s="107"/>
      <c r="P843" s="108"/>
      <c r="Q843" s="109"/>
      <c r="R843" s="107"/>
      <c r="S843" s="107"/>
      <c r="T843" s="107"/>
      <c r="U843" s="110" t="s">
        <v>3</v>
      </c>
      <c r="V843" s="107"/>
      <c r="W843" s="107"/>
      <c r="X843" s="107"/>
      <c r="Y843" s="104"/>
      <c r="Z843" s="104"/>
    </row>
    <row r="844" spans="6:26" s="43" customFormat="1" ht="16.5" customHeight="1" outlineLevel="1" x14ac:dyDescent="0.2">
      <c r="F844" s="44"/>
      <c r="G844" s="6"/>
      <c r="H844" s="45"/>
      <c r="I844" s="45"/>
      <c r="J844" s="45" t="s">
        <v>1556</v>
      </c>
      <c r="K844" s="6"/>
      <c r="L844" s="46"/>
      <c r="M844" s="47"/>
      <c r="N844" s="46"/>
      <c r="O844" s="47"/>
      <c r="P844" s="48">
        <f>SUBTOTAL(9,P845:P852)</f>
        <v>0</v>
      </c>
      <c r="Q844" s="49"/>
      <c r="R844" s="50">
        <f>SUBTOTAL(9,R845:R852)</f>
        <v>0</v>
      </c>
      <c r="S844" s="47"/>
      <c r="T844" s="50">
        <f>SUBTOTAL(9,T845:T852)</f>
        <v>0</v>
      </c>
      <c r="U844" s="100" t="s">
        <v>3</v>
      </c>
      <c r="V844" s="48">
        <f>SUBTOTAL(9,V845:V852)</f>
        <v>0</v>
      </c>
      <c r="W844" s="48">
        <f>SUBTOTAL(9,W845:W852)</f>
        <v>0</v>
      </c>
      <c r="X844" s="51"/>
      <c r="Y844" s="29"/>
      <c r="Z844" s="29"/>
    </row>
    <row r="845" spans="6:26" s="52" customFormat="1" ht="12" outlineLevel="2" x14ac:dyDescent="0.2">
      <c r="F845" s="20">
        <v>1</v>
      </c>
      <c r="G845" s="21" t="s">
        <v>10</v>
      </c>
      <c r="H845" s="53" t="s">
        <v>975</v>
      </c>
      <c r="I845" s="53"/>
      <c r="J845" s="54" t="s">
        <v>1629</v>
      </c>
      <c r="K845" s="21" t="s">
        <v>17</v>
      </c>
      <c r="L845" s="55">
        <v>2</v>
      </c>
      <c r="M845" s="24">
        <v>0</v>
      </c>
      <c r="N845" s="55">
        <f t="shared" ref="N845:N851" si="138">L845*(1+M845/100)</f>
        <v>2</v>
      </c>
      <c r="O845" s="24">
        <v>0</v>
      </c>
      <c r="P845" s="25">
        <f t="shared" ref="P845:P851" si="139">N845*O845</f>
        <v>0</v>
      </c>
      <c r="Q845" s="56"/>
      <c r="R845" s="57">
        <f>N845*Q845</f>
        <v>0</v>
      </c>
      <c r="S845" s="56"/>
      <c r="T845" s="57">
        <f>N845*S845</f>
        <v>0</v>
      </c>
      <c r="U845" s="25">
        <v>21</v>
      </c>
      <c r="V845" s="25">
        <f>P845*(U845/100)</f>
        <v>0</v>
      </c>
      <c r="W845" s="25">
        <f>P845+V845</f>
        <v>0</v>
      </c>
      <c r="X845" s="54"/>
      <c r="Y845" s="53" t="s">
        <v>101</v>
      </c>
      <c r="Z845" s="53" t="s">
        <v>33</v>
      </c>
    </row>
    <row r="846" spans="6:26" s="52" customFormat="1" ht="12" outlineLevel="2" x14ac:dyDescent="0.2">
      <c r="F846" s="20">
        <v>2</v>
      </c>
      <c r="G846" s="21" t="s">
        <v>10</v>
      </c>
      <c r="H846" s="53" t="s">
        <v>976</v>
      </c>
      <c r="I846" s="53"/>
      <c r="J846" s="54" t="s">
        <v>1621</v>
      </c>
      <c r="K846" s="21" t="s">
        <v>17</v>
      </c>
      <c r="L846" s="55">
        <v>2</v>
      </c>
      <c r="M846" s="24">
        <v>0</v>
      </c>
      <c r="N846" s="55">
        <f t="shared" si="138"/>
        <v>2</v>
      </c>
      <c r="O846" s="24">
        <v>0</v>
      </c>
      <c r="P846" s="25">
        <f t="shared" si="139"/>
        <v>0</v>
      </c>
      <c r="Q846" s="56"/>
      <c r="R846" s="57">
        <f>N846*Q846</f>
        <v>0</v>
      </c>
      <c r="S846" s="56"/>
      <c r="T846" s="57">
        <f>N846*S846</f>
        <v>0</v>
      </c>
      <c r="U846" s="25">
        <v>21</v>
      </c>
      <c r="V846" s="25">
        <f>P846*(U846/100)</f>
        <v>0</v>
      </c>
      <c r="W846" s="25">
        <f>P846+V846</f>
        <v>0</v>
      </c>
      <c r="X846" s="54"/>
      <c r="Y846" s="53" t="s">
        <v>101</v>
      </c>
      <c r="Z846" s="53" t="s">
        <v>33</v>
      </c>
    </row>
    <row r="847" spans="6:26" s="52" customFormat="1" ht="12" outlineLevel="2" x14ac:dyDescent="0.2">
      <c r="F847" s="20">
        <v>3</v>
      </c>
      <c r="G847" s="21" t="s">
        <v>10</v>
      </c>
      <c r="H847" s="53" t="s">
        <v>977</v>
      </c>
      <c r="I847" s="53"/>
      <c r="J847" s="54" t="s">
        <v>1176</v>
      </c>
      <c r="K847" s="21" t="s">
        <v>17</v>
      </c>
      <c r="L847" s="55">
        <v>1</v>
      </c>
      <c r="M847" s="24">
        <v>0</v>
      </c>
      <c r="N847" s="55">
        <f t="shared" si="138"/>
        <v>1</v>
      </c>
      <c r="O847" s="24">
        <v>0</v>
      </c>
      <c r="P847" s="25">
        <f t="shared" si="139"/>
        <v>0</v>
      </c>
      <c r="Q847" s="56"/>
      <c r="R847" s="57">
        <f>N847*Q847</f>
        <v>0</v>
      </c>
      <c r="S847" s="56"/>
      <c r="T847" s="57">
        <f>N847*S847</f>
        <v>0</v>
      </c>
      <c r="U847" s="25">
        <v>21</v>
      </c>
      <c r="V847" s="25">
        <f>P847*(U847/100)</f>
        <v>0</v>
      </c>
      <c r="W847" s="25">
        <f>P847+V847</f>
        <v>0</v>
      </c>
      <c r="X847" s="54"/>
      <c r="Y847" s="53" t="s">
        <v>101</v>
      </c>
      <c r="Z847" s="53" t="s">
        <v>33</v>
      </c>
    </row>
    <row r="848" spans="6:26" s="52" customFormat="1" ht="12" outlineLevel="2" x14ac:dyDescent="0.2">
      <c r="F848" s="20">
        <v>4</v>
      </c>
      <c r="G848" s="21" t="s">
        <v>10</v>
      </c>
      <c r="H848" s="53" t="s">
        <v>978</v>
      </c>
      <c r="I848" s="53"/>
      <c r="J848" s="54" t="s">
        <v>1253</v>
      </c>
      <c r="K848" s="21" t="s">
        <v>17</v>
      </c>
      <c r="L848" s="55">
        <v>1</v>
      </c>
      <c r="M848" s="24">
        <v>0</v>
      </c>
      <c r="N848" s="55">
        <f t="shared" si="138"/>
        <v>1</v>
      </c>
      <c r="O848" s="24">
        <v>0</v>
      </c>
      <c r="P848" s="25">
        <f t="shared" si="139"/>
        <v>0</v>
      </c>
      <c r="Q848" s="56"/>
      <c r="R848" s="57">
        <f>N848*Q848</f>
        <v>0</v>
      </c>
      <c r="S848" s="56"/>
      <c r="T848" s="57">
        <f>N848*S848</f>
        <v>0</v>
      </c>
      <c r="U848" s="25">
        <v>21</v>
      </c>
      <c r="V848" s="25">
        <f>P848*(U848/100)</f>
        <v>0</v>
      </c>
      <c r="W848" s="25">
        <f>P848+V848</f>
        <v>0</v>
      </c>
      <c r="X848" s="54"/>
      <c r="Y848" s="53" t="s">
        <v>101</v>
      </c>
      <c r="Z848" s="53" t="s">
        <v>33</v>
      </c>
    </row>
    <row r="849" spans="6:26" s="52" customFormat="1" ht="12" outlineLevel="2" x14ac:dyDescent="0.2">
      <c r="F849" s="20">
        <v>5</v>
      </c>
      <c r="G849" s="21" t="s">
        <v>10</v>
      </c>
      <c r="H849" s="53" t="s">
        <v>979</v>
      </c>
      <c r="I849" s="53"/>
      <c r="J849" s="54" t="s">
        <v>1601</v>
      </c>
      <c r="K849" s="21" t="s">
        <v>91</v>
      </c>
      <c r="L849" s="55">
        <v>2</v>
      </c>
      <c r="M849" s="24">
        <v>0</v>
      </c>
      <c r="N849" s="55">
        <f t="shared" si="138"/>
        <v>2</v>
      </c>
      <c r="O849" s="24">
        <v>0</v>
      </c>
      <c r="P849" s="25">
        <f t="shared" si="139"/>
        <v>0</v>
      </c>
      <c r="Q849" s="56"/>
      <c r="R849" s="57">
        <f>N849*Q849</f>
        <v>0</v>
      </c>
      <c r="S849" s="56"/>
      <c r="T849" s="57">
        <f>N849*S849</f>
        <v>0</v>
      </c>
      <c r="U849" s="25">
        <v>21</v>
      </c>
      <c r="V849" s="25">
        <f>P849*(U849/100)</f>
        <v>0</v>
      </c>
      <c r="W849" s="25">
        <f>P849+V849</f>
        <v>0</v>
      </c>
      <c r="X849" s="54"/>
      <c r="Y849" s="53" t="s">
        <v>101</v>
      </c>
      <c r="Z849" s="53" t="s">
        <v>33</v>
      </c>
    </row>
    <row r="850" spans="6:26" s="52" customFormat="1" ht="12" outlineLevel="2" x14ac:dyDescent="0.2">
      <c r="F850" s="20">
        <v>6</v>
      </c>
      <c r="G850" s="21" t="s">
        <v>10</v>
      </c>
      <c r="H850" s="53" t="s">
        <v>980</v>
      </c>
      <c r="I850" s="53"/>
      <c r="J850" s="54" t="s">
        <v>1310</v>
      </c>
      <c r="K850" s="21" t="s">
        <v>17</v>
      </c>
      <c r="L850" s="55">
        <v>2</v>
      </c>
      <c r="M850" s="24">
        <v>0</v>
      </c>
      <c r="N850" s="55">
        <f t="shared" si="138"/>
        <v>2</v>
      </c>
      <c r="O850" s="24">
        <v>0</v>
      </c>
      <c r="P850" s="25">
        <f t="shared" si="139"/>
        <v>0</v>
      </c>
      <c r="Q850" s="56"/>
      <c r="R850" s="57">
        <f>N850*Q850</f>
        <v>0</v>
      </c>
      <c r="S850" s="56"/>
      <c r="T850" s="57">
        <f>N850*S850</f>
        <v>0</v>
      </c>
      <c r="U850" s="25">
        <v>21</v>
      </c>
      <c r="V850" s="25">
        <f>P850*(U850/100)</f>
        <v>0</v>
      </c>
      <c r="W850" s="25">
        <f>P850+V850</f>
        <v>0</v>
      </c>
      <c r="X850" s="54"/>
      <c r="Y850" s="53" t="s">
        <v>101</v>
      </c>
      <c r="Z850" s="53" t="s">
        <v>33</v>
      </c>
    </row>
    <row r="851" spans="6:26" s="52" customFormat="1" ht="12" outlineLevel="2" x14ac:dyDescent="0.2">
      <c r="F851" s="20">
        <v>7</v>
      </c>
      <c r="G851" s="21" t="s">
        <v>10</v>
      </c>
      <c r="H851" s="53" t="s">
        <v>981</v>
      </c>
      <c r="I851" s="53"/>
      <c r="J851" s="54" t="s">
        <v>1327</v>
      </c>
      <c r="K851" s="21" t="s">
        <v>17</v>
      </c>
      <c r="L851" s="55">
        <v>2</v>
      </c>
      <c r="M851" s="24">
        <v>0</v>
      </c>
      <c r="N851" s="55">
        <f t="shared" si="138"/>
        <v>2</v>
      </c>
      <c r="O851" s="24">
        <v>0</v>
      </c>
      <c r="P851" s="25">
        <f t="shared" si="139"/>
        <v>0</v>
      </c>
      <c r="Q851" s="56"/>
      <c r="R851" s="57">
        <f>N851*Q851</f>
        <v>0</v>
      </c>
      <c r="S851" s="56"/>
      <c r="T851" s="57">
        <f>N851*S851</f>
        <v>0</v>
      </c>
      <c r="U851" s="25">
        <v>21</v>
      </c>
      <c r="V851" s="25">
        <f>P851*(U851/100)</f>
        <v>0</v>
      </c>
      <c r="W851" s="25">
        <f>P851+V851</f>
        <v>0</v>
      </c>
      <c r="X851" s="54"/>
      <c r="Y851" s="53" t="s">
        <v>101</v>
      </c>
      <c r="Z851" s="53" t="s">
        <v>33</v>
      </c>
    </row>
    <row r="852" spans="6:26" s="102" customFormat="1" ht="12.75" customHeight="1" outlineLevel="2" x14ac:dyDescent="0.2">
      <c r="F852" s="103"/>
      <c r="G852" s="104"/>
      <c r="H852" s="104"/>
      <c r="I852" s="104"/>
      <c r="J852" s="105"/>
      <c r="K852" s="104"/>
      <c r="L852" s="106"/>
      <c r="M852" s="107"/>
      <c r="N852" s="106"/>
      <c r="O852" s="107"/>
      <c r="P852" s="108"/>
      <c r="Q852" s="109"/>
      <c r="R852" s="107"/>
      <c r="S852" s="107"/>
      <c r="T852" s="107"/>
      <c r="U852" s="110" t="s">
        <v>3</v>
      </c>
      <c r="V852" s="107"/>
      <c r="W852" s="107"/>
      <c r="X852" s="107"/>
      <c r="Y852" s="104"/>
      <c r="Z852" s="104"/>
    </row>
    <row r="853" spans="6:26" s="43" customFormat="1" ht="16.5" customHeight="1" outlineLevel="1" x14ac:dyDescent="0.2">
      <c r="F853" s="44"/>
      <c r="G853" s="6"/>
      <c r="H853" s="45"/>
      <c r="I853" s="45"/>
      <c r="J853" s="45" t="s">
        <v>1595</v>
      </c>
      <c r="K853" s="6"/>
      <c r="L853" s="46"/>
      <c r="M853" s="47"/>
      <c r="N853" s="46"/>
      <c r="O853" s="47"/>
      <c r="P853" s="48">
        <f>SUBTOTAL(9,P854:P865)</f>
        <v>0</v>
      </c>
      <c r="Q853" s="49"/>
      <c r="R853" s="50">
        <f>SUBTOTAL(9,R854:R865)</f>
        <v>0</v>
      </c>
      <c r="S853" s="47"/>
      <c r="T853" s="50">
        <f>SUBTOTAL(9,T854:T865)</f>
        <v>0</v>
      </c>
      <c r="U853" s="100" t="s">
        <v>3</v>
      </c>
      <c r="V853" s="48">
        <f>SUBTOTAL(9,V854:V865)</f>
        <v>0</v>
      </c>
      <c r="W853" s="48">
        <f>SUBTOTAL(9,W854:W865)</f>
        <v>0</v>
      </c>
      <c r="X853" s="51"/>
      <c r="Y853" s="29"/>
      <c r="Z853" s="29"/>
    </row>
    <row r="854" spans="6:26" s="52" customFormat="1" ht="12" outlineLevel="2" x14ac:dyDescent="0.2">
      <c r="F854" s="20">
        <v>1</v>
      </c>
      <c r="G854" s="21" t="s">
        <v>10</v>
      </c>
      <c r="H854" s="53" t="s">
        <v>982</v>
      </c>
      <c r="I854" s="53"/>
      <c r="J854" s="54" t="s">
        <v>1650</v>
      </c>
      <c r="K854" s="21" t="s">
        <v>17</v>
      </c>
      <c r="L854" s="55">
        <v>4</v>
      </c>
      <c r="M854" s="24">
        <v>0</v>
      </c>
      <c r="N854" s="55">
        <f t="shared" ref="N854:N864" si="140">L854*(1+M854/100)</f>
        <v>4</v>
      </c>
      <c r="O854" s="24">
        <v>0</v>
      </c>
      <c r="P854" s="25">
        <f t="shared" ref="P854:P864" si="141">N854*O854</f>
        <v>0</v>
      </c>
      <c r="Q854" s="56"/>
      <c r="R854" s="57">
        <f>N854*Q854</f>
        <v>0</v>
      </c>
      <c r="S854" s="56"/>
      <c r="T854" s="57">
        <f>N854*S854</f>
        <v>0</v>
      </c>
      <c r="U854" s="25">
        <v>21</v>
      </c>
      <c r="V854" s="25">
        <f>P854*(U854/100)</f>
        <v>0</v>
      </c>
      <c r="W854" s="25">
        <f>P854+V854</f>
        <v>0</v>
      </c>
      <c r="X854" s="54"/>
      <c r="Y854" s="53" t="s">
        <v>101</v>
      </c>
      <c r="Z854" s="53" t="s">
        <v>34</v>
      </c>
    </row>
    <row r="855" spans="6:26" s="52" customFormat="1" ht="24" outlineLevel="2" x14ac:dyDescent="0.2">
      <c r="F855" s="20">
        <v>2</v>
      </c>
      <c r="G855" s="21" t="s">
        <v>10</v>
      </c>
      <c r="H855" s="53" t="s">
        <v>983</v>
      </c>
      <c r="I855" s="53"/>
      <c r="J855" s="54" t="s">
        <v>1951</v>
      </c>
      <c r="K855" s="21" t="s">
        <v>13</v>
      </c>
      <c r="L855" s="55">
        <v>1</v>
      </c>
      <c r="M855" s="24">
        <v>0</v>
      </c>
      <c r="N855" s="55">
        <f t="shared" si="140"/>
        <v>1</v>
      </c>
      <c r="O855" s="24">
        <v>0</v>
      </c>
      <c r="P855" s="25">
        <f t="shared" si="141"/>
        <v>0</v>
      </c>
      <c r="Q855" s="56"/>
      <c r="R855" s="57">
        <f>N855*Q855</f>
        <v>0</v>
      </c>
      <c r="S855" s="56"/>
      <c r="T855" s="57">
        <f>N855*S855</f>
        <v>0</v>
      </c>
      <c r="U855" s="25">
        <v>21</v>
      </c>
      <c r="V855" s="25">
        <f>P855*(U855/100)</f>
        <v>0</v>
      </c>
      <c r="W855" s="25">
        <f>P855+V855</f>
        <v>0</v>
      </c>
      <c r="X855" s="54"/>
      <c r="Y855" s="53" t="s">
        <v>101</v>
      </c>
      <c r="Z855" s="53" t="s">
        <v>34</v>
      </c>
    </row>
    <row r="856" spans="6:26" s="52" customFormat="1" ht="12" outlineLevel="2" x14ac:dyDescent="0.2">
      <c r="F856" s="20">
        <v>3</v>
      </c>
      <c r="G856" s="21" t="s">
        <v>10</v>
      </c>
      <c r="H856" s="53" t="s">
        <v>984</v>
      </c>
      <c r="I856" s="53"/>
      <c r="J856" s="54" t="s">
        <v>1186</v>
      </c>
      <c r="K856" s="21" t="s">
        <v>13</v>
      </c>
      <c r="L856" s="55">
        <v>1</v>
      </c>
      <c r="M856" s="24">
        <v>0</v>
      </c>
      <c r="N856" s="55">
        <f t="shared" si="140"/>
        <v>1</v>
      </c>
      <c r="O856" s="24">
        <v>0</v>
      </c>
      <c r="P856" s="25">
        <f t="shared" si="141"/>
        <v>0</v>
      </c>
      <c r="Q856" s="56"/>
      <c r="R856" s="57">
        <f>N856*Q856</f>
        <v>0</v>
      </c>
      <c r="S856" s="56"/>
      <c r="T856" s="57">
        <f>N856*S856</f>
        <v>0</v>
      </c>
      <c r="U856" s="25">
        <v>21</v>
      </c>
      <c r="V856" s="25">
        <f>P856*(U856/100)</f>
        <v>0</v>
      </c>
      <c r="W856" s="25">
        <f>P856+V856</f>
        <v>0</v>
      </c>
      <c r="X856" s="54"/>
      <c r="Y856" s="53" t="s">
        <v>101</v>
      </c>
      <c r="Z856" s="53" t="s">
        <v>34</v>
      </c>
    </row>
    <row r="857" spans="6:26" s="52" customFormat="1" ht="12" outlineLevel="2" x14ac:dyDescent="0.2">
      <c r="F857" s="20">
        <v>4</v>
      </c>
      <c r="G857" s="21" t="s">
        <v>10</v>
      </c>
      <c r="H857" s="53" t="s">
        <v>985</v>
      </c>
      <c r="I857" s="53"/>
      <c r="J857" s="54" t="s">
        <v>1731</v>
      </c>
      <c r="K857" s="21" t="s">
        <v>13</v>
      </c>
      <c r="L857" s="55">
        <v>1</v>
      </c>
      <c r="M857" s="24">
        <v>0</v>
      </c>
      <c r="N857" s="55">
        <f t="shared" si="140"/>
        <v>1</v>
      </c>
      <c r="O857" s="24">
        <v>0</v>
      </c>
      <c r="P857" s="25">
        <f t="shared" si="141"/>
        <v>0</v>
      </c>
      <c r="Q857" s="56"/>
      <c r="R857" s="57">
        <f>N857*Q857</f>
        <v>0</v>
      </c>
      <c r="S857" s="56"/>
      <c r="T857" s="57">
        <f>N857*S857</f>
        <v>0</v>
      </c>
      <c r="U857" s="25">
        <v>21</v>
      </c>
      <c r="V857" s="25">
        <f>P857*(U857/100)</f>
        <v>0</v>
      </c>
      <c r="W857" s="25">
        <f>P857+V857</f>
        <v>0</v>
      </c>
      <c r="X857" s="54"/>
      <c r="Y857" s="53" t="s">
        <v>101</v>
      </c>
      <c r="Z857" s="53" t="s">
        <v>34</v>
      </c>
    </row>
    <row r="858" spans="6:26" s="52" customFormat="1" ht="12" outlineLevel="2" x14ac:dyDescent="0.2">
      <c r="F858" s="20">
        <v>5</v>
      </c>
      <c r="G858" s="21" t="s">
        <v>10</v>
      </c>
      <c r="H858" s="53" t="s">
        <v>986</v>
      </c>
      <c r="I858" s="53"/>
      <c r="J858" s="54" t="s">
        <v>1518</v>
      </c>
      <c r="K858" s="21" t="s">
        <v>17</v>
      </c>
      <c r="L858" s="55">
        <v>3</v>
      </c>
      <c r="M858" s="24">
        <v>0</v>
      </c>
      <c r="N858" s="55">
        <f t="shared" si="140"/>
        <v>3</v>
      </c>
      <c r="O858" s="24">
        <v>0</v>
      </c>
      <c r="P858" s="25">
        <f t="shared" si="141"/>
        <v>0</v>
      </c>
      <c r="Q858" s="56"/>
      <c r="R858" s="57">
        <f>N858*Q858</f>
        <v>0</v>
      </c>
      <c r="S858" s="56"/>
      <c r="T858" s="57">
        <f>N858*S858</f>
        <v>0</v>
      </c>
      <c r="U858" s="25">
        <v>21</v>
      </c>
      <c r="V858" s="25">
        <f>P858*(U858/100)</f>
        <v>0</v>
      </c>
      <c r="W858" s="25">
        <f>P858+V858</f>
        <v>0</v>
      </c>
      <c r="X858" s="54"/>
      <c r="Y858" s="53" t="s">
        <v>101</v>
      </c>
      <c r="Z858" s="53" t="s">
        <v>34</v>
      </c>
    </row>
    <row r="859" spans="6:26" s="52" customFormat="1" ht="12" outlineLevel="2" x14ac:dyDescent="0.2">
      <c r="F859" s="20">
        <v>6</v>
      </c>
      <c r="G859" s="21" t="s">
        <v>10</v>
      </c>
      <c r="H859" s="53" t="s">
        <v>987</v>
      </c>
      <c r="I859" s="53"/>
      <c r="J859" s="54" t="s">
        <v>1551</v>
      </c>
      <c r="K859" s="21" t="s">
        <v>17</v>
      </c>
      <c r="L859" s="55">
        <v>1</v>
      </c>
      <c r="M859" s="24">
        <v>0</v>
      </c>
      <c r="N859" s="55">
        <f t="shared" si="140"/>
        <v>1</v>
      </c>
      <c r="O859" s="24">
        <v>0</v>
      </c>
      <c r="P859" s="25">
        <f t="shared" si="141"/>
        <v>0</v>
      </c>
      <c r="Q859" s="56"/>
      <c r="R859" s="57">
        <f>N859*Q859</f>
        <v>0</v>
      </c>
      <c r="S859" s="56"/>
      <c r="T859" s="57">
        <f>N859*S859</f>
        <v>0</v>
      </c>
      <c r="U859" s="25">
        <v>21</v>
      </c>
      <c r="V859" s="25">
        <f>P859*(U859/100)</f>
        <v>0</v>
      </c>
      <c r="W859" s="25">
        <f>P859+V859</f>
        <v>0</v>
      </c>
      <c r="X859" s="54"/>
      <c r="Y859" s="53" t="s">
        <v>101</v>
      </c>
      <c r="Z859" s="53" t="s">
        <v>34</v>
      </c>
    </row>
    <row r="860" spans="6:26" s="52" customFormat="1" ht="12" outlineLevel="2" x14ac:dyDescent="0.2">
      <c r="F860" s="20">
        <v>7</v>
      </c>
      <c r="G860" s="21" t="s">
        <v>10</v>
      </c>
      <c r="H860" s="53" t="s">
        <v>988</v>
      </c>
      <c r="I860" s="53"/>
      <c r="J860" s="54" t="s">
        <v>1534</v>
      </c>
      <c r="K860" s="21" t="s">
        <v>5</v>
      </c>
      <c r="L860" s="55">
        <v>5</v>
      </c>
      <c r="M860" s="24">
        <v>0</v>
      </c>
      <c r="N860" s="55">
        <f t="shared" si="140"/>
        <v>5</v>
      </c>
      <c r="O860" s="24">
        <v>0</v>
      </c>
      <c r="P860" s="25">
        <f t="shared" si="141"/>
        <v>0</v>
      </c>
      <c r="Q860" s="56"/>
      <c r="R860" s="57">
        <f>N860*Q860</f>
        <v>0</v>
      </c>
      <c r="S860" s="56"/>
      <c r="T860" s="57">
        <f>N860*S860</f>
        <v>0</v>
      </c>
      <c r="U860" s="25">
        <v>21</v>
      </c>
      <c r="V860" s="25">
        <f>P860*(U860/100)</f>
        <v>0</v>
      </c>
      <c r="W860" s="25">
        <f>P860+V860</f>
        <v>0</v>
      </c>
      <c r="X860" s="54"/>
      <c r="Y860" s="53" t="s">
        <v>101</v>
      </c>
      <c r="Z860" s="53" t="s">
        <v>34</v>
      </c>
    </row>
    <row r="861" spans="6:26" s="52" customFormat="1" ht="12" outlineLevel="2" x14ac:dyDescent="0.2">
      <c r="F861" s="20">
        <v>8</v>
      </c>
      <c r="G861" s="21" t="s">
        <v>10</v>
      </c>
      <c r="H861" s="53" t="s">
        <v>989</v>
      </c>
      <c r="I861" s="53"/>
      <c r="J861" s="54" t="s">
        <v>1535</v>
      </c>
      <c r="K861" s="21" t="s">
        <v>5</v>
      </c>
      <c r="L861" s="55">
        <v>10</v>
      </c>
      <c r="M861" s="24">
        <v>0</v>
      </c>
      <c r="N861" s="55">
        <f t="shared" si="140"/>
        <v>10</v>
      </c>
      <c r="O861" s="24">
        <v>0</v>
      </c>
      <c r="P861" s="25">
        <f t="shared" si="141"/>
        <v>0</v>
      </c>
      <c r="Q861" s="56"/>
      <c r="R861" s="57">
        <f>N861*Q861</f>
        <v>0</v>
      </c>
      <c r="S861" s="56"/>
      <c r="T861" s="57">
        <f>N861*S861</f>
        <v>0</v>
      </c>
      <c r="U861" s="25">
        <v>21</v>
      </c>
      <c r="V861" s="25">
        <f>P861*(U861/100)</f>
        <v>0</v>
      </c>
      <c r="W861" s="25">
        <f>P861+V861</f>
        <v>0</v>
      </c>
      <c r="X861" s="54"/>
      <c r="Y861" s="53" t="s">
        <v>101</v>
      </c>
      <c r="Z861" s="53" t="s">
        <v>34</v>
      </c>
    </row>
    <row r="862" spans="6:26" s="52" customFormat="1" ht="12" outlineLevel="2" x14ac:dyDescent="0.2">
      <c r="F862" s="20">
        <v>9</v>
      </c>
      <c r="G862" s="21" t="s">
        <v>10</v>
      </c>
      <c r="H862" s="53" t="s">
        <v>990</v>
      </c>
      <c r="I862" s="53"/>
      <c r="J862" s="54" t="s">
        <v>1570</v>
      </c>
      <c r="K862" s="21" t="s">
        <v>5</v>
      </c>
      <c r="L862" s="55">
        <v>16</v>
      </c>
      <c r="M862" s="24">
        <v>0</v>
      </c>
      <c r="N862" s="55">
        <f t="shared" si="140"/>
        <v>16</v>
      </c>
      <c r="O862" s="24">
        <v>0</v>
      </c>
      <c r="P862" s="25">
        <f t="shared" si="141"/>
        <v>0</v>
      </c>
      <c r="Q862" s="56"/>
      <c r="R862" s="57">
        <f>N862*Q862</f>
        <v>0</v>
      </c>
      <c r="S862" s="56"/>
      <c r="T862" s="57">
        <f>N862*S862</f>
        <v>0</v>
      </c>
      <c r="U862" s="25">
        <v>21</v>
      </c>
      <c r="V862" s="25">
        <f>P862*(U862/100)</f>
        <v>0</v>
      </c>
      <c r="W862" s="25">
        <f>P862+V862</f>
        <v>0</v>
      </c>
      <c r="X862" s="54"/>
      <c r="Y862" s="53" t="s">
        <v>101</v>
      </c>
      <c r="Z862" s="53" t="s">
        <v>34</v>
      </c>
    </row>
    <row r="863" spans="6:26" s="52" customFormat="1" ht="12" outlineLevel="2" x14ac:dyDescent="0.2">
      <c r="F863" s="20">
        <v>10</v>
      </c>
      <c r="G863" s="21" t="s">
        <v>10</v>
      </c>
      <c r="H863" s="53" t="s">
        <v>991</v>
      </c>
      <c r="I863" s="53"/>
      <c r="J863" s="54" t="s">
        <v>1398</v>
      </c>
      <c r="K863" s="21" t="s">
        <v>62</v>
      </c>
      <c r="L863" s="55">
        <v>1</v>
      </c>
      <c r="M863" s="24">
        <v>0</v>
      </c>
      <c r="N863" s="55">
        <f t="shared" si="140"/>
        <v>1</v>
      </c>
      <c r="O863" s="24">
        <v>0</v>
      </c>
      <c r="P863" s="25">
        <f t="shared" si="141"/>
        <v>0</v>
      </c>
      <c r="Q863" s="56"/>
      <c r="R863" s="57">
        <f>N863*Q863</f>
        <v>0</v>
      </c>
      <c r="S863" s="56"/>
      <c r="T863" s="57">
        <f>N863*S863</f>
        <v>0</v>
      </c>
      <c r="U863" s="25">
        <v>21</v>
      </c>
      <c r="V863" s="25">
        <f>P863*(U863/100)</f>
        <v>0</v>
      </c>
      <c r="W863" s="25">
        <f>P863+V863</f>
        <v>0</v>
      </c>
      <c r="X863" s="54"/>
      <c r="Y863" s="53" t="s">
        <v>101</v>
      </c>
      <c r="Z863" s="53" t="s">
        <v>34</v>
      </c>
    </row>
    <row r="864" spans="6:26" s="52" customFormat="1" ht="12" outlineLevel="2" x14ac:dyDescent="0.2">
      <c r="F864" s="20">
        <v>11</v>
      </c>
      <c r="G864" s="21" t="s">
        <v>10</v>
      </c>
      <c r="H864" s="53" t="s">
        <v>992</v>
      </c>
      <c r="I864" s="53"/>
      <c r="J864" s="54" t="s">
        <v>1708</v>
      </c>
      <c r="K864" s="21" t="s">
        <v>62</v>
      </c>
      <c r="L864" s="55">
        <v>1</v>
      </c>
      <c r="M864" s="24">
        <v>0</v>
      </c>
      <c r="N864" s="55">
        <f t="shared" si="140"/>
        <v>1</v>
      </c>
      <c r="O864" s="24">
        <v>0</v>
      </c>
      <c r="P864" s="25">
        <f t="shared" si="141"/>
        <v>0</v>
      </c>
      <c r="Q864" s="56"/>
      <c r="R864" s="57">
        <f>N864*Q864</f>
        <v>0</v>
      </c>
      <c r="S864" s="56"/>
      <c r="T864" s="57">
        <f>N864*S864</f>
        <v>0</v>
      </c>
      <c r="U864" s="25">
        <v>21</v>
      </c>
      <c r="V864" s="25">
        <f>P864*(U864/100)</f>
        <v>0</v>
      </c>
      <c r="W864" s="25">
        <f>P864+V864</f>
        <v>0</v>
      </c>
      <c r="X864" s="54"/>
      <c r="Y864" s="53" t="s">
        <v>101</v>
      </c>
      <c r="Z864" s="53" t="s">
        <v>34</v>
      </c>
    </row>
    <row r="865" spans="6:26" s="102" customFormat="1" ht="12.75" customHeight="1" outlineLevel="2" x14ac:dyDescent="0.2">
      <c r="F865" s="103"/>
      <c r="G865" s="104"/>
      <c r="H865" s="104"/>
      <c r="I865" s="104"/>
      <c r="J865" s="105"/>
      <c r="K865" s="104"/>
      <c r="L865" s="106"/>
      <c r="M865" s="107"/>
      <c r="N865" s="106"/>
      <c r="O865" s="107"/>
      <c r="P865" s="108"/>
      <c r="Q865" s="109"/>
      <c r="R865" s="107"/>
      <c r="S865" s="107"/>
      <c r="T865" s="107"/>
      <c r="U865" s="110" t="s">
        <v>3</v>
      </c>
      <c r="V865" s="107"/>
      <c r="W865" s="107"/>
      <c r="X865" s="107"/>
      <c r="Y865" s="104"/>
      <c r="Z865" s="104"/>
    </row>
    <row r="866" spans="6:26" s="43" customFormat="1" ht="16.5" customHeight="1" outlineLevel="1" x14ac:dyDescent="0.2">
      <c r="F866" s="44"/>
      <c r="G866" s="6"/>
      <c r="H866" s="45"/>
      <c r="I866" s="45"/>
      <c r="J866" s="45" t="s">
        <v>1697</v>
      </c>
      <c r="K866" s="6"/>
      <c r="L866" s="46"/>
      <c r="M866" s="47"/>
      <c r="N866" s="46"/>
      <c r="O866" s="47"/>
      <c r="P866" s="48">
        <f>SUBTOTAL(9,P867:P876)</f>
        <v>0</v>
      </c>
      <c r="Q866" s="49"/>
      <c r="R866" s="50">
        <f>SUBTOTAL(9,R867:R876)</f>
        <v>0</v>
      </c>
      <c r="S866" s="47"/>
      <c r="T866" s="50">
        <f>SUBTOTAL(9,T867:T876)</f>
        <v>0</v>
      </c>
      <c r="U866" s="100" t="s">
        <v>3</v>
      </c>
      <c r="V866" s="48">
        <f>SUBTOTAL(9,V867:V876)</f>
        <v>0</v>
      </c>
      <c r="W866" s="48">
        <f>SUBTOTAL(9,W867:W876)</f>
        <v>0</v>
      </c>
      <c r="X866" s="51"/>
      <c r="Y866" s="29"/>
      <c r="Z866" s="29"/>
    </row>
    <row r="867" spans="6:26" s="52" customFormat="1" ht="12" outlineLevel="2" x14ac:dyDescent="0.2">
      <c r="F867" s="20">
        <v>1</v>
      </c>
      <c r="G867" s="21" t="s">
        <v>10</v>
      </c>
      <c r="H867" s="53" t="s">
        <v>993</v>
      </c>
      <c r="I867" s="53"/>
      <c r="J867" s="54" t="s">
        <v>1532</v>
      </c>
      <c r="K867" s="21" t="s">
        <v>5</v>
      </c>
      <c r="L867" s="55">
        <v>230</v>
      </c>
      <c r="M867" s="24">
        <v>0</v>
      </c>
      <c r="N867" s="55">
        <f t="shared" ref="N867:N875" si="142">L867*(1+M867/100)</f>
        <v>230</v>
      </c>
      <c r="O867" s="24">
        <v>0</v>
      </c>
      <c r="P867" s="25">
        <f t="shared" ref="P867:P875" si="143">N867*O867</f>
        <v>0</v>
      </c>
      <c r="Q867" s="56"/>
      <c r="R867" s="57">
        <f>N867*Q867</f>
        <v>0</v>
      </c>
      <c r="S867" s="56"/>
      <c r="T867" s="57">
        <f>N867*S867</f>
        <v>0</v>
      </c>
      <c r="U867" s="25">
        <v>21</v>
      </c>
      <c r="V867" s="25">
        <f>P867*(U867/100)</f>
        <v>0</v>
      </c>
      <c r="W867" s="25">
        <f>P867+V867</f>
        <v>0</v>
      </c>
      <c r="X867" s="54"/>
      <c r="Y867" s="53" t="s">
        <v>101</v>
      </c>
      <c r="Z867" s="53" t="s">
        <v>35</v>
      </c>
    </row>
    <row r="868" spans="6:26" s="52" customFormat="1" ht="12" outlineLevel="2" x14ac:dyDescent="0.2">
      <c r="F868" s="20">
        <v>2</v>
      </c>
      <c r="G868" s="21" t="s">
        <v>10</v>
      </c>
      <c r="H868" s="53" t="s">
        <v>994</v>
      </c>
      <c r="I868" s="53"/>
      <c r="J868" s="54" t="s">
        <v>1533</v>
      </c>
      <c r="K868" s="21" t="s">
        <v>5</v>
      </c>
      <c r="L868" s="55">
        <v>90</v>
      </c>
      <c r="M868" s="24">
        <v>0</v>
      </c>
      <c r="N868" s="55">
        <f t="shared" si="142"/>
        <v>90</v>
      </c>
      <c r="O868" s="24">
        <v>0</v>
      </c>
      <c r="P868" s="25">
        <f t="shared" si="143"/>
        <v>0</v>
      </c>
      <c r="Q868" s="56"/>
      <c r="R868" s="57">
        <f>N868*Q868</f>
        <v>0</v>
      </c>
      <c r="S868" s="56"/>
      <c r="T868" s="57">
        <f>N868*S868</f>
        <v>0</v>
      </c>
      <c r="U868" s="25">
        <v>21</v>
      </c>
      <c r="V868" s="25">
        <f>P868*(U868/100)</f>
        <v>0</v>
      </c>
      <c r="W868" s="25">
        <f>P868+V868</f>
        <v>0</v>
      </c>
      <c r="X868" s="54"/>
      <c r="Y868" s="53" t="s">
        <v>101</v>
      </c>
      <c r="Z868" s="53" t="s">
        <v>35</v>
      </c>
    </row>
    <row r="869" spans="6:26" s="52" customFormat="1" ht="12" outlineLevel="2" x14ac:dyDescent="0.2">
      <c r="F869" s="20">
        <v>3</v>
      </c>
      <c r="G869" s="21" t="s">
        <v>10</v>
      </c>
      <c r="H869" s="53" t="s">
        <v>995</v>
      </c>
      <c r="I869" s="53"/>
      <c r="J869" s="54" t="s">
        <v>1534</v>
      </c>
      <c r="K869" s="21" t="s">
        <v>5</v>
      </c>
      <c r="L869" s="55">
        <v>225</v>
      </c>
      <c r="M869" s="24">
        <v>0</v>
      </c>
      <c r="N869" s="55">
        <f t="shared" si="142"/>
        <v>225</v>
      </c>
      <c r="O869" s="24">
        <v>0</v>
      </c>
      <c r="P869" s="25">
        <f t="shared" si="143"/>
        <v>0</v>
      </c>
      <c r="Q869" s="56"/>
      <c r="R869" s="57">
        <f>N869*Q869</f>
        <v>0</v>
      </c>
      <c r="S869" s="56"/>
      <c r="T869" s="57">
        <f>N869*S869</f>
        <v>0</v>
      </c>
      <c r="U869" s="25">
        <v>21</v>
      </c>
      <c r="V869" s="25">
        <f>P869*(U869/100)</f>
        <v>0</v>
      </c>
      <c r="W869" s="25">
        <f>P869+V869</f>
        <v>0</v>
      </c>
      <c r="X869" s="54"/>
      <c r="Y869" s="53" t="s">
        <v>101</v>
      </c>
      <c r="Z869" s="53" t="s">
        <v>35</v>
      </c>
    </row>
    <row r="870" spans="6:26" s="52" customFormat="1" ht="12" outlineLevel="2" x14ac:dyDescent="0.2">
      <c r="F870" s="20">
        <v>4</v>
      </c>
      <c r="G870" s="21" t="s">
        <v>10</v>
      </c>
      <c r="H870" s="53" t="s">
        <v>996</v>
      </c>
      <c r="I870" s="53"/>
      <c r="J870" s="54" t="s">
        <v>1535</v>
      </c>
      <c r="K870" s="21" t="s">
        <v>5</v>
      </c>
      <c r="L870" s="55">
        <v>95</v>
      </c>
      <c r="M870" s="24">
        <v>0</v>
      </c>
      <c r="N870" s="55">
        <f t="shared" si="142"/>
        <v>95</v>
      </c>
      <c r="O870" s="24">
        <v>0</v>
      </c>
      <c r="P870" s="25">
        <f t="shared" si="143"/>
        <v>0</v>
      </c>
      <c r="Q870" s="56"/>
      <c r="R870" s="57">
        <f>N870*Q870</f>
        <v>0</v>
      </c>
      <c r="S870" s="56"/>
      <c r="T870" s="57">
        <f>N870*S870</f>
        <v>0</v>
      </c>
      <c r="U870" s="25">
        <v>21</v>
      </c>
      <c r="V870" s="25">
        <f>P870*(U870/100)</f>
        <v>0</v>
      </c>
      <c r="W870" s="25">
        <f>P870+V870</f>
        <v>0</v>
      </c>
      <c r="X870" s="54"/>
      <c r="Y870" s="53" t="s">
        <v>101</v>
      </c>
      <c r="Z870" s="53" t="s">
        <v>35</v>
      </c>
    </row>
    <row r="871" spans="6:26" s="52" customFormat="1" ht="12" outlineLevel="2" x14ac:dyDescent="0.2">
      <c r="F871" s="20">
        <v>5</v>
      </c>
      <c r="G871" s="21" t="s">
        <v>10</v>
      </c>
      <c r="H871" s="53" t="s">
        <v>997</v>
      </c>
      <c r="I871" s="53"/>
      <c r="J871" s="54" t="s">
        <v>1536</v>
      </c>
      <c r="K871" s="21" t="s">
        <v>5</v>
      </c>
      <c r="L871" s="55">
        <v>50</v>
      </c>
      <c r="M871" s="24">
        <v>0</v>
      </c>
      <c r="N871" s="55">
        <f t="shared" si="142"/>
        <v>50</v>
      </c>
      <c r="O871" s="24">
        <v>0</v>
      </c>
      <c r="P871" s="25">
        <f t="shared" si="143"/>
        <v>0</v>
      </c>
      <c r="Q871" s="56"/>
      <c r="R871" s="57">
        <f>N871*Q871</f>
        <v>0</v>
      </c>
      <c r="S871" s="56"/>
      <c r="T871" s="57">
        <f>N871*S871</f>
        <v>0</v>
      </c>
      <c r="U871" s="25">
        <v>21</v>
      </c>
      <c r="V871" s="25">
        <f>P871*(U871/100)</f>
        <v>0</v>
      </c>
      <c r="W871" s="25">
        <f>P871+V871</f>
        <v>0</v>
      </c>
      <c r="X871" s="54"/>
      <c r="Y871" s="53" t="s">
        <v>101</v>
      </c>
      <c r="Z871" s="53" t="s">
        <v>35</v>
      </c>
    </row>
    <row r="872" spans="6:26" s="52" customFormat="1" ht="12" outlineLevel="2" x14ac:dyDescent="0.2">
      <c r="F872" s="20">
        <v>6</v>
      </c>
      <c r="G872" s="21" t="s">
        <v>10</v>
      </c>
      <c r="H872" s="53" t="s">
        <v>998</v>
      </c>
      <c r="I872" s="53"/>
      <c r="J872" s="54" t="s">
        <v>1537</v>
      </c>
      <c r="K872" s="21" t="s">
        <v>5</v>
      </c>
      <c r="L872" s="55">
        <v>32</v>
      </c>
      <c r="M872" s="24">
        <v>0</v>
      </c>
      <c r="N872" s="55">
        <f t="shared" si="142"/>
        <v>32</v>
      </c>
      <c r="O872" s="24">
        <v>0</v>
      </c>
      <c r="P872" s="25">
        <f t="shared" si="143"/>
        <v>0</v>
      </c>
      <c r="Q872" s="56"/>
      <c r="R872" s="57">
        <f>N872*Q872</f>
        <v>0</v>
      </c>
      <c r="S872" s="56"/>
      <c r="T872" s="57">
        <f>N872*S872</f>
        <v>0</v>
      </c>
      <c r="U872" s="25">
        <v>21</v>
      </c>
      <c r="V872" s="25">
        <f>P872*(U872/100)</f>
        <v>0</v>
      </c>
      <c r="W872" s="25">
        <f>P872+V872</f>
        <v>0</v>
      </c>
      <c r="X872" s="54"/>
      <c r="Y872" s="53" t="s">
        <v>101</v>
      </c>
      <c r="Z872" s="53" t="s">
        <v>35</v>
      </c>
    </row>
    <row r="873" spans="6:26" s="52" customFormat="1" ht="12" outlineLevel="2" x14ac:dyDescent="0.2">
      <c r="F873" s="20">
        <v>7</v>
      </c>
      <c r="G873" s="21" t="s">
        <v>10</v>
      </c>
      <c r="H873" s="53" t="s">
        <v>999</v>
      </c>
      <c r="I873" s="53"/>
      <c r="J873" s="54" t="s">
        <v>1570</v>
      </c>
      <c r="K873" s="21" t="s">
        <v>5</v>
      </c>
      <c r="L873" s="55">
        <v>24</v>
      </c>
      <c r="M873" s="24">
        <v>0</v>
      </c>
      <c r="N873" s="55">
        <f t="shared" si="142"/>
        <v>24</v>
      </c>
      <c r="O873" s="24">
        <v>0</v>
      </c>
      <c r="P873" s="25">
        <f t="shared" si="143"/>
        <v>0</v>
      </c>
      <c r="Q873" s="56"/>
      <c r="R873" s="57">
        <f>N873*Q873</f>
        <v>0</v>
      </c>
      <c r="S873" s="56"/>
      <c r="T873" s="57">
        <f>N873*S873</f>
        <v>0</v>
      </c>
      <c r="U873" s="25">
        <v>21</v>
      </c>
      <c r="V873" s="25">
        <f>P873*(U873/100)</f>
        <v>0</v>
      </c>
      <c r="W873" s="25">
        <f>P873+V873</f>
        <v>0</v>
      </c>
      <c r="X873" s="54"/>
      <c r="Y873" s="53" t="s">
        <v>101</v>
      </c>
      <c r="Z873" s="53" t="s">
        <v>35</v>
      </c>
    </row>
    <row r="874" spans="6:26" s="52" customFormat="1" ht="24" outlineLevel="2" x14ac:dyDescent="0.2">
      <c r="F874" s="20">
        <v>8</v>
      </c>
      <c r="G874" s="21" t="s">
        <v>10</v>
      </c>
      <c r="H874" s="53" t="s">
        <v>1000</v>
      </c>
      <c r="I874" s="53"/>
      <c r="J874" s="54" t="s">
        <v>1988</v>
      </c>
      <c r="K874" s="21" t="s">
        <v>62</v>
      </c>
      <c r="L874" s="55">
        <v>1</v>
      </c>
      <c r="M874" s="24">
        <v>0</v>
      </c>
      <c r="N874" s="55">
        <f t="shared" si="142"/>
        <v>1</v>
      </c>
      <c r="O874" s="24">
        <v>0</v>
      </c>
      <c r="P874" s="25">
        <f t="shared" si="143"/>
        <v>0</v>
      </c>
      <c r="Q874" s="56"/>
      <c r="R874" s="57">
        <f>N874*Q874</f>
        <v>0</v>
      </c>
      <c r="S874" s="56"/>
      <c r="T874" s="57">
        <f>N874*S874</f>
        <v>0</v>
      </c>
      <c r="U874" s="25">
        <v>21</v>
      </c>
      <c r="V874" s="25">
        <f>P874*(U874/100)</f>
        <v>0</v>
      </c>
      <c r="W874" s="25">
        <f>P874+V874</f>
        <v>0</v>
      </c>
      <c r="X874" s="54"/>
      <c r="Y874" s="53" t="s">
        <v>101</v>
      </c>
      <c r="Z874" s="53" t="s">
        <v>35</v>
      </c>
    </row>
    <row r="875" spans="6:26" s="52" customFormat="1" ht="12" outlineLevel="2" x14ac:dyDescent="0.2">
      <c r="F875" s="20">
        <v>9</v>
      </c>
      <c r="G875" s="21" t="s">
        <v>10</v>
      </c>
      <c r="H875" s="53" t="s">
        <v>1001</v>
      </c>
      <c r="I875" s="53"/>
      <c r="J875" s="54" t="s">
        <v>1547</v>
      </c>
      <c r="K875" s="21" t="s">
        <v>5</v>
      </c>
      <c r="L875" s="55">
        <v>747</v>
      </c>
      <c r="M875" s="24">
        <v>0</v>
      </c>
      <c r="N875" s="55">
        <f t="shared" si="142"/>
        <v>747</v>
      </c>
      <c r="O875" s="24">
        <v>0</v>
      </c>
      <c r="P875" s="25">
        <f t="shared" si="143"/>
        <v>0</v>
      </c>
      <c r="Q875" s="56"/>
      <c r="R875" s="57">
        <f>N875*Q875</f>
        <v>0</v>
      </c>
      <c r="S875" s="56"/>
      <c r="T875" s="57">
        <f>N875*S875</f>
        <v>0</v>
      </c>
      <c r="U875" s="25">
        <v>21</v>
      </c>
      <c r="V875" s="25">
        <f>P875*(U875/100)</f>
        <v>0</v>
      </c>
      <c r="W875" s="25">
        <f>P875+V875</f>
        <v>0</v>
      </c>
      <c r="X875" s="54"/>
      <c r="Y875" s="53" t="s">
        <v>101</v>
      </c>
      <c r="Z875" s="53" t="s">
        <v>35</v>
      </c>
    </row>
    <row r="876" spans="6:26" s="102" customFormat="1" ht="12.75" customHeight="1" outlineLevel="2" x14ac:dyDescent="0.2">
      <c r="F876" s="103"/>
      <c r="G876" s="104"/>
      <c r="H876" s="104"/>
      <c r="I876" s="104"/>
      <c r="J876" s="105"/>
      <c r="K876" s="104"/>
      <c r="L876" s="106"/>
      <c r="M876" s="107"/>
      <c r="N876" s="106"/>
      <c r="O876" s="107"/>
      <c r="P876" s="108"/>
      <c r="Q876" s="109"/>
      <c r="R876" s="107"/>
      <c r="S876" s="107"/>
      <c r="T876" s="107"/>
      <c r="U876" s="110" t="s">
        <v>3</v>
      </c>
      <c r="V876" s="107"/>
      <c r="W876" s="107"/>
      <c r="X876" s="107"/>
      <c r="Y876" s="104"/>
      <c r="Z876" s="104"/>
    </row>
    <row r="877" spans="6:26" s="43" customFormat="1" ht="16.5" customHeight="1" outlineLevel="1" x14ac:dyDescent="0.2">
      <c r="F877" s="44"/>
      <c r="G877" s="6"/>
      <c r="H877" s="45"/>
      <c r="I877" s="45"/>
      <c r="J877" s="45" t="s">
        <v>1572</v>
      </c>
      <c r="K877" s="6"/>
      <c r="L877" s="46"/>
      <c r="M877" s="47"/>
      <c r="N877" s="46"/>
      <c r="O877" s="47"/>
      <c r="P877" s="48">
        <f>SUBTOTAL(9,P878:P890)</f>
        <v>0</v>
      </c>
      <c r="Q877" s="49"/>
      <c r="R877" s="50">
        <f>SUBTOTAL(9,R878:R890)</f>
        <v>0</v>
      </c>
      <c r="S877" s="47"/>
      <c r="T877" s="50">
        <f>SUBTOTAL(9,T878:T890)</f>
        <v>0</v>
      </c>
      <c r="U877" s="100" t="s">
        <v>3</v>
      </c>
      <c r="V877" s="48">
        <f>SUBTOTAL(9,V878:V890)</f>
        <v>0</v>
      </c>
      <c r="W877" s="48">
        <f>SUBTOTAL(9,W878:W890)</f>
        <v>0</v>
      </c>
      <c r="X877" s="51"/>
      <c r="Y877" s="29"/>
      <c r="Z877" s="29"/>
    </row>
    <row r="878" spans="6:26" s="52" customFormat="1" ht="12" outlineLevel="2" x14ac:dyDescent="0.2">
      <c r="F878" s="20">
        <v>1</v>
      </c>
      <c r="G878" s="21" t="s">
        <v>10</v>
      </c>
      <c r="H878" s="53" t="s">
        <v>1002</v>
      </c>
      <c r="I878" s="53"/>
      <c r="J878" s="54" t="s">
        <v>1163</v>
      </c>
      <c r="K878" s="21" t="s">
        <v>13</v>
      </c>
      <c r="L878" s="55">
        <v>6</v>
      </c>
      <c r="M878" s="24">
        <v>0</v>
      </c>
      <c r="N878" s="55">
        <f t="shared" ref="N878:N889" si="144">L878*(1+M878/100)</f>
        <v>6</v>
      </c>
      <c r="O878" s="24">
        <v>0</v>
      </c>
      <c r="P878" s="25">
        <f t="shared" ref="P878:P889" si="145">N878*O878</f>
        <v>0</v>
      </c>
      <c r="Q878" s="56"/>
      <c r="R878" s="57">
        <f>N878*Q878</f>
        <v>0</v>
      </c>
      <c r="S878" s="56"/>
      <c r="T878" s="57">
        <f>N878*S878</f>
        <v>0</v>
      </c>
      <c r="U878" s="25">
        <v>21</v>
      </c>
      <c r="V878" s="25">
        <f>P878*(U878/100)</f>
        <v>0</v>
      </c>
      <c r="W878" s="25">
        <f>P878+V878</f>
        <v>0</v>
      </c>
      <c r="X878" s="54"/>
      <c r="Y878" s="53" t="s">
        <v>101</v>
      </c>
      <c r="Z878" s="53" t="s">
        <v>36</v>
      </c>
    </row>
    <row r="879" spans="6:26" s="52" customFormat="1" ht="12" outlineLevel="2" x14ac:dyDescent="0.2">
      <c r="F879" s="20">
        <v>2</v>
      </c>
      <c r="G879" s="21" t="s">
        <v>10</v>
      </c>
      <c r="H879" s="53" t="s">
        <v>1003</v>
      </c>
      <c r="I879" s="53"/>
      <c r="J879" s="54" t="s">
        <v>1145</v>
      </c>
      <c r="K879" s="21" t="s">
        <v>13</v>
      </c>
      <c r="L879" s="55">
        <v>3</v>
      </c>
      <c r="M879" s="24">
        <v>0</v>
      </c>
      <c r="N879" s="55">
        <f t="shared" si="144"/>
        <v>3</v>
      </c>
      <c r="O879" s="24">
        <v>0</v>
      </c>
      <c r="P879" s="25">
        <f t="shared" si="145"/>
        <v>0</v>
      </c>
      <c r="Q879" s="56"/>
      <c r="R879" s="57">
        <f>N879*Q879</f>
        <v>0</v>
      </c>
      <c r="S879" s="56"/>
      <c r="T879" s="57">
        <f>N879*S879</f>
        <v>0</v>
      </c>
      <c r="U879" s="25">
        <v>21</v>
      </c>
      <c r="V879" s="25">
        <f>P879*(U879/100)</f>
        <v>0</v>
      </c>
      <c r="W879" s="25">
        <f>P879+V879</f>
        <v>0</v>
      </c>
      <c r="X879" s="54"/>
      <c r="Y879" s="53" t="s">
        <v>101</v>
      </c>
      <c r="Z879" s="53" t="s">
        <v>36</v>
      </c>
    </row>
    <row r="880" spans="6:26" s="52" customFormat="1" ht="12" outlineLevel="2" x14ac:dyDescent="0.2">
      <c r="F880" s="20">
        <v>3</v>
      </c>
      <c r="G880" s="21" t="s">
        <v>10</v>
      </c>
      <c r="H880" s="53" t="s">
        <v>1004</v>
      </c>
      <c r="I880" s="53"/>
      <c r="J880" s="54" t="s">
        <v>1146</v>
      </c>
      <c r="K880" s="21" t="s">
        <v>13</v>
      </c>
      <c r="L880" s="55">
        <v>3</v>
      </c>
      <c r="M880" s="24">
        <v>0</v>
      </c>
      <c r="N880" s="55">
        <f t="shared" si="144"/>
        <v>3</v>
      </c>
      <c r="O880" s="24">
        <v>0</v>
      </c>
      <c r="P880" s="25">
        <f t="shared" si="145"/>
        <v>0</v>
      </c>
      <c r="Q880" s="56"/>
      <c r="R880" s="57">
        <f>N880*Q880</f>
        <v>0</v>
      </c>
      <c r="S880" s="56"/>
      <c r="T880" s="57">
        <f>N880*S880</f>
        <v>0</v>
      </c>
      <c r="U880" s="25">
        <v>21</v>
      </c>
      <c r="V880" s="25">
        <f>P880*(U880/100)</f>
        <v>0</v>
      </c>
      <c r="W880" s="25">
        <f>P880+V880</f>
        <v>0</v>
      </c>
      <c r="X880" s="54"/>
      <c r="Y880" s="53" t="s">
        <v>101</v>
      </c>
      <c r="Z880" s="53" t="s">
        <v>36</v>
      </c>
    </row>
    <row r="881" spans="6:26" s="52" customFormat="1" ht="12" outlineLevel="2" x14ac:dyDescent="0.2">
      <c r="F881" s="20">
        <v>4</v>
      </c>
      <c r="G881" s="21" t="s">
        <v>10</v>
      </c>
      <c r="H881" s="53" t="s">
        <v>1005</v>
      </c>
      <c r="I881" s="53"/>
      <c r="J881" s="54" t="s">
        <v>1147</v>
      </c>
      <c r="K881" s="21" t="s">
        <v>13</v>
      </c>
      <c r="L881" s="55">
        <v>9</v>
      </c>
      <c r="M881" s="24">
        <v>0</v>
      </c>
      <c r="N881" s="55">
        <f t="shared" si="144"/>
        <v>9</v>
      </c>
      <c r="O881" s="24">
        <v>0</v>
      </c>
      <c r="P881" s="25">
        <f t="shared" si="145"/>
        <v>0</v>
      </c>
      <c r="Q881" s="56"/>
      <c r="R881" s="57">
        <f>N881*Q881</f>
        <v>0</v>
      </c>
      <c r="S881" s="56"/>
      <c r="T881" s="57">
        <f>N881*S881</f>
        <v>0</v>
      </c>
      <c r="U881" s="25">
        <v>21</v>
      </c>
      <c r="V881" s="25">
        <f>P881*(U881/100)</f>
        <v>0</v>
      </c>
      <c r="W881" s="25">
        <f>P881+V881</f>
        <v>0</v>
      </c>
      <c r="X881" s="54"/>
      <c r="Y881" s="53" t="s">
        <v>101</v>
      </c>
      <c r="Z881" s="53" t="s">
        <v>36</v>
      </c>
    </row>
    <row r="882" spans="6:26" s="52" customFormat="1" ht="12" outlineLevel="2" x14ac:dyDescent="0.2">
      <c r="F882" s="20">
        <v>5</v>
      </c>
      <c r="G882" s="21" t="s">
        <v>10</v>
      </c>
      <c r="H882" s="53" t="s">
        <v>1006</v>
      </c>
      <c r="I882" s="53"/>
      <c r="J882" s="54" t="s">
        <v>1229</v>
      </c>
      <c r="K882" s="21" t="s">
        <v>13</v>
      </c>
      <c r="L882" s="55">
        <v>2</v>
      </c>
      <c r="M882" s="24">
        <v>0</v>
      </c>
      <c r="N882" s="55">
        <f t="shared" si="144"/>
        <v>2</v>
      </c>
      <c r="O882" s="24">
        <v>0</v>
      </c>
      <c r="P882" s="25">
        <f t="shared" si="145"/>
        <v>0</v>
      </c>
      <c r="Q882" s="56"/>
      <c r="R882" s="57">
        <f>N882*Q882</f>
        <v>0</v>
      </c>
      <c r="S882" s="56"/>
      <c r="T882" s="57">
        <f>N882*S882</f>
        <v>0</v>
      </c>
      <c r="U882" s="25">
        <v>21</v>
      </c>
      <c r="V882" s="25">
        <f>P882*(U882/100)</f>
        <v>0</v>
      </c>
      <c r="W882" s="25">
        <f>P882+V882</f>
        <v>0</v>
      </c>
      <c r="X882" s="54"/>
      <c r="Y882" s="53" t="s">
        <v>101</v>
      </c>
      <c r="Z882" s="53" t="s">
        <v>36</v>
      </c>
    </row>
    <row r="883" spans="6:26" s="52" customFormat="1" ht="12" outlineLevel="2" x14ac:dyDescent="0.2">
      <c r="F883" s="20">
        <v>6</v>
      </c>
      <c r="G883" s="21" t="s">
        <v>10</v>
      </c>
      <c r="H883" s="53" t="s">
        <v>1007</v>
      </c>
      <c r="I883" s="53"/>
      <c r="J883" s="54" t="s">
        <v>1353</v>
      </c>
      <c r="K883" s="21" t="s">
        <v>13</v>
      </c>
      <c r="L883" s="55">
        <v>2</v>
      </c>
      <c r="M883" s="24">
        <v>0</v>
      </c>
      <c r="N883" s="55">
        <f t="shared" si="144"/>
        <v>2</v>
      </c>
      <c r="O883" s="24">
        <v>0</v>
      </c>
      <c r="P883" s="25">
        <f t="shared" si="145"/>
        <v>0</v>
      </c>
      <c r="Q883" s="56"/>
      <c r="R883" s="57">
        <f>N883*Q883</f>
        <v>0</v>
      </c>
      <c r="S883" s="56"/>
      <c r="T883" s="57">
        <f>N883*S883</f>
        <v>0</v>
      </c>
      <c r="U883" s="25">
        <v>21</v>
      </c>
      <c r="V883" s="25">
        <f>P883*(U883/100)</f>
        <v>0</v>
      </c>
      <c r="W883" s="25">
        <f>P883+V883</f>
        <v>0</v>
      </c>
      <c r="X883" s="54"/>
      <c r="Y883" s="53" t="s">
        <v>101</v>
      </c>
      <c r="Z883" s="53" t="s">
        <v>36</v>
      </c>
    </row>
    <row r="884" spans="6:26" s="52" customFormat="1" ht="12" outlineLevel="2" x14ac:dyDescent="0.2">
      <c r="F884" s="20">
        <v>7</v>
      </c>
      <c r="G884" s="21" t="s">
        <v>10</v>
      </c>
      <c r="H884" s="53" t="s">
        <v>1008</v>
      </c>
      <c r="I884" s="53"/>
      <c r="J884" s="54" t="s">
        <v>1558</v>
      </c>
      <c r="K884" s="21" t="s">
        <v>13</v>
      </c>
      <c r="L884" s="55">
        <v>10</v>
      </c>
      <c r="M884" s="24">
        <v>0</v>
      </c>
      <c r="N884" s="55">
        <f t="shared" si="144"/>
        <v>10</v>
      </c>
      <c r="O884" s="24">
        <v>0</v>
      </c>
      <c r="P884" s="25">
        <f t="shared" si="145"/>
        <v>0</v>
      </c>
      <c r="Q884" s="56"/>
      <c r="R884" s="57">
        <f>N884*Q884</f>
        <v>0</v>
      </c>
      <c r="S884" s="56"/>
      <c r="T884" s="57">
        <f>N884*S884</f>
        <v>0</v>
      </c>
      <c r="U884" s="25">
        <v>21</v>
      </c>
      <c r="V884" s="25">
        <f>P884*(U884/100)</f>
        <v>0</v>
      </c>
      <c r="W884" s="25">
        <f>P884+V884</f>
        <v>0</v>
      </c>
      <c r="X884" s="54"/>
      <c r="Y884" s="53" t="s">
        <v>101</v>
      </c>
      <c r="Z884" s="53" t="s">
        <v>36</v>
      </c>
    </row>
    <row r="885" spans="6:26" s="52" customFormat="1" ht="12" outlineLevel="2" x14ac:dyDescent="0.2">
      <c r="F885" s="20">
        <v>8</v>
      </c>
      <c r="G885" s="21" t="s">
        <v>10</v>
      </c>
      <c r="H885" s="53" t="s">
        <v>1009</v>
      </c>
      <c r="I885" s="53"/>
      <c r="J885" s="54" t="s">
        <v>1617</v>
      </c>
      <c r="K885" s="21" t="s">
        <v>13</v>
      </c>
      <c r="L885" s="55">
        <v>26</v>
      </c>
      <c r="M885" s="24">
        <v>0</v>
      </c>
      <c r="N885" s="55">
        <f t="shared" si="144"/>
        <v>26</v>
      </c>
      <c r="O885" s="24">
        <v>0</v>
      </c>
      <c r="P885" s="25">
        <f t="shared" si="145"/>
        <v>0</v>
      </c>
      <c r="Q885" s="56"/>
      <c r="R885" s="57">
        <f>N885*Q885</f>
        <v>0</v>
      </c>
      <c r="S885" s="56"/>
      <c r="T885" s="57">
        <f>N885*S885</f>
        <v>0</v>
      </c>
      <c r="U885" s="25">
        <v>21</v>
      </c>
      <c r="V885" s="25">
        <f>P885*(U885/100)</f>
        <v>0</v>
      </c>
      <c r="W885" s="25">
        <f>P885+V885</f>
        <v>0</v>
      </c>
      <c r="X885" s="54"/>
      <c r="Y885" s="53" t="s">
        <v>101</v>
      </c>
      <c r="Z885" s="53" t="s">
        <v>36</v>
      </c>
    </row>
    <row r="886" spans="6:26" s="52" customFormat="1" ht="12" outlineLevel="2" x14ac:dyDescent="0.2">
      <c r="F886" s="20">
        <v>9</v>
      </c>
      <c r="G886" s="21" t="s">
        <v>10</v>
      </c>
      <c r="H886" s="53" t="s">
        <v>1010</v>
      </c>
      <c r="I886" s="53"/>
      <c r="J886" s="54" t="s">
        <v>1540</v>
      </c>
      <c r="K886" s="21" t="s">
        <v>13</v>
      </c>
      <c r="L886" s="55">
        <v>38</v>
      </c>
      <c r="M886" s="24">
        <v>0</v>
      </c>
      <c r="N886" s="55">
        <f t="shared" si="144"/>
        <v>38</v>
      </c>
      <c r="O886" s="24">
        <v>0</v>
      </c>
      <c r="P886" s="25">
        <f t="shared" si="145"/>
        <v>0</v>
      </c>
      <c r="Q886" s="56"/>
      <c r="R886" s="57">
        <f>N886*Q886</f>
        <v>0</v>
      </c>
      <c r="S886" s="56"/>
      <c r="T886" s="57">
        <f>N886*S886</f>
        <v>0</v>
      </c>
      <c r="U886" s="25">
        <v>21</v>
      </c>
      <c r="V886" s="25">
        <f>P886*(U886/100)</f>
        <v>0</v>
      </c>
      <c r="W886" s="25">
        <f>P886+V886</f>
        <v>0</v>
      </c>
      <c r="X886" s="54"/>
      <c r="Y886" s="53" t="s">
        <v>101</v>
      </c>
      <c r="Z886" s="53" t="s">
        <v>36</v>
      </c>
    </row>
    <row r="887" spans="6:26" s="52" customFormat="1" ht="12" outlineLevel="2" x14ac:dyDescent="0.2">
      <c r="F887" s="20">
        <v>10</v>
      </c>
      <c r="G887" s="21" t="s">
        <v>10</v>
      </c>
      <c r="H887" s="53" t="s">
        <v>1011</v>
      </c>
      <c r="I887" s="53"/>
      <c r="J887" s="54" t="s">
        <v>1530</v>
      </c>
      <c r="K887" s="21" t="s">
        <v>13</v>
      </c>
      <c r="L887" s="55">
        <v>15</v>
      </c>
      <c r="M887" s="24">
        <v>0</v>
      </c>
      <c r="N887" s="55">
        <f t="shared" si="144"/>
        <v>15</v>
      </c>
      <c r="O887" s="24">
        <v>0</v>
      </c>
      <c r="P887" s="25">
        <f t="shared" si="145"/>
        <v>0</v>
      </c>
      <c r="Q887" s="56"/>
      <c r="R887" s="57">
        <f>N887*Q887</f>
        <v>0</v>
      </c>
      <c r="S887" s="56"/>
      <c r="T887" s="57">
        <f>N887*S887</f>
        <v>0</v>
      </c>
      <c r="U887" s="25">
        <v>21</v>
      </c>
      <c r="V887" s="25">
        <f>P887*(U887/100)</f>
        <v>0</v>
      </c>
      <c r="W887" s="25">
        <f>P887+V887</f>
        <v>0</v>
      </c>
      <c r="X887" s="54"/>
      <c r="Y887" s="53" t="s">
        <v>101</v>
      </c>
      <c r="Z887" s="53" t="s">
        <v>36</v>
      </c>
    </row>
    <row r="888" spans="6:26" s="52" customFormat="1" ht="12" outlineLevel="2" x14ac:dyDescent="0.2">
      <c r="F888" s="20">
        <v>11</v>
      </c>
      <c r="G888" s="21" t="s">
        <v>10</v>
      </c>
      <c r="H888" s="53" t="s">
        <v>1012</v>
      </c>
      <c r="I888" s="53"/>
      <c r="J888" s="54" t="s">
        <v>1187</v>
      </c>
      <c r="K888" s="21" t="s">
        <v>13</v>
      </c>
      <c r="L888" s="55">
        <v>52</v>
      </c>
      <c r="M888" s="24">
        <v>0</v>
      </c>
      <c r="N888" s="55">
        <f t="shared" si="144"/>
        <v>52</v>
      </c>
      <c r="O888" s="24">
        <v>0</v>
      </c>
      <c r="P888" s="25">
        <f t="shared" si="145"/>
        <v>0</v>
      </c>
      <c r="Q888" s="56"/>
      <c r="R888" s="57">
        <f>N888*Q888</f>
        <v>0</v>
      </c>
      <c r="S888" s="56"/>
      <c r="T888" s="57">
        <f>N888*S888</f>
        <v>0</v>
      </c>
      <c r="U888" s="25">
        <v>21</v>
      </c>
      <c r="V888" s="25">
        <f>P888*(U888/100)</f>
        <v>0</v>
      </c>
      <c r="W888" s="25">
        <f>P888+V888</f>
        <v>0</v>
      </c>
      <c r="X888" s="54"/>
      <c r="Y888" s="53" t="s">
        <v>101</v>
      </c>
      <c r="Z888" s="53" t="s">
        <v>36</v>
      </c>
    </row>
    <row r="889" spans="6:26" s="52" customFormat="1" ht="12" outlineLevel="2" x14ac:dyDescent="0.2">
      <c r="F889" s="20">
        <v>12</v>
      </c>
      <c r="G889" s="21" t="s">
        <v>10</v>
      </c>
      <c r="H889" s="53" t="s">
        <v>1013</v>
      </c>
      <c r="I889" s="53"/>
      <c r="J889" s="54" t="s">
        <v>1734</v>
      </c>
      <c r="K889" s="21" t="s">
        <v>13</v>
      </c>
      <c r="L889" s="55">
        <v>15</v>
      </c>
      <c r="M889" s="24">
        <v>0</v>
      </c>
      <c r="N889" s="55">
        <f t="shared" si="144"/>
        <v>15</v>
      </c>
      <c r="O889" s="24">
        <v>0</v>
      </c>
      <c r="P889" s="25">
        <f t="shared" si="145"/>
        <v>0</v>
      </c>
      <c r="Q889" s="56"/>
      <c r="R889" s="57">
        <f>N889*Q889</f>
        <v>0</v>
      </c>
      <c r="S889" s="56"/>
      <c r="T889" s="57">
        <f>N889*S889</f>
        <v>0</v>
      </c>
      <c r="U889" s="25">
        <v>21</v>
      </c>
      <c r="V889" s="25">
        <f>P889*(U889/100)</f>
        <v>0</v>
      </c>
      <c r="W889" s="25">
        <f>P889+V889</f>
        <v>0</v>
      </c>
      <c r="X889" s="54"/>
      <c r="Y889" s="53" t="s">
        <v>101</v>
      </c>
      <c r="Z889" s="53" t="s">
        <v>36</v>
      </c>
    </row>
    <row r="890" spans="6:26" s="102" customFormat="1" ht="12.75" customHeight="1" outlineLevel="2" x14ac:dyDescent="0.2">
      <c r="F890" s="103"/>
      <c r="G890" s="104"/>
      <c r="H890" s="104"/>
      <c r="I890" s="104"/>
      <c r="J890" s="105"/>
      <c r="K890" s="104"/>
      <c r="L890" s="106"/>
      <c r="M890" s="107"/>
      <c r="N890" s="106"/>
      <c r="O890" s="107"/>
      <c r="P890" s="108"/>
      <c r="Q890" s="109"/>
      <c r="R890" s="107"/>
      <c r="S890" s="107"/>
      <c r="T890" s="107"/>
      <c r="U890" s="110" t="s">
        <v>3</v>
      </c>
      <c r="V890" s="107"/>
      <c r="W890" s="107"/>
      <c r="X890" s="107"/>
      <c r="Y890" s="104"/>
      <c r="Z890" s="104"/>
    </row>
    <row r="891" spans="6:26" s="43" customFormat="1" ht="16.5" customHeight="1" outlineLevel="1" x14ac:dyDescent="0.2">
      <c r="F891" s="44"/>
      <c r="G891" s="6"/>
      <c r="H891" s="45"/>
      <c r="I891" s="45"/>
      <c r="J891" s="45" t="s">
        <v>1653</v>
      </c>
      <c r="K891" s="6"/>
      <c r="L891" s="46"/>
      <c r="M891" s="47"/>
      <c r="N891" s="46"/>
      <c r="O891" s="47"/>
      <c r="P891" s="48">
        <f>SUBTOTAL(9,P892:P914)</f>
        <v>0</v>
      </c>
      <c r="Q891" s="49"/>
      <c r="R891" s="50">
        <f>SUBTOTAL(9,R892:R914)</f>
        <v>0</v>
      </c>
      <c r="S891" s="47"/>
      <c r="T891" s="50">
        <f>SUBTOTAL(9,T892:T914)</f>
        <v>0</v>
      </c>
      <c r="U891" s="100" t="s">
        <v>3</v>
      </c>
      <c r="V891" s="48">
        <f>SUBTOTAL(9,V892:V914)</f>
        <v>0</v>
      </c>
      <c r="W891" s="48">
        <f>SUBTOTAL(9,W892:W914)</f>
        <v>0</v>
      </c>
      <c r="X891" s="51"/>
      <c r="Y891" s="29"/>
      <c r="Z891" s="29"/>
    </row>
    <row r="892" spans="6:26" s="52" customFormat="1" ht="12" outlineLevel="2" x14ac:dyDescent="0.2">
      <c r="F892" s="20">
        <v>1</v>
      </c>
      <c r="G892" s="21" t="s">
        <v>10</v>
      </c>
      <c r="H892" s="53" t="s">
        <v>1014</v>
      </c>
      <c r="I892" s="53"/>
      <c r="J892" s="54" t="s">
        <v>1266</v>
      </c>
      <c r="K892" s="21" t="s">
        <v>13</v>
      </c>
      <c r="L892" s="55">
        <v>4</v>
      </c>
      <c r="M892" s="24">
        <v>0</v>
      </c>
      <c r="N892" s="55">
        <f t="shared" ref="N892:N913" si="146">L892*(1+M892/100)</f>
        <v>4</v>
      </c>
      <c r="O892" s="24">
        <v>0</v>
      </c>
      <c r="P892" s="25">
        <f t="shared" ref="P892:P913" si="147">N892*O892</f>
        <v>0</v>
      </c>
      <c r="Q892" s="56"/>
      <c r="R892" s="57">
        <f>N892*Q892</f>
        <v>0</v>
      </c>
      <c r="S892" s="56"/>
      <c r="T892" s="57">
        <f>N892*S892</f>
        <v>0</v>
      </c>
      <c r="U892" s="25">
        <v>21</v>
      </c>
      <c r="V892" s="25">
        <f>P892*(U892/100)</f>
        <v>0</v>
      </c>
      <c r="W892" s="25">
        <f>P892+V892</f>
        <v>0</v>
      </c>
      <c r="X892" s="54"/>
      <c r="Y892" s="53" t="s">
        <v>101</v>
      </c>
      <c r="Z892" s="53" t="s">
        <v>37</v>
      </c>
    </row>
    <row r="893" spans="6:26" s="52" customFormat="1" ht="12" outlineLevel="2" x14ac:dyDescent="0.2">
      <c r="F893" s="20">
        <v>2</v>
      </c>
      <c r="G893" s="21" t="s">
        <v>10</v>
      </c>
      <c r="H893" s="53" t="s">
        <v>1015</v>
      </c>
      <c r="I893" s="53"/>
      <c r="J893" s="54" t="s">
        <v>1267</v>
      </c>
      <c r="K893" s="21" t="s">
        <v>13</v>
      </c>
      <c r="L893" s="55">
        <v>1</v>
      </c>
      <c r="M893" s="24">
        <v>0</v>
      </c>
      <c r="N893" s="55">
        <f t="shared" si="146"/>
        <v>1</v>
      </c>
      <c r="O893" s="24">
        <v>0</v>
      </c>
      <c r="P893" s="25">
        <f t="shared" si="147"/>
        <v>0</v>
      </c>
      <c r="Q893" s="56"/>
      <c r="R893" s="57">
        <f>N893*Q893</f>
        <v>0</v>
      </c>
      <c r="S893" s="56"/>
      <c r="T893" s="57">
        <f>N893*S893</f>
        <v>0</v>
      </c>
      <c r="U893" s="25">
        <v>21</v>
      </c>
      <c r="V893" s="25">
        <f>P893*(U893/100)</f>
        <v>0</v>
      </c>
      <c r="W893" s="25">
        <f>P893+V893</f>
        <v>0</v>
      </c>
      <c r="X893" s="54"/>
      <c r="Y893" s="53" t="s">
        <v>101</v>
      </c>
      <c r="Z893" s="53" t="s">
        <v>37</v>
      </c>
    </row>
    <row r="894" spans="6:26" s="52" customFormat="1" ht="12" outlineLevel="2" x14ac:dyDescent="0.2">
      <c r="F894" s="20">
        <v>3</v>
      </c>
      <c r="G894" s="21" t="s">
        <v>10</v>
      </c>
      <c r="H894" s="53" t="s">
        <v>1016</v>
      </c>
      <c r="I894" s="53"/>
      <c r="J894" s="54" t="s">
        <v>1268</v>
      </c>
      <c r="K894" s="21" t="s">
        <v>13</v>
      </c>
      <c r="L894" s="55">
        <v>1</v>
      </c>
      <c r="M894" s="24">
        <v>0</v>
      </c>
      <c r="N894" s="55">
        <f t="shared" si="146"/>
        <v>1</v>
      </c>
      <c r="O894" s="24">
        <v>0</v>
      </c>
      <c r="P894" s="25">
        <f t="shared" si="147"/>
        <v>0</v>
      </c>
      <c r="Q894" s="56"/>
      <c r="R894" s="57">
        <f>N894*Q894</f>
        <v>0</v>
      </c>
      <c r="S894" s="56"/>
      <c r="T894" s="57">
        <f>N894*S894</f>
        <v>0</v>
      </c>
      <c r="U894" s="25">
        <v>21</v>
      </c>
      <c r="V894" s="25">
        <f>P894*(U894/100)</f>
        <v>0</v>
      </c>
      <c r="W894" s="25">
        <f>P894+V894</f>
        <v>0</v>
      </c>
      <c r="X894" s="54"/>
      <c r="Y894" s="53" t="s">
        <v>101</v>
      </c>
      <c r="Z894" s="53" t="s">
        <v>37</v>
      </c>
    </row>
    <row r="895" spans="6:26" s="52" customFormat="1" ht="12" outlineLevel="2" x14ac:dyDescent="0.2">
      <c r="F895" s="20">
        <v>4</v>
      </c>
      <c r="G895" s="21" t="s">
        <v>10</v>
      </c>
      <c r="H895" s="53" t="s">
        <v>1017</v>
      </c>
      <c r="I895" s="53"/>
      <c r="J895" s="54" t="s">
        <v>1443</v>
      </c>
      <c r="K895" s="21" t="s">
        <v>17</v>
      </c>
      <c r="L895" s="55">
        <v>6</v>
      </c>
      <c r="M895" s="24">
        <v>0</v>
      </c>
      <c r="N895" s="55">
        <f t="shared" si="146"/>
        <v>6</v>
      </c>
      <c r="O895" s="24">
        <v>0</v>
      </c>
      <c r="P895" s="25">
        <f t="shared" si="147"/>
        <v>0</v>
      </c>
      <c r="Q895" s="56"/>
      <c r="R895" s="57">
        <f>N895*Q895</f>
        <v>0</v>
      </c>
      <c r="S895" s="56"/>
      <c r="T895" s="57">
        <f>N895*S895</f>
        <v>0</v>
      </c>
      <c r="U895" s="25">
        <v>21</v>
      </c>
      <c r="V895" s="25">
        <f>P895*(U895/100)</f>
        <v>0</v>
      </c>
      <c r="W895" s="25">
        <f>P895+V895</f>
        <v>0</v>
      </c>
      <c r="X895" s="54"/>
      <c r="Y895" s="53" t="s">
        <v>101</v>
      </c>
      <c r="Z895" s="53" t="s">
        <v>37</v>
      </c>
    </row>
    <row r="896" spans="6:26" s="52" customFormat="1" ht="12" outlineLevel="2" x14ac:dyDescent="0.2">
      <c r="F896" s="20">
        <v>5</v>
      </c>
      <c r="G896" s="21" t="s">
        <v>10</v>
      </c>
      <c r="H896" s="53" t="s">
        <v>1018</v>
      </c>
      <c r="I896" s="53"/>
      <c r="J896" s="54" t="s">
        <v>1560</v>
      </c>
      <c r="K896" s="21" t="s">
        <v>13</v>
      </c>
      <c r="L896" s="55">
        <v>1</v>
      </c>
      <c r="M896" s="24">
        <v>0</v>
      </c>
      <c r="N896" s="55">
        <f t="shared" si="146"/>
        <v>1</v>
      </c>
      <c r="O896" s="24">
        <v>0</v>
      </c>
      <c r="P896" s="25">
        <f t="shared" si="147"/>
        <v>0</v>
      </c>
      <c r="Q896" s="56"/>
      <c r="R896" s="57">
        <f>N896*Q896</f>
        <v>0</v>
      </c>
      <c r="S896" s="56"/>
      <c r="T896" s="57">
        <f>N896*S896</f>
        <v>0</v>
      </c>
      <c r="U896" s="25">
        <v>21</v>
      </c>
      <c r="V896" s="25">
        <f>P896*(U896/100)</f>
        <v>0</v>
      </c>
      <c r="W896" s="25">
        <f>P896+V896</f>
        <v>0</v>
      </c>
      <c r="X896" s="54"/>
      <c r="Y896" s="53" t="s">
        <v>101</v>
      </c>
      <c r="Z896" s="53" t="s">
        <v>37</v>
      </c>
    </row>
    <row r="897" spans="6:26" s="52" customFormat="1" ht="12" outlineLevel="2" x14ac:dyDescent="0.2">
      <c r="F897" s="20">
        <v>6</v>
      </c>
      <c r="G897" s="21" t="s">
        <v>10</v>
      </c>
      <c r="H897" s="53" t="s">
        <v>1019</v>
      </c>
      <c r="I897" s="53"/>
      <c r="J897" s="54" t="s">
        <v>1561</v>
      </c>
      <c r="K897" s="21" t="s">
        <v>13</v>
      </c>
      <c r="L897" s="55">
        <v>2</v>
      </c>
      <c r="M897" s="24">
        <v>0</v>
      </c>
      <c r="N897" s="55">
        <f t="shared" si="146"/>
        <v>2</v>
      </c>
      <c r="O897" s="24">
        <v>0</v>
      </c>
      <c r="P897" s="25">
        <f t="shared" si="147"/>
        <v>0</v>
      </c>
      <c r="Q897" s="56"/>
      <c r="R897" s="57">
        <f>N897*Q897</f>
        <v>0</v>
      </c>
      <c r="S897" s="56"/>
      <c r="T897" s="57">
        <f>N897*S897</f>
        <v>0</v>
      </c>
      <c r="U897" s="25">
        <v>21</v>
      </c>
      <c r="V897" s="25">
        <f>P897*(U897/100)</f>
        <v>0</v>
      </c>
      <c r="W897" s="25">
        <f>P897+V897</f>
        <v>0</v>
      </c>
      <c r="X897" s="54"/>
      <c r="Y897" s="53" t="s">
        <v>101</v>
      </c>
      <c r="Z897" s="53" t="s">
        <v>37</v>
      </c>
    </row>
    <row r="898" spans="6:26" s="52" customFormat="1" ht="12" outlineLevel="2" x14ac:dyDescent="0.2">
      <c r="F898" s="20">
        <v>7</v>
      </c>
      <c r="G898" s="21" t="s">
        <v>10</v>
      </c>
      <c r="H898" s="53" t="s">
        <v>1020</v>
      </c>
      <c r="I898" s="53"/>
      <c r="J898" s="54" t="s">
        <v>1562</v>
      </c>
      <c r="K898" s="21" t="s">
        <v>13</v>
      </c>
      <c r="L898" s="55">
        <v>1</v>
      </c>
      <c r="M898" s="24">
        <v>0</v>
      </c>
      <c r="N898" s="55">
        <f t="shared" si="146"/>
        <v>1</v>
      </c>
      <c r="O898" s="24">
        <v>0</v>
      </c>
      <c r="P898" s="25">
        <f t="shared" si="147"/>
        <v>0</v>
      </c>
      <c r="Q898" s="56"/>
      <c r="R898" s="57">
        <f>N898*Q898</f>
        <v>0</v>
      </c>
      <c r="S898" s="56"/>
      <c r="T898" s="57">
        <f>N898*S898</f>
        <v>0</v>
      </c>
      <c r="U898" s="25">
        <v>21</v>
      </c>
      <c r="V898" s="25">
        <f>P898*(U898/100)</f>
        <v>0</v>
      </c>
      <c r="W898" s="25">
        <f>P898+V898</f>
        <v>0</v>
      </c>
      <c r="X898" s="54"/>
      <c r="Y898" s="53" t="s">
        <v>101</v>
      </c>
      <c r="Z898" s="53" t="s">
        <v>37</v>
      </c>
    </row>
    <row r="899" spans="6:26" s="52" customFormat="1" ht="12" outlineLevel="2" x14ac:dyDescent="0.2">
      <c r="F899" s="20">
        <v>8</v>
      </c>
      <c r="G899" s="21" t="s">
        <v>10</v>
      </c>
      <c r="H899" s="53" t="s">
        <v>1021</v>
      </c>
      <c r="I899" s="53"/>
      <c r="J899" s="54" t="s">
        <v>1563</v>
      </c>
      <c r="K899" s="21" t="s">
        <v>13</v>
      </c>
      <c r="L899" s="55">
        <v>1</v>
      </c>
      <c r="M899" s="24">
        <v>0</v>
      </c>
      <c r="N899" s="55">
        <f t="shared" si="146"/>
        <v>1</v>
      </c>
      <c r="O899" s="24">
        <v>0</v>
      </c>
      <c r="P899" s="25">
        <f t="shared" si="147"/>
        <v>0</v>
      </c>
      <c r="Q899" s="56"/>
      <c r="R899" s="57">
        <f>N899*Q899</f>
        <v>0</v>
      </c>
      <c r="S899" s="56"/>
      <c r="T899" s="57">
        <f>N899*S899</f>
        <v>0</v>
      </c>
      <c r="U899" s="25">
        <v>21</v>
      </c>
      <c r="V899" s="25">
        <f>P899*(U899/100)</f>
        <v>0</v>
      </c>
      <c r="W899" s="25">
        <f>P899+V899</f>
        <v>0</v>
      </c>
      <c r="X899" s="54"/>
      <c r="Y899" s="53" t="s">
        <v>101</v>
      </c>
      <c r="Z899" s="53" t="s">
        <v>37</v>
      </c>
    </row>
    <row r="900" spans="6:26" s="52" customFormat="1" ht="12" outlineLevel="2" x14ac:dyDescent="0.2">
      <c r="F900" s="20">
        <v>9</v>
      </c>
      <c r="G900" s="21" t="s">
        <v>10</v>
      </c>
      <c r="H900" s="53" t="s">
        <v>1022</v>
      </c>
      <c r="I900" s="53"/>
      <c r="J900" s="54" t="s">
        <v>1573</v>
      </c>
      <c r="K900" s="21" t="s">
        <v>13</v>
      </c>
      <c r="L900" s="55">
        <v>3</v>
      </c>
      <c r="M900" s="24">
        <v>0</v>
      </c>
      <c r="N900" s="55">
        <f t="shared" si="146"/>
        <v>3</v>
      </c>
      <c r="O900" s="24">
        <v>0</v>
      </c>
      <c r="P900" s="25">
        <f t="shared" si="147"/>
        <v>0</v>
      </c>
      <c r="Q900" s="56"/>
      <c r="R900" s="57">
        <f>N900*Q900</f>
        <v>0</v>
      </c>
      <c r="S900" s="56"/>
      <c r="T900" s="57">
        <f>N900*S900</f>
        <v>0</v>
      </c>
      <c r="U900" s="25">
        <v>21</v>
      </c>
      <c r="V900" s="25">
        <f>P900*(U900/100)</f>
        <v>0</v>
      </c>
      <c r="W900" s="25">
        <f>P900+V900</f>
        <v>0</v>
      </c>
      <c r="X900" s="54"/>
      <c r="Y900" s="53" t="s">
        <v>101</v>
      </c>
      <c r="Z900" s="53" t="s">
        <v>37</v>
      </c>
    </row>
    <row r="901" spans="6:26" s="52" customFormat="1" ht="12" outlineLevel="2" x14ac:dyDescent="0.2">
      <c r="F901" s="20">
        <v>10</v>
      </c>
      <c r="G901" s="21" t="s">
        <v>10</v>
      </c>
      <c r="H901" s="53" t="s">
        <v>1023</v>
      </c>
      <c r="I901" s="53"/>
      <c r="J901" s="54" t="s">
        <v>1574</v>
      </c>
      <c r="K901" s="21" t="s">
        <v>13</v>
      </c>
      <c r="L901" s="55">
        <v>2</v>
      </c>
      <c r="M901" s="24">
        <v>0</v>
      </c>
      <c r="N901" s="55">
        <f t="shared" si="146"/>
        <v>2</v>
      </c>
      <c r="O901" s="24">
        <v>0</v>
      </c>
      <c r="P901" s="25">
        <f t="shared" si="147"/>
        <v>0</v>
      </c>
      <c r="Q901" s="56"/>
      <c r="R901" s="57">
        <f>N901*Q901</f>
        <v>0</v>
      </c>
      <c r="S901" s="56"/>
      <c r="T901" s="57">
        <f>N901*S901</f>
        <v>0</v>
      </c>
      <c r="U901" s="25">
        <v>21</v>
      </c>
      <c r="V901" s="25">
        <f>P901*(U901/100)</f>
        <v>0</v>
      </c>
      <c r="W901" s="25">
        <f>P901+V901</f>
        <v>0</v>
      </c>
      <c r="X901" s="54"/>
      <c r="Y901" s="53" t="s">
        <v>101</v>
      </c>
      <c r="Z901" s="53" t="s">
        <v>37</v>
      </c>
    </row>
    <row r="902" spans="6:26" s="52" customFormat="1" ht="12" outlineLevel="2" x14ac:dyDescent="0.2">
      <c r="F902" s="20">
        <v>11</v>
      </c>
      <c r="G902" s="21" t="s">
        <v>10</v>
      </c>
      <c r="H902" s="53" t="s">
        <v>1024</v>
      </c>
      <c r="I902" s="53"/>
      <c r="J902" s="54" t="s">
        <v>1575</v>
      </c>
      <c r="K902" s="21" t="s">
        <v>13</v>
      </c>
      <c r="L902" s="55">
        <v>3</v>
      </c>
      <c r="M902" s="24">
        <v>0</v>
      </c>
      <c r="N902" s="55">
        <f t="shared" si="146"/>
        <v>3</v>
      </c>
      <c r="O902" s="24">
        <v>0</v>
      </c>
      <c r="P902" s="25">
        <f t="shared" si="147"/>
        <v>0</v>
      </c>
      <c r="Q902" s="56"/>
      <c r="R902" s="57">
        <f>N902*Q902</f>
        <v>0</v>
      </c>
      <c r="S902" s="56"/>
      <c r="T902" s="57">
        <f>N902*S902</f>
        <v>0</v>
      </c>
      <c r="U902" s="25">
        <v>21</v>
      </c>
      <c r="V902" s="25">
        <f>P902*(U902/100)</f>
        <v>0</v>
      </c>
      <c r="W902" s="25">
        <f>P902+V902</f>
        <v>0</v>
      </c>
      <c r="X902" s="54"/>
      <c r="Y902" s="53" t="s">
        <v>101</v>
      </c>
      <c r="Z902" s="53" t="s">
        <v>37</v>
      </c>
    </row>
    <row r="903" spans="6:26" s="52" customFormat="1" ht="12" outlineLevel="2" x14ac:dyDescent="0.2">
      <c r="F903" s="20">
        <v>12</v>
      </c>
      <c r="G903" s="21" t="s">
        <v>10</v>
      </c>
      <c r="H903" s="53" t="s">
        <v>1025</v>
      </c>
      <c r="I903" s="53"/>
      <c r="J903" s="54" t="s">
        <v>1577</v>
      </c>
      <c r="K903" s="21" t="s">
        <v>13</v>
      </c>
      <c r="L903" s="55">
        <v>15</v>
      </c>
      <c r="M903" s="24">
        <v>0</v>
      </c>
      <c r="N903" s="55">
        <f t="shared" si="146"/>
        <v>15</v>
      </c>
      <c r="O903" s="24">
        <v>0</v>
      </c>
      <c r="P903" s="25">
        <f t="shared" si="147"/>
        <v>0</v>
      </c>
      <c r="Q903" s="56"/>
      <c r="R903" s="57">
        <f>N903*Q903</f>
        <v>0</v>
      </c>
      <c r="S903" s="56"/>
      <c r="T903" s="57">
        <f>N903*S903</f>
        <v>0</v>
      </c>
      <c r="U903" s="25">
        <v>21</v>
      </c>
      <c r="V903" s="25">
        <f>P903*(U903/100)</f>
        <v>0</v>
      </c>
      <c r="W903" s="25">
        <f>P903+V903</f>
        <v>0</v>
      </c>
      <c r="X903" s="54"/>
      <c r="Y903" s="53" t="s">
        <v>101</v>
      </c>
      <c r="Z903" s="53" t="s">
        <v>37</v>
      </c>
    </row>
    <row r="904" spans="6:26" s="52" customFormat="1" ht="12" outlineLevel="2" x14ac:dyDescent="0.2">
      <c r="F904" s="20">
        <v>13</v>
      </c>
      <c r="G904" s="21" t="s">
        <v>10</v>
      </c>
      <c r="H904" s="53" t="s">
        <v>1026</v>
      </c>
      <c r="I904" s="53"/>
      <c r="J904" s="54" t="s">
        <v>1578</v>
      </c>
      <c r="K904" s="21" t="s">
        <v>13</v>
      </c>
      <c r="L904" s="55">
        <v>3</v>
      </c>
      <c r="M904" s="24">
        <v>0</v>
      </c>
      <c r="N904" s="55">
        <f t="shared" si="146"/>
        <v>3</v>
      </c>
      <c r="O904" s="24">
        <v>0</v>
      </c>
      <c r="P904" s="25">
        <f t="shared" si="147"/>
        <v>0</v>
      </c>
      <c r="Q904" s="56"/>
      <c r="R904" s="57">
        <f>N904*Q904</f>
        <v>0</v>
      </c>
      <c r="S904" s="56"/>
      <c r="T904" s="57">
        <f>N904*S904</f>
        <v>0</v>
      </c>
      <c r="U904" s="25">
        <v>21</v>
      </c>
      <c r="V904" s="25">
        <f>P904*(U904/100)</f>
        <v>0</v>
      </c>
      <c r="W904" s="25">
        <f>P904+V904</f>
        <v>0</v>
      </c>
      <c r="X904" s="54"/>
      <c r="Y904" s="53" t="s">
        <v>101</v>
      </c>
      <c r="Z904" s="53" t="s">
        <v>37</v>
      </c>
    </row>
    <row r="905" spans="6:26" s="52" customFormat="1" ht="12" outlineLevel="2" x14ac:dyDescent="0.2">
      <c r="F905" s="20">
        <v>14</v>
      </c>
      <c r="G905" s="21" t="s">
        <v>10</v>
      </c>
      <c r="H905" s="53" t="s">
        <v>1027</v>
      </c>
      <c r="I905" s="53"/>
      <c r="J905" s="54" t="s">
        <v>1579</v>
      </c>
      <c r="K905" s="21" t="s">
        <v>13</v>
      </c>
      <c r="L905" s="55">
        <v>3</v>
      </c>
      <c r="M905" s="24">
        <v>0</v>
      </c>
      <c r="N905" s="55">
        <f t="shared" si="146"/>
        <v>3</v>
      </c>
      <c r="O905" s="24">
        <v>0</v>
      </c>
      <c r="P905" s="25">
        <f t="shared" si="147"/>
        <v>0</v>
      </c>
      <c r="Q905" s="56"/>
      <c r="R905" s="57">
        <f>N905*Q905</f>
        <v>0</v>
      </c>
      <c r="S905" s="56"/>
      <c r="T905" s="57">
        <f>N905*S905</f>
        <v>0</v>
      </c>
      <c r="U905" s="25">
        <v>21</v>
      </c>
      <c r="V905" s="25">
        <f>P905*(U905/100)</f>
        <v>0</v>
      </c>
      <c r="W905" s="25">
        <f>P905+V905</f>
        <v>0</v>
      </c>
      <c r="X905" s="54"/>
      <c r="Y905" s="53" t="s">
        <v>101</v>
      </c>
      <c r="Z905" s="53" t="s">
        <v>37</v>
      </c>
    </row>
    <row r="906" spans="6:26" s="52" customFormat="1" ht="12" outlineLevel="2" x14ac:dyDescent="0.2">
      <c r="F906" s="20">
        <v>15</v>
      </c>
      <c r="G906" s="21" t="s">
        <v>10</v>
      </c>
      <c r="H906" s="53" t="s">
        <v>1028</v>
      </c>
      <c r="I906" s="53"/>
      <c r="J906" s="54" t="s">
        <v>1564</v>
      </c>
      <c r="K906" s="21" t="s">
        <v>13</v>
      </c>
      <c r="L906" s="55">
        <v>1</v>
      </c>
      <c r="M906" s="24">
        <v>0</v>
      </c>
      <c r="N906" s="55">
        <f t="shared" si="146"/>
        <v>1</v>
      </c>
      <c r="O906" s="24">
        <v>0</v>
      </c>
      <c r="P906" s="25">
        <f t="shared" si="147"/>
        <v>0</v>
      </c>
      <c r="Q906" s="56"/>
      <c r="R906" s="57">
        <f>N906*Q906</f>
        <v>0</v>
      </c>
      <c r="S906" s="56"/>
      <c r="T906" s="57">
        <f>N906*S906</f>
        <v>0</v>
      </c>
      <c r="U906" s="25">
        <v>21</v>
      </c>
      <c r="V906" s="25">
        <f>P906*(U906/100)</f>
        <v>0</v>
      </c>
      <c r="W906" s="25">
        <f>P906+V906</f>
        <v>0</v>
      </c>
      <c r="X906" s="54"/>
      <c r="Y906" s="53" t="s">
        <v>101</v>
      </c>
      <c r="Z906" s="53" t="s">
        <v>37</v>
      </c>
    </row>
    <row r="907" spans="6:26" s="52" customFormat="1" ht="12" outlineLevel="2" x14ac:dyDescent="0.2">
      <c r="F907" s="20">
        <v>16</v>
      </c>
      <c r="G907" s="21" t="s">
        <v>10</v>
      </c>
      <c r="H907" s="53" t="s">
        <v>1029</v>
      </c>
      <c r="I907" s="53"/>
      <c r="J907" s="54" t="s">
        <v>1576</v>
      </c>
      <c r="K907" s="21" t="s">
        <v>13</v>
      </c>
      <c r="L907" s="55">
        <v>3</v>
      </c>
      <c r="M907" s="24">
        <v>0</v>
      </c>
      <c r="N907" s="55">
        <f t="shared" si="146"/>
        <v>3</v>
      </c>
      <c r="O907" s="24">
        <v>0</v>
      </c>
      <c r="P907" s="25">
        <f t="shared" si="147"/>
        <v>0</v>
      </c>
      <c r="Q907" s="56"/>
      <c r="R907" s="57">
        <f>N907*Q907</f>
        <v>0</v>
      </c>
      <c r="S907" s="56"/>
      <c r="T907" s="57">
        <f>N907*S907</f>
        <v>0</v>
      </c>
      <c r="U907" s="25">
        <v>21</v>
      </c>
      <c r="V907" s="25">
        <f>P907*(U907/100)</f>
        <v>0</v>
      </c>
      <c r="W907" s="25">
        <f>P907+V907</f>
        <v>0</v>
      </c>
      <c r="X907" s="54"/>
      <c r="Y907" s="53" t="s">
        <v>101</v>
      </c>
      <c r="Z907" s="53" t="s">
        <v>37</v>
      </c>
    </row>
    <row r="908" spans="6:26" s="52" customFormat="1" ht="12" outlineLevel="2" x14ac:dyDescent="0.2">
      <c r="F908" s="20">
        <v>17</v>
      </c>
      <c r="G908" s="21" t="s">
        <v>10</v>
      </c>
      <c r="H908" s="53" t="s">
        <v>1030</v>
      </c>
      <c r="I908" s="53"/>
      <c r="J908" s="54" t="s">
        <v>1687</v>
      </c>
      <c r="K908" s="21" t="s">
        <v>13</v>
      </c>
      <c r="L908" s="55">
        <v>2</v>
      </c>
      <c r="M908" s="24">
        <v>0</v>
      </c>
      <c r="N908" s="55">
        <f t="shared" si="146"/>
        <v>2</v>
      </c>
      <c r="O908" s="24">
        <v>0</v>
      </c>
      <c r="P908" s="25">
        <f t="shared" si="147"/>
        <v>0</v>
      </c>
      <c r="Q908" s="56"/>
      <c r="R908" s="57">
        <f>N908*Q908</f>
        <v>0</v>
      </c>
      <c r="S908" s="56"/>
      <c r="T908" s="57">
        <f>N908*S908</f>
        <v>0</v>
      </c>
      <c r="U908" s="25">
        <v>21</v>
      </c>
      <c r="V908" s="25">
        <f>P908*(U908/100)</f>
        <v>0</v>
      </c>
      <c r="W908" s="25">
        <f>P908+V908</f>
        <v>0</v>
      </c>
      <c r="X908" s="54"/>
      <c r="Y908" s="53" t="s">
        <v>101</v>
      </c>
      <c r="Z908" s="53" t="s">
        <v>37</v>
      </c>
    </row>
    <row r="909" spans="6:26" s="52" customFormat="1" ht="12" outlineLevel="2" x14ac:dyDescent="0.2">
      <c r="F909" s="20">
        <v>18</v>
      </c>
      <c r="G909" s="21" t="s">
        <v>10</v>
      </c>
      <c r="H909" s="53" t="s">
        <v>1031</v>
      </c>
      <c r="I909" s="53"/>
      <c r="J909" s="54" t="s">
        <v>1688</v>
      </c>
      <c r="K909" s="21" t="s">
        <v>13</v>
      </c>
      <c r="L909" s="55">
        <v>1</v>
      </c>
      <c r="M909" s="24">
        <v>0</v>
      </c>
      <c r="N909" s="55">
        <f t="shared" si="146"/>
        <v>1</v>
      </c>
      <c r="O909" s="24">
        <v>0</v>
      </c>
      <c r="P909" s="25">
        <f t="shared" si="147"/>
        <v>0</v>
      </c>
      <c r="Q909" s="56"/>
      <c r="R909" s="57">
        <f>N909*Q909</f>
        <v>0</v>
      </c>
      <c r="S909" s="56"/>
      <c r="T909" s="57">
        <f>N909*S909</f>
        <v>0</v>
      </c>
      <c r="U909" s="25">
        <v>21</v>
      </c>
      <c r="V909" s="25">
        <f>P909*(U909/100)</f>
        <v>0</v>
      </c>
      <c r="W909" s="25">
        <f>P909+V909</f>
        <v>0</v>
      </c>
      <c r="X909" s="54"/>
      <c r="Y909" s="53" t="s">
        <v>101</v>
      </c>
      <c r="Z909" s="53" t="s">
        <v>37</v>
      </c>
    </row>
    <row r="910" spans="6:26" s="52" customFormat="1" ht="12" outlineLevel="2" x14ac:dyDescent="0.2">
      <c r="F910" s="20">
        <v>19</v>
      </c>
      <c r="G910" s="21" t="s">
        <v>10</v>
      </c>
      <c r="H910" s="53" t="s">
        <v>1032</v>
      </c>
      <c r="I910" s="53"/>
      <c r="J910" s="54" t="s">
        <v>1699</v>
      </c>
      <c r="K910" s="21" t="s">
        <v>13</v>
      </c>
      <c r="L910" s="55">
        <v>2</v>
      </c>
      <c r="M910" s="24">
        <v>0</v>
      </c>
      <c r="N910" s="55">
        <f t="shared" si="146"/>
        <v>2</v>
      </c>
      <c r="O910" s="24">
        <v>0</v>
      </c>
      <c r="P910" s="25">
        <f t="shared" si="147"/>
        <v>0</v>
      </c>
      <c r="Q910" s="56"/>
      <c r="R910" s="57">
        <f>N910*Q910</f>
        <v>0</v>
      </c>
      <c r="S910" s="56"/>
      <c r="T910" s="57">
        <f>N910*S910</f>
        <v>0</v>
      </c>
      <c r="U910" s="25">
        <v>21</v>
      </c>
      <c r="V910" s="25">
        <f>P910*(U910/100)</f>
        <v>0</v>
      </c>
      <c r="W910" s="25">
        <f>P910+V910</f>
        <v>0</v>
      </c>
      <c r="X910" s="54"/>
      <c r="Y910" s="53" t="s">
        <v>101</v>
      </c>
      <c r="Z910" s="53" t="s">
        <v>37</v>
      </c>
    </row>
    <row r="911" spans="6:26" s="52" customFormat="1" ht="12" outlineLevel="2" x14ac:dyDescent="0.2">
      <c r="F911" s="20">
        <v>20</v>
      </c>
      <c r="G911" s="21" t="s">
        <v>10</v>
      </c>
      <c r="H911" s="53" t="s">
        <v>1033</v>
      </c>
      <c r="I911" s="53"/>
      <c r="J911" s="54" t="s">
        <v>1689</v>
      </c>
      <c r="K911" s="21" t="s">
        <v>13</v>
      </c>
      <c r="L911" s="55">
        <v>1</v>
      </c>
      <c r="M911" s="24">
        <v>0</v>
      </c>
      <c r="N911" s="55">
        <f t="shared" si="146"/>
        <v>1</v>
      </c>
      <c r="O911" s="24">
        <v>0</v>
      </c>
      <c r="P911" s="25">
        <f t="shared" si="147"/>
        <v>0</v>
      </c>
      <c r="Q911" s="56"/>
      <c r="R911" s="57">
        <f>N911*Q911</f>
        <v>0</v>
      </c>
      <c r="S911" s="56"/>
      <c r="T911" s="57">
        <f>N911*S911</f>
        <v>0</v>
      </c>
      <c r="U911" s="25">
        <v>21</v>
      </c>
      <c r="V911" s="25">
        <f>P911*(U911/100)</f>
        <v>0</v>
      </c>
      <c r="W911" s="25">
        <f>P911+V911</f>
        <v>0</v>
      </c>
      <c r="X911" s="54"/>
      <c r="Y911" s="53" t="s">
        <v>101</v>
      </c>
      <c r="Z911" s="53" t="s">
        <v>37</v>
      </c>
    </row>
    <row r="912" spans="6:26" s="52" customFormat="1" ht="12" outlineLevel="2" x14ac:dyDescent="0.2">
      <c r="F912" s="20">
        <v>21</v>
      </c>
      <c r="G912" s="21" t="s">
        <v>10</v>
      </c>
      <c r="H912" s="53" t="s">
        <v>1034</v>
      </c>
      <c r="I912" s="53"/>
      <c r="J912" s="54" t="s">
        <v>1700</v>
      </c>
      <c r="K912" s="21" t="s">
        <v>13</v>
      </c>
      <c r="L912" s="55">
        <v>2</v>
      </c>
      <c r="M912" s="24">
        <v>0</v>
      </c>
      <c r="N912" s="55">
        <f t="shared" si="146"/>
        <v>2</v>
      </c>
      <c r="O912" s="24">
        <v>0</v>
      </c>
      <c r="P912" s="25">
        <f t="shared" si="147"/>
        <v>0</v>
      </c>
      <c r="Q912" s="56"/>
      <c r="R912" s="57">
        <f>N912*Q912</f>
        <v>0</v>
      </c>
      <c r="S912" s="56"/>
      <c r="T912" s="57">
        <f>N912*S912</f>
        <v>0</v>
      </c>
      <c r="U912" s="25">
        <v>21</v>
      </c>
      <c r="V912" s="25">
        <f>P912*(U912/100)</f>
        <v>0</v>
      </c>
      <c r="W912" s="25">
        <f>P912+V912</f>
        <v>0</v>
      </c>
      <c r="X912" s="54"/>
      <c r="Y912" s="53" t="s">
        <v>101</v>
      </c>
      <c r="Z912" s="53" t="s">
        <v>37</v>
      </c>
    </row>
    <row r="913" spans="6:26" s="52" customFormat="1" ht="12" outlineLevel="2" x14ac:dyDescent="0.2">
      <c r="F913" s="20">
        <v>22</v>
      </c>
      <c r="G913" s="21" t="s">
        <v>10</v>
      </c>
      <c r="H913" s="53" t="s">
        <v>1035</v>
      </c>
      <c r="I913" s="53"/>
      <c r="J913" s="54" t="s">
        <v>1701</v>
      </c>
      <c r="K913" s="21" t="s">
        <v>13</v>
      </c>
      <c r="L913" s="55">
        <v>1</v>
      </c>
      <c r="M913" s="24">
        <v>0</v>
      </c>
      <c r="N913" s="55">
        <f t="shared" si="146"/>
        <v>1</v>
      </c>
      <c r="O913" s="24">
        <v>0</v>
      </c>
      <c r="P913" s="25">
        <f t="shared" si="147"/>
        <v>0</v>
      </c>
      <c r="Q913" s="56"/>
      <c r="R913" s="57">
        <f>N913*Q913</f>
        <v>0</v>
      </c>
      <c r="S913" s="56"/>
      <c r="T913" s="57">
        <f>N913*S913</f>
        <v>0</v>
      </c>
      <c r="U913" s="25">
        <v>21</v>
      </c>
      <c r="V913" s="25">
        <f>P913*(U913/100)</f>
        <v>0</v>
      </c>
      <c r="W913" s="25">
        <f>P913+V913</f>
        <v>0</v>
      </c>
      <c r="X913" s="54"/>
      <c r="Y913" s="53" t="s">
        <v>101</v>
      </c>
      <c r="Z913" s="53" t="s">
        <v>37</v>
      </c>
    </row>
    <row r="914" spans="6:26" s="102" customFormat="1" ht="12.75" customHeight="1" outlineLevel="2" x14ac:dyDescent="0.2">
      <c r="F914" s="103"/>
      <c r="G914" s="104"/>
      <c r="H914" s="104"/>
      <c r="I914" s="104"/>
      <c r="J914" s="105"/>
      <c r="K914" s="104"/>
      <c r="L914" s="106"/>
      <c r="M914" s="107"/>
      <c r="N914" s="106"/>
      <c r="O914" s="107"/>
      <c r="P914" s="108"/>
      <c r="Q914" s="109"/>
      <c r="R914" s="107"/>
      <c r="S914" s="107"/>
      <c r="T914" s="107"/>
      <c r="U914" s="110" t="s">
        <v>3</v>
      </c>
      <c r="V914" s="107"/>
      <c r="W914" s="107"/>
      <c r="X914" s="107"/>
      <c r="Y914" s="104"/>
      <c r="Z914" s="104"/>
    </row>
    <row r="915" spans="6:26" s="43" customFormat="1" ht="16.5" customHeight="1" outlineLevel="1" x14ac:dyDescent="0.2">
      <c r="F915" s="44"/>
      <c r="G915" s="6"/>
      <c r="H915" s="45"/>
      <c r="I915" s="45"/>
      <c r="J915" s="45" t="s">
        <v>1557</v>
      </c>
      <c r="K915" s="6"/>
      <c r="L915" s="46"/>
      <c r="M915" s="47"/>
      <c r="N915" s="46"/>
      <c r="O915" s="47"/>
      <c r="P915" s="48">
        <f>SUBTOTAL(9,P916:P923)</f>
        <v>0</v>
      </c>
      <c r="Q915" s="49"/>
      <c r="R915" s="50">
        <f>SUBTOTAL(9,R916:R923)</f>
        <v>0</v>
      </c>
      <c r="S915" s="47"/>
      <c r="T915" s="50">
        <f>SUBTOTAL(9,T916:T923)</f>
        <v>0</v>
      </c>
      <c r="U915" s="100" t="s">
        <v>3</v>
      </c>
      <c r="V915" s="48">
        <f>SUBTOTAL(9,V916:V923)</f>
        <v>0</v>
      </c>
      <c r="W915" s="48">
        <f>SUBTOTAL(9,W916:W923)</f>
        <v>0</v>
      </c>
      <c r="X915" s="51"/>
      <c r="Y915" s="29"/>
      <c r="Z915" s="29"/>
    </row>
    <row r="916" spans="6:26" s="52" customFormat="1" ht="12" outlineLevel="2" x14ac:dyDescent="0.2">
      <c r="F916" s="20">
        <v>1</v>
      </c>
      <c r="G916" s="21" t="s">
        <v>10</v>
      </c>
      <c r="H916" s="53" t="s">
        <v>1036</v>
      </c>
      <c r="I916" s="53"/>
      <c r="J916" s="54" t="s">
        <v>1373</v>
      </c>
      <c r="K916" s="21" t="s">
        <v>62</v>
      </c>
      <c r="L916" s="55">
        <v>1</v>
      </c>
      <c r="M916" s="24">
        <v>0</v>
      </c>
      <c r="N916" s="55">
        <f t="shared" ref="N916:N922" si="148">L916*(1+M916/100)</f>
        <v>1</v>
      </c>
      <c r="O916" s="24">
        <v>0</v>
      </c>
      <c r="P916" s="25">
        <f t="shared" ref="P916:P922" si="149">N916*O916</f>
        <v>0</v>
      </c>
      <c r="Q916" s="56"/>
      <c r="R916" s="57">
        <f>N916*Q916</f>
        <v>0</v>
      </c>
      <c r="S916" s="56"/>
      <c r="T916" s="57">
        <f>N916*S916</f>
        <v>0</v>
      </c>
      <c r="U916" s="25">
        <v>21</v>
      </c>
      <c r="V916" s="25">
        <f>P916*(U916/100)</f>
        <v>0</v>
      </c>
      <c r="W916" s="25">
        <f>P916+V916</f>
        <v>0</v>
      </c>
      <c r="X916" s="54"/>
      <c r="Y916" s="53" t="s">
        <v>101</v>
      </c>
      <c r="Z916" s="53" t="s">
        <v>38</v>
      </c>
    </row>
    <row r="917" spans="6:26" s="52" customFormat="1" ht="12" outlineLevel="2" x14ac:dyDescent="0.2">
      <c r="F917" s="20">
        <v>2</v>
      </c>
      <c r="G917" s="21" t="s">
        <v>10</v>
      </c>
      <c r="H917" s="53" t="s">
        <v>1037</v>
      </c>
      <c r="I917" s="53"/>
      <c r="J917" s="54" t="s">
        <v>1312</v>
      </c>
      <c r="K917" s="21" t="s">
        <v>5</v>
      </c>
      <c r="L917" s="55">
        <v>31</v>
      </c>
      <c r="M917" s="24">
        <v>0</v>
      </c>
      <c r="N917" s="55">
        <f t="shared" si="148"/>
        <v>31</v>
      </c>
      <c r="O917" s="24">
        <v>0</v>
      </c>
      <c r="P917" s="25">
        <f t="shared" si="149"/>
        <v>0</v>
      </c>
      <c r="Q917" s="56"/>
      <c r="R917" s="57">
        <f>N917*Q917</f>
        <v>0</v>
      </c>
      <c r="S917" s="56"/>
      <c r="T917" s="57">
        <f>N917*S917</f>
        <v>0</v>
      </c>
      <c r="U917" s="25">
        <v>21</v>
      </c>
      <c r="V917" s="25">
        <f>P917*(U917/100)</f>
        <v>0</v>
      </c>
      <c r="W917" s="25">
        <f>P917+V917</f>
        <v>0</v>
      </c>
      <c r="X917" s="54"/>
      <c r="Y917" s="53" t="s">
        <v>101</v>
      </c>
      <c r="Z917" s="53" t="s">
        <v>38</v>
      </c>
    </row>
    <row r="918" spans="6:26" s="52" customFormat="1" ht="12" outlineLevel="2" x14ac:dyDescent="0.2">
      <c r="F918" s="20">
        <v>3</v>
      </c>
      <c r="G918" s="21" t="s">
        <v>10</v>
      </c>
      <c r="H918" s="53" t="s">
        <v>1038</v>
      </c>
      <c r="I918" s="53"/>
      <c r="J918" s="54" t="s">
        <v>1092</v>
      </c>
      <c r="K918" s="21" t="s">
        <v>5</v>
      </c>
      <c r="L918" s="55">
        <v>500</v>
      </c>
      <c r="M918" s="24">
        <v>0</v>
      </c>
      <c r="N918" s="55">
        <f t="shared" si="148"/>
        <v>500</v>
      </c>
      <c r="O918" s="24">
        <v>0</v>
      </c>
      <c r="P918" s="25">
        <f t="shared" si="149"/>
        <v>0</v>
      </c>
      <c r="Q918" s="56"/>
      <c r="R918" s="57">
        <f>N918*Q918</f>
        <v>0</v>
      </c>
      <c r="S918" s="56"/>
      <c r="T918" s="57">
        <f>N918*S918</f>
        <v>0</v>
      </c>
      <c r="U918" s="25">
        <v>21</v>
      </c>
      <c r="V918" s="25">
        <f>P918*(U918/100)</f>
        <v>0</v>
      </c>
      <c r="W918" s="25">
        <f>P918+V918</f>
        <v>0</v>
      </c>
      <c r="X918" s="54"/>
      <c r="Y918" s="53" t="s">
        <v>101</v>
      </c>
      <c r="Z918" s="53" t="s">
        <v>38</v>
      </c>
    </row>
    <row r="919" spans="6:26" s="52" customFormat="1" ht="12" outlineLevel="2" x14ac:dyDescent="0.2">
      <c r="F919" s="20">
        <v>4</v>
      </c>
      <c r="G919" s="21" t="s">
        <v>10</v>
      </c>
      <c r="H919" s="53" t="s">
        <v>1039</v>
      </c>
      <c r="I919" s="53"/>
      <c r="J919" s="54" t="s">
        <v>1282</v>
      </c>
      <c r="K919" s="21" t="s">
        <v>62</v>
      </c>
      <c r="L919" s="55">
        <v>1</v>
      </c>
      <c r="M919" s="24">
        <v>0</v>
      </c>
      <c r="N919" s="55">
        <f t="shared" si="148"/>
        <v>1</v>
      </c>
      <c r="O919" s="24">
        <v>0</v>
      </c>
      <c r="P919" s="25">
        <f t="shared" si="149"/>
        <v>0</v>
      </c>
      <c r="Q919" s="56"/>
      <c r="R919" s="57">
        <f>N919*Q919</f>
        <v>0</v>
      </c>
      <c r="S919" s="56"/>
      <c r="T919" s="57">
        <f>N919*S919</f>
        <v>0</v>
      </c>
      <c r="U919" s="25">
        <v>21</v>
      </c>
      <c r="V919" s="25">
        <f>P919*(U919/100)</f>
        <v>0</v>
      </c>
      <c r="W919" s="25">
        <f>P919+V919</f>
        <v>0</v>
      </c>
      <c r="X919" s="54"/>
      <c r="Y919" s="53" t="s">
        <v>101</v>
      </c>
      <c r="Z919" s="53" t="s">
        <v>38</v>
      </c>
    </row>
    <row r="920" spans="6:26" s="52" customFormat="1" ht="24" outlineLevel="2" x14ac:dyDescent="0.2">
      <c r="F920" s="20">
        <v>5</v>
      </c>
      <c r="G920" s="21" t="s">
        <v>10</v>
      </c>
      <c r="H920" s="53" t="s">
        <v>1040</v>
      </c>
      <c r="I920" s="53"/>
      <c r="J920" s="54" t="s">
        <v>2106</v>
      </c>
      <c r="K920" s="21" t="s">
        <v>61</v>
      </c>
      <c r="L920" s="55">
        <v>200</v>
      </c>
      <c r="M920" s="24">
        <v>0</v>
      </c>
      <c r="N920" s="55">
        <f t="shared" si="148"/>
        <v>200</v>
      </c>
      <c r="O920" s="24">
        <v>0</v>
      </c>
      <c r="P920" s="25">
        <f t="shared" si="149"/>
        <v>0</v>
      </c>
      <c r="Q920" s="56"/>
      <c r="R920" s="57">
        <f>N920*Q920</f>
        <v>0</v>
      </c>
      <c r="S920" s="56"/>
      <c r="T920" s="57">
        <f>N920*S920</f>
        <v>0</v>
      </c>
      <c r="U920" s="25">
        <v>21</v>
      </c>
      <c r="V920" s="25">
        <f>P920*(U920/100)</f>
        <v>0</v>
      </c>
      <c r="W920" s="25">
        <f>P920+V920</f>
        <v>0</v>
      </c>
      <c r="X920" s="54"/>
      <c r="Y920" s="53" t="s">
        <v>101</v>
      </c>
      <c r="Z920" s="53" t="s">
        <v>38</v>
      </c>
    </row>
    <row r="921" spans="6:26" s="52" customFormat="1" ht="12" outlineLevel="2" x14ac:dyDescent="0.2">
      <c r="F921" s="20">
        <v>6</v>
      </c>
      <c r="G921" s="21" t="s">
        <v>10</v>
      </c>
      <c r="H921" s="53" t="s">
        <v>1041</v>
      </c>
      <c r="I921" s="53"/>
      <c r="J921" s="54" t="s">
        <v>1292</v>
      </c>
      <c r="K921" s="21" t="s">
        <v>61</v>
      </c>
      <c r="L921" s="55">
        <v>15</v>
      </c>
      <c r="M921" s="24">
        <v>0</v>
      </c>
      <c r="N921" s="55">
        <f t="shared" si="148"/>
        <v>15</v>
      </c>
      <c r="O921" s="24">
        <v>0</v>
      </c>
      <c r="P921" s="25">
        <f t="shared" si="149"/>
        <v>0</v>
      </c>
      <c r="Q921" s="56"/>
      <c r="R921" s="57">
        <f>N921*Q921</f>
        <v>0</v>
      </c>
      <c r="S921" s="56"/>
      <c r="T921" s="57">
        <f>N921*S921</f>
        <v>0</v>
      </c>
      <c r="U921" s="25">
        <v>21</v>
      </c>
      <c r="V921" s="25">
        <f>P921*(U921/100)</f>
        <v>0</v>
      </c>
      <c r="W921" s="25">
        <f>P921+V921</f>
        <v>0</v>
      </c>
      <c r="X921" s="54"/>
      <c r="Y921" s="53" t="s">
        <v>101</v>
      </c>
      <c r="Z921" s="53" t="s">
        <v>38</v>
      </c>
    </row>
    <row r="922" spans="6:26" s="52" customFormat="1" ht="12" outlineLevel="2" x14ac:dyDescent="0.2">
      <c r="F922" s="20">
        <v>7</v>
      </c>
      <c r="G922" s="21" t="s">
        <v>10</v>
      </c>
      <c r="H922" s="53" t="s">
        <v>1042</v>
      </c>
      <c r="I922" s="53"/>
      <c r="J922" s="54" t="s">
        <v>1515</v>
      </c>
      <c r="K922" s="21" t="s">
        <v>61</v>
      </c>
      <c r="L922" s="55">
        <v>50</v>
      </c>
      <c r="M922" s="24">
        <v>0</v>
      </c>
      <c r="N922" s="55">
        <f t="shared" si="148"/>
        <v>50</v>
      </c>
      <c r="O922" s="24">
        <v>0</v>
      </c>
      <c r="P922" s="25">
        <f t="shared" si="149"/>
        <v>0</v>
      </c>
      <c r="Q922" s="56"/>
      <c r="R922" s="57">
        <f>N922*Q922</f>
        <v>0</v>
      </c>
      <c r="S922" s="56"/>
      <c r="T922" s="57">
        <f>N922*S922</f>
        <v>0</v>
      </c>
      <c r="U922" s="25">
        <v>21</v>
      </c>
      <c r="V922" s="25">
        <f>P922*(U922/100)</f>
        <v>0</v>
      </c>
      <c r="W922" s="25">
        <f>P922+V922</f>
        <v>0</v>
      </c>
      <c r="X922" s="54"/>
      <c r="Y922" s="53" t="s">
        <v>101</v>
      </c>
      <c r="Z922" s="53" t="s">
        <v>38</v>
      </c>
    </row>
    <row r="923" spans="6:26" s="102" customFormat="1" ht="12.75" customHeight="1" outlineLevel="2" x14ac:dyDescent="0.2">
      <c r="F923" s="103"/>
      <c r="G923" s="104"/>
      <c r="H923" s="104"/>
      <c r="I923" s="104"/>
      <c r="J923" s="105"/>
      <c r="K923" s="104"/>
      <c r="L923" s="106"/>
      <c r="M923" s="107"/>
      <c r="N923" s="106"/>
      <c r="O923" s="107"/>
      <c r="P923" s="108"/>
      <c r="Q923" s="109"/>
      <c r="R923" s="107"/>
      <c r="S923" s="107"/>
      <c r="T923" s="107"/>
      <c r="U923" s="110" t="s">
        <v>3</v>
      </c>
      <c r="V923" s="107"/>
      <c r="W923" s="107"/>
      <c r="X923" s="107"/>
      <c r="Y923" s="104"/>
      <c r="Z923" s="104"/>
    </row>
    <row r="924" spans="6:26" s="43" customFormat="1" ht="16.5" customHeight="1" outlineLevel="1" x14ac:dyDescent="0.2">
      <c r="F924" s="44"/>
      <c r="G924" s="6"/>
      <c r="H924" s="45"/>
      <c r="I924" s="45"/>
      <c r="J924" s="45" t="s">
        <v>1447</v>
      </c>
      <c r="K924" s="6"/>
      <c r="L924" s="46"/>
      <c r="M924" s="47"/>
      <c r="N924" s="46"/>
      <c r="O924" s="47"/>
      <c r="P924" s="48">
        <f>SUBTOTAL(9,P925:P975)</f>
        <v>0</v>
      </c>
      <c r="Q924" s="49"/>
      <c r="R924" s="50">
        <f>SUBTOTAL(9,R925:R975)</f>
        <v>17.354300100500009</v>
      </c>
      <c r="S924" s="47"/>
      <c r="T924" s="50">
        <f>SUBTOTAL(9,T925:T975)</f>
        <v>7.7171368206161812</v>
      </c>
      <c r="U924" s="100" t="s">
        <v>3</v>
      </c>
      <c r="V924" s="48">
        <f>SUBTOTAL(9,V925:V975)</f>
        <v>0</v>
      </c>
      <c r="W924" s="48">
        <f>SUBTOTAL(9,W925:W975)</f>
        <v>0</v>
      </c>
      <c r="X924" s="51"/>
      <c r="Y924" s="29"/>
      <c r="Z924" s="29"/>
    </row>
    <row r="925" spans="6:26" s="52" customFormat="1" ht="12" outlineLevel="2" x14ac:dyDescent="0.2">
      <c r="F925" s="20">
        <v>1</v>
      </c>
      <c r="G925" s="21" t="s">
        <v>2</v>
      </c>
      <c r="H925" s="53" t="s">
        <v>140</v>
      </c>
      <c r="I925" s="53"/>
      <c r="J925" s="54" t="s">
        <v>1947</v>
      </c>
      <c r="K925" s="21" t="s">
        <v>16</v>
      </c>
      <c r="L925" s="55">
        <v>20.062150000000003</v>
      </c>
      <c r="M925" s="24">
        <v>8</v>
      </c>
      <c r="N925" s="55">
        <f>L925*(1+M925/100)</f>
        <v>21.667122000000003</v>
      </c>
      <c r="O925" s="24">
        <v>0</v>
      </c>
      <c r="P925" s="25">
        <f>N925*O925</f>
        <v>0</v>
      </c>
      <c r="Q925" s="56">
        <v>0.55000000000000004</v>
      </c>
      <c r="R925" s="57">
        <f>N925*Q925</f>
        <v>11.916917100000003</v>
      </c>
      <c r="S925" s="56"/>
      <c r="T925" s="57">
        <f>N925*S925</f>
        <v>0</v>
      </c>
      <c r="U925" s="25">
        <v>21</v>
      </c>
      <c r="V925" s="25">
        <f>P925*(U925/100)</f>
        <v>0</v>
      </c>
      <c r="W925" s="25">
        <f>P925+V925</f>
        <v>0</v>
      </c>
      <c r="X925" s="54"/>
      <c r="Y925" s="53" t="s">
        <v>101</v>
      </c>
      <c r="Z925" s="53" t="s">
        <v>39</v>
      </c>
    </row>
    <row r="926" spans="6:26" s="58" customFormat="1" ht="11.25" outlineLevel="3" x14ac:dyDescent="0.2">
      <c r="F926" s="59"/>
      <c r="G926" s="60"/>
      <c r="H926" s="60"/>
      <c r="I926" s="60"/>
      <c r="J926" s="61" t="s">
        <v>1057</v>
      </c>
      <c r="K926" s="60"/>
      <c r="L926" s="62">
        <v>0.12000000000000002</v>
      </c>
      <c r="M926" s="63"/>
      <c r="N926" s="64"/>
      <c r="O926" s="63"/>
      <c r="P926" s="65"/>
      <c r="Q926" s="66"/>
      <c r="R926" s="63"/>
      <c r="S926" s="63"/>
      <c r="T926" s="63"/>
      <c r="U926" s="101" t="s">
        <v>3</v>
      </c>
      <c r="V926" s="63"/>
      <c r="W926" s="63"/>
      <c r="X926" s="61"/>
      <c r="Y926" s="60"/>
      <c r="Z926" s="60"/>
    </row>
    <row r="927" spans="6:26" s="58" customFormat="1" ht="11.25" outlineLevel="3" x14ac:dyDescent="0.2">
      <c r="F927" s="59"/>
      <c r="G927" s="60"/>
      <c r="H927" s="60"/>
      <c r="I927" s="60"/>
      <c r="J927" s="61" t="s">
        <v>1793</v>
      </c>
      <c r="K927" s="60"/>
      <c r="L927" s="62">
        <v>13.301400000000001</v>
      </c>
      <c r="M927" s="63"/>
      <c r="N927" s="64"/>
      <c r="O927" s="63"/>
      <c r="P927" s="65"/>
      <c r="Q927" s="66"/>
      <c r="R927" s="63"/>
      <c r="S927" s="63"/>
      <c r="T927" s="63"/>
      <c r="U927" s="101" t="s">
        <v>3</v>
      </c>
      <c r="V927" s="63"/>
      <c r="W927" s="63"/>
      <c r="X927" s="61"/>
      <c r="Y927" s="60"/>
      <c r="Z927" s="60"/>
    </row>
    <row r="928" spans="6:26" s="58" customFormat="1" ht="33.75" outlineLevel="3" x14ac:dyDescent="0.2">
      <c r="F928" s="59"/>
      <c r="G928" s="60"/>
      <c r="H928" s="60"/>
      <c r="I928" s="60"/>
      <c r="J928" s="61" t="s">
        <v>1652</v>
      </c>
      <c r="K928" s="60"/>
      <c r="L928" s="62">
        <v>5.5082500000000003</v>
      </c>
      <c r="M928" s="63"/>
      <c r="N928" s="64"/>
      <c r="O928" s="63"/>
      <c r="P928" s="65"/>
      <c r="Q928" s="66"/>
      <c r="R928" s="63"/>
      <c r="S928" s="63"/>
      <c r="T928" s="63"/>
      <c r="U928" s="101" t="s">
        <v>3</v>
      </c>
      <c r="V928" s="63"/>
      <c r="W928" s="63"/>
      <c r="X928" s="61"/>
      <c r="Y928" s="60"/>
      <c r="Z928" s="60"/>
    </row>
    <row r="929" spans="6:26" s="58" customFormat="1" ht="11.25" outlineLevel="3" x14ac:dyDescent="0.2">
      <c r="F929" s="59"/>
      <c r="G929" s="60"/>
      <c r="H929" s="60"/>
      <c r="I929" s="60"/>
      <c r="J929" s="61" t="s">
        <v>1210</v>
      </c>
      <c r="K929" s="60"/>
      <c r="L929" s="62">
        <v>1.1325000000000001</v>
      </c>
      <c r="M929" s="63"/>
      <c r="N929" s="64"/>
      <c r="O929" s="63"/>
      <c r="P929" s="65"/>
      <c r="Q929" s="66"/>
      <c r="R929" s="63"/>
      <c r="S929" s="63"/>
      <c r="T929" s="63"/>
      <c r="U929" s="101" t="s">
        <v>3</v>
      </c>
      <c r="V929" s="63"/>
      <c r="W929" s="63"/>
      <c r="X929" s="61"/>
      <c r="Y929" s="60"/>
      <c r="Z929" s="60"/>
    </row>
    <row r="930" spans="6:26" s="52" customFormat="1" ht="12" outlineLevel="2" x14ac:dyDescent="0.2">
      <c r="F930" s="20">
        <v>2</v>
      </c>
      <c r="G930" s="21" t="s">
        <v>2</v>
      </c>
      <c r="H930" s="53" t="s">
        <v>141</v>
      </c>
      <c r="I930" s="53"/>
      <c r="J930" s="54" t="s">
        <v>1837</v>
      </c>
      <c r="K930" s="21" t="s">
        <v>16</v>
      </c>
      <c r="L930" s="55">
        <v>6.8635220000000006</v>
      </c>
      <c r="M930" s="24">
        <v>8</v>
      </c>
      <c r="N930" s="55">
        <f>L930*(1+M930/100)</f>
        <v>7.4126037600000014</v>
      </c>
      <c r="O930" s="24">
        <v>0</v>
      </c>
      <c r="P930" s="25">
        <f>N930*O930</f>
        <v>0</v>
      </c>
      <c r="Q930" s="56">
        <v>0.55000000000000004</v>
      </c>
      <c r="R930" s="57">
        <f>N930*Q930</f>
        <v>4.0769320680000014</v>
      </c>
      <c r="S930" s="56"/>
      <c r="T930" s="57">
        <f>N930*S930</f>
        <v>0</v>
      </c>
      <c r="U930" s="25">
        <v>21</v>
      </c>
      <c r="V930" s="25">
        <f>P930*(U930/100)</f>
        <v>0</v>
      </c>
      <c r="W930" s="25">
        <f>P930+V930</f>
        <v>0</v>
      </c>
      <c r="X930" s="54"/>
      <c r="Y930" s="53" t="s">
        <v>101</v>
      </c>
      <c r="Z930" s="53" t="s">
        <v>39</v>
      </c>
    </row>
    <row r="931" spans="6:26" s="58" customFormat="1" ht="11.25" outlineLevel="3" x14ac:dyDescent="0.2">
      <c r="F931" s="59"/>
      <c r="G931" s="60"/>
      <c r="H931" s="60"/>
      <c r="I931" s="60"/>
      <c r="J931" s="61" t="s">
        <v>1376</v>
      </c>
      <c r="K931" s="60"/>
      <c r="L931" s="62">
        <v>6.8635220000000006</v>
      </c>
      <c r="M931" s="63"/>
      <c r="N931" s="64"/>
      <c r="O931" s="63"/>
      <c r="P931" s="65"/>
      <c r="Q931" s="66"/>
      <c r="R931" s="63"/>
      <c r="S931" s="63"/>
      <c r="T931" s="63"/>
      <c r="U931" s="101" t="s">
        <v>3</v>
      </c>
      <c r="V931" s="63"/>
      <c r="W931" s="63"/>
      <c r="X931" s="61"/>
      <c r="Y931" s="60"/>
      <c r="Z931" s="60"/>
    </row>
    <row r="932" spans="6:26" s="52" customFormat="1" ht="24" outlineLevel="2" x14ac:dyDescent="0.2">
      <c r="F932" s="20">
        <v>3</v>
      </c>
      <c r="G932" s="21" t="s">
        <v>10</v>
      </c>
      <c r="H932" s="53" t="s">
        <v>369</v>
      </c>
      <c r="I932" s="53"/>
      <c r="J932" s="54" t="s">
        <v>2120</v>
      </c>
      <c r="K932" s="21" t="s">
        <v>62</v>
      </c>
      <c r="L932" s="55">
        <v>1</v>
      </c>
      <c r="M932" s="24">
        <v>0</v>
      </c>
      <c r="N932" s="55">
        <f>L932*(1+M932/100)</f>
        <v>1</v>
      </c>
      <c r="O932" s="24">
        <v>0</v>
      </c>
      <c r="P932" s="25">
        <f>N932*O932</f>
        <v>0</v>
      </c>
      <c r="Q932" s="56"/>
      <c r="R932" s="57">
        <f>N932*Q932</f>
        <v>0</v>
      </c>
      <c r="S932" s="56"/>
      <c r="T932" s="57">
        <f>N932*S932</f>
        <v>0</v>
      </c>
      <c r="U932" s="25">
        <v>21</v>
      </c>
      <c r="V932" s="25">
        <f>P932*(U932/100)</f>
        <v>0</v>
      </c>
      <c r="W932" s="25">
        <f>P932+V932</f>
        <v>0</v>
      </c>
      <c r="X932" s="54"/>
      <c r="Y932" s="53" t="s">
        <v>101</v>
      </c>
      <c r="Z932" s="53" t="s">
        <v>39</v>
      </c>
    </row>
    <row r="933" spans="6:26" s="52" customFormat="1" ht="24" outlineLevel="2" x14ac:dyDescent="0.2">
      <c r="F933" s="20">
        <v>4</v>
      </c>
      <c r="G933" s="21" t="s">
        <v>10</v>
      </c>
      <c r="H933" s="53" t="s">
        <v>370</v>
      </c>
      <c r="I933" s="53"/>
      <c r="J933" s="54" t="s">
        <v>1999</v>
      </c>
      <c r="K933" s="21" t="s">
        <v>5</v>
      </c>
      <c r="L933" s="55">
        <v>43.1</v>
      </c>
      <c r="M933" s="24">
        <v>0</v>
      </c>
      <c r="N933" s="55">
        <f>L933*(1+M933/100)</f>
        <v>43.1</v>
      </c>
      <c r="O933" s="24">
        <v>0</v>
      </c>
      <c r="P933" s="25">
        <f>N933*O933</f>
        <v>0</v>
      </c>
      <c r="Q933" s="56"/>
      <c r="R933" s="57">
        <f>N933*Q933</f>
        <v>0</v>
      </c>
      <c r="S933" s="56">
        <v>1.2319999999999999E-2</v>
      </c>
      <c r="T933" s="57">
        <f>N933*S933</f>
        <v>0.53099200000000002</v>
      </c>
      <c r="U933" s="25">
        <v>21</v>
      </c>
      <c r="V933" s="25">
        <f>P933*(U933/100)</f>
        <v>0</v>
      </c>
      <c r="W933" s="25">
        <f>P933+V933</f>
        <v>0</v>
      </c>
      <c r="X933" s="54"/>
      <c r="Y933" s="53" t="s">
        <v>101</v>
      </c>
      <c r="Z933" s="53" t="s">
        <v>39</v>
      </c>
    </row>
    <row r="934" spans="6:26" s="58" customFormat="1" ht="11.25" outlineLevel="3" x14ac:dyDescent="0.2">
      <c r="F934" s="59"/>
      <c r="G934" s="60"/>
      <c r="H934" s="60"/>
      <c r="I934" s="60"/>
      <c r="J934" s="61" t="s">
        <v>1281</v>
      </c>
      <c r="K934" s="60"/>
      <c r="L934" s="62">
        <v>43.1</v>
      </c>
      <c r="M934" s="63"/>
      <c r="N934" s="64"/>
      <c r="O934" s="63"/>
      <c r="P934" s="65"/>
      <c r="Q934" s="66"/>
      <c r="R934" s="63"/>
      <c r="S934" s="63"/>
      <c r="T934" s="63"/>
      <c r="U934" s="101" t="s">
        <v>3</v>
      </c>
      <c r="V934" s="63"/>
      <c r="W934" s="63"/>
      <c r="X934" s="61"/>
      <c r="Y934" s="60"/>
      <c r="Z934" s="60"/>
    </row>
    <row r="935" spans="6:26" s="52" customFormat="1" ht="24" outlineLevel="2" x14ac:dyDescent="0.2">
      <c r="F935" s="20">
        <v>5</v>
      </c>
      <c r="G935" s="21" t="s">
        <v>10</v>
      </c>
      <c r="H935" s="53" t="s">
        <v>371</v>
      </c>
      <c r="I935" s="53"/>
      <c r="J935" s="54" t="s">
        <v>2000</v>
      </c>
      <c r="K935" s="21" t="s">
        <v>5</v>
      </c>
      <c r="L935" s="55">
        <v>20.5</v>
      </c>
      <c r="M935" s="24">
        <v>0</v>
      </c>
      <c r="N935" s="55">
        <f>L935*(1+M935/100)</f>
        <v>20.5</v>
      </c>
      <c r="O935" s="24">
        <v>0</v>
      </c>
      <c r="P935" s="25">
        <f>N935*O935</f>
        <v>0</v>
      </c>
      <c r="Q935" s="56"/>
      <c r="R935" s="57">
        <f>N935*Q935</f>
        <v>0</v>
      </c>
      <c r="S935" s="56">
        <v>1.584E-2</v>
      </c>
      <c r="T935" s="57">
        <f>N935*S935</f>
        <v>0.32472000000000001</v>
      </c>
      <c r="U935" s="25">
        <v>21</v>
      </c>
      <c r="V935" s="25">
        <f>P935*(U935/100)</f>
        <v>0</v>
      </c>
      <c r="W935" s="25">
        <f>P935+V935</f>
        <v>0</v>
      </c>
      <c r="X935" s="54"/>
      <c r="Y935" s="53" t="s">
        <v>101</v>
      </c>
      <c r="Z935" s="53" t="s">
        <v>39</v>
      </c>
    </row>
    <row r="936" spans="6:26" s="58" customFormat="1" ht="11.25" outlineLevel="3" x14ac:dyDescent="0.2">
      <c r="F936" s="59"/>
      <c r="G936" s="60"/>
      <c r="H936" s="60"/>
      <c r="I936" s="60"/>
      <c r="J936" s="61" t="s">
        <v>224</v>
      </c>
      <c r="K936" s="60"/>
      <c r="L936" s="62">
        <v>20.5</v>
      </c>
      <c r="M936" s="63"/>
      <c r="N936" s="64"/>
      <c r="O936" s="63"/>
      <c r="P936" s="65"/>
      <c r="Q936" s="66"/>
      <c r="R936" s="63"/>
      <c r="S936" s="63"/>
      <c r="T936" s="63"/>
      <c r="U936" s="101" t="s">
        <v>3</v>
      </c>
      <c r="V936" s="63"/>
      <c r="W936" s="63"/>
      <c r="X936" s="61"/>
      <c r="Y936" s="60"/>
      <c r="Z936" s="60"/>
    </row>
    <row r="937" spans="6:26" s="52" customFormat="1" ht="24" outlineLevel="2" x14ac:dyDescent="0.2">
      <c r="F937" s="20">
        <v>6</v>
      </c>
      <c r="G937" s="21" t="s">
        <v>10</v>
      </c>
      <c r="H937" s="53" t="s">
        <v>372</v>
      </c>
      <c r="I937" s="53"/>
      <c r="J937" s="54" t="s">
        <v>2001</v>
      </c>
      <c r="K937" s="21" t="s">
        <v>5</v>
      </c>
      <c r="L937" s="55">
        <v>22.1</v>
      </c>
      <c r="M937" s="24">
        <v>0</v>
      </c>
      <c r="N937" s="55">
        <f>L937*(1+M937/100)</f>
        <v>22.1</v>
      </c>
      <c r="O937" s="24">
        <v>0</v>
      </c>
      <c r="P937" s="25">
        <f>N937*O937</f>
        <v>0</v>
      </c>
      <c r="Q937" s="56"/>
      <c r="R937" s="57">
        <f>N937*Q937</f>
        <v>0</v>
      </c>
      <c r="S937" s="56">
        <v>2.4750000000000001E-2</v>
      </c>
      <c r="T937" s="57">
        <f>N937*S937</f>
        <v>0.5469750000000001</v>
      </c>
      <c r="U937" s="25">
        <v>21</v>
      </c>
      <c r="V937" s="25">
        <f>P937*(U937/100)</f>
        <v>0</v>
      </c>
      <c r="W937" s="25">
        <f>P937+V937</f>
        <v>0</v>
      </c>
      <c r="X937" s="54"/>
      <c r="Y937" s="53" t="s">
        <v>101</v>
      </c>
      <c r="Z937" s="53" t="s">
        <v>39</v>
      </c>
    </row>
    <row r="938" spans="6:26" s="58" customFormat="1" ht="11.25" outlineLevel="3" x14ac:dyDescent="0.2">
      <c r="F938" s="59"/>
      <c r="G938" s="60"/>
      <c r="H938" s="60"/>
      <c r="I938" s="60"/>
      <c r="J938" s="61" t="s">
        <v>525</v>
      </c>
      <c r="K938" s="60"/>
      <c r="L938" s="62">
        <v>22.1</v>
      </c>
      <c r="M938" s="63"/>
      <c r="N938" s="64"/>
      <c r="O938" s="63"/>
      <c r="P938" s="65"/>
      <c r="Q938" s="66"/>
      <c r="R938" s="63"/>
      <c r="S938" s="63"/>
      <c r="T938" s="63"/>
      <c r="U938" s="101" t="s">
        <v>3</v>
      </c>
      <c r="V938" s="63"/>
      <c r="W938" s="63"/>
      <c r="X938" s="61"/>
      <c r="Y938" s="60"/>
      <c r="Z938" s="60"/>
    </row>
    <row r="939" spans="6:26" s="52" customFormat="1" ht="24" outlineLevel="2" x14ac:dyDescent="0.2">
      <c r="F939" s="20">
        <v>7</v>
      </c>
      <c r="G939" s="21" t="s">
        <v>10</v>
      </c>
      <c r="H939" s="53" t="s">
        <v>373</v>
      </c>
      <c r="I939" s="53"/>
      <c r="J939" s="54" t="s">
        <v>2137</v>
      </c>
      <c r="K939" s="21" t="s">
        <v>5</v>
      </c>
      <c r="L939" s="55">
        <v>19.8</v>
      </c>
      <c r="M939" s="24">
        <v>0</v>
      </c>
      <c r="N939" s="55">
        <f>L939*(1+M939/100)</f>
        <v>19.8</v>
      </c>
      <c r="O939" s="24">
        <v>0</v>
      </c>
      <c r="P939" s="25">
        <f>N939*O939</f>
        <v>0</v>
      </c>
      <c r="Q939" s="56">
        <v>1.363E-2</v>
      </c>
      <c r="R939" s="57">
        <f>N939*Q939</f>
        <v>0.269874</v>
      </c>
      <c r="S939" s="56"/>
      <c r="T939" s="57">
        <f>N939*S939</f>
        <v>0</v>
      </c>
      <c r="U939" s="25">
        <v>21</v>
      </c>
      <c r="V939" s="25">
        <f>P939*(U939/100)</f>
        <v>0</v>
      </c>
      <c r="W939" s="25">
        <f>P939+V939</f>
        <v>0</v>
      </c>
      <c r="X939" s="54"/>
      <c r="Y939" s="53" t="s">
        <v>101</v>
      </c>
      <c r="Z939" s="53" t="s">
        <v>39</v>
      </c>
    </row>
    <row r="940" spans="6:26" s="52" customFormat="1" ht="24" outlineLevel="2" x14ac:dyDescent="0.2">
      <c r="F940" s="20">
        <v>8</v>
      </c>
      <c r="G940" s="21" t="s">
        <v>10</v>
      </c>
      <c r="H940" s="53" t="s">
        <v>374</v>
      </c>
      <c r="I940" s="53"/>
      <c r="J940" s="54" t="s">
        <v>2138</v>
      </c>
      <c r="K940" s="21" t="s">
        <v>5</v>
      </c>
      <c r="L940" s="55">
        <v>21.6</v>
      </c>
      <c r="M940" s="24">
        <v>0</v>
      </c>
      <c r="N940" s="55">
        <f>L940*(1+M940/100)</f>
        <v>21.6</v>
      </c>
      <c r="O940" s="24">
        <v>0</v>
      </c>
      <c r="P940" s="25">
        <f>N940*O940</f>
        <v>0</v>
      </c>
      <c r="Q940" s="56">
        <v>2.733E-2</v>
      </c>
      <c r="R940" s="57">
        <f>N940*Q940</f>
        <v>0.59032800000000007</v>
      </c>
      <c r="S940" s="56"/>
      <c r="T940" s="57">
        <f>N940*S940</f>
        <v>0</v>
      </c>
      <c r="U940" s="25">
        <v>21</v>
      </c>
      <c r="V940" s="25">
        <f>P940*(U940/100)</f>
        <v>0</v>
      </c>
      <c r="W940" s="25">
        <f>P940+V940</f>
        <v>0</v>
      </c>
      <c r="X940" s="54"/>
      <c r="Y940" s="53" t="s">
        <v>101</v>
      </c>
      <c r="Z940" s="53" t="s">
        <v>39</v>
      </c>
    </row>
    <row r="941" spans="6:26" s="52" customFormat="1" ht="12" outlineLevel="2" x14ac:dyDescent="0.2">
      <c r="F941" s="20">
        <v>9</v>
      </c>
      <c r="G941" s="21" t="s">
        <v>10</v>
      </c>
      <c r="H941" s="53" t="s">
        <v>1043</v>
      </c>
      <c r="I941" s="53"/>
      <c r="J941" s="54" t="s">
        <v>1749</v>
      </c>
      <c r="K941" s="21" t="s">
        <v>64</v>
      </c>
      <c r="L941" s="55">
        <v>108</v>
      </c>
      <c r="M941" s="24">
        <v>0</v>
      </c>
      <c r="N941" s="55">
        <f>L941*(1+M941/100)</f>
        <v>108</v>
      </c>
      <c r="O941" s="24">
        <v>0</v>
      </c>
      <c r="P941" s="25">
        <f>N941*O941</f>
        <v>0</v>
      </c>
      <c r="Q941" s="56"/>
      <c r="R941" s="57">
        <f>N941*Q941</f>
        <v>0</v>
      </c>
      <c r="S941" s="56"/>
      <c r="T941" s="57">
        <f>N941*S941</f>
        <v>0</v>
      </c>
      <c r="U941" s="25">
        <v>21</v>
      </c>
      <c r="V941" s="25">
        <f>P941*(U941/100)</f>
        <v>0</v>
      </c>
      <c r="W941" s="25">
        <f>P941+V941</f>
        <v>0</v>
      </c>
      <c r="X941" s="54"/>
      <c r="Y941" s="53" t="s">
        <v>101</v>
      </c>
      <c r="Z941" s="53" t="s">
        <v>39</v>
      </c>
    </row>
    <row r="942" spans="6:26" s="52" customFormat="1" ht="24" outlineLevel="2" x14ac:dyDescent="0.2">
      <c r="F942" s="20">
        <v>10</v>
      </c>
      <c r="G942" s="21" t="s">
        <v>10</v>
      </c>
      <c r="H942" s="53" t="s">
        <v>375</v>
      </c>
      <c r="I942" s="53"/>
      <c r="J942" s="54" t="s">
        <v>1982</v>
      </c>
      <c r="K942" s="21" t="s">
        <v>62</v>
      </c>
      <c r="L942" s="55">
        <v>1</v>
      </c>
      <c r="M942" s="24">
        <v>0</v>
      </c>
      <c r="N942" s="55">
        <f>L942*(1+M942/100)</f>
        <v>1</v>
      </c>
      <c r="O942" s="24">
        <v>0</v>
      </c>
      <c r="P942" s="25">
        <f>N942*O942</f>
        <v>0</v>
      </c>
      <c r="Q942" s="56"/>
      <c r="R942" s="57">
        <f>N942*Q942</f>
        <v>0</v>
      </c>
      <c r="S942" s="56"/>
      <c r="T942" s="57">
        <f>N942*S942</f>
        <v>0</v>
      </c>
      <c r="U942" s="25">
        <v>21</v>
      </c>
      <c r="V942" s="25">
        <f>P942*(U942/100)</f>
        <v>0</v>
      </c>
      <c r="W942" s="25">
        <f>P942+V942</f>
        <v>0</v>
      </c>
      <c r="X942" s="54"/>
      <c r="Y942" s="53" t="s">
        <v>101</v>
      </c>
      <c r="Z942" s="53" t="s">
        <v>39</v>
      </c>
    </row>
    <row r="943" spans="6:26" s="52" customFormat="1" ht="24" outlineLevel="2" x14ac:dyDescent="0.2">
      <c r="F943" s="20">
        <v>11</v>
      </c>
      <c r="G943" s="21" t="s">
        <v>10</v>
      </c>
      <c r="H943" s="53" t="s">
        <v>376</v>
      </c>
      <c r="I943" s="53"/>
      <c r="J943" s="54" t="s">
        <v>2007</v>
      </c>
      <c r="K943" s="21" t="s">
        <v>15</v>
      </c>
      <c r="L943" s="55">
        <v>536.85599999999999</v>
      </c>
      <c r="M943" s="24">
        <v>0</v>
      </c>
      <c r="N943" s="55">
        <f>L943*(1+M943/100)</f>
        <v>536.85599999999999</v>
      </c>
      <c r="O943" s="24">
        <v>0</v>
      </c>
      <c r="P943" s="25">
        <f>N943*O943</f>
        <v>0</v>
      </c>
      <c r="Q943" s="56"/>
      <c r="R943" s="57">
        <f>N943*Q943</f>
        <v>0</v>
      </c>
      <c r="S943" s="56"/>
      <c r="T943" s="57">
        <f>N943*S943</f>
        <v>0</v>
      </c>
      <c r="U943" s="25">
        <v>21</v>
      </c>
      <c r="V943" s="25">
        <f>P943*(U943/100)</f>
        <v>0</v>
      </c>
      <c r="W943" s="25">
        <f>P943+V943</f>
        <v>0</v>
      </c>
      <c r="X943" s="54"/>
      <c r="Y943" s="53" t="s">
        <v>101</v>
      </c>
      <c r="Z943" s="53" t="s">
        <v>39</v>
      </c>
    </row>
    <row r="944" spans="6:26" s="58" customFormat="1" ht="11.25" outlineLevel="3" x14ac:dyDescent="0.2">
      <c r="F944" s="59"/>
      <c r="G944" s="60"/>
      <c r="H944" s="60"/>
      <c r="I944" s="60"/>
      <c r="J944" s="61" t="s">
        <v>1316</v>
      </c>
      <c r="K944" s="60"/>
      <c r="L944" s="62">
        <v>532.05600000000004</v>
      </c>
      <c r="M944" s="63"/>
      <c r="N944" s="64"/>
      <c r="O944" s="63"/>
      <c r="P944" s="65"/>
      <c r="Q944" s="66"/>
      <c r="R944" s="63"/>
      <c r="S944" s="63"/>
      <c r="T944" s="63"/>
      <c r="U944" s="101" t="s">
        <v>3</v>
      </c>
      <c r="V944" s="63"/>
      <c r="W944" s="63"/>
      <c r="X944" s="61"/>
      <c r="Y944" s="60"/>
      <c r="Z944" s="60"/>
    </row>
    <row r="945" spans="6:26" s="58" customFormat="1" ht="11.25" outlineLevel="3" x14ac:dyDescent="0.2">
      <c r="F945" s="59"/>
      <c r="G945" s="60"/>
      <c r="H945" s="60"/>
      <c r="I945" s="60"/>
      <c r="J945" s="61" t="s">
        <v>95</v>
      </c>
      <c r="K945" s="60"/>
      <c r="L945" s="62">
        <v>4.8000000000000007</v>
      </c>
      <c r="M945" s="63"/>
      <c r="N945" s="64"/>
      <c r="O945" s="63"/>
      <c r="P945" s="65"/>
      <c r="Q945" s="66"/>
      <c r="R945" s="63"/>
      <c r="S945" s="63"/>
      <c r="T945" s="63"/>
      <c r="U945" s="101" t="s">
        <v>3</v>
      </c>
      <c r="V945" s="63"/>
      <c r="W945" s="63"/>
      <c r="X945" s="61"/>
      <c r="Y945" s="60"/>
      <c r="Z945" s="60"/>
    </row>
    <row r="946" spans="6:26" s="52" customFormat="1" ht="24" outlineLevel="2" x14ac:dyDescent="0.2">
      <c r="F946" s="20">
        <v>12</v>
      </c>
      <c r="G946" s="21" t="s">
        <v>10</v>
      </c>
      <c r="H946" s="53" t="s">
        <v>377</v>
      </c>
      <c r="I946" s="53"/>
      <c r="J946" s="54" t="s">
        <v>2031</v>
      </c>
      <c r="K946" s="21" t="s">
        <v>15</v>
      </c>
      <c r="L946" s="55">
        <v>532.05600000000004</v>
      </c>
      <c r="M946" s="24">
        <v>0</v>
      </c>
      <c r="N946" s="55">
        <f>L946*(1+M946/100)</f>
        <v>532.05600000000004</v>
      </c>
      <c r="O946" s="24">
        <v>0</v>
      </c>
      <c r="P946" s="25">
        <f>N946*O946</f>
        <v>0</v>
      </c>
      <c r="Q946" s="56"/>
      <c r="R946" s="57">
        <f>N946*Q946</f>
        <v>0</v>
      </c>
      <c r="S946" s="56"/>
      <c r="T946" s="57">
        <f>N946*S946</f>
        <v>0</v>
      </c>
      <c r="U946" s="25">
        <v>21</v>
      </c>
      <c r="V946" s="25">
        <f>P946*(U946/100)</f>
        <v>0</v>
      </c>
      <c r="W946" s="25">
        <f>P946+V946</f>
        <v>0</v>
      </c>
      <c r="X946" s="54"/>
      <c r="Y946" s="53" t="s">
        <v>101</v>
      </c>
      <c r="Z946" s="53" t="s">
        <v>39</v>
      </c>
    </row>
    <row r="947" spans="6:26" s="58" customFormat="1" ht="11.25" outlineLevel="3" x14ac:dyDescent="0.2">
      <c r="F947" s="59"/>
      <c r="G947" s="60"/>
      <c r="H947" s="60"/>
      <c r="I947" s="60"/>
      <c r="J947" s="61" t="s">
        <v>1316</v>
      </c>
      <c r="K947" s="60"/>
      <c r="L947" s="62">
        <v>532.05600000000004</v>
      </c>
      <c r="M947" s="63"/>
      <c r="N947" s="64"/>
      <c r="O947" s="63"/>
      <c r="P947" s="65"/>
      <c r="Q947" s="66"/>
      <c r="R947" s="63"/>
      <c r="S947" s="63"/>
      <c r="T947" s="63"/>
      <c r="U947" s="101" t="s">
        <v>3</v>
      </c>
      <c r="V947" s="63"/>
      <c r="W947" s="63"/>
      <c r="X947" s="61"/>
      <c r="Y947" s="60"/>
      <c r="Z947" s="60"/>
    </row>
    <row r="948" spans="6:26" s="52" customFormat="1" ht="24" outlineLevel="2" x14ac:dyDescent="0.2">
      <c r="F948" s="20">
        <v>13</v>
      </c>
      <c r="G948" s="21" t="s">
        <v>10</v>
      </c>
      <c r="H948" s="53" t="s">
        <v>378</v>
      </c>
      <c r="I948" s="53"/>
      <c r="J948" s="54" t="s">
        <v>1973</v>
      </c>
      <c r="K948" s="21" t="s">
        <v>5</v>
      </c>
      <c r="L948" s="55">
        <v>638.46720000000005</v>
      </c>
      <c r="M948" s="24">
        <v>0</v>
      </c>
      <c r="N948" s="55">
        <f>L948*(1+M948/100)</f>
        <v>638.46720000000005</v>
      </c>
      <c r="O948" s="24">
        <v>0</v>
      </c>
      <c r="P948" s="25">
        <f>N948*O948</f>
        <v>0</v>
      </c>
      <c r="Q948" s="56"/>
      <c r="R948" s="57">
        <f>N948*Q948</f>
        <v>0</v>
      </c>
      <c r="S948" s="56"/>
      <c r="T948" s="57">
        <f>N948*S948</f>
        <v>0</v>
      </c>
      <c r="U948" s="25">
        <v>21</v>
      </c>
      <c r="V948" s="25">
        <f>P948*(U948/100)</f>
        <v>0</v>
      </c>
      <c r="W948" s="25">
        <f>P948+V948</f>
        <v>0</v>
      </c>
      <c r="X948" s="54"/>
      <c r="Y948" s="53" t="s">
        <v>101</v>
      </c>
      <c r="Z948" s="53" t="s">
        <v>39</v>
      </c>
    </row>
    <row r="949" spans="6:26" s="58" customFormat="1" ht="11.25" outlineLevel="3" x14ac:dyDescent="0.2">
      <c r="F949" s="59"/>
      <c r="G949" s="60"/>
      <c r="H949" s="60"/>
      <c r="I949" s="60"/>
      <c r="J949" s="61" t="s">
        <v>1056</v>
      </c>
      <c r="K949" s="60"/>
      <c r="L949" s="62">
        <v>638.46720000000005</v>
      </c>
      <c r="M949" s="63"/>
      <c r="N949" s="64"/>
      <c r="O949" s="63"/>
      <c r="P949" s="65"/>
      <c r="Q949" s="66"/>
      <c r="R949" s="63"/>
      <c r="S949" s="63"/>
      <c r="T949" s="63"/>
      <c r="U949" s="101" t="s">
        <v>3</v>
      </c>
      <c r="V949" s="63"/>
      <c r="W949" s="63"/>
      <c r="X949" s="61"/>
      <c r="Y949" s="60"/>
      <c r="Z949" s="60"/>
    </row>
    <row r="950" spans="6:26" s="52" customFormat="1" ht="12" outlineLevel="2" x14ac:dyDescent="0.2">
      <c r="F950" s="20">
        <v>14</v>
      </c>
      <c r="G950" s="21" t="s">
        <v>10</v>
      </c>
      <c r="H950" s="53" t="s">
        <v>379</v>
      </c>
      <c r="I950" s="53"/>
      <c r="J950" s="54" t="s">
        <v>1874</v>
      </c>
      <c r="K950" s="21" t="s">
        <v>15</v>
      </c>
      <c r="L950" s="55">
        <v>587.15597437374026</v>
      </c>
      <c r="M950" s="24">
        <v>0</v>
      </c>
      <c r="N950" s="55">
        <f>L950*(1+M950/100)</f>
        <v>587.15597437374026</v>
      </c>
      <c r="O950" s="24">
        <v>0</v>
      </c>
      <c r="P950" s="25">
        <f>N950*O950</f>
        <v>0</v>
      </c>
      <c r="Q950" s="56"/>
      <c r="R950" s="57">
        <f>N950*Q950</f>
        <v>0</v>
      </c>
      <c r="S950" s="56">
        <v>7.0000000000000001E-3</v>
      </c>
      <c r="T950" s="57">
        <f>N950*S950</f>
        <v>4.1100918206161818</v>
      </c>
      <c r="U950" s="25">
        <v>21</v>
      </c>
      <c r="V950" s="25">
        <f>P950*(U950/100)</f>
        <v>0</v>
      </c>
      <c r="W950" s="25">
        <f>P950+V950</f>
        <v>0</v>
      </c>
      <c r="X950" s="54"/>
      <c r="Y950" s="53" t="s">
        <v>101</v>
      </c>
      <c r="Z950" s="53" t="s">
        <v>39</v>
      </c>
    </row>
    <row r="951" spans="6:26" s="58" customFormat="1" ht="11.25" outlineLevel="3" x14ac:dyDescent="0.2">
      <c r="F951" s="59"/>
      <c r="G951" s="60"/>
      <c r="H951" s="60"/>
      <c r="I951" s="60"/>
      <c r="J951" s="61" t="s">
        <v>1220</v>
      </c>
      <c r="K951" s="60"/>
      <c r="L951" s="62">
        <v>87.613</v>
      </c>
      <c r="M951" s="63"/>
      <c r="N951" s="64"/>
      <c r="O951" s="63"/>
      <c r="P951" s="65"/>
      <c r="Q951" s="66"/>
      <c r="R951" s="63"/>
      <c r="S951" s="63"/>
      <c r="T951" s="63"/>
      <c r="U951" s="101" t="s">
        <v>3</v>
      </c>
      <c r="V951" s="63"/>
      <c r="W951" s="63"/>
      <c r="X951" s="61"/>
      <c r="Y951" s="60"/>
      <c r="Z951" s="60"/>
    </row>
    <row r="952" spans="6:26" s="58" customFormat="1" ht="11.25" outlineLevel="3" x14ac:dyDescent="0.2">
      <c r="F952" s="59"/>
      <c r="G952" s="60"/>
      <c r="H952" s="60"/>
      <c r="I952" s="60"/>
      <c r="J952" s="61" t="s">
        <v>1417</v>
      </c>
      <c r="K952" s="60"/>
      <c r="L952" s="62">
        <v>499.54297437374032</v>
      </c>
      <c r="M952" s="63"/>
      <c r="N952" s="64"/>
      <c r="O952" s="63"/>
      <c r="P952" s="65"/>
      <c r="Q952" s="66"/>
      <c r="R952" s="63"/>
      <c r="S952" s="63"/>
      <c r="T952" s="63"/>
      <c r="U952" s="101" t="s">
        <v>3</v>
      </c>
      <c r="V952" s="63"/>
      <c r="W952" s="63"/>
      <c r="X952" s="61"/>
      <c r="Y952" s="60"/>
      <c r="Z952" s="60"/>
    </row>
    <row r="953" spans="6:26" s="52" customFormat="1" ht="24" outlineLevel="2" x14ac:dyDescent="0.2">
      <c r="F953" s="20">
        <v>15</v>
      </c>
      <c r="G953" s="21" t="s">
        <v>10</v>
      </c>
      <c r="H953" s="53" t="s">
        <v>380</v>
      </c>
      <c r="I953" s="53"/>
      <c r="J953" s="54" t="s">
        <v>1984</v>
      </c>
      <c r="K953" s="21" t="s">
        <v>16</v>
      </c>
      <c r="L953" s="55">
        <v>20.375</v>
      </c>
      <c r="M953" s="24">
        <v>0</v>
      </c>
      <c r="N953" s="55">
        <f>L953*(1+M953/100)</f>
        <v>20.375</v>
      </c>
      <c r="O953" s="24">
        <v>0</v>
      </c>
      <c r="P953" s="25">
        <f>N953*O953</f>
        <v>0</v>
      </c>
      <c r="Q953" s="56">
        <v>2.3369999999999998E-2</v>
      </c>
      <c r="R953" s="57">
        <f>N953*Q953</f>
        <v>0.47616374999999994</v>
      </c>
      <c r="S953" s="56"/>
      <c r="T953" s="57">
        <f>N953*S953</f>
        <v>0</v>
      </c>
      <c r="U953" s="25">
        <v>21</v>
      </c>
      <c r="V953" s="25">
        <f>P953*(U953/100)</f>
        <v>0</v>
      </c>
      <c r="W953" s="25">
        <f>P953+V953</f>
        <v>0</v>
      </c>
      <c r="X953" s="54"/>
      <c r="Y953" s="53" t="s">
        <v>101</v>
      </c>
      <c r="Z953" s="53" t="s">
        <v>39</v>
      </c>
    </row>
    <row r="954" spans="6:26" s="58" customFormat="1" ht="11.25" outlineLevel="3" x14ac:dyDescent="0.2">
      <c r="F954" s="59"/>
      <c r="G954" s="60"/>
      <c r="H954" s="60"/>
      <c r="I954" s="60"/>
      <c r="J954" s="61" t="s">
        <v>1122</v>
      </c>
      <c r="K954" s="60"/>
      <c r="L954" s="62">
        <v>20.285</v>
      </c>
      <c r="M954" s="63"/>
      <c r="N954" s="64"/>
      <c r="O954" s="63"/>
      <c r="P954" s="65"/>
      <c r="Q954" s="66"/>
      <c r="R954" s="63"/>
      <c r="S954" s="63"/>
      <c r="T954" s="63"/>
      <c r="U954" s="101" t="s">
        <v>3</v>
      </c>
      <c r="V954" s="63"/>
      <c r="W954" s="63"/>
      <c r="X954" s="61"/>
      <c r="Y954" s="60"/>
      <c r="Z954" s="60"/>
    </row>
    <row r="955" spans="6:26" s="58" customFormat="1" ht="11.25" outlineLevel="3" x14ac:dyDescent="0.2">
      <c r="F955" s="59"/>
      <c r="G955" s="60"/>
      <c r="H955" s="60"/>
      <c r="I955" s="60"/>
      <c r="J955" s="61" t="s">
        <v>1049</v>
      </c>
      <c r="K955" s="60"/>
      <c r="L955" s="62">
        <v>0.09</v>
      </c>
      <c r="M955" s="63"/>
      <c r="N955" s="64"/>
      <c r="O955" s="63"/>
      <c r="P955" s="65"/>
      <c r="Q955" s="66"/>
      <c r="R955" s="63"/>
      <c r="S955" s="63"/>
      <c r="T955" s="63"/>
      <c r="U955" s="101" t="s">
        <v>3</v>
      </c>
      <c r="V955" s="63"/>
      <c r="W955" s="63"/>
      <c r="X955" s="61"/>
      <c r="Y955" s="60"/>
      <c r="Z955" s="60"/>
    </row>
    <row r="956" spans="6:26" s="52" customFormat="1" ht="12" outlineLevel="2" x14ac:dyDescent="0.2">
      <c r="F956" s="20">
        <v>16</v>
      </c>
      <c r="G956" s="21" t="s">
        <v>10</v>
      </c>
      <c r="H956" s="53" t="s">
        <v>381</v>
      </c>
      <c r="I956" s="53"/>
      <c r="J956" s="54" t="s">
        <v>1757</v>
      </c>
      <c r="K956" s="21" t="s">
        <v>62</v>
      </c>
      <c r="L956" s="55">
        <v>1</v>
      </c>
      <c r="M956" s="24">
        <v>0</v>
      </c>
      <c r="N956" s="55">
        <f>L956*(1+M956/100)</f>
        <v>1</v>
      </c>
      <c r="O956" s="24">
        <v>0</v>
      </c>
      <c r="P956" s="25">
        <f>N956*O956</f>
        <v>0</v>
      </c>
      <c r="Q956" s="56"/>
      <c r="R956" s="57">
        <f>N956*Q956</f>
        <v>0</v>
      </c>
      <c r="S956" s="56"/>
      <c r="T956" s="57">
        <f>N956*S956</f>
        <v>0</v>
      </c>
      <c r="U956" s="25">
        <v>21</v>
      </c>
      <c r="V956" s="25">
        <f>P956*(U956/100)</f>
        <v>0</v>
      </c>
      <c r="W956" s="25">
        <f>P956+V956</f>
        <v>0</v>
      </c>
      <c r="X956" s="54"/>
      <c r="Y956" s="53" t="s">
        <v>101</v>
      </c>
      <c r="Z956" s="53" t="s">
        <v>39</v>
      </c>
    </row>
    <row r="957" spans="6:26" s="52" customFormat="1" ht="24" outlineLevel="2" x14ac:dyDescent="0.2">
      <c r="F957" s="20">
        <v>17</v>
      </c>
      <c r="G957" s="21" t="s">
        <v>10</v>
      </c>
      <c r="H957" s="53" t="s">
        <v>382</v>
      </c>
      <c r="I957" s="53"/>
      <c r="J957" s="54" t="s">
        <v>2049</v>
      </c>
      <c r="K957" s="21" t="s">
        <v>15</v>
      </c>
      <c r="L957" s="55">
        <v>31.63</v>
      </c>
      <c r="M957" s="24">
        <v>0</v>
      </c>
      <c r="N957" s="55">
        <f>L957*(1+M957/100)</f>
        <v>31.63</v>
      </c>
      <c r="O957" s="24">
        <v>0</v>
      </c>
      <c r="P957" s="25">
        <f>N957*O957</f>
        <v>0</v>
      </c>
      <c r="Q957" s="56"/>
      <c r="R957" s="57">
        <f>N957*Q957</f>
        <v>0</v>
      </c>
      <c r="S957" s="56">
        <v>2.5600000000000001E-2</v>
      </c>
      <c r="T957" s="57">
        <f>N957*S957</f>
        <v>0.809728</v>
      </c>
      <c r="U957" s="25">
        <v>21</v>
      </c>
      <c r="V957" s="25">
        <f>P957*(U957/100)</f>
        <v>0</v>
      </c>
      <c r="W957" s="25">
        <f>P957+V957</f>
        <v>0</v>
      </c>
      <c r="X957" s="54"/>
      <c r="Y957" s="53" t="s">
        <v>101</v>
      </c>
      <c r="Z957" s="53" t="s">
        <v>39</v>
      </c>
    </row>
    <row r="958" spans="6:26" s="58" customFormat="1" ht="11.25" outlineLevel="3" x14ac:dyDescent="0.2">
      <c r="F958" s="59"/>
      <c r="G958" s="60"/>
      <c r="H958" s="60"/>
      <c r="I958" s="60"/>
      <c r="J958" s="61" t="s">
        <v>198</v>
      </c>
      <c r="K958" s="60"/>
      <c r="L958" s="62">
        <v>31.63</v>
      </c>
      <c r="M958" s="63"/>
      <c r="N958" s="64"/>
      <c r="O958" s="63"/>
      <c r="P958" s="65"/>
      <c r="Q958" s="66"/>
      <c r="R958" s="63"/>
      <c r="S958" s="63"/>
      <c r="T958" s="63"/>
      <c r="U958" s="101" t="s">
        <v>3</v>
      </c>
      <c r="V958" s="63"/>
      <c r="W958" s="63"/>
      <c r="X958" s="61"/>
      <c r="Y958" s="60"/>
      <c r="Z958" s="60"/>
    </row>
    <row r="959" spans="6:26" s="52" customFormat="1" ht="12" outlineLevel="2" x14ac:dyDescent="0.2">
      <c r="F959" s="20">
        <v>18</v>
      </c>
      <c r="G959" s="21" t="s">
        <v>10</v>
      </c>
      <c r="H959" s="53" t="s">
        <v>383</v>
      </c>
      <c r="I959" s="53"/>
      <c r="J959" s="54" t="s">
        <v>1692</v>
      </c>
      <c r="K959" s="21" t="s">
        <v>15</v>
      </c>
      <c r="L959" s="55">
        <v>45.3</v>
      </c>
      <c r="M959" s="24">
        <v>0</v>
      </c>
      <c r="N959" s="55">
        <f>L959*(1+M959/100)</f>
        <v>45.3</v>
      </c>
      <c r="O959" s="24">
        <v>0</v>
      </c>
      <c r="P959" s="25">
        <f>N959*O959</f>
        <v>0</v>
      </c>
      <c r="Q959" s="56"/>
      <c r="R959" s="57">
        <f>N959*Q959</f>
        <v>0</v>
      </c>
      <c r="S959" s="56"/>
      <c r="T959" s="57">
        <f>N959*S959</f>
        <v>0</v>
      </c>
      <c r="U959" s="25">
        <v>21</v>
      </c>
      <c r="V959" s="25">
        <f>P959*(U959/100)</f>
        <v>0</v>
      </c>
      <c r="W959" s="25">
        <f>P959+V959</f>
        <v>0</v>
      </c>
      <c r="X959" s="54"/>
      <c r="Y959" s="53" t="s">
        <v>101</v>
      </c>
      <c r="Z959" s="53" t="s">
        <v>39</v>
      </c>
    </row>
    <row r="960" spans="6:26" s="58" customFormat="1" ht="11.25" outlineLevel="3" x14ac:dyDescent="0.2">
      <c r="F960" s="59"/>
      <c r="G960" s="60"/>
      <c r="H960" s="60"/>
      <c r="I960" s="60"/>
      <c r="J960" s="61" t="s">
        <v>1112</v>
      </c>
      <c r="K960" s="60"/>
      <c r="L960" s="62">
        <v>45.3</v>
      </c>
      <c r="M960" s="63"/>
      <c r="N960" s="64"/>
      <c r="O960" s="63"/>
      <c r="P960" s="65"/>
      <c r="Q960" s="66"/>
      <c r="R960" s="63"/>
      <c r="S960" s="63"/>
      <c r="T960" s="63"/>
      <c r="U960" s="101" t="s">
        <v>3</v>
      </c>
      <c r="V960" s="63"/>
      <c r="W960" s="63"/>
      <c r="X960" s="61"/>
      <c r="Y960" s="60"/>
      <c r="Z960" s="60"/>
    </row>
    <row r="961" spans="6:26" s="52" customFormat="1" ht="12" outlineLevel="2" x14ac:dyDescent="0.2">
      <c r="F961" s="20">
        <v>19</v>
      </c>
      <c r="G961" s="21" t="s">
        <v>10</v>
      </c>
      <c r="H961" s="53" t="s">
        <v>384</v>
      </c>
      <c r="I961" s="53"/>
      <c r="J961" s="54" t="s">
        <v>1814</v>
      </c>
      <c r="K961" s="21" t="s">
        <v>15</v>
      </c>
      <c r="L961" s="55">
        <v>57.597499999999997</v>
      </c>
      <c r="M961" s="24">
        <v>0</v>
      </c>
      <c r="N961" s="55">
        <f>L961*(1+M961/100)</f>
        <v>57.597499999999997</v>
      </c>
      <c r="O961" s="24">
        <v>0</v>
      </c>
      <c r="P961" s="25">
        <f>N961*O961</f>
        <v>0</v>
      </c>
      <c r="Q961" s="56"/>
      <c r="R961" s="57">
        <f>N961*Q961</f>
        <v>0</v>
      </c>
      <c r="S961" s="56">
        <v>1.7999999999999999E-2</v>
      </c>
      <c r="T961" s="57">
        <f>N961*S961</f>
        <v>1.0367549999999999</v>
      </c>
      <c r="U961" s="25">
        <v>21</v>
      </c>
      <c r="V961" s="25">
        <f>P961*(U961/100)</f>
        <v>0</v>
      </c>
      <c r="W961" s="25">
        <f>P961+V961</f>
        <v>0</v>
      </c>
      <c r="X961" s="54"/>
      <c r="Y961" s="53" t="s">
        <v>101</v>
      </c>
      <c r="Z961" s="53" t="s">
        <v>39</v>
      </c>
    </row>
    <row r="962" spans="6:26" s="58" customFormat="1" ht="11.25" outlineLevel="3" x14ac:dyDescent="0.2">
      <c r="F962" s="59"/>
      <c r="G962" s="60"/>
      <c r="H962" s="60"/>
      <c r="I962" s="60"/>
      <c r="J962" s="61" t="s">
        <v>1396</v>
      </c>
      <c r="K962" s="60"/>
      <c r="L962" s="62">
        <v>25.967500000000001</v>
      </c>
      <c r="M962" s="63"/>
      <c r="N962" s="64"/>
      <c r="O962" s="63"/>
      <c r="P962" s="65"/>
      <c r="Q962" s="66"/>
      <c r="R962" s="63"/>
      <c r="S962" s="63"/>
      <c r="T962" s="63"/>
      <c r="U962" s="101" t="s">
        <v>3</v>
      </c>
      <c r="V962" s="63"/>
      <c r="W962" s="63"/>
      <c r="X962" s="61"/>
      <c r="Y962" s="60"/>
      <c r="Z962" s="60"/>
    </row>
    <row r="963" spans="6:26" s="58" customFormat="1" ht="11.25" outlineLevel="3" x14ac:dyDescent="0.2">
      <c r="F963" s="59"/>
      <c r="G963" s="60"/>
      <c r="H963" s="60"/>
      <c r="I963" s="60"/>
      <c r="J963" s="61" t="s">
        <v>198</v>
      </c>
      <c r="K963" s="60"/>
      <c r="L963" s="62">
        <v>31.63</v>
      </c>
      <c r="M963" s="63"/>
      <c r="N963" s="64"/>
      <c r="O963" s="63"/>
      <c r="P963" s="65"/>
      <c r="Q963" s="66"/>
      <c r="R963" s="63"/>
      <c r="S963" s="63"/>
      <c r="T963" s="63"/>
      <c r="U963" s="101" t="s">
        <v>3</v>
      </c>
      <c r="V963" s="63"/>
      <c r="W963" s="63"/>
      <c r="X963" s="61"/>
      <c r="Y963" s="60"/>
      <c r="Z963" s="60"/>
    </row>
    <row r="964" spans="6:26" s="52" customFormat="1" ht="12" outlineLevel="2" x14ac:dyDescent="0.2">
      <c r="F964" s="20">
        <v>20</v>
      </c>
      <c r="G964" s="21" t="s">
        <v>10</v>
      </c>
      <c r="H964" s="53" t="s">
        <v>385</v>
      </c>
      <c r="I964" s="53"/>
      <c r="J964" s="54" t="s">
        <v>1949</v>
      </c>
      <c r="K964" s="21" t="s">
        <v>15</v>
      </c>
      <c r="L964" s="55">
        <v>45.3</v>
      </c>
      <c r="M964" s="24">
        <v>0</v>
      </c>
      <c r="N964" s="55">
        <f>L964*(1+M964/100)</f>
        <v>45.3</v>
      </c>
      <c r="O964" s="24">
        <v>0</v>
      </c>
      <c r="P964" s="25">
        <f>N964*O964</f>
        <v>0</v>
      </c>
      <c r="Q964" s="56">
        <v>1.9000000000000001E-4</v>
      </c>
      <c r="R964" s="57">
        <f>N964*Q964</f>
        <v>8.6070000000000001E-3</v>
      </c>
      <c r="S964" s="56"/>
      <c r="T964" s="57">
        <f>N964*S964</f>
        <v>0</v>
      </c>
      <c r="U964" s="25">
        <v>21</v>
      </c>
      <c r="V964" s="25">
        <f>P964*(U964/100)</f>
        <v>0</v>
      </c>
      <c r="W964" s="25">
        <f>P964+V964</f>
        <v>0</v>
      </c>
      <c r="X964" s="54"/>
      <c r="Y964" s="53" t="s">
        <v>101</v>
      </c>
      <c r="Z964" s="53" t="s">
        <v>39</v>
      </c>
    </row>
    <row r="965" spans="6:26" s="58" customFormat="1" ht="11.25" outlineLevel="3" x14ac:dyDescent="0.2">
      <c r="F965" s="59"/>
      <c r="G965" s="60"/>
      <c r="H965" s="60"/>
      <c r="I965" s="60"/>
      <c r="J965" s="61" t="s">
        <v>1112</v>
      </c>
      <c r="K965" s="60"/>
      <c r="L965" s="62">
        <v>45.3</v>
      </c>
      <c r="M965" s="63"/>
      <c r="N965" s="64"/>
      <c r="O965" s="63"/>
      <c r="P965" s="65"/>
      <c r="Q965" s="66"/>
      <c r="R965" s="63"/>
      <c r="S965" s="63"/>
      <c r="T965" s="63"/>
      <c r="U965" s="101" t="s">
        <v>3</v>
      </c>
      <c r="V965" s="63"/>
      <c r="W965" s="63"/>
      <c r="X965" s="61"/>
      <c r="Y965" s="60"/>
      <c r="Z965" s="60"/>
    </row>
    <row r="966" spans="6:26" s="52" customFormat="1" ht="24" outlineLevel="2" x14ac:dyDescent="0.2">
      <c r="F966" s="20">
        <v>21</v>
      </c>
      <c r="G966" s="21" t="s">
        <v>10</v>
      </c>
      <c r="H966" s="53" t="s">
        <v>386</v>
      </c>
      <c r="I966" s="53"/>
      <c r="J966" s="54" t="s">
        <v>2023</v>
      </c>
      <c r="K966" s="21" t="s">
        <v>5</v>
      </c>
      <c r="L966" s="55">
        <v>10.5</v>
      </c>
      <c r="M966" s="24">
        <v>0</v>
      </c>
      <c r="N966" s="55">
        <f>L966*(1+M966/100)</f>
        <v>10.5</v>
      </c>
      <c r="O966" s="24">
        <v>0</v>
      </c>
      <c r="P966" s="25">
        <f>N966*O966</f>
        <v>0</v>
      </c>
      <c r="Q966" s="56"/>
      <c r="R966" s="57">
        <f>N966*Q966</f>
        <v>0</v>
      </c>
      <c r="S966" s="56">
        <v>2.4750000000000001E-2</v>
      </c>
      <c r="T966" s="57">
        <f>N966*S966</f>
        <v>0.25987500000000002</v>
      </c>
      <c r="U966" s="25">
        <v>21</v>
      </c>
      <c r="V966" s="25">
        <f>P966*(U966/100)</f>
        <v>0</v>
      </c>
      <c r="W966" s="25">
        <f>P966+V966</f>
        <v>0</v>
      </c>
      <c r="X966" s="54"/>
      <c r="Y966" s="53" t="s">
        <v>101</v>
      </c>
      <c r="Z966" s="53" t="s">
        <v>39</v>
      </c>
    </row>
    <row r="967" spans="6:26" s="58" customFormat="1" ht="11.25" outlineLevel="3" x14ac:dyDescent="0.2">
      <c r="F967" s="59"/>
      <c r="G967" s="60"/>
      <c r="H967" s="60"/>
      <c r="I967" s="60"/>
      <c r="J967" s="61" t="s">
        <v>1440</v>
      </c>
      <c r="K967" s="60"/>
      <c r="L967" s="62">
        <v>10.5</v>
      </c>
      <c r="M967" s="63"/>
      <c r="N967" s="64"/>
      <c r="O967" s="63"/>
      <c r="P967" s="65"/>
      <c r="Q967" s="66"/>
      <c r="R967" s="63"/>
      <c r="S967" s="63"/>
      <c r="T967" s="63"/>
      <c r="U967" s="101" t="s">
        <v>3</v>
      </c>
      <c r="V967" s="63"/>
      <c r="W967" s="63"/>
      <c r="X967" s="61"/>
      <c r="Y967" s="60"/>
      <c r="Z967" s="60"/>
    </row>
    <row r="968" spans="6:26" s="52" customFormat="1" ht="24" outlineLevel="2" x14ac:dyDescent="0.2">
      <c r="F968" s="20">
        <v>22</v>
      </c>
      <c r="G968" s="21" t="s">
        <v>10</v>
      </c>
      <c r="H968" s="53" t="s">
        <v>387</v>
      </c>
      <c r="I968" s="53"/>
      <c r="J968" s="54" t="s">
        <v>2014</v>
      </c>
      <c r="K968" s="21" t="s">
        <v>15</v>
      </c>
      <c r="L968" s="55">
        <v>220.33</v>
      </c>
      <c r="M968" s="24">
        <v>0</v>
      </c>
      <c r="N968" s="55">
        <f>L968*(1+M968/100)</f>
        <v>220.33</v>
      </c>
      <c r="O968" s="24">
        <v>0</v>
      </c>
      <c r="P968" s="25">
        <f>N968*O968</f>
        <v>0</v>
      </c>
      <c r="Q968" s="56"/>
      <c r="R968" s="57">
        <f>N968*Q968</f>
        <v>0</v>
      </c>
      <c r="S968" s="56"/>
      <c r="T968" s="57">
        <f>N968*S968</f>
        <v>0</v>
      </c>
      <c r="U968" s="25">
        <v>21</v>
      </c>
      <c r="V968" s="25">
        <f>P968*(U968/100)</f>
        <v>0</v>
      </c>
      <c r="W968" s="25">
        <f>P968+V968</f>
        <v>0</v>
      </c>
      <c r="X968" s="54"/>
      <c r="Y968" s="53" t="s">
        <v>101</v>
      </c>
      <c r="Z968" s="53" t="s">
        <v>39</v>
      </c>
    </row>
    <row r="969" spans="6:26" s="58" customFormat="1" ht="33.75" outlineLevel="3" x14ac:dyDescent="0.2">
      <c r="F969" s="59"/>
      <c r="G969" s="60"/>
      <c r="H969" s="60"/>
      <c r="I969" s="60"/>
      <c r="J969" s="61" t="s">
        <v>1604</v>
      </c>
      <c r="K969" s="60"/>
      <c r="L969" s="62">
        <v>220.33</v>
      </c>
      <c r="M969" s="63"/>
      <c r="N969" s="64"/>
      <c r="O969" s="63"/>
      <c r="P969" s="65"/>
      <c r="Q969" s="66"/>
      <c r="R969" s="63"/>
      <c r="S969" s="63"/>
      <c r="T969" s="63"/>
      <c r="U969" s="101" t="s">
        <v>3</v>
      </c>
      <c r="V969" s="63"/>
      <c r="W969" s="63"/>
      <c r="X969" s="61"/>
      <c r="Y969" s="60"/>
      <c r="Z969" s="60"/>
    </row>
    <row r="970" spans="6:26" s="52" customFormat="1" ht="24" outlineLevel="2" x14ac:dyDescent="0.2">
      <c r="F970" s="20">
        <v>23</v>
      </c>
      <c r="G970" s="21" t="s">
        <v>10</v>
      </c>
      <c r="H970" s="53" t="s">
        <v>388</v>
      </c>
      <c r="I970" s="53"/>
      <c r="J970" s="54" t="s">
        <v>2036</v>
      </c>
      <c r="K970" s="21" t="s">
        <v>15</v>
      </c>
      <c r="L970" s="55">
        <v>7</v>
      </c>
      <c r="M970" s="24">
        <v>0</v>
      </c>
      <c r="N970" s="55">
        <f>L970*(1+M970/100)</f>
        <v>7</v>
      </c>
      <c r="O970" s="24">
        <v>0</v>
      </c>
      <c r="P970" s="25">
        <f>N970*O970</f>
        <v>0</v>
      </c>
      <c r="Q970" s="56"/>
      <c r="R970" s="57">
        <f>N970*Q970</f>
        <v>0</v>
      </c>
      <c r="S970" s="56">
        <v>1.4E-2</v>
      </c>
      <c r="T970" s="57">
        <f>N970*S970</f>
        <v>9.8000000000000004E-2</v>
      </c>
      <c r="U970" s="25">
        <v>21</v>
      </c>
      <c r="V970" s="25">
        <f>P970*(U970/100)</f>
        <v>0</v>
      </c>
      <c r="W970" s="25">
        <f>P970+V970</f>
        <v>0</v>
      </c>
      <c r="X970" s="54"/>
      <c r="Y970" s="53" t="s">
        <v>101</v>
      </c>
      <c r="Z970" s="53" t="s">
        <v>39</v>
      </c>
    </row>
    <row r="971" spans="6:26" s="58" customFormat="1" ht="11.25" outlineLevel="3" x14ac:dyDescent="0.2">
      <c r="F971" s="59"/>
      <c r="G971" s="60"/>
      <c r="H971" s="60"/>
      <c r="I971" s="60"/>
      <c r="J971" s="61" t="s">
        <v>1439</v>
      </c>
      <c r="K971" s="60"/>
      <c r="L971" s="62">
        <v>7</v>
      </c>
      <c r="M971" s="63"/>
      <c r="N971" s="64"/>
      <c r="O971" s="63"/>
      <c r="P971" s="65"/>
      <c r="Q971" s="66"/>
      <c r="R971" s="63"/>
      <c r="S971" s="63"/>
      <c r="T971" s="63"/>
      <c r="U971" s="101" t="s">
        <v>3</v>
      </c>
      <c r="V971" s="63"/>
      <c r="W971" s="63"/>
      <c r="X971" s="61"/>
      <c r="Y971" s="60"/>
      <c r="Z971" s="60"/>
    </row>
    <row r="972" spans="6:26" s="52" customFormat="1" ht="12" outlineLevel="2" x14ac:dyDescent="0.2">
      <c r="F972" s="20">
        <v>24</v>
      </c>
      <c r="G972" s="21" t="s">
        <v>10</v>
      </c>
      <c r="H972" s="53" t="s">
        <v>389</v>
      </c>
      <c r="I972" s="53"/>
      <c r="J972" s="54" t="s">
        <v>1904</v>
      </c>
      <c r="K972" s="21" t="s">
        <v>16</v>
      </c>
      <c r="L972" s="55">
        <v>5.5082500000000003</v>
      </c>
      <c r="M972" s="24">
        <v>0</v>
      </c>
      <c r="N972" s="55">
        <f>L972*(1+M972/100)</f>
        <v>5.5082500000000003</v>
      </c>
      <c r="O972" s="24">
        <v>0</v>
      </c>
      <c r="P972" s="25">
        <f>N972*O972</f>
        <v>0</v>
      </c>
      <c r="Q972" s="56">
        <v>2.81E-3</v>
      </c>
      <c r="R972" s="57">
        <f>N972*Q972</f>
        <v>1.5478182500000002E-2</v>
      </c>
      <c r="S972" s="56"/>
      <c r="T972" s="57">
        <f>N972*S972</f>
        <v>0</v>
      </c>
      <c r="U972" s="25">
        <v>21</v>
      </c>
      <c r="V972" s="25">
        <f>P972*(U972/100)</f>
        <v>0</v>
      </c>
      <c r="W972" s="25">
        <f>P972+V972</f>
        <v>0</v>
      </c>
      <c r="X972" s="54"/>
      <c r="Y972" s="53" t="s">
        <v>101</v>
      </c>
      <c r="Z972" s="53" t="s">
        <v>39</v>
      </c>
    </row>
    <row r="973" spans="6:26" s="58" customFormat="1" ht="33.75" outlineLevel="3" x14ac:dyDescent="0.2">
      <c r="F973" s="59"/>
      <c r="G973" s="60"/>
      <c r="H973" s="60"/>
      <c r="I973" s="60"/>
      <c r="J973" s="61" t="s">
        <v>1652</v>
      </c>
      <c r="K973" s="60"/>
      <c r="L973" s="62">
        <v>5.5082500000000003</v>
      </c>
      <c r="M973" s="63"/>
      <c r="N973" s="64"/>
      <c r="O973" s="63"/>
      <c r="P973" s="65"/>
      <c r="Q973" s="66"/>
      <c r="R973" s="63"/>
      <c r="S973" s="63"/>
      <c r="T973" s="63"/>
      <c r="U973" s="101" t="s">
        <v>3</v>
      </c>
      <c r="V973" s="63"/>
      <c r="W973" s="63"/>
      <c r="X973" s="61"/>
      <c r="Y973" s="60"/>
      <c r="Z973" s="60"/>
    </row>
    <row r="974" spans="6:26" s="52" customFormat="1" ht="12" outlineLevel="2" x14ac:dyDescent="0.2">
      <c r="F974" s="20">
        <v>25</v>
      </c>
      <c r="G974" s="21" t="s">
        <v>10</v>
      </c>
      <c r="H974" s="53" t="s">
        <v>577</v>
      </c>
      <c r="I974" s="53"/>
      <c r="J974" s="54" t="s">
        <v>1883</v>
      </c>
      <c r="K974" s="21" t="s">
        <v>0</v>
      </c>
      <c r="L974" s="55">
        <v>5.79</v>
      </c>
      <c r="M974" s="24">
        <v>0</v>
      </c>
      <c r="N974" s="55">
        <f>L974*(1+M974/100)</f>
        <v>5.79</v>
      </c>
      <c r="O974" s="24">
        <v>0</v>
      </c>
      <c r="P974" s="25">
        <f>N974*O974</f>
        <v>0</v>
      </c>
      <c r="Q974" s="56"/>
      <c r="R974" s="57">
        <f>N974*Q974</f>
        <v>0</v>
      </c>
      <c r="S974" s="56"/>
      <c r="T974" s="57">
        <f>N974*S974</f>
        <v>0</v>
      </c>
      <c r="U974" s="25">
        <v>21</v>
      </c>
      <c r="V974" s="25">
        <f>P974*(U974/100)</f>
        <v>0</v>
      </c>
      <c r="W974" s="25">
        <f>P974+V974</f>
        <v>0</v>
      </c>
      <c r="X974" s="54"/>
      <c r="Y974" s="53" t="s">
        <v>101</v>
      </c>
      <c r="Z974" s="53" t="s">
        <v>39</v>
      </c>
    </row>
    <row r="975" spans="6:26" s="102" customFormat="1" ht="12.75" customHeight="1" outlineLevel="2" x14ac:dyDescent="0.2">
      <c r="F975" s="103"/>
      <c r="G975" s="104"/>
      <c r="H975" s="104"/>
      <c r="I975" s="104"/>
      <c r="J975" s="105"/>
      <c r="K975" s="104"/>
      <c r="L975" s="106"/>
      <c r="M975" s="107"/>
      <c r="N975" s="106"/>
      <c r="O975" s="107"/>
      <c r="P975" s="108"/>
      <c r="Q975" s="109"/>
      <c r="R975" s="107"/>
      <c r="S975" s="107"/>
      <c r="T975" s="107"/>
      <c r="U975" s="110" t="s">
        <v>3</v>
      </c>
      <c r="V975" s="107"/>
      <c r="W975" s="107"/>
      <c r="X975" s="107"/>
      <c r="Y975" s="104"/>
      <c r="Z975" s="104"/>
    </row>
    <row r="976" spans="6:26" s="43" customFormat="1" ht="16.5" customHeight="1" outlineLevel="1" x14ac:dyDescent="0.2">
      <c r="F976" s="44"/>
      <c r="G976" s="6"/>
      <c r="H976" s="45"/>
      <c r="I976" s="45"/>
      <c r="J976" s="45" t="s">
        <v>1238</v>
      </c>
      <c r="K976" s="6"/>
      <c r="L976" s="46"/>
      <c r="M976" s="47"/>
      <c r="N976" s="46"/>
      <c r="O976" s="47"/>
      <c r="P976" s="48">
        <f>SUBTOTAL(9,P977:P998)</f>
        <v>0</v>
      </c>
      <c r="Q976" s="49"/>
      <c r="R976" s="50">
        <f>SUBTOTAL(9,R977:R998)</f>
        <v>22.2359428378</v>
      </c>
      <c r="S976" s="47"/>
      <c r="T976" s="50">
        <f>SUBTOTAL(9,T977:T998)</f>
        <v>0</v>
      </c>
      <c r="U976" s="100" t="s">
        <v>3</v>
      </c>
      <c r="V976" s="48">
        <f>SUBTOTAL(9,V977:V998)</f>
        <v>0</v>
      </c>
      <c r="W976" s="48">
        <f>SUBTOTAL(9,W977:W998)</f>
        <v>0</v>
      </c>
      <c r="X976" s="51"/>
      <c r="Y976" s="29"/>
      <c r="Z976" s="29"/>
    </row>
    <row r="977" spans="6:26" s="52" customFormat="1" ht="24" outlineLevel="2" x14ac:dyDescent="0.2">
      <c r="F977" s="20">
        <v>1</v>
      </c>
      <c r="G977" s="21" t="s">
        <v>10</v>
      </c>
      <c r="H977" s="53" t="s">
        <v>390</v>
      </c>
      <c r="I977" s="53"/>
      <c r="J977" s="54" t="s">
        <v>1996</v>
      </c>
      <c r="K977" s="21" t="s">
        <v>15</v>
      </c>
      <c r="L977" s="55">
        <v>4.5623909999999999</v>
      </c>
      <c r="M977" s="24">
        <v>0</v>
      </c>
      <c r="N977" s="55">
        <f>L977*(1+M977/100)</f>
        <v>4.5623909999999999</v>
      </c>
      <c r="O977" s="24">
        <v>0</v>
      </c>
      <c r="P977" s="25">
        <f>N977*O977</f>
        <v>0</v>
      </c>
      <c r="Q977" s="56">
        <v>5.04E-2</v>
      </c>
      <c r="R977" s="57">
        <f>N977*Q977</f>
        <v>0.2299445064</v>
      </c>
      <c r="S977" s="56"/>
      <c r="T977" s="57">
        <f>N977*S977</f>
        <v>0</v>
      </c>
      <c r="U977" s="25">
        <v>21</v>
      </c>
      <c r="V977" s="25">
        <f>P977*(U977/100)</f>
        <v>0</v>
      </c>
      <c r="W977" s="25">
        <f>P977+V977</f>
        <v>0</v>
      </c>
      <c r="X977" s="54"/>
      <c r="Y977" s="53" t="s">
        <v>101</v>
      </c>
      <c r="Z977" s="53" t="s">
        <v>40</v>
      </c>
    </row>
    <row r="978" spans="6:26" s="58" customFormat="1" ht="11.25" outlineLevel="3" x14ac:dyDescent="0.2">
      <c r="F978" s="59"/>
      <c r="G978" s="60"/>
      <c r="H978" s="60"/>
      <c r="I978" s="60"/>
      <c r="J978" s="61" t="s">
        <v>1661</v>
      </c>
      <c r="K978" s="60"/>
      <c r="L978" s="62">
        <v>4.5623909999999999</v>
      </c>
      <c r="M978" s="63"/>
      <c r="N978" s="64"/>
      <c r="O978" s="63"/>
      <c r="P978" s="65"/>
      <c r="Q978" s="66"/>
      <c r="R978" s="63"/>
      <c r="S978" s="63"/>
      <c r="T978" s="63"/>
      <c r="U978" s="101" t="s">
        <v>3</v>
      </c>
      <c r="V978" s="63"/>
      <c r="W978" s="63"/>
      <c r="X978" s="61"/>
      <c r="Y978" s="60"/>
      <c r="Z978" s="60"/>
    </row>
    <row r="979" spans="6:26" s="52" customFormat="1" ht="24" outlineLevel="2" x14ac:dyDescent="0.2">
      <c r="F979" s="20">
        <v>2</v>
      </c>
      <c r="G979" s="21" t="s">
        <v>10</v>
      </c>
      <c r="H979" s="53" t="s">
        <v>391</v>
      </c>
      <c r="I979" s="53"/>
      <c r="J979" s="54" t="s">
        <v>1997</v>
      </c>
      <c r="K979" s="21" t="s">
        <v>15</v>
      </c>
      <c r="L979" s="55">
        <v>166.77929</v>
      </c>
      <c r="M979" s="24">
        <v>0</v>
      </c>
      <c r="N979" s="55">
        <f>L979*(1+M979/100)</f>
        <v>166.77929</v>
      </c>
      <c r="O979" s="24">
        <v>0</v>
      </c>
      <c r="P979" s="25">
        <f>N979*O979</f>
        <v>0</v>
      </c>
      <c r="Q979" s="56">
        <v>5.0659999999999997E-2</v>
      </c>
      <c r="R979" s="57">
        <f>N979*Q979</f>
        <v>8.4490388313999993</v>
      </c>
      <c r="S979" s="56"/>
      <c r="T979" s="57">
        <f>N979*S979</f>
        <v>0</v>
      </c>
      <c r="U979" s="25">
        <v>21</v>
      </c>
      <c r="V979" s="25">
        <f>P979*(U979/100)</f>
        <v>0</v>
      </c>
      <c r="W979" s="25">
        <f>P979+V979</f>
        <v>0</v>
      </c>
      <c r="X979" s="54"/>
      <c r="Y979" s="53" t="s">
        <v>101</v>
      </c>
      <c r="Z979" s="53" t="s">
        <v>40</v>
      </c>
    </row>
    <row r="980" spans="6:26" s="58" customFormat="1" ht="56.25" outlineLevel="3" x14ac:dyDescent="0.2">
      <c r="F980" s="59"/>
      <c r="G980" s="60"/>
      <c r="H980" s="60"/>
      <c r="I980" s="60"/>
      <c r="J980" s="61" t="s">
        <v>2168</v>
      </c>
      <c r="K980" s="60"/>
      <c r="L980" s="62">
        <v>166.77929</v>
      </c>
      <c r="M980" s="63"/>
      <c r="N980" s="64"/>
      <c r="O980" s="63"/>
      <c r="P980" s="65"/>
      <c r="Q980" s="66"/>
      <c r="R980" s="63"/>
      <c r="S980" s="63"/>
      <c r="T980" s="63"/>
      <c r="U980" s="101" t="s">
        <v>3</v>
      </c>
      <c r="V980" s="63"/>
      <c r="W980" s="63"/>
      <c r="X980" s="61"/>
      <c r="Y980" s="60"/>
      <c r="Z980" s="60"/>
    </row>
    <row r="981" spans="6:26" s="52" customFormat="1" ht="24" outlineLevel="2" x14ac:dyDescent="0.2">
      <c r="F981" s="20">
        <v>3</v>
      </c>
      <c r="G981" s="21" t="s">
        <v>10</v>
      </c>
      <c r="H981" s="53" t="s">
        <v>392</v>
      </c>
      <c r="I981" s="53"/>
      <c r="J981" s="54" t="s">
        <v>2008</v>
      </c>
      <c r="K981" s="21" t="s">
        <v>15</v>
      </c>
      <c r="L981" s="55">
        <v>23.900000000000006</v>
      </c>
      <c r="M981" s="24">
        <v>0</v>
      </c>
      <c r="N981" s="55">
        <f>L981*(1+M981/100)</f>
        <v>23.900000000000006</v>
      </c>
      <c r="O981" s="24">
        <v>0</v>
      </c>
      <c r="P981" s="25">
        <f>N981*O981</f>
        <v>0</v>
      </c>
      <c r="Q981" s="56">
        <v>5.2490000000000002E-2</v>
      </c>
      <c r="R981" s="57">
        <f>N981*Q981</f>
        <v>1.2545110000000004</v>
      </c>
      <c r="S981" s="56"/>
      <c r="T981" s="57">
        <f>N981*S981</f>
        <v>0</v>
      </c>
      <c r="U981" s="25">
        <v>21</v>
      </c>
      <c r="V981" s="25">
        <f>P981*(U981/100)</f>
        <v>0</v>
      </c>
      <c r="W981" s="25">
        <f>P981+V981</f>
        <v>0</v>
      </c>
      <c r="X981" s="54"/>
      <c r="Y981" s="53" t="s">
        <v>101</v>
      </c>
      <c r="Z981" s="53" t="s">
        <v>40</v>
      </c>
    </row>
    <row r="982" spans="6:26" s="58" customFormat="1" ht="11.25" outlineLevel="3" x14ac:dyDescent="0.2">
      <c r="F982" s="59"/>
      <c r="G982" s="60"/>
      <c r="H982" s="60"/>
      <c r="I982" s="60"/>
      <c r="J982" s="61" t="s">
        <v>1684</v>
      </c>
      <c r="K982" s="60"/>
      <c r="L982" s="62">
        <v>23.900000000000006</v>
      </c>
      <c r="M982" s="63"/>
      <c r="N982" s="64"/>
      <c r="O982" s="63"/>
      <c r="P982" s="65"/>
      <c r="Q982" s="66"/>
      <c r="R982" s="63"/>
      <c r="S982" s="63"/>
      <c r="T982" s="63"/>
      <c r="U982" s="101" t="s">
        <v>3</v>
      </c>
      <c r="V982" s="63"/>
      <c r="W982" s="63"/>
      <c r="X982" s="61"/>
      <c r="Y982" s="60"/>
      <c r="Z982" s="60"/>
    </row>
    <row r="983" spans="6:26" s="52" customFormat="1" ht="12" outlineLevel="2" x14ac:dyDescent="0.2">
      <c r="F983" s="20">
        <v>4</v>
      </c>
      <c r="G983" s="21" t="s">
        <v>10</v>
      </c>
      <c r="H983" s="53" t="s">
        <v>393</v>
      </c>
      <c r="I983" s="53"/>
      <c r="J983" s="54" t="s">
        <v>1642</v>
      </c>
      <c r="K983" s="21" t="s">
        <v>15</v>
      </c>
      <c r="L983" s="55">
        <v>19.472499999999997</v>
      </c>
      <c r="M983" s="24">
        <v>0</v>
      </c>
      <c r="N983" s="55">
        <f>L983*(1+M983/100)</f>
        <v>19.472499999999997</v>
      </c>
      <c r="O983" s="24">
        <v>0</v>
      </c>
      <c r="P983" s="25">
        <f>N983*O983</f>
        <v>0</v>
      </c>
      <c r="Q983" s="56">
        <v>3.3399999999999999E-2</v>
      </c>
      <c r="R983" s="57">
        <f>N983*Q983</f>
        <v>0.65038149999999983</v>
      </c>
      <c r="S983" s="56"/>
      <c r="T983" s="57">
        <f>N983*S983</f>
        <v>0</v>
      </c>
      <c r="U983" s="25">
        <v>21</v>
      </c>
      <c r="V983" s="25">
        <f>P983*(U983/100)</f>
        <v>0</v>
      </c>
      <c r="W983" s="25">
        <f>P983+V983</f>
        <v>0</v>
      </c>
      <c r="X983" s="54"/>
      <c r="Y983" s="53" t="s">
        <v>101</v>
      </c>
      <c r="Z983" s="53" t="s">
        <v>40</v>
      </c>
    </row>
    <row r="984" spans="6:26" s="58" customFormat="1" ht="11.25" outlineLevel="3" x14ac:dyDescent="0.2">
      <c r="F984" s="59"/>
      <c r="G984" s="60"/>
      <c r="H984" s="60"/>
      <c r="I984" s="60"/>
      <c r="J984" s="61" t="s">
        <v>1470</v>
      </c>
      <c r="K984" s="60"/>
      <c r="L984" s="62">
        <v>19.472499999999997</v>
      </c>
      <c r="M984" s="63"/>
      <c r="N984" s="64"/>
      <c r="O984" s="63"/>
      <c r="P984" s="65"/>
      <c r="Q984" s="66"/>
      <c r="R984" s="63"/>
      <c r="S984" s="63"/>
      <c r="T984" s="63"/>
      <c r="U984" s="101" t="s">
        <v>3</v>
      </c>
      <c r="V984" s="63"/>
      <c r="W984" s="63"/>
      <c r="X984" s="61"/>
      <c r="Y984" s="60"/>
      <c r="Z984" s="60"/>
    </row>
    <row r="985" spans="6:26" s="52" customFormat="1" ht="12" outlineLevel="2" x14ac:dyDescent="0.2">
      <c r="F985" s="20">
        <v>5</v>
      </c>
      <c r="G985" s="21" t="s">
        <v>10</v>
      </c>
      <c r="H985" s="53" t="s">
        <v>394</v>
      </c>
      <c r="I985" s="53"/>
      <c r="J985" s="54" t="s">
        <v>1923</v>
      </c>
      <c r="K985" s="21" t="s">
        <v>15</v>
      </c>
      <c r="L985" s="55">
        <v>93.465699999999998</v>
      </c>
      <c r="M985" s="24">
        <v>0</v>
      </c>
      <c r="N985" s="55">
        <f>L985*(1+M985/100)</f>
        <v>93.465699999999998</v>
      </c>
      <c r="O985" s="24">
        <v>0</v>
      </c>
      <c r="P985" s="25">
        <f>N985*O985</f>
        <v>0</v>
      </c>
      <c r="Q985" s="56">
        <v>3.3399999999999999E-2</v>
      </c>
      <c r="R985" s="57">
        <f>N985*Q985</f>
        <v>3.1217543800000001</v>
      </c>
      <c r="S985" s="56"/>
      <c r="T985" s="57">
        <f>N985*S985</f>
        <v>0</v>
      </c>
      <c r="U985" s="25">
        <v>21</v>
      </c>
      <c r="V985" s="25">
        <f>P985*(U985/100)</f>
        <v>0</v>
      </c>
      <c r="W985" s="25">
        <f>P985+V985</f>
        <v>0</v>
      </c>
      <c r="X985" s="54"/>
      <c r="Y985" s="53" t="s">
        <v>101</v>
      </c>
      <c r="Z985" s="53" t="s">
        <v>40</v>
      </c>
    </row>
    <row r="986" spans="6:26" s="58" customFormat="1" ht="22.5" outlineLevel="3" x14ac:dyDescent="0.2">
      <c r="F986" s="59"/>
      <c r="G986" s="60"/>
      <c r="H986" s="60"/>
      <c r="I986" s="60"/>
      <c r="J986" s="61" t="s">
        <v>1528</v>
      </c>
      <c r="K986" s="60"/>
      <c r="L986" s="62">
        <v>93.465699999999998</v>
      </c>
      <c r="M986" s="63"/>
      <c r="N986" s="64"/>
      <c r="O986" s="63"/>
      <c r="P986" s="65"/>
      <c r="Q986" s="66"/>
      <c r="R986" s="63"/>
      <c r="S986" s="63"/>
      <c r="T986" s="63"/>
      <c r="U986" s="101" t="s">
        <v>3</v>
      </c>
      <c r="V986" s="63"/>
      <c r="W986" s="63"/>
      <c r="X986" s="61"/>
      <c r="Y986" s="60"/>
      <c r="Z986" s="60"/>
    </row>
    <row r="987" spans="6:26" s="52" customFormat="1" ht="12" outlineLevel="2" x14ac:dyDescent="0.2">
      <c r="F987" s="20">
        <v>6</v>
      </c>
      <c r="G987" s="21" t="s">
        <v>10</v>
      </c>
      <c r="H987" s="53" t="s">
        <v>395</v>
      </c>
      <c r="I987" s="53"/>
      <c r="J987" s="54" t="s">
        <v>1924</v>
      </c>
      <c r="K987" s="21" t="s">
        <v>15</v>
      </c>
      <c r="L987" s="55">
        <v>8.4383999999999997</v>
      </c>
      <c r="M987" s="24">
        <v>0</v>
      </c>
      <c r="N987" s="55">
        <f>L987*(1+M987/100)</f>
        <v>8.4383999999999997</v>
      </c>
      <c r="O987" s="24">
        <v>0</v>
      </c>
      <c r="P987" s="25">
        <f>N987*O987</f>
        <v>0</v>
      </c>
      <c r="Q987" s="56">
        <v>3.3399999999999999E-2</v>
      </c>
      <c r="R987" s="57">
        <f>N987*Q987</f>
        <v>0.28184255999999996</v>
      </c>
      <c r="S987" s="56"/>
      <c r="T987" s="57">
        <f>N987*S987</f>
        <v>0</v>
      </c>
      <c r="U987" s="25">
        <v>21</v>
      </c>
      <c r="V987" s="25">
        <f>P987*(U987/100)</f>
        <v>0</v>
      </c>
      <c r="W987" s="25">
        <f>P987+V987</f>
        <v>0</v>
      </c>
      <c r="X987" s="54"/>
      <c r="Y987" s="53" t="s">
        <v>101</v>
      </c>
      <c r="Z987" s="53" t="s">
        <v>40</v>
      </c>
    </row>
    <row r="988" spans="6:26" s="58" customFormat="1" ht="11.25" outlineLevel="3" x14ac:dyDescent="0.2">
      <c r="F988" s="59"/>
      <c r="G988" s="60"/>
      <c r="H988" s="60"/>
      <c r="I988" s="60"/>
      <c r="J988" s="61" t="s">
        <v>1088</v>
      </c>
      <c r="K988" s="60"/>
      <c r="L988" s="62">
        <v>8.4383999999999997</v>
      </c>
      <c r="M988" s="63"/>
      <c r="N988" s="64"/>
      <c r="O988" s="63"/>
      <c r="P988" s="65"/>
      <c r="Q988" s="66"/>
      <c r="R988" s="63"/>
      <c r="S988" s="63"/>
      <c r="T988" s="63"/>
      <c r="U988" s="101" t="s">
        <v>3</v>
      </c>
      <c r="V988" s="63"/>
      <c r="W988" s="63"/>
      <c r="X988" s="61"/>
      <c r="Y988" s="60"/>
      <c r="Z988" s="60"/>
    </row>
    <row r="989" spans="6:26" s="52" customFormat="1" ht="12" outlineLevel="2" x14ac:dyDescent="0.2">
      <c r="F989" s="20">
        <v>7</v>
      </c>
      <c r="G989" s="21" t="s">
        <v>10</v>
      </c>
      <c r="H989" s="53" t="s">
        <v>396</v>
      </c>
      <c r="I989" s="53"/>
      <c r="J989" s="54" t="s">
        <v>1925</v>
      </c>
      <c r="K989" s="21" t="s">
        <v>15</v>
      </c>
      <c r="L989" s="55">
        <v>65.746499999999997</v>
      </c>
      <c r="M989" s="24">
        <v>0</v>
      </c>
      <c r="N989" s="55">
        <f>L989*(1+M989/100)</f>
        <v>65.746499999999997</v>
      </c>
      <c r="O989" s="24">
        <v>0</v>
      </c>
      <c r="P989" s="25">
        <f>N989*O989</f>
        <v>0</v>
      </c>
      <c r="Q989" s="56">
        <v>3.3399999999999999E-2</v>
      </c>
      <c r="R989" s="57">
        <f>N989*Q989</f>
        <v>2.1959331</v>
      </c>
      <c r="S989" s="56"/>
      <c r="T989" s="57">
        <f>N989*S989</f>
        <v>0</v>
      </c>
      <c r="U989" s="25">
        <v>21</v>
      </c>
      <c r="V989" s="25">
        <f>P989*(U989/100)</f>
        <v>0</v>
      </c>
      <c r="W989" s="25">
        <f>P989+V989</f>
        <v>0</v>
      </c>
      <c r="X989" s="54"/>
      <c r="Y989" s="53" t="s">
        <v>101</v>
      </c>
      <c r="Z989" s="53" t="s">
        <v>40</v>
      </c>
    </row>
    <row r="990" spans="6:26" s="58" customFormat="1" ht="11.25" outlineLevel="3" x14ac:dyDescent="0.2">
      <c r="F990" s="59"/>
      <c r="G990" s="60"/>
      <c r="H990" s="60"/>
      <c r="I990" s="60"/>
      <c r="J990" s="61" t="s">
        <v>1378</v>
      </c>
      <c r="K990" s="60"/>
      <c r="L990" s="62">
        <v>65.746499999999997</v>
      </c>
      <c r="M990" s="63"/>
      <c r="N990" s="64"/>
      <c r="O990" s="63"/>
      <c r="P990" s="65"/>
      <c r="Q990" s="66"/>
      <c r="R990" s="63"/>
      <c r="S990" s="63"/>
      <c r="T990" s="63"/>
      <c r="U990" s="101" t="s">
        <v>3</v>
      </c>
      <c r="V990" s="63"/>
      <c r="W990" s="63"/>
      <c r="X990" s="61"/>
      <c r="Y990" s="60"/>
      <c r="Z990" s="60"/>
    </row>
    <row r="991" spans="6:26" s="52" customFormat="1" ht="24" outlineLevel="2" x14ac:dyDescent="0.2">
      <c r="F991" s="20">
        <v>8</v>
      </c>
      <c r="G991" s="21" t="s">
        <v>10</v>
      </c>
      <c r="H991" s="53" t="s">
        <v>397</v>
      </c>
      <c r="I991" s="53"/>
      <c r="J991" s="54" t="s">
        <v>1607</v>
      </c>
      <c r="K991" s="21" t="s">
        <v>15</v>
      </c>
      <c r="L991" s="55">
        <v>260.19199999999995</v>
      </c>
      <c r="M991" s="24">
        <v>0</v>
      </c>
      <c r="N991" s="55">
        <f>L991*(1+M991/100)</f>
        <v>260.19199999999995</v>
      </c>
      <c r="O991" s="24">
        <v>0</v>
      </c>
      <c r="P991" s="25">
        <f>N991*O991</f>
        <v>0</v>
      </c>
      <c r="Q991" s="56">
        <v>2.2380000000000001E-2</v>
      </c>
      <c r="R991" s="57">
        <f>N991*Q991</f>
        <v>5.8230969599999991</v>
      </c>
      <c r="S991" s="56"/>
      <c r="T991" s="57">
        <f>N991*S991</f>
        <v>0</v>
      </c>
      <c r="U991" s="25">
        <v>21</v>
      </c>
      <c r="V991" s="25">
        <f>P991*(U991/100)</f>
        <v>0</v>
      </c>
      <c r="W991" s="25">
        <f>P991+V991</f>
        <v>0</v>
      </c>
      <c r="X991" s="54"/>
      <c r="Y991" s="53" t="s">
        <v>101</v>
      </c>
      <c r="Z991" s="53" t="s">
        <v>40</v>
      </c>
    </row>
    <row r="992" spans="6:26" s="58" customFormat="1" ht="11.25" outlineLevel="3" x14ac:dyDescent="0.2">
      <c r="F992" s="59"/>
      <c r="G992" s="60"/>
      <c r="H992" s="60"/>
      <c r="I992" s="60"/>
      <c r="J992" s="61" t="s">
        <v>1407</v>
      </c>
      <c r="K992" s="60"/>
      <c r="L992" s="62">
        <v>10.199999999999999</v>
      </c>
      <c r="M992" s="63"/>
      <c r="N992" s="64"/>
      <c r="O992" s="63"/>
      <c r="P992" s="65"/>
      <c r="Q992" s="66"/>
      <c r="R992" s="63"/>
      <c r="S992" s="63"/>
      <c r="T992" s="63"/>
      <c r="U992" s="101" t="s">
        <v>3</v>
      </c>
      <c r="V992" s="63"/>
      <c r="W992" s="63"/>
      <c r="X992" s="61"/>
      <c r="Y992" s="60"/>
      <c r="Z992" s="60"/>
    </row>
    <row r="993" spans="6:26" s="58" customFormat="1" ht="11.25" outlineLevel="3" x14ac:dyDescent="0.2">
      <c r="F993" s="59"/>
      <c r="G993" s="60"/>
      <c r="H993" s="60"/>
      <c r="I993" s="60"/>
      <c r="J993" s="61" t="s">
        <v>1460</v>
      </c>
      <c r="K993" s="60"/>
      <c r="L993" s="62">
        <v>192.63199999999998</v>
      </c>
      <c r="M993" s="63"/>
      <c r="N993" s="64"/>
      <c r="O993" s="63"/>
      <c r="P993" s="65"/>
      <c r="Q993" s="66"/>
      <c r="R993" s="63"/>
      <c r="S993" s="63"/>
      <c r="T993" s="63"/>
      <c r="U993" s="101" t="s">
        <v>3</v>
      </c>
      <c r="V993" s="63"/>
      <c r="W993" s="63"/>
      <c r="X993" s="61"/>
      <c r="Y993" s="60"/>
      <c r="Z993" s="60"/>
    </row>
    <row r="994" spans="6:26" s="58" customFormat="1" ht="11.25" outlineLevel="3" x14ac:dyDescent="0.2">
      <c r="F994" s="59"/>
      <c r="G994" s="60"/>
      <c r="H994" s="60"/>
      <c r="I994" s="60"/>
      <c r="J994" s="61" t="s">
        <v>1154</v>
      </c>
      <c r="K994" s="60"/>
      <c r="L994" s="62">
        <v>57.36</v>
      </c>
      <c r="M994" s="63"/>
      <c r="N994" s="64"/>
      <c r="O994" s="63"/>
      <c r="P994" s="65"/>
      <c r="Q994" s="66"/>
      <c r="R994" s="63"/>
      <c r="S994" s="63"/>
      <c r="T994" s="63"/>
      <c r="U994" s="101" t="s">
        <v>3</v>
      </c>
      <c r="V994" s="63"/>
      <c r="W994" s="63"/>
      <c r="X994" s="61"/>
      <c r="Y994" s="60"/>
      <c r="Z994" s="60"/>
    </row>
    <row r="995" spans="6:26" s="52" customFormat="1" ht="12" outlineLevel="2" x14ac:dyDescent="0.2">
      <c r="F995" s="20">
        <v>9</v>
      </c>
      <c r="G995" s="21" t="s">
        <v>10</v>
      </c>
      <c r="H995" s="53" t="s">
        <v>398</v>
      </c>
      <c r="I995" s="53"/>
      <c r="J995" s="54" t="s">
        <v>1790</v>
      </c>
      <c r="K995" s="21" t="s">
        <v>15</v>
      </c>
      <c r="L995" s="55">
        <v>16</v>
      </c>
      <c r="M995" s="24">
        <v>0</v>
      </c>
      <c r="N995" s="55">
        <f>L995*(1+M995/100)</f>
        <v>16</v>
      </c>
      <c r="O995" s="24">
        <v>0</v>
      </c>
      <c r="P995" s="25">
        <f>N995*O995</f>
        <v>0</v>
      </c>
      <c r="Q995" s="56">
        <v>1.434E-2</v>
      </c>
      <c r="R995" s="57">
        <f>N995*Q995</f>
        <v>0.22944000000000001</v>
      </c>
      <c r="S995" s="56"/>
      <c r="T995" s="57">
        <f>N995*S995</f>
        <v>0</v>
      </c>
      <c r="U995" s="25">
        <v>21</v>
      </c>
      <c r="V995" s="25">
        <f>P995*(U995/100)</f>
        <v>0</v>
      </c>
      <c r="W995" s="25">
        <f>P995+V995</f>
        <v>0</v>
      </c>
      <c r="X995" s="54"/>
      <c r="Y995" s="53" t="s">
        <v>101</v>
      </c>
      <c r="Z995" s="53" t="s">
        <v>40</v>
      </c>
    </row>
    <row r="996" spans="6:26" s="58" customFormat="1" ht="11.25" outlineLevel="3" x14ac:dyDescent="0.2">
      <c r="F996" s="59"/>
      <c r="G996" s="60"/>
      <c r="H996" s="60"/>
      <c r="I996" s="60"/>
      <c r="J996" s="61" t="s">
        <v>1620</v>
      </c>
      <c r="K996" s="60"/>
      <c r="L996" s="62">
        <v>16</v>
      </c>
      <c r="M996" s="63"/>
      <c r="N996" s="64"/>
      <c r="O996" s="63"/>
      <c r="P996" s="65"/>
      <c r="Q996" s="66"/>
      <c r="R996" s="63"/>
      <c r="S996" s="63"/>
      <c r="T996" s="63"/>
      <c r="U996" s="101" t="s">
        <v>3</v>
      </c>
      <c r="V996" s="63"/>
      <c r="W996" s="63"/>
      <c r="X996" s="61"/>
      <c r="Y996" s="60"/>
      <c r="Z996" s="60"/>
    </row>
    <row r="997" spans="6:26" s="52" customFormat="1" ht="24" outlineLevel="2" x14ac:dyDescent="0.2">
      <c r="F997" s="20">
        <v>10</v>
      </c>
      <c r="G997" s="21" t="s">
        <v>10</v>
      </c>
      <c r="H997" s="53" t="s">
        <v>578</v>
      </c>
      <c r="I997" s="53"/>
      <c r="J997" s="54" t="s">
        <v>1980</v>
      </c>
      <c r="K997" s="21" t="s">
        <v>0</v>
      </c>
      <c r="L997" s="55">
        <v>1.62</v>
      </c>
      <c r="M997" s="24">
        <v>0</v>
      </c>
      <c r="N997" s="55">
        <f>L997*(1+M997/100)</f>
        <v>1.62</v>
      </c>
      <c r="O997" s="24">
        <v>0</v>
      </c>
      <c r="P997" s="25">
        <f>N997*O997</f>
        <v>0</v>
      </c>
      <c r="Q997" s="56"/>
      <c r="R997" s="57">
        <f>N997*Q997</f>
        <v>0</v>
      </c>
      <c r="S997" s="56"/>
      <c r="T997" s="57">
        <f>N997*S997</f>
        <v>0</v>
      </c>
      <c r="U997" s="25">
        <v>21</v>
      </c>
      <c r="V997" s="25">
        <f>P997*(U997/100)</f>
        <v>0</v>
      </c>
      <c r="W997" s="25">
        <f>P997+V997</f>
        <v>0</v>
      </c>
      <c r="X997" s="54"/>
      <c r="Y997" s="53" t="s">
        <v>101</v>
      </c>
      <c r="Z997" s="53" t="s">
        <v>40</v>
      </c>
    </row>
    <row r="998" spans="6:26" s="102" customFormat="1" ht="12.75" customHeight="1" outlineLevel="2" x14ac:dyDescent="0.2">
      <c r="F998" s="103"/>
      <c r="G998" s="104"/>
      <c r="H998" s="104"/>
      <c r="I998" s="104"/>
      <c r="J998" s="105"/>
      <c r="K998" s="104"/>
      <c r="L998" s="106"/>
      <c r="M998" s="107"/>
      <c r="N998" s="106"/>
      <c r="O998" s="107"/>
      <c r="P998" s="108"/>
      <c r="Q998" s="109"/>
      <c r="R998" s="107"/>
      <c r="S998" s="107"/>
      <c r="T998" s="107"/>
      <c r="U998" s="110" t="s">
        <v>3</v>
      </c>
      <c r="V998" s="107"/>
      <c r="W998" s="107"/>
      <c r="X998" s="107"/>
      <c r="Y998" s="104"/>
      <c r="Z998" s="104"/>
    </row>
    <row r="999" spans="6:26" s="43" customFormat="1" ht="16.5" customHeight="1" outlineLevel="1" x14ac:dyDescent="0.2">
      <c r="F999" s="44"/>
      <c r="G999" s="6"/>
      <c r="H999" s="45"/>
      <c r="I999" s="45"/>
      <c r="J999" s="45" t="s">
        <v>1474</v>
      </c>
      <c r="K999" s="6"/>
      <c r="L999" s="46"/>
      <c r="M999" s="47"/>
      <c r="N999" s="46"/>
      <c r="O999" s="47"/>
      <c r="P999" s="48">
        <f>SUBTOTAL(9,P1000:P1017)</f>
        <v>0</v>
      </c>
      <c r="Q999" s="49"/>
      <c r="R999" s="50">
        <f>SUBTOTAL(9,R1000:R1017)</f>
        <v>0.39954900000000004</v>
      </c>
      <c r="S999" s="47"/>
      <c r="T999" s="50">
        <f>SUBTOTAL(9,T1000:T1017)</f>
        <v>0.18246000000000001</v>
      </c>
      <c r="U999" s="100" t="s">
        <v>3</v>
      </c>
      <c r="V999" s="48">
        <f>SUBTOTAL(9,V1000:V1017)</f>
        <v>0</v>
      </c>
      <c r="W999" s="48">
        <f>SUBTOTAL(9,W1000:W1017)</f>
        <v>0</v>
      </c>
      <c r="X999" s="51"/>
      <c r="Y999" s="29"/>
      <c r="Z999" s="29"/>
    </row>
    <row r="1000" spans="6:26" s="52" customFormat="1" ht="12" outlineLevel="2" x14ac:dyDescent="0.2">
      <c r="F1000" s="20">
        <v>1</v>
      </c>
      <c r="G1000" s="21" t="s">
        <v>10</v>
      </c>
      <c r="H1000" s="53" t="s">
        <v>399</v>
      </c>
      <c r="I1000" s="53"/>
      <c r="J1000" s="54" t="s">
        <v>1434</v>
      </c>
      <c r="K1000" s="21" t="s">
        <v>5</v>
      </c>
      <c r="L1000" s="55">
        <v>8.5</v>
      </c>
      <c r="M1000" s="24">
        <v>0</v>
      </c>
      <c r="N1000" s="55">
        <f t="shared" ref="N1000:N1012" si="150">L1000*(1+M1000/100)</f>
        <v>8.5</v>
      </c>
      <c r="O1000" s="24">
        <v>0</v>
      </c>
      <c r="P1000" s="25">
        <f t="shared" ref="P1000:P1012" si="151">N1000*O1000</f>
        <v>0</v>
      </c>
      <c r="Q1000" s="56"/>
      <c r="R1000" s="57">
        <f>N1000*Q1000</f>
        <v>0</v>
      </c>
      <c r="S1000" s="56">
        <v>3.48E-3</v>
      </c>
      <c r="T1000" s="57">
        <f>N1000*S1000</f>
        <v>2.9579999999999999E-2</v>
      </c>
      <c r="U1000" s="25">
        <v>21</v>
      </c>
      <c r="V1000" s="25">
        <f>P1000*(U1000/100)</f>
        <v>0</v>
      </c>
      <c r="W1000" s="25">
        <f>P1000+V1000</f>
        <v>0</v>
      </c>
      <c r="X1000" s="54"/>
      <c r="Y1000" s="53" t="s">
        <v>101</v>
      </c>
      <c r="Z1000" s="53" t="s">
        <v>41</v>
      </c>
    </row>
    <row r="1001" spans="6:26" s="52" customFormat="1" ht="12" outlineLevel="2" x14ac:dyDescent="0.2">
      <c r="F1001" s="20">
        <v>2</v>
      </c>
      <c r="G1001" s="21" t="s">
        <v>10</v>
      </c>
      <c r="H1001" s="53" t="s">
        <v>400</v>
      </c>
      <c r="I1001" s="53"/>
      <c r="J1001" s="54" t="s">
        <v>1802</v>
      </c>
      <c r="K1001" s="21" t="s">
        <v>5</v>
      </c>
      <c r="L1001" s="55">
        <v>2</v>
      </c>
      <c r="M1001" s="24">
        <v>0</v>
      </c>
      <c r="N1001" s="55">
        <f t="shared" si="150"/>
        <v>2</v>
      </c>
      <c r="O1001" s="24">
        <v>0</v>
      </c>
      <c r="P1001" s="25">
        <f t="shared" si="151"/>
        <v>0</v>
      </c>
      <c r="Q1001" s="56">
        <v>3.48E-3</v>
      </c>
      <c r="R1001" s="57">
        <f>N1001*Q1001</f>
        <v>6.96E-3</v>
      </c>
      <c r="S1001" s="56"/>
      <c r="T1001" s="57">
        <f>N1001*S1001</f>
        <v>0</v>
      </c>
      <c r="U1001" s="25">
        <v>21</v>
      </c>
      <c r="V1001" s="25">
        <f>P1001*(U1001/100)</f>
        <v>0</v>
      </c>
      <c r="W1001" s="25">
        <f>P1001+V1001</f>
        <v>0</v>
      </c>
      <c r="X1001" s="54"/>
      <c r="Y1001" s="53" t="s">
        <v>101</v>
      </c>
      <c r="Z1001" s="53" t="s">
        <v>41</v>
      </c>
    </row>
    <row r="1002" spans="6:26" s="52" customFormat="1" ht="12" outlineLevel="2" x14ac:dyDescent="0.2">
      <c r="F1002" s="20">
        <v>3</v>
      </c>
      <c r="G1002" s="21" t="s">
        <v>10</v>
      </c>
      <c r="H1002" s="53" t="s">
        <v>401</v>
      </c>
      <c r="I1002" s="53"/>
      <c r="J1002" s="54" t="s">
        <v>1876</v>
      </c>
      <c r="K1002" s="21" t="s">
        <v>5</v>
      </c>
      <c r="L1002" s="55">
        <v>42</v>
      </c>
      <c r="M1002" s="24">
        <v>0</v>
      </c>
      <c r="N1002" s="55">
        <f t="shared" si="150"/>
        <v>42</v>
      </c>
      <c r="O1002" s="24">
        <v>0</v>
      </c>
      <c r="P1002" s="25">
        <f t="shared" si="151"/>
        <v>0</v>
      </c>
      <c r="Q1002" s="56">
        <v>3.48E-3</v>
      </c>
      <c r="R1002" s="57">
        <f>N1002*Q1002</f>
        <v>0.14616000000000001</v>
      </c>
      <c r="S1002" s="56"/>
      <c r="T1002" s="57">
        <f>N1002*S1002</f>
        <v>0</v>
      </c>
      <c r="U1002" s="25">
        <v>21</v>
      </c>
      <c r="V1002" s="25">
        <f>P1002*(U1002/100)</f>
        <v>0</v>
      </c>
      <c r="W1002" s="25">
        <f>P1002+V1002</f>
        <v>0</v>
      </c>
      <c r="X1002" s="54"/>
      <c r="Y1002" s="53" t="s">
        <v>101</v>
      </c>
      <c r="Z1002" s="53" t="s">
        <v>41</v>
      </c>
    </row>
    <row r="1003" spans="6:26" s="52" customFormat="1" ht="24" outlineLevel="2" x14ac:dyDescent="0.2">
      <c r="F1003" s="20">
        <v>4</v>
      </c>
      <c r="G1003" s="21" t="s">
        <v>10</v>
      </c>
      <c r="H1003" s="53" t="s">
        <v>402</v>
      </c>
      <c r="I1003" s="53"/>
      <c r="J1003" s="54" t="s">
        <v>2012</v>
      </c>
      <c r="K1003" s="21" t="s">
        <v>5</v>
      </c>
      <c r="L1003" s="55">
        <v>8.5</v>
      </c>
      <c r="M1003" s="24">
        <v>0</v>
      </c>
      <c r="N1003" s="55">
        <f t="shared" si="150"/>
        <v>8.5</v>
      </c>
      <c r="O1003" s="24">
        <v>0</v>
      </c>
      <c r="P1003" s="25">
        <f t="shared" si="151"/>
        <v>0</v>
      </c>
      <c r="Q1003" s="56">
        <v>5.7200000000000003E-3</v>
      </c>
      <c r="R1003" s="57">
        <f>N1003*Q1003</f>
        <v>4.8620000000000003E-2</v>
      </c>
      <c r="S1003" s="56"/>
      <c r="T1003" s="57">
        <f>N1003*S1003</f>
        <v>0</v>
      </c>
      <c r="U1003" s="25">
        <v>21</v>
      </c>
      <c r="V1003" s="25">
        <f>P1003*(U1003/100)</f>
        <v>0</v>
      </c>
      <c r="W1003" s="25">
        <f>P1003+V1003</f>
        <v>0</v>
      </c>
      <c r="X1003" s="54"/>
      <c r="Y1003" s="53" t="s">
        <v>101</v>
      </c>
      <c r="Z1003" s="53" t="s">
        <v>41</v>
      </c>
    </row>
    <row r="1004" spans="6:26" s="52" customFormat="1" ht="24" outlineLevel="2" x14ac:dyDescent="0.2">
      <c r="F1004" s="20">
        <v>5</v>
      </c>
      <c r="G1004" s="21" t="s">
        <v>10</v>
      </c>
      <c r="H1004" s="53" t="s">
        <v>403</v>
      </c>
      <c r="I1004" s="53"/>
      <c r="J1004" s="54" t="s">
        <v>1975</v>
      </c>
      <c r="K1004" s="21" t="s">
        <v>64</v>
      </c>
      <c r="L1004" s="55">
        <v>4</v>
      </c>
      <c r="M1004" s="24">
        <v>0</v>
      </c>
      <c r="N1004" s="55">
        <f t="shared" si="150"/>
        <v>4</v>
      </c>
      <c r="O1004" s="24">
        <v>0</v>
      </c>
      <c r="P1004" s="25">
        <f t="shared" si="151"/>
        <v>0</v>
      </c>
      <c r="Q1004" s="56">
        <v>4.6499999999999996E-3</v>
      </c>
      <c r="R1004" s="57">
        <f>N1004*Q1004</f>
        <v>1.8599999999999998E-2</v>
      </c>
      <c r="S1004" s="56"/>
      <c r="T1004" s="57">
        <f>N1004*S1004</f>
        <v>0</v>
      </c>
      <c r="U1004" s="25">
        <v>21</v>
      </c>
      <c r="V1004" s="25">
        <f>P1004*(U1004/100)</f>
        <v>0</v>
      </c>
      <c r="W1004" s="25">
        <f>P1004+V1004</f>
        <v>0</v>
      </c>
      <c r="X1004" s="54"/>
      <c r="Y1004" s="53" t="s">
        <v>101</v>
      </c>
      <c r="Z1004" s="53" t="s">
        <v>41</v>
      </c>
    </row>
    <row r="1005" spans="6:26" s="52" customFormat="1" ht="12" outlineLevel="2" x14ac:dyDescent="0.2">
      <c r="F1005" s="20">
        <v>6</v>
      </c>
      <c r="G1005" s="21" t="s">
        <v>10</v>
      </c>
      <c r="H1005" s="53" t="s">
        <v>404</v>
      </c>
      <c r="I1005" s="53"/>
      <c r="J1005" s="54" t="s">
        <v>1944</v>
      </c>
      <c r="K1005" s="21" t="s">
        <v>5</v>
      </c>
      <c r="L1005" s="55">
        <v>19.399999999999999</v>
      </c>
      <c r="M1005" s="24">
        <v>0</v>
      </c>
      <c r="N1005" s="55">
        <f t="shared" si="150"/>
        <v>19.399999999999999</v>
      </c>
      <c r="O1005" s="24">
        <v>0</v>
      </c>
      <c r="P1005" s="25">
        <f t="shared" si="151"/>
        <v>0</v>
      </c>
      <c r="Q1005" s="56">
        <v>3.3E-3</v>
      </c>
      <c r="R1005" s="57">
        <f>N1005*Q1005</f>
        <v>6.4019999999999994E-2</v>
      </c>
      <c r="S1005" s="56"/>
      <c r="T1005" s="57">
        <f>N1005*S1005</f>
        <v>0</v>
      </c>
      <c r="U1005" s="25">
        <v>21</v>
      </c>
      <c r="V1005" s="25">
        <f>P1005*(U1005/100)</f>
        <v>0</v>
      </c>
      <c r="W1005" s="25">
        <f>P1005+V1005</f>
        <v>0</v>
      </c>
      <c r="X1005" s="54"/>
      <c r="Y1005" s="53" t="s">
        <v>101</v>
      </c>
      <c r="Z1005" s="53" t="s">
        <v>41</v>
      </c>
    </row>
    <row r="1006" spans="6:26" s="52" customFormat="1" ht="12" outlineLevel="2" x14ac:dyDescent="0.2">
      <c r="F1006" s="20">
        <v>7</v>
      </c>
      <c r="G1006" s="21" t="s">
        <v>10</v>
      </c>
      <c r="H1006" s="53" t="s">
        <v>405</v>
      </c>
      <c r="I1006" s="53"/>
      <c r="J1006" s="54" t="s">
        <v>1686</v>
      </c>
      <c r="K1006" s="21" t="s">
        <v>64</v>
      </c>
      <c r="L1006" s="55">
        <v>3</v>
      </c>
      <c r="M1006" s="24">
        <v>0</v>
      </c>
      <c r="N1006" s="55">
        <f t="shared" si="150"/>
        <v>3</v>
      </c>
      <c r="O1006" s="24">
        <v>0</v>
      </c>
      <c r="P1006" s="25">
        <f t="shared" si="151"/>
        <v>0</v>
      </c>
      <c r="Q1006" s="56">
        <v>3.1700000000000001E-3</v>
      </c>
      <c r="R1006" s="57">
        <f>N1006*Q1006</f>
        <v>9.5100000000000011E-3</v>
      </c>
      <c r="S1006" s="56"/>
      <c r="T1006" s="57">
        <f>N1006*S1006</f>
        <v>0</v>
      </c>
      <c r="U1006" s="25">
        <v>21</v>
      </c>
      <c r="V1006" s="25">
        <f>P1006*(U1006/100)</f>
        <v>0</v>
      </c>
      <c r="W1006" s="25">
        <f>P1006+V1006</f>
        <v>0</v>
      </c>
      <c r="X1006" s="54"/>
      <c r="Y1006" s="53" t="s">
        <v>101</v>
      </c>
      <c r="Z1006" s="53" t="s">
        <v>41</v>
      </c>
    </row>
    <row r="1007" spans="6:26" s="52" customFormat="1" ht="36" outlineLevel="2" x14ac:dyDescent="0.2">
      <c r="F1007" s="20">
        <v>8</v>
      </c>
      <c r="G1007" s="21" t="s">
        <v>10</v>
      </c>
      <c r="H1007" s="53" t="s">
        <v>406</v>
      </c>
      <c r="I1007" s="53"/>
      <c r="J1007" s="54" t="s">
        <v>2153</v>
      </c>
      <c r="K1007" s="21" t="s">
        <v>5</v>
      </c>
      <c r="L1007" s="55">
        <v>5.5</v>
      </c>
      <c r="M1007" s="24">
        <v>0</v>
      </c>
      <c r="N1007" s="55">
        <f t="shared" si="150"/>
        <v>5.5</v>
      </c>
      <c r="O1007" s="24">
        <v>0</v>
      </c>
      <c r="P1007" s="25">
        <f t="shared" si="151"/>
        <v>0</v>
      </c>
      <c r="Q1007" s="56">
        <v>1.9E-3</v>
      </c>
      <c r="R1007" s="57">
        <f>N1007*Q1007</f>
        <v>1.0449999999999999E-2</v>
      </c>
      <c r="S1007" s="56"/>
      <c r="T1007" s="57">
        <f>N1007*S1007</f>
        <v>0</v>
      </c>
      <c r="U1007" s="25">
        <v>21</v>
      </c>
      <c r="V1007" s="25">
        <f>P1007*(U1007/100)</f>
        <v>0</v>
      </c>
      <c r="W1007" s="25">
        <f>P1007+V1007</f>
        <v>0</v>
      </c>
      <c r="X1007" s="54"/>
      <c r="Y1007" s="53" t="s">
        <v>101</v>
      </c>
      <c r="Z1007" s="53" t="s">
        <v>41</v>
      </c>
    </row>
    <row r="1008" spans="6:26" s="52" customFormat="1" ht="12" outlineLevel="2" x14ac:dyDescent="0.2">
      <c r="F1008" s="20">
        <v>9</v>
      </c>
      <c r="G1008" s="21" t="s">
        <v>10</v>
      </c>
      <c r="H1008" s="53" t="s">
        <v>407</v>
      </c>
      <c r="I1008" s="53"/>
      <c r="J1008" s="54" t="s">
        <v>1855</v>
      </c>
      <c r="K1008" s="21" t="s">
        <v>5</v>
      </c>
      <c r="L1008" s="55">
        <v>27</v>
      </c>
      <c r="M1008" s="24">
        <v>0</v>
      </c>
      <c r="N1008" s="55">
        <f t="shared" si="150"/>
        <v>27</v>
      </c>
      <c r="O1008" s="24">
        <v>0</v>
      </c>
      <c r="P1008" s="25">
        <f t="shared" si="151"/>
        <v>0</v>
      </c>
      <c r="Q1008" s="56"/>
      <c r="R1008" s="57">
        <f>N1008*Q1008</f>
        <v>0</v>
      </c>
      <c r="S1008" s="56">
        <v>3.3600000000000001E-3</v>
      </c>
      <c r="T1008" s="57">
        <f>N1008*S1008</f>
        <v>9.0720000000000009E-2</v>
      </c>
      <c r="U1008" s="25">
        <v>21</v>
      </c>
      <c r="V1008" s="25">
        <f>P1008*(U1008/100)</f>
        <v>0</v>
      </c>
      <c r="W1008" s="25">
        <f>P1008+V1008</f>
        <v>0</v>
      </c>
      <c r="X1008" s="54"/>
      <c r="Y1008" s="53" t="s">
        <v>101</v>
      </c>
      <c r="Z1008" s="53" t="s">
        <v>41</v>
      </c>
    </row>
    <row r="1009" spans="6:26" s="52" customFormat="1" ht="12" outlineLevel="2" x14ac:dyDescent="0.2">
      <c r="F1009" s="20">
        <v>10</v>
      </c>
      <c r="G1009" s="21" t="s">
        <v>10</v>
      </c>
      <c r="H1009" s="53" t="s">
        <v>408</v>
      </c>
      <c r="I1009" s="53"/>
      <c r="J1009" s="54" t="s">
        <v>1559</v>
      </c>
      <c r="K1009" s="21" t="s">
        <v>5</v>
      </c>
      <c r="L1009" s="55">
        <v>42</v>
      </c>
      <c r="M1009" s="24">
        <v>0</v>
      </c>
      <c r="N1009" s="55">
        <f t="shared" si="150"/>
        <v>42</v>
      </c>
      <c r="O1009" s="24">
        <v>0</v>
      </c>
      <c r="P1009" s="25">
        <f t="shared" si="151"/>
        <v>0</v>
      </c>
      <c r="Q1009" s="56"/>
      <c r="R1009" s="57">
        <f>N1009*Q1009</f>
        <v>0</v>
      </c>
      <c r="S1009" s="56">
        <v>2.1000000000000001E-4</v>
      </c>
      <c r="T1009" s="57">
        <f>N1009*S1009</f>
        <v>8.8199999999999997E-3</v>
      </c>
      <c r="U1009" s="25">
        <v>21</v>
      </c>
      <c r="V1009" s="25">
        <f>P1009*(U1009/100)</f>
        <v>0</v>
      </c>
      <c r="W1009" s="25">
        <f>P1009+V1009</f>
        <v>0</v>
      </c>
      <c r="X1009" s="54"/>
      <c r="Y1009" s="53" t="s">
        <v>101</v>
      </c>
      <c r="Z1009" s="53" t="s">
        <v>41</v>
      </c>
    </row>
    <row r="1010" spans="6:26" s="52" customFormat="1" ht="12" outlineLevel="2" x14ac:dyDescent="0.2">
      <c r="F1010" s="20">
        <v>11</v>
      </c>
      <c r="G1010" s="21" t="s">
        <v>10</v>
      </c>
      <c r="H1010" s="53" t="s">
        <v>409</v>
      </c>
      <c r="I1010" s="53"/>
      <c r="J1010" s="54" t="s">
        <v>1710</v>
      </c>
      <c r="K1010" s="21" t="s">
        <v>5</v>
      </c>
      <c r="L1010" s="55">
        <v>18.399999999999999</v>
      </c>
      <c r="M1010" s="24">
        <v>0</v>
      </c>
      <c r="N1010" s="55">
        <f t="shared" si="150"/>
        <v>18.399999999999999</v>
      </c>
      <c r="O1010" s="24">
        <v>0</v>
      </c>
      <c r="P1010" s="25">
        <f t="shared" si="151"/>
        <v>0</v>
      </c>
      <c r="Q1010" s="56"/>
      <c r="R1010" s="57">
        <f>N1010*Q1010</f>
        <v>0</v>
      </c>
      <c r="S1010" s="56">
        <v>1.3500000000000001E-3</v>
      </c>
      <c r="T1010" s="57">
        <f>N1010*S1010</f>
        <v>2.4840000000000001E-2</v>
      </c>
      <c r="U1010" s="25">
        <v>21</v>
      </c>
      <c r="V1010" s="25">
        <f>P1010*(U1010/100)</f>
        <v>0</v>
      </c>
      <c r="W1010" s="25">
        <f>P1010+V1010</f>
        <v>0</v>
      </c>
      <c r="X1010" s="54"/>
      <c r="Y1010" s="53" t="s">
        <v>101</v>
      </c>
      <c r="Z1010" s="53" t="s">
        <v>41</v>
      </c>
    </row>
    <row r="1011" spans="6:26" s="52" customFormat="1" ht="12" outlineLevel="2" x14ac:dyDescent="0.2">
      <c r="F1011" s="20">
        <v>12</v>
      </c>
      <c r="G1011" s="21" t="s">
        <v>10</v>
      </c>
      <c r="H1011" s="53" t="s">
        <v>410</v>
      </c>
      <c r="I1011" s="53"/>
      <c r="J1011" s="54" t="s">
        <v>1640</v>
      </c>
      <c r="K1011" s="21" t="s">
        <v>5</v>
      </c>
      <c r="L1011" s="55">
        <v>10</v>
      </c>
      <c r="M1011" s="24">
        <v>0</v>
      </c>
      <c r="N1011" s="55">
        <f t="shared" si="150"/>
        <v>10</v>
      </c>
      <c r="O1011" s="24">
        <v>0</v>
      </c>
      <c r="P1011" s="25">
        <f t="shared" si="151"/>
        <v>0</v>
      </c>
      <c r="Q1011" s="56"/>
      <c r="R1011" s="57">
        <f>N1011*Q1011</f>
        <v>0</v>
      </c>
      <c r="S1011" s="56">
        <v>2.8500000000000001E-3</v>
      </c>
      <c r="T1011" s="57">
        <f>N1011*S1011</f>
        <v>2.8500000000000001E-2</v>
      </c>
      <c r="U1011" s="25">
        <v>21</v>
      </c>
      <c r="V1011" s="25">
        <f>P1011*(U1011/100)</f>
        <v>0</v>
      </c>
      <c r="W1011" s="25">
        <f>P1011+V1011</f>
        <v>0</v>
      </c>
      <c r="X1011" s="54"/>
      <c r="Y1011" s="53" t="s">
        <v>101</v>
      </c>
      <c r="Z1011" s="53" t="s">
        <v>41</v>
      </c>
    </row>
    <row r="1012" spans="6:26" s="52" customFormat="1" ht="24" outlineLevel="2" x14ac:dyDescent="0.2">
      <c r="F1012" s="20">
        <v>13</v>
      </c>
      <c r="G1012" s="21" t="s">
        <v>10</v>
      </c>
      <c r="H1012" s="53" t="s">
        <v>411</v>
      </c>
      <c r="I1012" s="53"/>
      <c r="J1012" s="54" t="s">
        <v>2038</v>
      </c>
      <c r="K1012" s="21" t="s">
        <v>5</v>
      </c>
      <c r="L1012" s="55">
        <v>19.899999999999999</v>
      </c>
      <c r="M1012" s="24">
        <v>0</v>
      </c>
      <c r="N1012" s="55">
        <f t="shared" si="150"/>
        <v>19.899999999999999</v>
      </c>
      <c r="O1012" s="24">
        <v>0</v>
      </c>
      <c r="P1012" s="25">
        <f t="shared" si="151"/>
        <v>0</v>
      </c>
      <c r="Q1012" s="56">
        <v>1.56E-3</v>
      </c>
      <c r="R1012" s="57">
        <f>N1012*Q1012</f>
        <v>3.1043999999999999E-2</v>
      </c>
      <c r="S1012" s="56"/>
      <c r="T1012" s="57">
        <f>N1012*S1012</f>
        <v>0</v>
      </c>
      <c r="U1012" s="25">
        <v>21</v>
      </c>
      <c r="V1012" s="25">
        <f>P1012*(U1012/100)</f>
        <v>0</v>
      </c>
      <c r="W1012" s="25">
        <f>P1012+V1012</f>
        <v>0</v>
      </c>
      <c r="X1012" s="54"/>
      <c r="Y1012" s="53" t="s">
        <v>101</v>
      </c>
      <c r="Z1012" s="53" t="s">
        <v>41</v>
      </c>
    </row>
    <row r="1013" spans="6:26" s="58" customFormat="1" ht="11.25" outlineLevel="3" x14ac:dyDescent="0.2">
      <c r="F1013" s="59"/>
      <c r="G1013" s="60"/>
      <c r="H1013" s="60"/>
      <c r="I1013" s="60"/>
      <c r="J1013" s="61" t="s">
        <v>1374</v>
      </c>
      <c r="K1013" s="60"/>
      <c r="L1013" s="62">
        <v>19.899999999999999</v>
      </c>
      <c r="M1013" s="63"/>
      <c r="N1013" s="64"/>
      <c r="O1013" s="63"/>
      <c r="P1013" s="65"/>
      <c r="Q1013" s="66"/>
      <c r="R1013" s="63"/>
      <c r="S1013" s="63"/>
      <c r="T1013" s="63"/>
      <c r="U1013" s="101" t="s">
        <v>3</v>
      </c>
      <c r="V1013" s="63"/>
      <c r="W1013" s="63"/>
      <c r="X1013" s="61"/>
      <c r="Y1013" s="60"/>
      <c r="Z1013" s="60"/>
    </row>
    <row r="1014" spans="6:26" s="52" customFormat="1" ht="24" outlineLevel="2" x14ac:dyDescent="0.2">
      <c r="F1014" s="20">
        <v>14</v>
      </c>
      <c r="G1014" s="21" t="s">
        <v>10</v>
      </c>
      <c r="H1014" s="53" t="s">
        <v>412</v>
      </c>
      <c r="I1014" s="53"/>
      <c r="J1014" s="54" t="s">
        <v>2114</v>
      </c>
      <c r="K1014" s="21" t="s">
        <v>5</v>
      </c>
      <c r="L1014" s="55">
        <v>24.5</v>
      </c>
      <c r="M1014" s="24">
        <v>0</v>
      </c>
      <c r="N1014" s="55">
        <f>L1014*(1+M1014/100)</f>
        <v>24.5</v>
      </c>
      <c r="O1014" s="24">
        <v>0</v>
      </c>
      <c r="P1014" s="25">
        <f>N1014*O1014</f>
        <v>0</v>
      </c>
      <c r="Q1014" s="56">
        <v>1.5299999999999999E-3</v>
      </c>
      <c r="R1014" s="57">
        <f>N1014*Q1014</f>
        <v>3.7484999999999997E-2</v>
      </c>
      <c r="S1014" s="56"/>
      <c r="T1014" s="57">
        <f>N1014*S1014</f>
        <v>0</v>
      </c>
      <c r="U1014" s="25">
        <v>21</v>
      </c>
      <c r="V1014" s="25">
        <f>P1014*(U1014/100)</f>
        <v>0</v>
      </c>
      <c r="W1014" s="25">
        <f>P1014+V1014</f>
        <v>0</v>
      </c>
      <c r="X1014" s="54"/>
      <c r="Y1014" s="53" t="s">
        <v>101</v>
      </c>
      <c r="Z1014" s="53" t="s">
        <v>41</v>
      </c>
    </row>
    <row r="1015" spans="6:26" s="52" customFormat="1" ht="24" outlineLevel="2" x14ac:dyDescent="0.2">
      <c r="F1015" s="20">
        <v>15</v>
      </c>
      <c r="G1015" s="21" t="s">
        <v>10</v>
      </c>
      <c r="H1015" s="53" t="s">
        <v>413</v>
      </c>
      <c r="I1015" s="53"/>
      <c r="J1015" s="54" t="s">
        <v>2004</v>
      </c>
      <c r="K1015" s="21" t="s">
        <v>5</v>
      </c>
      <c r="L1015" s="55">
        <v>10</v>
      </c>
      <c r="M1015" s="24">
        <v>0</v>
      </c>
      <c r="N1015" s="55">
        <f>L1015*(1+M1015/100)</f>
        <v>10</v>
      </c>
      <c r="O1015" s="24">
        <v>0</v>
      </c>
      <c r="P1015" s="25">
        <f>N1015*O1015</f>
        <v>0</v>
      </c>
      <c r="Q1015" s="56">
        <v>2.6700000000000001E-3</v>
      </c>
      <c r="R1015" s="57">
        <f>N1015*Q1015</f>
        <v>2.6700000000000002E-2</v>
      </c>
      <c r="S1015" s="56"/>
      <c r="T1015" s="57">
        <f>N1015*S1015</f>
        <v>0</v>
      </c>
      <c r="U1015" s="25">
        <v>21</v>
      </c>
      <c r="V1015" s="25">
        <f>P1015*(U1015/100)</f>
        <v>0</v>
      </c>
      <c r="W1015" s="25">
        <f>P1015+V1015</f>
        <v>0</v>
      </c>
      <c r="X1015" s="54"/>
      <c r="Y1015" s="53" t="s">
        <v>101</v>
      </c>
      <c r="Z1015" s="53" t="s">
        <v>41</v>
      </c>
    </row>
    <row r="1016" spans="6:26" s="52" customFormat="1" ht="24" outlineLevel="2" x14ac:dyDescent="0.2">
      <c r="F1016" s="20">
        <v>16</v>
      </c>
      <c r="G1016" s="21" t="s">
        <v>10</v>
      </c>
      <c r="H1016" s="53" t="s">
        <v>579</v>
      </c>
      <c r="I1016" s="53"/>
      <c r="J1016" s="54" t="s">
        <v>1961</v>
      </c>
      <c r="K1016" s="21" t="s">
        <v>0</v>
      </c>
      <c r="L1016" s="55">
        <v>1.56</v>
      </c>
      <c r="M1016" s="24">
        <v>0</v>
      </c>
      <c r="N1016" s="55">
        <f>L1016*(1+M1016/100)</f>
        <v>1.56</v>
      </c>
      <c r="O1016" s="24">
        <v>0</v>
      </c>
      <c r="P1016" s="25">
        <f>N1016*O1016</f>
        <v>0</v>
      </c>
      <c r="Q1016" s="56"/>
      <c r="R1016" s="57">
        <f>N1016*Q1016</f>
        <v>0</v>
      </c>
      <c r="S1016" s="56"/>
      <c r="T1016" s="57">
        <f>N1016*S1016</f>
        <v>0</v>
      </c>
      <c r="U1016" s="25">
        <v>21</v>
      </c>
      <c r="V1016" s="25">
        <f>P1016*(U1016/100)</f>
        <v>0</v>
      </c>
      <c r="W1016" s="25">
        <f>P1016+V1016</f>
        <v>0</v>
      </c>
      <c r="X1016" s="54"/>
      <c r="Y1016" s="53" t="s">
        <v>101</v>
      </c>
      <c r="Z1016" s="53" t="s">
        <v>41</v>
      </c>
    </row>
    <row r="1017" spans="6:26" s="102" customFormat="1" ht="12.75" customHeight="1" outlineLevel="2" x14ac:dyDescent="0.2">
      <c r="F1017" s="103"/>
      <c r="G1017" s="104"/>
      <c r="H1017" s="104"/>
      <c r="I1017" s="104"/>
      <c r="J1017" s="105"/>
      <c r="K1017" s="104"/>
      <c r="L1017" s="106"/>
      <c r="M1017" s="107"/>
      <c r="N1017" s="106"/>
      <c r="O1017" s="107"/>
      <c r="P1017" s="108"/>
      <c r="Q1017" s="109"/>
      <c r="R1017" s="107"/>
      <c r="S1017" s="107"/>
      <c r="T1017" s="107"/>
      <c r="U1017" s="110" t="s">
        <v>3</v>
      </c>
      <c r="V1017" s="107"/>
      <c r="W1017" s="107"/>
      <c r="X1017" s="107"/>
      <c r="Y1017" s="104"/>
      <c r="Z1017" s="104"/>
    </row>
    <row r="1018" spans="6:26" s="43" customFormat="1" ht="16.5" customHeight="1" outlineLevel="1" x14ac:dyDescent="0.2">
      <c r="F1018" s="44"/>
      <c r="G1018" s="6"/>
      <c r="H1018" s="45"/>
      <c r="I1018" s="45"/>
      <c r="J1018" s="45" t="s">
        <v>1143</v>
      </c>
      <c r="K1018" s="6"/>
      <c r="L1018" s="46"/>
      <c r="M1018" s="47"/>
      <c r="N1018" s="46"/>
      <c r="O1018" s="47"/>
      <c r="P1018" s="48">
        <f>SUBTOTAL(9,P1019:P1044)</f>
        <v>0</v>
      </c>
      <c r="Q1018" s="49"/>
      <c r="R1018" s="50">
        <f>SUBTOTAL(9,R1019:R1044)</f>
        <v>6.2103257578009874</v>
      </c>
      <c r="S1018" s="47"/>
      <c r="T1018" s="50">
        <f>SUBTOTAL(9,T1019:T1044)</f>
        <v>20.934057280235475</v>
      </c>
      <c r="U1018" s="100" t="s">
        <v>3</v>
      </c>
      <c r="V1018" s="48">
        <f>SUBTOTAL(9,V1019:V1044)</f>
        <v>0</v>
      </c>
      <c r="W1018" s="48">
        <f>SUBTOTAL(9,W1019:W1044)</f>
        <v>0</v>
      </c>
      <c r="X1018" s="51"/>
      <c r="Y1018" s="29"/>
      <c r="Z1018" s="29"/>
    </row>
    <row r="1019" spans="6:26" s="52" customFormat="1" ht="12" outlineLevel="2" x14ac:dyDescent="0.2">
      <c r="F1019" s="20">
        <v>1</v>
      </c>
      <c r="G1019" s="21" t="s">
        <v>2</v>
      </c>
      <c r="H1019" s="53" t="s">
        <v>131</v>
      </c>
      <c r="I1019" s="53"/>
      <c r="J1019" s="54" t="s">
        <v>1740</v>
      </c>
      <c r="K1019" s="21" t="s">
        <v>15</v>
      </c>
      <c r="L1019" s="55">
        <v>532.05600000000004</v>
      </c>
      <c r="M1019" s="24">
        <v>10</v>
      </c>
      <c r="N1019" s="55">
        <f>L1019*(1+M1019/100)</f>
        <v>585.26160000000004</v>
      </c>
      <c r="O1019" s="24">
        <v>0</v>
      </c>
      <c r="P1019" s="25">
        <f>N1019*O1019</f>
        <v>0</v>
      </c>
      <c r="Q1019" s="56">
        <v>1.35E-4</v>
      </c>
      <c r="R1019" s="57">
        <f>N1019*Q1019</f>
        <v>7.9010316000000011E-2</v>
      </c>
      <c r="S1019" s="56"/>
      <c r="T1019" s="57">
        <f>N1019*S1019</f>
        <v>0</v>
      </c>
      <c r="U1019" s="25">
        <v>21</v>
      </c>
      <c r="V1019" s="25">
        <f>P1019*(U1019/100)</f>
        <v>0</v>
      </c>
      <c r="W1019" s="25">
        <f>P1019+V1019</f>
        <v>0</v>
      </c>
      <c r="X1019" s="54"/>
      <c r="Y1019" s="53" t="s">
        <v>101</v>
      </c>
      <c r="Z1019" s="53" t="s">
        <v>42</v>
      </c>
    </row>
    <row r="1020" spans="6:26" s="58" customFormat="1" ht="11.25" outlineLevel="3" x14ac:dyDescent="0.2">
      <c r="F1020" s="59"/>
      <c r="G1020" s="60"/>
      <c r="H1020" s="60"/>
      <c r="I1020" s="60"/>
      <c r="J1020" s="61" t="s">
        <v>1316</v>
      </c>
      <c r="K1020" s="60"/>
      <c r="L1020" s="62">
        <v>532.05600000000004</v>
      </c>
      <c r="M1020" s="63"/>
      <c r="N1020" s="64"/>
      <c r="O1020" s="63"/>
      <c r="P1020" s="65"/>
      <c r="Q1020" s="66"/>
      <c r="R1020" s="63"/>
      <c r="S1020" s="63"/>
      <c r="T1020" s="63"/>
      <c r="U1020" s="101" t="s">
        <v>3</v>
      </c>
      <c r="V1020" s="63"/>
      <c r="W1020" s="63"/>
      <c r="X1020" s="61"/>
      <c r="Y1020" s="60"/>
      <c r="Z1020" s="60"/>
    </row>
    <row r="1021" spans="6:26" s="52" customFormat="1" ht="24" outlineLevel="2" x14ac:dyDescent="0.2">
      <c r="F1021" s="20">
        <v>2</v>
      </c>
      <c r="G1021" s="21" t="s">
        <v>10</v>
      </c>
      <c r="H1021" s="53" t="s">
        <v>414</v>
      </c>
      <c r="I1021" s="53"/>
      <c r="J1021" s="54" t="s">
        <v>2059</v>
      </c>
      <c r="K1021" s="21" t="s">
        <v>15</v>
      </c>
      <c r="L1021" s="55">
        <v>444.44299999999998</v>
      </c>
      <c r="M1021" s="24">
        <v>0</v>
      </c>
      <c r="N1021" s="55">
        <f>L1021*(1+M1021/100)</f>
        <v>444.44299999999998</v>
      </c>
      <c r="O1021" s="24">
        <v>0</v>
      </c>
      <c r="P1021" s="25">
        <f>N1021*O1021</f>
        <v>0</v>
      </c>
      <c r="Q1021" s="56"/>
      <c r="R1021" s="57">
        <f>N1021*Q1021</f>
        <v>0</v>
      </c>
      <c r="S1021" s="56"/>
      <c r="T1021" s="57">
        <f>N1021*S1021</f>
        <v>0</v>
      </c>
      <c r="U1021" s="25">
        <v>21</v>
      </c>
      <c r="V1021" s="25">
        <f>P1021*(U1021/100)</f>
        <v>0</v>
      </c>
      <c r="W1021" s="25">
        <f>P1021+V1021</f>
        <v>0</v>
      </c>
      <c r="X1021" s="54"/>
      <c r="Y1021" s="53" t="s">
        <v>101</v>
      </c>
      <c r="Z1021" s="53" t="s">
        <v>42</v>
      </c>
    </row>
    <row r="1022" spans="6:26" s="58" customFormat="1" ht="11.25" outlineLevel="3" x14ac:dyDescent="0.2">
      <c r="F1022" s="59"/>
      <c r="G1022" s="60"/>
      <c r="H1022" s="60"/>
      <c r="I1022" s="60"/>
      <c r="J1022" s="61" t="s">
        <v>1242</v>
      </c>
      <c r="K1022" s="60"/>
      <c r="L1022" s="62">
        <v>499.54300000000001</v>
      </c>
      <c r="M1022" s="63"/>
      <c r="N1022" s="64"/>
      <c r="O1022" s="63"/>
      <c r="P1022" s="65"/>
      <c r="Q1022" s="66"/>
      <c r="R1022" s="63"/>
      <c r="S1022" s="63"/>
      <c r="T1022" s="63"/>
      <c r="U1022" s="101" t="s">
        <v>3</v>
      </c>
      <c r="V1022" s="63"/>
      <c r="W1022" s="63"/>
      <c r="X1022" s="61"/>
      <c r="Y1022" s="60"/>
      <c r="Z1022" s="60"/>
    </row>
    <row r="1023" spans="6:26" s="58" customFormat="1" ht="11.25" outlineLevel="3" x14ac:dyDescent="0.2">
      <c r="F1023" s="59"/>
      <c r="G1023" s="60"/>
      <c r="H1023" s="60"/>
      <c r="I1023" s="60"/>
      <c r="J1023" s="61" t="s">
        <v>1278</v>
      </c>
      <c r="K1023" s="60"/>
      <c r="L1023" s="62">
        <v>-45.5</v>
      </c>
      <c r="M1023" s="63"/>
      <c r="N1023" s="64"/>
      <c r="O1023" s="63"/>
      <c r="P1023" s="65"/>
      <c r="Q1023" s="66"/>
      <c r="R1023" s="63"/>
      <c r="S1023" s="63"/>
      <c r="T1023" s="63"/>
      <c r="U1023" s="101" t="s">
        <v>3</v>
      </c>
      <c r="V1023" s="63"/>
      <c r="W1023" s="63"/>
      <c r="X1023" s="61"/>
      <c r="Y1023" s="60"/>
      <c r="Z1023" s="60"/>
    </row>
    <row r="1024" spans="6:26" s="58" customFormat="1" ht="11.25" outlineLevel="3" x14ac:dyDescent="0.2">
      <c r="F1024" s="59"/>
      <c r="G1024" s="60"/>
      <c r="H1024" s="60"/>
      <c r="I1024" s="60"/>
      <c r="J1024" s="61" t="s">
        <v>1149</v>
      </c>
      <c r="K1024" s="60"/>
      <c r="L1024" s="62">
        <v>-9.6</v>
      </c>
      <c r="M1024" s="63"/>
      <c r="N1024" s="64"/>
      <c r="O1024" s="63"/>
      <c r="P1024" s="65"/>
      <c r="Q1024" s="66"/>
      <c r="R1024" s="63"/>
      <c r="S1024" s="63"/>
      <c r="T1024" s="63"/>
      <c r="U1024" s="101" t="s">
        <v>3</v>
      </c>
      <c r="V1024" s="63"/>
      <c r="W1024" s="63"/>
      <c r="X1024" s="61"/>
      <c r="Y1024" s="60"/>
      <c r="Z1024" s="60"/>
    </row>
    <row r="1025" spans="6:26" s="52" customFormat="1" ht="12" outlineLevel="2" x14ac:dyDescent="0.2">
      <c r="F1025" s="20">
        <v>3</v>
      </c>
      <c r="G1025" s="21" t="s">
        <v>10</v>
      </c>
      <c r="H1025" s="53" t="s">
        <v>415</v>
      </c>
      <c r="I1025" s="53"/>
      <c r="J1025" s="54" t="s">
        <v>1877</v>
      </c>
      <c r="K1025" s="21" t="s">
        <v>5</v>
      </c>
      <c r="L1025" s="55">
        <v>19.347826086956523</v>
      </c>
      <c r="M1025" s="24">
        <v>0</v>
      </c>
      <c r="N1025" s="55">
        <f>L1025*(1+M1025/100)</f>
        <v>19.347826086956523</v>
      </c>
      <c r="O1025" s="24">
        <v>0</v>
      </c>
      <c r="P1025" s="25">
        <f>N1025*O1025</f>
        <v>0</v>
      </c>
      <c r="Q1025" s="56">
        <v>4.0000000000000003E-5</v>
      </c>
      <c r="R1025" s="57">
        <f>N1025*Q1025</f>
        <v>7.7391304347826102E-4</v>
      </c>
      <c r="S1025" s="56"/>
      <c r="T1025" s="57">
        <f>N1025*S1025</f>
        <v>0</v>
      </c>
      <c r="U1025" s="25">
        <v>21</v>
      </c>
      <c r="V1025" s="25">
        <f>P1025*(U1025/100)</f>
        <v>0</v>
      </c>
      <c r="W1025" s="25">
        <f>P1025+V1025</f>
        <v>0</v>
      </c>
      <c r="X1025" s="54"/>
      <c r="Y1025" s="53" t="s">
        <v>101</v>
      </c>
      <c r="Z1025" s="53" t="s">
        <v>42</v>
      </c>
    </row>
    <row r="1026" spans="6:26" s="58" customFormat="1" ht="11.25" outlineLevel="3" x14ac:dyDescent="0.2">
      <c r="F1026" s="59"/>
      <c r="G1026" s="60"/>
      <c r="H1026" s="60"/>
      <c r="I1026" s="60"/>
      <c r="J1026" s="61" t="s">
        <v>1157</v>
      </c>
      <c r="K1026" s="60"/>
      <c r="L1026" s="62">
        <v>19.347826086956523</v>
      </c>
      <c r="M1026" s="63"/>
      <c r="N1026" s="64"/>
      <c r="O1026" s="63"/>
      <c r="P1026" s="65"/>
      <c r="Q1026" s="66"/>
      <c r="R1026" s="63"/>
      <c r="S1026" s="63"/>
      <c r="T1026" s="63"/>
      <c r="U1026" s="101" t="s">
        <v>3</v>
      </c>
      <c r="V1026" s="63"/>
      <c r="W1026" s="63"/>
      <c r="X1026" s="61"/>
      <c r="Y1026" s="60"/>
      <c r="Z1026" s="60"/>
    </row>
    <row r="1027" spans="6:26" s="52" customFormat="1" ht="24" outlineLevel="2" x14ac:dyDescent="0.2">
      <c r="F1027" s="20">
        <v>4</v>
      </c>
      <c r="G1027" s="21" t="s">
        <v>10</v>
      </c>
      <c r="H1027" s="53" t="s">
        <v>416</v>
      </c>
      <c r="I1027" s="53"/>
      <c r="J1027" s="54" t="s">
        <v>1966</v>
      </c>
      <c r="K1027" s="21" t="s">
        <v>15</v>
      </c>
      <c r="L1027" s="55">
        <v>87.613</v>
      </c>
      <c r="M1027" s="24">
        <v>0</v>
      </c>
      <c r="N1027" s="55">
        <f>L1027*(1+M1027/100)</f>
        <v>87.613</v>
      </c>
      <c r="O1027" s="24">
        <v>0</v>
      </c>
      <c r="P1027" s="25">
        <f>N1027*O1027</f>
        <v>0</v>
      </c>
      <c r="Q1027" s="56">
        <v>6.6400000000000001E-2</v>
      </c>
      <c r="R1027" s="57">
        <f>N1027*Q1027</f>
        <v>5.8175032</v>
      </c>
      <c r="S1027" s="56"/>
      <c r="T1027" s="57">
        <f>N1027*S1027</f>
        <v>0</v>
      </c>
      <c r="U1027" s="25">
        <v>21</v>
      </c>
      <c r="V1027" s="25">
        <f>P1027*(U1027/100)</f>
        <v>0</v>
      </c>
      <c r="W1027" s="25">
        <f>P1027+V1027</f>
        <v>0</v>
      </c>
      <c r="X1027" s="54"/>
      <c r="Y1027" s="53" t="s">
        <v>101</v>
      </c>
      <c r="Z1027" s="53" t="s">
        <v>42</v>
      </c>
    </row>
    <row r="1028" spans="6:26" s="58" customFormat="1" ht="11.25" outlineLevel="3" x14ac:dyDescent="0.2">
      <c r="F1028" s="59"/>
      <c r="G1028" s="60"/>
      <c r="H1028" s="60"/>
      <c r="I1028" s="60"/>
      <c r="J1028" s="61" t="s">
        <v>1286</v>
      </c>
      <c r="K1028" s="60"/>
      <c r="L1028" s="62">
        <v>87.613</v>
      </c>
      <c r="M1028" s="63"/>
      <c r="N1028" s="64"/>
      <c r="O1028" s="63"/>
      <c r="P1028" s="65"/>
      <c r="Q1028" s="66"/>
      <c r="R1028" s="63"/>
      <c r="S1028" s="63"/>
      <c r="T1028" s="63"/>
      <c r="U1028" s="101" t="s">
        <v>3</v>
      </c>
      <c r="V1028" s="63"/>
      <c r="W1028" s="63"/>
      <c r="X1028" s="61"/>
      <c r="Y1028" s="60"/>
      <c r="Z1028" s="60"/>
    </row>
    <row r="1029" spans="6:26" s="52" customFormat="1" ht="24" outlineLevel="2" x14ac:dyDescent="0.2">
      <c r="F1029" s="20">
        <v>5</v>
      </c>
      <c r="G1029" s="21" t="s">
        <v>10</v>
      </c>
      <c r="H1029" s="53" t="s">
        <v>417</v>
      </c>
      <c r="I1029" s="53"/>
      <c r="J1029" s="54" t="s">
        <v>2081</v>
      </c>
      <c r="K1029" s="21" t="s">
        <v>5</v>
      </c>
      <c r="L1029" s="55">
        <v>22.516059001962766</v>
      </c>
      <c r="M1029" s="24">
        <v>0</v>
      </c>
      <c r="N1029" s="55">
        <f>L1029*(1+M1029/100)</f>
        <v>22.516059001962766</v>
      </c>
      <c r="O1029" s="24">
        <v>0</v>
      </c>
      <c r="P1029" s="25">
        <f>N1029*O1029</f>
        <v>0</v>
      </c>
      <c r="Q1029" s="56">
        <v>7.3699999999999998E-3</v>
      </c>
      <c r="R1029" s="57">
        <f>N1029*Q1029</f>
        <v>0.1659433548444656</v>
      </c>
      <c r="S1029" s="56"/>
      <c r="T1029" s="57">
        <f>N1029*S1029</f>
        <v>0</v>
      </c>
      <c r="U1029" s="25">
        <v>21</v>
      </c>
      <c r="V1029" s="25">
        <f>P1029*(U1029/100)</f>
        <v>0</v>
      </c>
      <c r="W1029" s="25">
        <f>P1029+V1029</f>
        <v>0</v>
      </c>
      <c r="X1029" s="54"/>
      <c r="Y1029" s="53" t="s">
        <v>101</v>
      </c>
      <c r="Z1029" s="53" t="s">
        <v>42</v>
      </c>
    </row>
    <row r="1030" spans="6:26" s="58" customFormat="1" ht="11.25" outlineLevel="3" x14ac:dyDescent="0.2">
      <c r="F1030" s="59"/>
      <c r="G1030" s="60"/>
      <c r="H1030" s="60"/>
      <c r="I1030" s="60"/>
      <c r="J1030" s="61" t="s">
        <v>1159</v>
      </c>
      <c r="K1030" s="60"/>
      <c r="L1030" s="62">
        <v>22.516059001962766</v>
      </c>
      <c r="M1030" s="63"/>
      <c r="N1030" s="64"/>
      <c r="O1030" s="63"/>
      <c r="P1030" s="65"/>
      <c r="Q1030" s="66"/>
      <c r="R1030" s="63"/>
      <c r="S1030" s="63"/>
      <c r="T1030" s="63"/>
      <c r="U1030" s="101" t="s">
        <v>3</v>
      </c>
      <c r="V1030" s="63"/>
      <c r="W1030" s="63"/>
      <c r="X1030" s="61"/>
      <c r="Y1030" s="60"/>
      <c r="Z1030" s="60"/>
    </row>
    <row r="1031" spans="6:26" s="52" customFormat="1" ht="24" outlineLevel="2" x14ac:dyDescent="0.2">
      <c r="F1031" s="20">
        <v>6</v>
      </c>
      <c r="G1031" s="21" t="s">
        <v>10</v>
      </c>
      <c r="H1031" s="53" t="s">
        <v>418</v>
      </c>
      <c r="I1031" s="53"/>
      <c r="J1031" s="54" t="s">
        <v>2066</v>
      </c>
      <c r="K1031" s="21" t="s">
        <v>5</v>
      </c>
      <c r="L1031" s="55">
        <v>19</v>
      </c>
      <c r="M1031" s="24">
        <v>0</v>
      </c>
      <c r="N1031" s="55">
        <f>L1031*(1+M1031/100)</f>
        <v>19</v>
      </c>
      <c r="O1031" s="24">
        <v>0</v>
      </c>
      <c r="P1031" s="25">
        <f>N1031*O1031</f>
        <v>0</v>
      </c>
      <c r="Q1031" s="56">
        <v>7.5700000000000003E-3</v>
      </c>
      <c r="R1031" s="57">
        <f>N1031*Q1031</f>
        <v>0.14383000000000001</v>
      </c>
      <c r="S1031" s="56"/>
      <c r="T1031" s="57">
        <f>N1031*S1031</f>
        <v>0</v>
      </c>
      <c r="U1031" s="25">
        <v>21</v>
      </c>
      <c r="V1031" s="25">
        <f>P1031*(U1031/100)</f>
        <v>0</v>
      </c>
      <c r="W1031" s="25">
        <f>P1031+V1031</f>
        <v>0</v>
      </c>
      <c r="X1031" s="54"/>
      <c r="Y1031" s="53" t="s">
        <v>101</v>
      </c>
      <c r="Z1031" s="53" t="s">
        <v>42</v>
      </c>
    </row>
    <row r="1032" spans="6:26" s="58" customFormat="1" ht="11.25" outlineLevel="3" x14ac:dyDescent="0.2">
      <c r="F1032" s="59"/>
      <c r="G1032" s="60"/>
      <c r="H1032" s="60"/>
      <c r="I1032" s="60"/>
      <c r="J1032" s="61" t="s">
        <v>116</v>
      </c>
      <c r="K1032" s="60"/>
      <c r="L1032" s="62">
        <v>19</v>
      </c>
      <c r="M1032" s="63"/>
      <c r="N1032" s="64"/>
      <c r="O1032" s="63"/>
      <c r="P1032" s="65"/>
      <c r="Q1032" s="66"/>
      <c r="R1032" s="63"/>
      <c r="S1032" s="63"/>
      <c r="T1032" s="63"/>
      <c r="U1032" s="101" t="s">
        <v>3</v>
      </c>
      <c r="V1032" s="63"/>
      <c r="W1032" s="63"/>
      <c r="X1032" s="61"/>
      <c r="Y1032" s="60"/>
      <c r="Z1032" s="60"/>
    </row>
    <row r="1033" spans="6:26" s="52" customFormat="1" ht="12" outlineLevel="2" x14ac:dyDescent="0.2">
      <c r="F1033" s="20">
        <v>7</v>
      </c>
      <c r="G1033" s="21" t="s">
        <v>10</v>
      </c>
      <c r="H1033" s="53" t="s">
        <v>419</v>
      </c>
      <c r="I1033" s="53"/>
      <c r="J1033" s="54" t="s">
        <v>1942</v>
      </c>
      <c r="K1033" s="21" t="s">
        <v>15</v>
      </c>
      <c r="L1033" s="55">
        <v>87.613046839580818</v>
      </c>
      <c r="M1033" s="24">
        <v>0</v>
      </c>
      <c r="N1033" s="55">
        <f>L1033*(1+M1033/100)</f>
        <v>87.613046839580818</v>
      </c>
      <c r="O1033" s="24">
        <v>0</v>
      </c>
      <c r="P1033" s="25">
        <f>N1033*O1033</f>
        <v>0</v>
      </c>
      <c r="Q1033" s="56"/>
      <c r="R1033" s="57">
        <f>N1033*Q1033</f>
        <v>0</v>
      </c>
      <c r="S1033" s="56">
        <v>4.5080000000000002E-2</v>
      </c>
      <c r="T1033" s="57">
        <f>N1033*S1033</f>
        <v>3.9495961515283033</v>
      </c>
      <c r="U1033" s="25">
        <v>21</v>
      </c>
      <c r="V1033" s="25">
        <f>P1033*(U1033/100)</f>
        <v>0</v>
      </c>
      <c r="W1033" s="25">
        <f>P1033+V1033</f>
        <v>0</v>
      </c>
      <c r="X1033" s="54"/>
      <c r="Y1033" s="53" t="s">
        <v>101</v>
      </c>
      <c r="Z1033" s="53" t="s">
        <v>42</v>
      </c>
    </row>
    <row r="1034" spans="6:26" s="58" customFormat="1" ht="11.25" outlineLevel="3" x14ac:dyDescent="0.2">
      <c r="F1034" s="59"/>
      <c r="G1034" s="60"/>
      <c r="H1034" s="60"/>
      <c r="I1034" s="60"/>
      <c r="J1034" s="61" t="s">
        <v>1492</v>
      </c>
      <c r="K1034" s="60"/>
      <c r="L1034" s="62">
        <v>87.613046839580818</v>
      </c>
      <c r="M1034" s="63"/>
      <c r="N1034" s="64"/>
      <c r="O1034" s="63"/>
      <c r="P1034" s="65"/>
      <c r="Q1034" s="66"/>
      <c r="R1034" s="63"/>
      <c r="S1034" s="63"/>
      <c r="T1034" s="63"/>
      <c r="U1034" s="101" t="s">
        <v>3</v>
      </c>
      <c r="V1034" s="63"/>
      <c r="W1034" s="63"/>
      <c r="X1034" s="61"/>
      <c r="Y1034" s="60"/>
      <c r="Z1034" s="60"/>
    </row>
    <row r="1035" spans="6:26" s="52" customFormat="1" ht="12" outlineLevel="2" x14ac:dyDescent="0.2">
      <c r="F1035" s="20">
        <v>8</v>
      </c>
      <c r="G1035" s="21" t="s">
        <v>10</v>
      </c>
      <c r="H1035" s="53" t="s">
        <v>420</v>
      </c>
      <c r="I1035" s="53"/>
      <c r="J1035" s="54" t="s">
        <v>1711</v>
      </c>
      <c r="K1035" s="21" t="s">
        <v>5</v>
      </c>
      <c r="L1035" s="55">
        <v>81.624347826086961</v>
      </c>
      <c r="M1035" s="24">
        <v>0</v>
      </c>
      <c r="N1035" s="55">
        <f>L1035*(1+M1035/100)</f>
        <v>81.624347826086961</v>
      </c>
      <c r="O1035" s="24">
        <v>0</v>
      </c>
      <c r="P1035" s="25">
        <f>N1035*O1035</f>
        <v>0</v>
      </c>
      <c r="Q1035" s="56">
        <v>4.0000000000000003E-5</v>
      </c>
      <c r="R1035" s="57">
        <f>N1035*Q1035</f>
        <v>3.2649739130434785E-3</v>
      </c>
      <c r="S1035" s="56"/>
      <c r="T1035" s="57">
        <f>N1035*S1035</f>
        <v>0</v>
      </c>
      <c r="U1035" s="25">
        <v>21</v>
      </c>
      <c r="V1035" s="25">
        <f>P1035*(U1035/100)</f>
        <v>0</v>
      </c>
      <c r="W1035" s="25">
        <f>P1035+V1035</f>
        <v>0</v>
      </c>
      <c r="X1035" s="54"/>
      <c r="Y1035" s="53" t="s">
        <v>101</v>
      </c>
      <c r="Z1035" s="53" t="s">
        <v>42</v>
      </c>
    </row>
    <row r="1036" spans="6:26" s="58" customFormat="1" ht="11.25" outlineLevel="3" x14ac:dyDescent="0.2">
      <c r="F1036" s="59"/>
      <c r="G1036" s="60"/>
      <c r="H1036" s="60"/>
      <c r="I1036" s="60"/>
      <c r="J1036" s="61" t="s">
        <v>1156</v>
      </c>
      <c r="K1036" s="60"/>
      <c r="L1036" s="62">
        <v>36.304347826086953</v>
      </c>
      <c r="M1036" s="63"/>
      <c r="N1036" s="64"/>
      <c r="O1036" s="63"/>
      <c r="P1036" s="65"/>
      <c r="Q1036" s="66"/>
      <c r="R1036" s="63"/>
      <c r="S1036" s="63"/>
      <c r="T1036" s="63"/>
      <c r="U1036" s="101" t="s">
        <v>3</v>
      </c>
      <c r="V1036" s="63"/>
      <c r="W1036" s="63"/>
      <c r="X1036" s="61"/>
      <c r="Y1036" s="60"/>
      <c r="Z1036" s="60"/>
    </row>
    <row r="1037" spans="6:26" s="58" customFormat="1" ht="11.25" outlineLevel="3" x14ac:dyDescent="0.2">
      <c r="F1037" s="59"/>
      <c r="G1037" s="60"/>
      <c r="H1037" s="60"/>
      <c r="I1037" s="60"/>
      <c r="J1037" s="61" t="s">
        <v>93</v>
      </c>
      <c r="K1037" s="60"/>
      <c r="L1037" s="62">
        <v>45.32</v>
      </c>
      <c r="M1037" s="63"/>
      <c r="N1037" s="64"/>
      <c r="O1037" s="63"/>
      <c r="P1037" s="65"/>
      <c r="Q1037" s="66"/>
      <c r="R1037" s="63"/>
      <c r="S1037" s="63"/>
      <c r="T1037" s="63"/>
      <c r="U1037" s="101" t="s">
        <v>3</v>
      </c>
      <c r="V1037" s="63"/>
      <c r="W1037" s="63"/>
      <c r="X1037" s="61"/>
      <c r="Y1037" s="60"/>
      <c r="Z1037" s="60"/>
    </row>
    <row r="1038" spans="6:26" s="52" customFormat="1" ht="24" outlineLevel="2" x14ac:dyDescent="0.2">
      <c r="F1038" s="20">
        <v>9</v>
      </c>
      <c r="G1038" s="21" t="s">
        <v>10</v>
      </c>
      <c r="H1038" s="53" t="s">
        <v>421</v>
      </c>
      <c r="I1038" s="53"/>
      <c r="J1038" s="54" t="s">
        <v>1965</v>
      </c>
      <c r="K1038" s="21" t="s">
        <v>15</v>
      </c>
      <c r="L1038" s="55">
        <v>499.54297437374032</v>
      </c>
      <c r="M1038" s="24">
        <v>0</v>
      </c>
      <c r="N1038" s="55">
        <f>L1038*(1+M1038/100)</f>
        <v>499.54297437374032</v>
      </c>
      <c r="O1038" s="24">
        <v>0</v>
      </c>
      <c r="P1038" s="25">
        <f>N1038*O1038</f>
        <v>0</v>
      </c>
      <c r="Q1038" s="56"/>
      <c r="R1038" s="57">
        <f>N1038*Q1038</f>
        <v>0</v>
      </c>
      <c r="S1038" s="56">
        <v>3.4000000000000002E-2</v>
      </c>
      <c r="T1038" s="57">
        <f>N1038*S1038</f>
        <v>16.984461128707171</v>
      </c>
      <c r="U1038" s="25">
        <v>21</v>
      </c>
      <c r="V1038" s="25">
        <f>P1038*(U1038/100)</f>
        <v>0</v>
      </c>
      <c r="W1038" s="25">
        <f>P1038+V1038</f>
        <v>0</v>
      </c>
      <c r="X1038" s="54"/>
      <c r="Y1038" s="53" t="s">
        <v>101</v>
      </c>
      <c r="Z1038" s="53" t="s">
        <v>42</v>
      </c>
    </row>
    <row r="1039" spans="6:26" s="58" customFormat="1" ht="11.25" outlineLevel="3" x14ac:dyDescent="0.2">
      <c r="F1039" s="59"/>
      <c r="G1039" s="60"/>
      <c r="H1039" s="60"/>
      <c r="I1039" s="60"/>
      <c r="J1039" s="61" t="s">
        <v>1417</v>
      </c>
      <c r="K1039" s="60"/>
      <c r="L1039" s="62">
        <v>499.54297437374032</v>
      </c>
      <c r="M1039" s="63"/>
      <c r="N1039" s="64"/>
      <c r="O1039" s="63"/>
      <c r="P1039" s="65"/>
      <c r="Q1039" s="66"/>
      <c r="R1039" s="63"/>
      <c r="S1039" s="63"/>
      <c r="T1039" s="63"/>
      <c r="U1039" s="101" t="s">
        <v>3</v>
      </c>
      <c r="V1039" s="63"/>
      <c r="W1039" s="63"/>
      <c r="X1039" s="61"/>
      <c r="Y1039" s="60"/>
      <c r="Z1039" s="60"/>
    </row>
    <row r="1040" spans="6:26" s="52" customFormat="1" ht="12" outlineLevel="2" x14ac:dyDescent="0.2">
      <c r="F1040" s="20">
        <v>10</v>
      </c>
      <c r="G1040" s="21" t="s">
        <v>10</v>
      </c>
      <c r="H1040" s="53" t="s">
        <v>422</v>
      </c>
      <c r="I1040" s="53"/>
      <c r="J1040" s="54" t="s">
        <v>1906</v>
      </c>
      <c r="K1040" s="21" t="s">
        <v>15</v>
      </c>
      <c r="L1040" s="55">
        <v>532.05600000000004</v>
      </c>
      <c r="M1040" s="24">
        <v>0</v>
      </c>
      <c r="N1040" s="55">
        <f>L1040*(1+M1040/100)</f>
        <v>532.05600000000004</v>
      </c>
      <c r="O1040" s="24">
        <v>0</v>
      </c>
      <c r="P1040" s="25">
        <f>N1040*O1040</f>
        <v>0</v>
      </c>
      <c r="Q1040" s="56"/>
      <c r="R1040" s="57">
        <f>N1040*Q1040</f>
        <v>0</v>
      </c>
      <c r="S1040" s="56"/>
      <c r="T1040" s="57">
        <f>N1040*S1040</f>
        <v>0</v>
      </c>
      <c r="U1040" s="25">
        <v>21</v>
      </c>
      <c r="V1040" s="25">
        <f>P1040*(U1040/100)</f>
        <v>0</v>
      </c>
      <c r="W1040" s="25">
        <f>P1040+V1040</f>
        <v>0</v>
      </c>
      <c r="X1040" s="54"/>
      <c r="Y1040" s="53" t="s">
        <v>101</v>
      </c>
      <c r="Z1040" s="53" t="s">
        <v>42</v>
      </c>
    </row>
    <row r="1041" spans="6:26" s="58" customFormat="1" ht="11.25" outlineLevel="3" x14ac:dyDescent="0.2">
      <c r="F1041" s="59"/>
      <c r="G1041" s="60"/>
      <c r="H1041" s="60"/>
      <c r="I1041" s="60"/>
      <c r="J1041" s="61" t="s">
        <v>1241</v>
      </c>
      <c r="K1041" s="60"/>
      <c r="L1041" s="62">
        <v>444.44299999999998</v>
      </c>
      <c r="M1041" s="63"/>
      <c r="N1041" s="64"/>
      <c r="O1041" s="63"/>
      <c r="P1041" s="65"/>
      <c r="Q1041" s="66"/>
      <c r="R1041" s="63"/>
      <c r="S1041" s="63"/>
      <c r="T1041" s="63"/>
      <c r="U1041" s="101" t="s">
        <v>3</v>
      </c>
      <c r="V1041" s="63"/>
      <c r="W1041" s="63"/>
      <c r="X1041" s="61"/>
      <c r="Y1041" s="60"/>
      <c r="Z1041" s="60"/>
    </row>
    <row r="1042" spans="6:26" s="58" customFormat="1" ht="11.25" outlineLevel="3" x14ac:dyDescent="0.2">
      <c r="F1042" s="59"/>
      <c r="G1042" s="60"/>
      <c r="H1042" s="60"/>
      <c r="I1042" s="60"/>
      <c r="J1042" s="61" t="s">
        <v>1286</v>
      </c>
      <c r="K1042" s="60"/>
      <c r="L1042" s="62">
        <v>87.613</v>
      </c>
      <c r="M1042" s="63"/>
      <c r="N1042" s="64"/>
      <c r="O1042" s="63"/>
      <c r="P1042" s="65"/>
      <c r="Q1042" s="66"/>
      <c r="R1042" s="63"/>
      <c r="S1042" s="63"/>
      <c r="T1042" s="63"/>
      <c r="U1042" s="101" t="s">
        <v>3</v>
      </c>
      <c r="V1042" s="63"/>
      <c r="W1042" s="63"/>
      <c r="X1042" s="61"/>
      <c r="Y1042" s="60"/>
      <c r="Z1042" s="60"/>
    </row>
    <row r="1043" spans="6:26" s="52" customFormat="1" ht="12" outlineLevel="2" x14ac:dyDescent="0.2">
      <c r="F1043" s="20">
        <v>11</v>
      </c>
      <c r="G1043" s="21" t="s">
        <v>10</v>
      </c>
      <c r="H1043" s="53" t="s">
        <v>580</v>
      </c>
      <c r="I1043" s="53"/>
      <c r="J1043" s="54" t="s">
        <v>1920</v>
      </c>
      <c r="K1043" s="21" t="s">
        <v>0</v>
      </c>
      <c r="L1043" s="55">
        <v>5.33</v>
      </c>
      <c r="M1043" s="24">
        <v>0</v>
      </c>
      <c r="N1043" s="55">
        <f>L1043*(1+M1043/100)</f>
        <v>5.33</v>
      </c>
      <c r="O1043" s="24">
        <v>0</v>
      </c>
      <c r="P1043" s="25">
        <f>N1043*O1043</f>
        <v>0</v>
      </c>
      <c r="Q1043" s="56"/>
      <c r="R1043" s="57">
        <f>N1043*Q1043</f>
        <v>0</v>
      </c>
      <c r="S1043" s="56"/>
      <c r="T1043" s="57">
        <f>N1043*S1043</f>
        <v>0</v>
      </c>
      <c r="U1043" s="25">
        <v>21</v>
      </c>
      <c r="V1043" s="25">
        <f>P1043*(U1043/100)</f>
        <v>0</v>
      </c>
      <c r="W1043" s="25">
        <f>P1043+V1043</f>
        <v>0</v>
      </c>
      <c r="X1043" s="54"/>
      <c r="Y1043" s="53" t="s">
        <v>101</v>
      </c>
      <c r="Z1043" s="53" t="s">
        <v>42</v>
      </c>
    </row>
    <row r="1044" spans="6:26" s="102" customFormat="1" ht="12.75" customHeight="1" outlineLevel="2" x14ac:dyDescent="0.2">
      <c r="F1044" s="103"/>
      <c r="G1044" s="104"/>
      <c r="H1044" s="104"/>
      <c r="I1044" s="104"/>
      <c r="J1044" s="105"/>
      <c r="K1044" s="104"/>
      <c r="L1044" s="106"/>
      <c r="M1044" s="107"/>
      <c r="N1044" s="106"/>
      <c r="O1044" s="107"/>
      <c r="P1044" s="108"/>
      <c r="Q1044" s="109"/>
      <c r="R1044" s="107"/>
      <c r="S1044" s="107"/>
      <c r="T1044" s="107"/>
      <c r="U1044" s="110" t="s">
        <v>3</v>
      </c>
      <c r="V1044" s="107"/>
      <c r="W1044" s="107"/>
      <c r="X1044" s="107"/>
      <c r="Y1044" s="104"/>
      <c r="Z1044" s="104"/>
    </row>
    <row r="1045" spans="6:26" s="43" customFormat="1" ht="16.5" customHeight="1" outlineLevel="1" x14ac:dyDescent="0.2">
      <c r="F1045" s="44"/>
      <c r="G1045" s="6"/>
      <c r="H1045" s="45"/>
      <c r="I1045" s="45"/>
      <c r="J1045" s="45" t="s">
        <v>1475</v>
      </c>
      <c r="K1045" s="6"/>
      <c r="L1045" s="46"/>
      <c r="M1045" s="47"/>
      <c r="N1045" s="46"/>
      <c r="O1045" s="47"/>
      <c r="P1045" s="48">
        <f>SUBTOTAL(9,P1046:P1108)</f>
        <v>0</v>
      </c>
      <c r="Q1045" s="49"/>
      <c r="R1045" s="50">
        <f>SUBTOTAL(9,R1046:R1108)</f>
        <v>0.39901389000000004</v>
      </c>
      <c r="S1045" s="47"/>
      <c r="T1045" s="50">
        <f>SUBTOTAL(9,T1046:T1108)</f>
        <v>0.53203519999999993</v>
      </c>
      <c r="U1045" s="100" t="s">
        <v>3</v>
      </c>
      <c r="V1045" s="48">
        <f>SUBTOTAL(9,V1046:V1108)</f>
        <v>0</v>
      </c>
      <c r="W1045" s="48">
        <f>SUBTOTAL(9,W1046:W1108)</f>
        <v>0</v>
      </c>
      <c r="X1045" s="51"/>
      <c r="Y1045" s="29"/>
      <c r="Z1045" s="29"/>
    </row>
    <row r="1046" spans="6:26" s="52" customFormat="1" ht="12" outlineLevel="2" x14ac:dyDescent="0.2">
      <c r="F1046" s="20">
        <v>1</v>
      </c>
      <c r="G1046" s="21" t="s">
        <v>2</v>
      </c>
      <c r="H1046" s="53" t="s">
        <v>136</v>
      </c>
      <c r="I1046" s="53"/>
      <c r="J1046" s="54" t="s">
        <v>1416</v>
      </c>
      <c r="K1046" s="21" t="s">
        <v>15</v>
      </c>
      <c r="L1046" s="55">
        <v>6.2949999999999999</v>
      </c>
      <c r="M1046" s="24">
        <v>10</v>
      </c>
      <c r="N1046" s="55">
        <f>L1046*(1+M1046/100)</f>
        <v>6.9245000000000001</v>
      </c>
      <c r="O1046" s="24">
        <v>0</v>
      </c>
      <c r="P1046" s="25">
        <f>N1046*O1046</f>
        <v>0</v>
      </c>
      <c r="Q1046" s="56">
        <v>1.29E-2</v>
      </c>
      <c r="R1046" s="57">
        <f>N1046*Q1046</f>
        <v>8.9326050000000004E-2</v>
      </c>
      <c r="S1046" s="56"/>
      <c r="T1046" s="57">
        <f>N1046*S1046</f>
        <v>0</v>
      </c>
      <c r="U1046" s="25">
        <v>21</v>
      </c>
      <c r="V1046" s="25">
        <f>P1046*(U1046/100)</f>
        <v>0</v>
      </c>
      <c r="W1046" s="25">
        <f>P1046+V1046</f>
        <v>0</v>
      </c>
      <c r="X1046" s="54"/>
      <c r="Y1046" s="53" t="s">
        <v>101</v>
      </c>
      <c r="Z1046" s="53" t="s">
        <v>43</v>
      </c>
    </row>
    <row r="1047" spans="6:26" s="58" customFormat="1" ht="11.25" outlineLevel="3" x14ac:dyDescent="0.2">
      <c r="F1047" s="59"/>
      <c r="G1047" s="60"/>
      <c r="H1047" s="60"/>
      <c r="I1047" s="60"/>
      <c r="J1047" s="61" t="s">
        <v>1179</v>
      </c>
      <c r="K1047" s="60"/>
      <c r="L1047" s="62">
        <v>1.615</v>
      </c>
      <c r="M1047" s="63"/>
      <c r="N1047" s="64"/>
      <c r="O1047" s="63"/>
      <c r="P1047" s="65"/>
      <c r="Q1047" s="66"/>
      <c r="R1047" s="63"/>
      <c r="S1047" s="63"/>
      <c r="T1047" s="63"/>
      <c r="U1047" s="101" t="s">
        <v>3</v>
      </c>
      <c r="V1047" s="63"/>
      <c r="W1047" s="63"/>
      <c r="X1047" s="61"/>
      <c r="Y1047" s="60"/>
      <c r="Z1047" s="60"/>
    </row>
    <row r="1048" spans="6:26" s="58" customFormat="1" ht="11.25" outlineLevel="3" x14ac:dyDescent="0.2">
      <c r="F1048" s="59"/>
      <c r="G1048" s="60"/>
      <c r="H1048" s="60"/>
      <c r="I1048" s="60"/>
      <c r="J1048" s="61" t="s">
        <v>1113</v>
      </c>
      <c r="K1048" s="60"/>
      <c r="L1048" s="62">
        <v>4.68</v>
      </c>
      <c r="M1048" s="63"/>
      <c r="N1048" s="64"/>
      <c r="O1048" s="63"/>
      <c r="P1048" s="65"/>
      <c r="Q1048" s="66"/>
      <c r="R1048" s="63"/>
      <c r="S1048" s="63"/>
      <c r="T1048" s="63"/>
      <c r="U1048" s="101" t="s">
        <v>3</v>
      </c>
      <c r="V1048" s="63"/>
      <c r="W1048" s="63"/>
      <c r="X1048" s="61"/>
      <c r="Y1048" s="60"/>
      <c r="Z1048" s="60"/>
    </row>
    <row r="1049" spans="6:26" s="52" customFormat="1" ht="12" outlineLevel="2" x14ac:dyDescent="0.2">
      <c r="F1049" s="20">
        <v>2</v>
      </c>
      <c r="G1049" s="21" t="s">
        <v>2</v>
      </c>
      <c r="H1049" s="53" t="s">
        <v>142</v>
      </c>
      <c r="I1049" s="53"/>
      <c r="J1049" s="54" t="s">
        <v>1488</v>
      </c>
      <c r="K1049" s="21" t="s">
        <v>15</v>
      </c>
      <c r="L1049" s="55">
        <v>30.24</v>
      </c>
      <c r="M1049" s="24">
        <v>10</v>
      </c>
      <c r="N1049" s="55">
        <f>L1049*(1+M1049/100)</f>
        <v>33.264000000000003</v>
      </c>
      <c r="O1049" s="24">
        <v>0</v>
      </c>
      <c r="P1049" s="25">
        <f>N1049*O1049</f>
        <v>0</v>
      </c>
      <c r="Q1049" s="56">
        <v>9.3100000000000006E-3</v>
      </c>
      <c r="R1049" s="57">
        <f>N1049*Q1049</f>
        <v>0.30968784000000005</v>
      </c>
      <c r="S1049" s="56"/>
      <c r="T1049" s="57">
        <f>N1049*S1049</f>
        <v>0</v>
      </c>
      <c r="U1049" s="25">
        <v>21</v>
      </c>
      <c r="V1049" s="25">
        <f>P1049*(U1049/100)</f>
        <v>0</v>
      </c>
      <c r="W1049" s="25">
        <f>P1049+V1049</f>
        <v>0</v>
      </c>
      <c r="X1049" s="54"/>
      <c r="Y1049" s="53" t="s">
        <v>101</v>
      </c>
      <c r="Z1049" s="53" t="s">
        <v>43</v>
      </c>
    </row>
    <row r="1050" spans="6:26" s="58" customFormat="1" ht="11.25" outlineLevel="3" x14ac:dyDescent="0.2">
      <c r="F1050" s="59"/>
      <c r="G1050" s="60"/>
      <c r="H1050" s="60"/>
      <c r="I1050" s="60"/>
      <c r="J1050" s="61" t="s">
        <v>1631</v>
      </c>
      <c r="K1050" s="60"/>
      <c r="L1050" s="62">
        <v>30.24</v>
      </c>
      <c r="M1050" s="63"/>
      <c r="N1050" s="64"/>
      <c r="O1050" s="63"/>
      <c r="P1050" s="65"/>
      <c r="Q1050" s="66"/>
      <c r="R1050" s="63"/>
      <c r="S1050" s="63"/>
      <c r="T1050" s="63"/>
      <c r="U1050" s="101" t="s">
        <v>3</v>
      </c>
      <c r="V1050" s="63"/>
      <c r="W1050" s="63"/>
      <c r="X1050" s="61"/>
      <c r="Y1050" s="60"/>
      <c r="Z1050" s="60"/>
    </row>
    <row r="1051" spans="6:26" s="52" customFormat="1" ht="24" outlineLevel="2" x14ac:dyDescent="0.2">
      <c r="F1051" s="20">
        <v>3</v>
      </c>
      <c r="G1051" s="21" t="s">
        <v>10</v>
      </c>
      <c r="H1051" s="53" t="s">
        <v>423</v>
      </c>
      <c r="I1051" s="53"/>
      <c r="J1051" s="54" t="s">
        <v>1990</v>
      </c>
      <c r="K1051" s="21" t="s">
        <v>15</v>
      </c>
      <c r="L1051" s="55">
        <v>30.24</v>
      </c>
      <c r="M1051" s="24">
        <v>0</v>
      </c>
      <c r="N1051" s="55">
        <f>L1051*(1+M1051/100)</f>
        <v>30.24</v>
      </c>
      <c r="O1051" s="24">
        <v>0</v>
      </c>
      <c r="P1051" s="25">
        <f>N1051*O1051</f>
        <v>0</v>
      </c>
      <c r="Q1051" s="56"/>
      <c r="R1051" s="57">
        <f>N1051*Q1051</f>
        <v>0</v>
      </c>
      <c r="S1051" s="56"/>
      <c r="T1051" s="57">
        <f>N1051*S1051</f>
        <v>0</v>
      </c>
      <c r="U1051" s="25">
        <v>21</v>
      </c>
      <c r="V1051" s="25">
        <f>P1051*(U1051/100)</f>
        <v>0</v>
      </c>
      <c r="W1051" s="25">
        <f>P1051+V1051</f>
        <v>0</v>
      </c>
      <c r="X1051" s="54"/>
      <c r="Y1051" s="53" t="s">
        <v>101</v>
      </c>
      <c r="Z1051" s="53" t="s">
        <v>43</v>
      </c>
    </row>
    <row r="1052" spans="6:26" s="58" customFormat="1" ht="11.25" outlineLevel="3" x14ac:dyDescent="0.2">
      <c r="F1052" s="59"/>
      <c r="G1052" s="60"/>
      <c r="H1052" s="60"/>
      <c r="I1052" s="60"/>
      <c r="J1052" s="61" t="s">
        <v>1631</v>
      </c>
      <c r="K1052" s="60"/>
      <c r="L1052" s="62">
        <v>30.24</v>
      </c>
      <c r="M1052" s="63"/>
      <c r="N1052" s="64"/>
      <c r="O1052" s="63"/>
      <c r="P1052" s="65"/>
      <c r="Q1052" s="66"/>
      <c r="R1052" s="63"/>
      <c r="S1052" s="63"/>
      <c r="T1052" s="63"/>
      <c r="U1052" s="101" t="s">
        <v>3</v>
      </c>
      <c r="V1052" s="63"/>
      <c r="W1052" s="63"/>
      <c r="X1052" s="61"/>
      <c r="Y1052" s="60"/>
      <c r="Z1052" s="60"/>
    </row>
    <row r="1053" spans="6:26" s="52" customFormat="1" ht="12" outlineLevel="2" x14ac:dyDescent="0.2">
      <c r="F1053" s="20">
        <v>4</v>
      </c>
      <c r="G1053" s="21" t="s">
        <v>10</v>
      </c>
      <c r="H1053" s="53" t="s">
        <v>424</v>
      </c>
      <c r="I1053" s="53"/>
      <c r="J1053" s="54" t="s">
        <v>1794</v>
      </c>
      <c r="K1053" s="21" t="s">
        <v>15</v>
      </c>
      <c r="L1053" s="55">
        <v>30.24</v>
      </c>
      <c r="M1053" s="24">
        <v>0</v>
      </c>
      <c r="N1053" s="55">
        <f>L1053*(1+M1053/100)</f>
        <v>30.24</v>
      </c>
      <c r="O1053" s="24">
        <v>0</v>
      </c>
      <c r="P1053" s="25">
        <f>N1053*O1053</f>
        <v>0</v>
      </c>
      <c r="Q1053" s="56"/>
      <c r="R1053" s="57">
        <f>N1053*Q1053</f>
        <v>0</v>
      </c>
      <c r="S1053" s="56">
        <v>1.098E-2</v>
      </c>
      <c r="T1053" s="57">
        <f>N1053*S1053</f>
        <v>0.33203519999999997</v>
      </c>
      <c r="U1053" s="25">
        <v>21</v>
      </c>
      <c r="V1053" s="25">
        <f>P1053*(U1053/100)</f>
        <v>0</v>
      </c>
      <c r="W1053" s="25">
        <f>P1053+V1053</f>
        <v>0</v>
      </c>
      <c r="X1053" s="54"/>
      <c r="Y1053" s="53" t="s">
        <v>101</v>
      </c>
      <c r="Z1053" s="53" t="s">
        <v>43</v>
      </c>
    </row>
    <row r="1054" spans="6:26" s="58" customFormat="1" ht="11.25" outlineLevel="3" x14ac:dyDescent="0.2">
      <c r="F1054" s="59"/>
      <c r="G1054" s="60"/>
      <c r="H1054" s="60"/>
      <c r="I1054" s="60"/>
      <c r="J1054" s="61" t="s">
        <v>1631</v>
      </c>
      <c r="K1054" s="60"/>
      <c r="L1054" s="62">
        <v>30.24</v>
      </c>
      <c r="M1054" s="63"/>
      <c r="N1054" s="64"/>
      <c r="O1054" s="63"/>
      <c r="P1054" s="65"/>
      <c r="Q1054" s="66"/>
      <c r="R1054" s="63"/>
      <c r="S1054" s="63"/>
      <c r="T1054" s="63"/>
      <c r="U1054" s="101" t="s">
        <v>3</v>
      </c>
      <c r="V1054" s="63"/>
      <c r="W1054" s="63"/>
      <c r="X1054" s="61"/>
      <c r="Y1054" s="60"/>
      <c r="Z1054" s="60"/>
    </row>
    <row r="1055" spans="6:26" s="52" customFormat="1" ht="24" outlineLevel="2" x14ac:dyDescent="0.2">
      <c r="F1055" s="20">
        <v>5</v>
      </c>
      <c r="G1055" s="21" t="s">
        <v>10</v>
      </c>
      <c r="H1055" s="53" t="s">
        <v>425</v>
      </c>
      <c r="I1055" s="53"/>
      <c r="J1055" s="54" t="s">
        <v>1969</v>
      </c>
      <c r="K1055" s="21" t="s">
        <v>15</v>
      </c>
      <c r="L1055" s="55">
        <v>6.2949999999999999</v>
      </c>
      <c r="M1055" s="24">
        <v>0</v>
      </c>
      <c r="N1055" s="55">
        <f>L1055*(1+M1055/100)</f>
        <v>6.2949999999999999</v>
      </c>
      <c r="O1055" s="24">
        <v>0</v>
      </c>
      <c r="P1055" s="25">
        <f>N1055*O1055</f>
        <v>0</v>
      </c>
      <c r="Q1055" s="56"/>
      <c r="R1055" s="57">
        <f>N1055*Q1055</f>
        <v>0</v>
      </c>
      <c r="S1055" s="56"/>
      <c r="T1055" s="57">
        <f>N1055*S1055</f>
        <v>0</v>
      </c>
      <c r="U1055" s="25">
        <v>21</v>
      </c>
      <c r="V1055" s="25">
        <f>P1055*(U1055/100)</f>
        <v>0</v>
      </c>
      <c r="W1055" s="25">
        <f>P1055+V1055</f>
        <v>0</v>
      </c>
      <c r="X1055" s="54"/>
      <c r="Y1055" s="53" t="s">
        <v>101</v>
      </c>
      <c r="Z1055" s="53" t="s">
        <v>43</v>
      </c>
    </row>
    <row r="1056" spans="6:26" s="58" customFormat="1" ht="11.25" outlineLevel="3" x14ac:dyDescent="0.2">
      <c r="F1056" s="59"/>
      <c r="G1056" s="60"/>
      <c r="H1056" s="60"/>
      <c r="I1056" s="60"/>
      <c r="J1056" s="61" t="s">
        <v>1179</v>
      </c>
      <c r="K1056" s="60"/>
      <c r="L1056" s="62">
        <v>1.615</v>
      </c>
      <c r="M1056" s="63"/>
      <c r="N1056" s="64"/>
      <c r="O1056" s="63"/>
      <c r="P1056" s="65"/>
      <c r="Q1056" s="66"/>
      <c r="R1056" s="63"/>
      <c r="S1056" s="63"/>
      <c r="T1056" s="63"/>
      <c r="U1056" s="101" t="s">
        <v>3</v>
      </c>
      <c r="V1056" s="63"/>
      <c r="W1056" s="63"/>
      <c r="X1056" s="61"/>
      <c r="Y1056" s="60"/>
      <c r="Z1056" s="60"/>
    </row>
    <row r="1057" spans="6:26" s="58" customFormat="1" ht="11.25" outlineLevel="3" x14ac:dyDescent="0.2">
      <c r="F1057" s="59"/>
      <c r="G1057" s="60"/>
      <c r="H1057" s="60"/>
      <c r="I1057" s="60"/>
      <c r="J1057" s="61" t="s">
        <v>1113</v>
      </c>
      <c r="K1057" s="60"/>
      <c r="L1057" s="62">
        <v>4.68</v>
      </c>
      <c r="M1057" s="63"/>
      <c r="N1057" s="64"/>
      <c r="O1057" s="63"/>
      <c r="P1057" s="65"/>
      <c r="Q1057" s="66"/>
      <c r="R1057" s="63"/>
      <c r="S1057" s="63"/>
      <c r="T1057" s="63"/>
      <c r="U1057" s="101" t="s">
        <v>3</v>
      </c>
      <c r="V1057" s="63"/>
      <c r="W1057" s="63"/>
      <c r="X1057" s="61"/>
      <c r="Y1057" s="60"/>
      <c r="Z1057" s="60"/>
    </row>
    <row r="1058" spans="6:26" s="52" customFormat="1" ht="48" outlineLevel="2" x14ac:dyDescent="0.2">
      <c r="F1058" s="20">
        <v>6</v>
      </c>
      <c r="G1058" s="21" t="s">
        <v>10</v>
      </c>
      <c r="H1058" s="53" t="s">
        <v>426</v>
      </c>
      <c r="I1058" s="53"/>
      <c r="J1058" s="54" t="s">
        <v>2192</v>
      </c>
      <c r="K1058" s="21" t="s">
        <v>64</v>
      </c>
      <c r="L1058" s="55">
        <v>1</v>
      </c>
      <c r="M1058" s="24">
        <v>0</v>
      </c>
      <c r="N1058" s="55">
        <f t="shared" ref="N1058:N1089" si="152">L1058*(1+M1058/100)</f>
        <v>1</v>
      </c>
      <c r="O1058" s="24">
        <v>0</v>
      </c>
      <c r="P1058" s="25">
        <f t="shared" ref="P1058:P1089" si="153">N1058*O1058</f>
        <v>0</v>
      </c>
      <c r="Q1058" s="56"/>
      <c r="R1058" s="57">
        <f>N1058*Q1058</f>
        <v>0</v>
      </c>
      <c r="S1058" s="56"/>
      <c r="T1058" s="57">
        <f>N1058*S1058</f>
        <v>0</v>
      </c>
      <c r="U1058" s="25">
        <v>21</v>
      </c>
      <c r="V1058" s="25">
        <f>P1058*(U1058/100)</f>
        <v>0</v>
      </c>
      <c r="W1058" s="25">
        <f>P1058+V1058</f>
        <v>0</v>
      </c>
      <c r="X1058" s="54"/>
      <c r="Y1058" s="53" t="s">
        <v>101</v>
      </c>
      <c r="Z1058" s="53" t="s">
        <v>43</v>
      </c>
    </row>
    <row r="1059" spans="6:26" s="52" customFormat="1" ht="36" outlineLevel="2" x14ac:dyDescent="0.2">
      <c r="F1059" s="20">
        <v>7</v>
      </c>
      <c r="G1059" s="21" t="s">
        <v>10</v>
      </c>
      <c r="H1059" s="53" t="s">
        <v>427</v>
      </c>
      <c r="I1059" s="53"/>
      <c r="J1059" s="54" t="s">
        <v>2163</v>
      </c>
      <c r="K1059" s="21" t="s">
        <v>64</v>
      </c>
      <c r="L1059" s="55">
        <v>1</v>
      </c>
      <c r="M1059" s="24">
        <v>0</v>
      </c>
      <c r="N1059" s="55">
        <f t="shared" si="152"/>
        <v>1</v>
      </c>
      <c r="O1059" s="24">
        <v>0</v>
      </c>
      <c r="P1059" s="25">
        <f t="shared" si="153"/>
        <v>0</v>
      </c>
      <c r="Q1059" s="56"/>
      <c r="R1059" s="57">
        <f>N1059*Q1059</f>
        <v>0</v>
      </c>
      <c r="S1059" s="56"/>
      <c r="T1059" s="57">
        <f>N1059*S1059</f>
        <v>0</v>
      </c>
      <c r="U1059" s="25">
        <v>21</v>
      </c>
      <c r="V1059" s="25">
        <f>P1059*(U1059/100)</f>
        <v>0</v>
      </c>
      <c r="W1059" s="25">
        <f>P1059+V1059</f>
        <v>0</v>
      </c>
      <c r="X1059" s="54"/>
      <c r="Y1059" s="53" t="s">
        <v>101</v>
      </c>
      <c r="Z1059" s="53" t="s">
        <v>43</v>
      </c>
    </row>
    <row r="1060" spans="6:26" s="52" customFormat="1" ht="36" outlineLevel="2" x14ac:dyDescent="0.2">
      <c r="F1060" s="20">
        <v>8</v>
      </c>
      <c r="G1060" s="21" t="s">
        <v>10</v>
      </c>
      <c r="H1060" s="53" t="s">
        <v>428</v>
      </c>
      <c r="I1060" s="53"/>
      <c r="J1060" s="54" t="s">
        <v>2147</v>
      </c>
      <c r="K1060" s="21" t="s">
        <v>64</v>
      </c>
      <c r="L1060" s="55">
        <v>2</v>
      </c>
      <c r="M1060" s="24">
        <v>0</v>
      </c>
      <c r="N1060" s="55">
        <f t="shared" si="152"/>
        <v>2</v>
      </c>
      <c r="O1060" s="24">
        <v>0</v>
      </c>
      <c r="P1060" s="25">
        <f t="shared" si="153"/>
        <v>0</v>
      </c>
      <c r="Q1060" s="56"/>
      <c r="R1060" s="57">
        <f>N1060*Q1060</f>
        <v>0</v>
      </c>
      <c r="S1060" s="56"/>
      <c r="T1060" s="57">
        <f>N1060*S1060</f>
        <v>0</v>
      </c>
      <c r="U1060" s="25">
        <v>21</v>
      </c>
      <c r="V1060" s="25">
        <f>P1060*(U1060/100)</f>
        <v>0</v>
      </c>
      <c r="W1060" s="25">
        <f>P1060+V1060</f>
        <v>0</v>
      </c>
      <c r="X1060" s="54"/>
      <c r="Y1060" s="53" t="s">
        <v>101</v>
      </c>
      <c r="Z1060" s="53" t="s">
        <v>43</v>
      </c>
    </row>
    <row r="1061" spans="6:26" s="52" customFormat="1" ht="36" outlineLevel="2" x14ac:dyDescent="0.2">
      <c r="F1061" s="20">
        <v>9</v>
      </c>
      <c r="G1061" s="21" t="s">
        <v>10</v>
      </c>
      <c r="H1061" s="53" t="s">
        <v>429</v>
      </c>
      <c r="I1061" s="53"/>
      <c r="J1061" s="54" t="s">
        <v>2152</v>
      </c>
      <c r="K1061" s="21" t="s">
        <v>64</v>
      </c>
      <c r="L1061" s="55">
        <v>1</v>
      </c>
      <c r="M1061" s="24">
        <v>0</v>
      </c>
      <c r="N1061" s="55">
        <f t="shared" si="152"/>
        <v>1</v>
      </c>
      <c r="O1061" s="24">
        <v>0</v>
      </c>
      <c r="P1061" s="25">
        <f t="shared" si="153"/>
        <v>0</v>
      </c>
      <c r="Q1061" s="56"/>
      <c r="R1061" s="57">
        <f>N1061*Q1061</f>
        <v>0</v>
      </c>
      <c r="S1061" s="56"/>
      <c r="T1061" s="57">
        <f>N1061*S1061</f>
        <v>0</v>
      </c>
      <c r="U1061" s="25">
        <v>21</v>
      </c>
      <c r="V1061" s="25">
        <f>P1061*(U1061/100)</f>
        <v>0</v>
      </c>
      <c r="W1061" s="25">
        <f>P1061+V1061</f>
        <v>0</v>
      </c>
      <c r="X1061" s="54"/>
      <c r="Y1061" s="53" t="s">
        <v>101</v>
      </c>
      <c r="Z1061" s="53" t="s">
        <v>43</v>
      </c>
    </row>
    <row r="1062" spans="6:26" s="52" customFormat="1" ht="36" outlineLevel="2" x14ac:dyDescent="0.2">
      <c r="F1062" s="20">
        <v>10</v>
      </c>
      <c r="G1062" s="21" t="s">
        <v>10</v>
      </c>
      <c r="H1062" s="53" t="s">
        <v>430</v>
      </c>
      <c r="I1062" s="53"/>
      <c r="J1062" s="54" t="s">
        <v>2155</v>
      </c>
      <c r="K1062" s="21" t="s">
        <v>64</v>
      </c>
      <c r="L1062" s="55">
        <v>1</v>
      </c>
      <c r="M1062" s="24">
        <v>0</v>
      </c>
      <c r="N1062" s="55">
        <f t="shared" si="152"/>
        <v>1</v>
      </c>
      <c r="O1062" s="24">
        <v>0</v>
      </c>
      <c r="P1062" s="25">
        <f t="shared" si="153"/>
        <v>0</v>
      </c>
      <c r="Q1062" s="56"/>
      <c r="R1062" s="57">
        <f>N1062*Q1062</f>
        <v>0</v>
      </c>
      <c r="S1062" s="56"/>
      <c r="T1062" s="57">
        <f>N1062*S1062</f>
        <v>0</v>
      </c>
      <c r="U1062" s="25">
        <v>21</v>
      </c>
      <c r="V1062" s="25">
        <f>P1062*(U1062/100)</f>
        <v>0</v>
      </c>
      <c r="W1062" s="25">
        <f>P1062+V1062</f>
        <v>0</v>
      </c>
      <c r="X1062" s="54"/>
      <c r="Y1062" s="53" t="s">
        <v>101</v>
      </c>
      <c r="Z1062" s="53" t="s">
        <v>43</v>
      </c>
    </row>
    <row r="1063" spans="6:26" s="52" customFormat="1" ht="48" outlineLevel="2" x14ac:dyDescent="0.2">
      <c r="F1063" s="20">
        <v>11</v>
      </c>
      <c r="G1063" s="21" t="s">
        <v>10</v>
      </c>
      <c r="H1063" s="53" t="s">
        <v>431</v>
      </c>
      <c r="I1063" s="53"/>
      <c r="J1063" s="54" t="s">
        <v>2179</v>
      </c>
      <c r="K1063" s="21" t="s">
        <v>64</v>
      </c>
      <c r="L1063" s="55">
        <v>1</v>
      </c>
      <c r="M1063" s="24">
        <v>0</v>
      </c>
      <c r="N1063" s="55">
        <f t="shared" si="152"/>
        <v>1</v>
      </c>
      <c r="O1063" s="24">
        <v>0</v>
      </c>
      <c r="P1063" s="25">
        <f t="shared" si="153"/>
        <v>0</v>
      </c>
      <c r="Q1063" s="56"/>
      <c r="R1063" s="57">
        <f>N1063*Q1063</f>
        <v>0</v>
      </c>
      <c r="S1063" s="56"/>
      <c r="T1063" s="57">
        <f>N1063*S1063</f>
        <v>0</v>
      </c>
      <c r="U1063" s="25">
        <v>21</v>
      </c>
      <c r="V1063" s="25">
        <f>P1063*(U1063/100)</f>
        <v>0</v>
      </c>
      <c r="W1063" s="25">
        <f>P1063+V1063</f>
        <v>0</v>
      </c>
      <c r="X1063" s="54"/>
      <c r="Y1063" s="53" t="s">
        <v>101</v>
      </c>
      <c r="Z1063" s="53" t="s">
        <v>43</v>
      </c>
    </row>
    <row r="1064" spans="6:26" s="52" customFormat="1" ht="36" outlineLevel="2" x14ac:dyDescent="0.2">
      <c r="F1064" s="20">
        <v>12</v>
      </c>
      <c r="G1064" s="21" t="s">
        <v>10</v>
      </c>
      <c r="H1064" s="53" t="s">
        <v>432</v>
      </c>
      <c r="I1064" s="53"/>
      <c r="J1064" s="54" t="s">
        <v>2156</v>
      </c>
      <c r="K1064" s="21" t="s">
        <v>64</v>
      </c>
      <c r="L1064" s="55">
        <v>1</v>
      </c>
      <c r="M1064" s="24">
        <v>0</v>
      </c>
      <c r="N1064" s="55">
        <f t="shared" si="152"/>
        <v>1</v>
      </c>
      <c r="O1064" s="24">
        <v>0</v>
      </c>
      <c r="P1064" s="25">
        <f t="shared" si="153"/>
        <v>0</v>
      </c>
      <c r="Q1064" s="56"/>
      <c r="R1064" s="57">
        <f>N1064*Q1064</f>
        <v>0</v>
      </c>
      <c r="S1064" s="56"/>
      <c r="T1064" s="57">
        <f>N1064*S1064</f>
        <v>0</v>
      </c>
      <c r="U1064" s="25">
        <v>21</v>
      </c>
      <c r="V1064" s="25">
        <f>P1064*(U1064/100)</f>
        <v>0</v>
      </c>
      <c r="W1064" s="25">
        <f>P1064+V1064</f>
        <v>0</v>
      </c>
      <c r="X1064" s="54"/>
      <c r="Y1064" s="53" t="s">
        <v>101</v>
      </c>
      <c r="Z1064" s="53" t="s">
        <v>43</v>
      </c>
    </row>
    <row r="1065" spans="6:26" s="52" customFormat="1" ht="36" outlineLevel="2" x14ac:dyDescent="0.2">
      <c r="F1065" s="20">
        <v>13</v>
      </c>
      <c r="G1065" s="21" t="s">
        <v>10</v>
      </c>
      <c r="H1065" s="53" t="s">
        <v>433</v>
      </c>
      <c r="I1065" s="53"/>
      <c r="J1065" s="54" t="s">
        <v>2157</v>
      </c>
      <c r="K1065" s="21" t="s">
        <v>64</v>
      </c>
      <c r="L1065" s="55">
        <v>5</v>
      </c>
      <c r="M1065" s="24">
        <v>0</v>
      </c>
      <c r="N1065" s="55">
        <f t="shared" si="152"/>
        <v>5</v>
      </c>
      <c r="O1065" s="24">
        <v>0</v>
      </c>
      <c r="P1065" s="25">
        <f t="shared" si="153"/>
        <v>0</v>
      </c>
      <c r="Q1065" s="56"/>
      <c r="R1065" s="57">
        <f>N1065*Q1065</f>
        <v>0</v>
      </c>
      <c r="S1065" s="56"/>
      <c r="T1065" s="57">
        <f>N1065*S1065</f>
        <v>0</v>
      </c>
      <c r="U1065" s="25">
        <v>21</v>
      </c>
      <c r="V1065" s="25">
        <f>P1065*(U1065/100)</f>
        <v>0</v>
      </c>
      <c r="W1065" s="25">
        <f>P1065+V1065</f>
        <v>0</v>
      </c>
      <c r="X1065" s="54"/>
      <c r="Y1065" s="53" t="s">
        <v>101</v>
      </c>
      <c r="Z1065" s="53" t="s">
        <v>43</v>
      </c>
    </row>
    <row r="1066" spans="6:26" s="52" customFormat="1" ht="36" outlineLevel="2" x14ac:dyDescent="0.2">
      <c r="F1066" s="20">
        <v>14</v>
      </c>
      <c r="G1066" s="21" t="s">
        <v>10</v>
      </c>
      <c r="H1066" s="53" t="s">
        <v>434</v>
      </c>
      <c r="I1066" s="53"/>
      <c r="J1066" s="54" t="s">
        <v>2158</v>
      </c>
      <c r="K1066" s="21" t="s">
        <v>64</v>
      </c>
      <c r="L1066" s="55">
        <v>3</v>
      </c>
      <c r="M1066" s="24">
        <v>0</v>
      </c>
      <c r="N1066" s="55">
        <f t="shared" si="152"/>
        <v>3</v>
      </c>
      <c r="O1066" s="24">
        <v>0</v>
      </c>
      <c r="P1066" s="25">
        <f t="shared" si="153"/>
        <v>0</v>
      </c>
      <c r="Q1066" s="56"/>
      <c r="R1066" s="57">
        <f>N1066*Q1066</f>
        <v>0</v>
      </c>
      <c r="S1066" s="56"/>
      <c r="T1066" s="57">
        <f>N1066*S1066</f>
        <v>0</v>
      </c>
      <c r="U1066" s="25">
        <v>21</v>
      </c>
      <c r="V1066" s="25">
        <f>P1066*(U1066/100)</f>
        <v>0</v>
      </c>
      <c r="W1066" s="25">
        <f>P1066+V1066</f>
        <v>0</v>
      </c>
      <c r="X1066" s="54"/>
      <c r="Y1066" s="53" t="s">
        <v>101</v>
      </c>
      <c r="Z1066" s="53" t="s">
        <v>43</v>
      </c>
    </row>
    <row r="1067" spans="6:26" s="52" customFormat="1" ht="36" outlineLevel="2" x14ac:dyDescent="0.2">
      <c r="F1067" s="20">
        <v>15</v>
      </c>
      <c r="G1067" s="21" t="s">
        <v>10</v>
      </c>
      <c r="H1067" s="53" t="s">
        <v>435</v>
      </c>
      <c r="I1067" s="53"/>
      <c r="J1067" s="54" t="s">
        <v>2140</v>
      </c>
      <c r="K1067" s="21" t="s">
        <v>64</v>
      </c>
      <c r="L1067" s="55">
        <v>1</v>
      </c>
      <c r="M1067" s="24">
        <v>0</v>
      </c>
      <c r="N1067" s="55">
        <f t="shared" si="152"/>
        <v>1</v>
      </c>
      <c r="O1067" s="24">
        <v>0</v>
      </c>
      <c r="P1067" s="25">
        <f t="shared" si="153"/>
        <v>0</v>
      </c>
      <c r="Q1067" s="56"/>
      <c r="R1067" s="57">
        <f>N1067*Q1067</f>
        <v>0</v>
      </c>
      <c r="S1067" s="56"/>
      <c r="T1067" s="57">
        <f>N1067*S1067</f>
        <v>0</v>
      </c>
      <c r="U1067" s="25">
        <v>21</v>
      </c>
      <c r="V1067" s="25">
        <f>P1067*(U1067/100)</f>
        <v>0</v>
      </c>
      <c r="W1067" s="25">
        <f>P1067+V1067</f>
        <v>0</v>
      </c>
      <c r="X1067" s="54"/>
      <c r="Y1067" s="53" t="s">
        <v>101</v>
      </c>
      <c r="Z1067" s="53" t="s">
        <v>43</v>
      </c>
    </row>
    <row r="1068" spans="6:26" s="52" customFormat="1" ht="24" outlineLevel="2" x14ac:dyDescent="0.2">
      <c r="F1068" s="20">
        <v>16</v>
      </c>
      <c r="G1068" s="21" t="s">
        <v>10</v>
      </c>
      <c r="H1068" s="53" t="s">
        <v>436</v>
      </c>
      <c r="I1068" s="53"/>
      <c r="J1068" s="54" t="s">
        <v>2093</v>
      </c>
      <c r="K1068" s="21" t="s">
        <v>64</v>
      </c>
      <c r="L1068" s="55">
        <v>1</v>
      </c>
      <c r="M1068" s="24">
        <v>0</v>
      </c>
      <c r="N1068" s="55">
        <f t="shared" si="152"/>
        <v>1</v>
      </c>
      <c r="O1068" s="24">
        <v>0</v>
      </c>
      <c r="P1068" s="25">
        <f t="shared" si="153"/>
        <v>0</v>
      </c>
      <c r="Q1068" s="56"/>
      <c r="R1068" s="57">
        <f>N1068*Q1068</f>
        <v>0</v>
      </c>
      <c r="S1068" s="56"/>
      <c r="T1068" s="57">
        <f>N1068*S1068</f>
        <v>0</v>
      </c>
      <c r="U1068" s="25">
        <v>21</v>
      </c>
      <c r="V1068" s="25">
        <f>P1068*(U1068/100)</f>
        <v>0</v>
      </c>
      <c r="W1068" s="25">
        <f>P1068+V1068</f>
        <v>0</v>
      </c>
      <c r="X1068" s="54"/>
      <c r="Y1068" s="53" t="s">
        <v>101</v>
      </c>
      <c r="Z1068" s="53" t="s">
        <v>43</v>
      </c>
    </row>
    <row r="1069" spans="6:26" s="52" customFormat="1" ht="12" outlineLevel="2" x14ac:dyDescent="0.2">
      <c r="F1069" s="20">
        <v>17</v>
      </c>
      <c r="G1069" s="21" t="s">
        <v>10</v>
      </c>
      <c r="H1069" s="53" t="s">
        <v>437</v>
      </c>
      <c r="I1069" s="53"/>
      <c r="J1069" s="54" t="s">
        <v>1853</v>
      </c>
      <c r="K1069" s="21" t="s">
        <v>64</v>
      </c>
      <c r="L1069" s="55">
        <v>2</v>
      </c>
      <c r="M1069" s="24">
        <v>0</v>
      </c>
      <c r="N1069" s="55">
        <f t="shared" si="152"/>
        <v>2</v>
      </c>
      <c r="O1069" s="24">
        <v>0</v>
      </c>
      <c r="P1069" s="25">
        <f t="shared" si="153"/>
        <v>0</v>
      </c>
      <c r="Q1069" s="56"/>
      <c r="R1069" s="57">
        <f>N1069*Q1069</f>
        <v>0</v>
      </c>
      <c r="S1069" s="56"/>
      <c r="T1069" s="57">
        <f>N1069*S1069</f>
        <v>0</v>
      </c>
      <c r="U1069" s="25">
        <v>21</v>
      </c>
      <c r="V1069" s="25">
        <f>P1069*(U1069/100)</f>
        <v>0</v>
      </c>
      <c r="W1069" s="25">
        <f>P1069+V1069</f>
        <v>0</v>
      </c>
      <c r="X1069" s="54"/>
      <c r="Y1069" s="53" t="s">
        <v>101</v>
      </c>
      <c r="Z1069" s="53" t="s">
        <v>43</v>
      </c>
    </row>
    <row r="1070" spans="6:26" s="52" customFormat="1" ht="48" outlineLevel="2" x14ac:dyDescent="0.2">
      <c r="F1070" s="20">
        <v>18</v>
      </c>
      <c r="G1070" s="21" t="s">
        <v>10</v>
      </c>
      <c r="H1070" s="53" t="s">
        <v>438</v>
      </c>
      <c r="I1070" s="53"/>
      <c r="J1070" s="54" t="s">
        <v>2195</v>
      </c>
      <c r="K1070" s="21" t="s">
        <v>64</v>
      </c>
      <c r="L1070" s="55">
        <v>2</v>
      </c>
      <c r="M1070" s="24">
        <v>0</v>
      </c>
      <c r="N1070" s="55">
        <f t="shared" si="152"/>
        <v>2</v>
      </c>
      <c r="O1070" s="24">
        <v>0</v>
      </c>
      <c r="P1070" s="25">
        <f t="shared" si="153"/>
        <v>0</v>
      </c>
      <c r="Q1070" s="56"/>
      <c r="R1070" s="57">
        <f>N1070*Q1070</f>
        <v>0</v>
      </c>
      <c r="S1070" s="56"/>
      <c r="T1070" s="57">
        <f>N1070*S1070</f>
        <v>0</v>
      </c>
      <c r="U1070" s="25">
        <v>21</v>
      </c>
      <c r="V1070" s="25">
        <f>P1070*(U1070/100)</f>
        <v>0</v>
      </c>
      <c r="W1070" s="25">
        <f>P1070+V1070</f>
        <v>0</v>
      </c>
      <c r="X1070" s="54"/>
      <c r="Y1070" s="53" t="s">
        <v>101</v>
      </c>
      <c r="Z1070" s="53" t="s">
        <v>43</v>
      </c>
    </row>
    <row r="1071" spans="6:26" s="52" customFormat="1" ht="48" outlineLevel="2" x14ac:dyDescent="0.2">
      <c r="F1071" s="20">
        <v>19</v>
      </c>
      <c r="G1071" s="21" t="s">
        <v>10</v>
      </c>
      <c r="H1071" s="53" t="s">
        <v>439</v>
      </c>
      <c r="I1071" s="53"/>
      <c r="J1071" s="54" t="s">
        <v>2190</v>
      </c>
      <c r="K1071" s="21" t="s">
        <v>64</v>
      </c>
      <c r="L1071" s="55">
        <v>2</v>
      </c>
      <c r="M1071" s="24">
        <v>0</v>
      </c>
      <c r="N1071" s="55">
        <f t="shared" si="152"/>
        <v>2</v>
      </c>
      <c r="O1071" s="24">
        <v>0</v>
      </c>
      <c r="P1071" s="25">
        <f t="shared" si="153"/>
        <v>0</v>
      </c>
      <c r="Q1071" s="56"/>
      <c r="R1071" s="57">
        <f>N1071*Q1071</f>
        <v>0</v>
      </c>
      <c r="S1071" s="56"/>
      <c r="T1071" s="57">
        <f>N1071*S1071</f>
        <v>0</v>
      </c>
      <c r="U1071" s="25">
        <v>21</v>
      </c>
      <c r="V1071" s="25">
        <f>P1071*(U1071/100)</f>
        <v>0</v>
      </c>
      <c r="W1071" s="25">
        <f>P1071+V1071</f>
        <v>0</v>
      </c>
      <c r="X1071" s="54"/>
      <c r="Y1071" s="53" t="s">
        <v>101</v>
      </c>
      <c r="Z1071" s="53" t="s">
        <v>43</v>
      </c>
    </row>
    <row r="1072" spans="6:26" s="52" customFormat="1" ht="36" outlineLevel="2" x14ac:dyDescent="0.2">
      <c r="F1072" s="20">
        <v>20</v>
      </c>
      <c r="G1072" s="21" t="s">
        <v>10</v>
      </c>
      <c r="H1072" s="53" t="s">
        <v>440</v>
      </c>
      <c r="I1072" s="53"/>
      <c r="J1072" s="54" t="s">
        <v>2173</v>
      </c>
      <c r="K1072" s="21" t="s">
        <v>64</v>
      </c>
      <c r="L1072" s="55">
        <v>1</v>
      </c>
      <c r="M1072" s="24">
        <v>0</v>
      </c>
      <c r="N1072" s="55">
        <f t="shared" si="152"/>
        <v>1</v>
      </c>
      <c r="O1072" s="24">
        <v>0</v>
      </c>
      <c r="P1072" s="25">
        <f t="shared" si="153"/>
        <v>0</v>
      </c>
      <c r="Q1072" s="56"/>
      <c r="R1072" s="57">
        <f>N1072*Q1072</f>
        <v>0</v>
      </c>
      <c r="S1072" s="56"/>
      <c r="T1072" s="57">
        <f>N1072*S1072</f>
        <v>0</v>
      </c>
      <c r="U1072" s="25">
        <v>21</v>
      </c>
      <c r="V1072" s="25">
        <f>P1072*(U1072/100)</f>
        <v>0</v>
      </c>
      <c r="W1072" s="25">
        <f>P1072+V1072</f>
        <v>0</v>
      </c>
      <c r="X1072" s="54"/>
      <c r="Y1072" s="53" t="s">
        <v>101</v>
      </c>
      <c r="Z1072" s="53" t="s">
        <v>43</v>
      </c>
    </row>
    <row r="1073" spans="6:26" s="52" customFormat="1" ht="48" outlineLevel="2" x14ac:dyDescent="0.2">
      <c r="F1073" s="20">
        <v>21</v>
      </c>
      <c r="G1073" s="21" t="s">
        <v>10</v>
      </c>
      <c r="H1073" s="53" t="s">
        <v>441</v>
      </c>
      <c r="I1073" s="53"/>
      <c r="J1073" s="54" t="s">
        <v>2187</v>
      </c>
      <c r="K1073" s="21" t="s">
        <v>64</v>
      </c>
      <c r="L1073" s="55">
        <v>2</v>
      </c>
      <c r="M1073" s="24">
        <v>0</v>
      </c>
      <c r="N1073" s="55">
        <f t="shared" si="152"/>
        <v>2</v>
      </c>
      <c r="O1073" s="24">
        <v>0</v>
      </c>
      <c r="P1073" s="25">
        <f t="shared" si="153"/>
        <v>0</v>
      </c>
      <c r="Q1073" s="56"/>
      <c r="R1073" s="57">
        <f>N1073*Q1073</f>
        <v>0</v>
      </c>
      <c r="S1073" s="56"/>
      <c r="T1073" s="57">
        <f>N1073*S1073</f>
        <v>0</v>
      </c>
      <c r="U1073" s="25">
        <v>21</v>
      </c>
      <c r="V1073" s="25">
        <f>P1073*(U1073/100)</f>
        <v>0</v>
      </c>
      <c r="W1073" s="25">
        <f>P1073+V1073</f>
        <v>0</v>
      </c>
      <c r="X1073" s="54"/>
      <c r="Y1073" s="53" t="s">
        <v>101</v>
      </c>
      <c r="Z1073" s="53" t="s">
        <v>43</v>
      </c>
    </row>
    <row r="1074" spans="6:26" s="52" customFormat="1" ht="36" outlineLevel="2" x14ac:dyDescent="0.2">
      <c r="F1074" s="20">
        <v>22</v>
      </c>
      <c r="G1074" s="21" t="s">
        <v>10</v>
      </c>
      <c r="H1074" s="53" t="s">
        <v>442</v>
      </c>
      <c r="I1074" s="53"/>
      <c r="J1074" s="54" t="s">
        <v>2139</v>
      </c>
      <c r="K1074" s="21" t="s">
        <v>64</v>
      </c>
      <c r="L1074" s="55">
        <v>1</v>
      </c>
      <c r="M1074" s="24">
        <v>0</v>
      </c>
      <c r="N1074" s="55">
        <f t="shared" si="152"/>
        <v>1</v>
      </c>
      <c r="O1074" s="24">
        <v>0</v>
      </c>
      <c r="P1074" s="25">
        <f t="shared" si="153"/>
        <v>0</v>
      </c>
      <c r="Q1074" s="56"/>
      <c r="R1074" s="57">
        <f>N1074*Q1074</f>
        <v>0</v>
      </c>
      <c r="S1074" s="56"/>
      <c r="T1074" s="57">
        <f>N1074*S1074</f>
        <v>0</v>
      </c>
      <c r="U1074" s="25">
        <v>21</v>
      </c>
      <c r="V1074" s="25">
        <f>P1074*(U1074/100)</f>
        <v>0</v>
      </c>
      <c r="W1074" s="25">
        <f>P1074+V1074</f>
        <v>0</v>
      </c>
      <c r="X1074" s="54"/>
      <c r="Y1074" s="53" t="s">
        <v>101</v>
      </c>
      <c r="Z1074" s="53" t="s">
        <v>43</v>
      </c>
    </row>
    <row r="1075" spans="6:26" s="52" customFormat="1" ht="24" outlineLevel="2" x14ac:dyDescent="0.2">
      <c r="F1075" s="20">
        <v>23</v>
      </c>
      <c r="G1075" s="21" t="s">
        <v>10</v>
      </c>
      <c r="H1075" s="53" t="s">
        <v>443</v>
      </c>
      <c r="I1075" s="53"/>
      <c r="J1075" s="54" t="s">
        <v>2009</v>
      </c>
      <c r="K1075" s="21" t="s">
        <v>5</v>
      </c>
      <c r="L1075" s="55">
        <v>12.2</v>
      </c>
      <c r="M1075" s="24">
        <v>0</v>
      </c>
      <c r="N1075" s="55">
        <f t="shared" si="152"/>
        <v>12.2</v>
      </c>
      <c r="O1075" s="24">
        <v>0</v>
      </c>
      <c r="P1075" s="25">
        <f t="shared" si="153"/>
        <v>0</v>
      </c>
      <c r="Q1075" s="56"/>
      <c r="R1075" s="57">
        <f>N1075*Q1075</f>
        <v>0</v>
      </c>
      <c r="S1075" s="56"/>
      <c r="T1075" s="57">
        <f>N1075*S1075</f>
        <v>0</v>
      </c>
      <c r="U1075" s="25">
        <v>21</v>
      </c>
      <c r="V1075" s="25">
        <f>P1075*(U1075/100)</f>
        <v>0</v>
      </c>
      <c r="W1075" s="25">
        <f>P1075+V1075</f>
        <v>0</v>
      </c>
      <c r="X1075" s="54"/>
      <c r="Y1075" s="53" t="s">
        <v>101</v>
      </c>
      <c r="Z1075" s="53" t="s">
        <v>43</v>
      </c>
    </row>
    <row r="1076" spans="6:26" s="52" customFormat="1" ht="36" outlineLevel="2" x14ac:dyDescent="0.2">
      <c r="F1076" s="20">
        <v>24</v>
      </c>
      <c r="G1076" s="21" t="s">
        <v>10</v>
      </c>
      <c r="H1076" s="53" t="s">
        <v>444</v>
      </c>
      <c r="I1076" s="53"/>
      <c r="J1076" s="54" t="s">
        <v>2177</v>
      </c>
      <c r="K1076" s="21" t="s">
        <v>64</v>
      </c>
      <c r="L1076" s="55">
        <v>1</v>
      </c>
      <c r="M1076" s="24">
        <v>0</v>
      </c>
      <c r="N1076" s="55">
        <f t="shared" si="152"/>
        <v>1</v>
      </c>
      <c r="O1076" s="24">
        <v>0</v>
      </c>
      <c r="P1076" s="25">
        <f t="shared" si="153"/>
        <v>0</v>
      </c>
      <c r="Q1076" s="56"/>
      <c r="R1076" s="57">
        <f>N1076*Q1076</f>
        <v>0</v>
      </c>
      <c r="S1076" s="56"/>
      <c r="T1076" s="57">
        <f>N1076*S1076</f>
        <v>0</v>
      </c>
      <c r="U1076" s="25">
        <v>21</v>
      </c>
      <c r="V1076" s="25">
        <f>P1076*(U1076/100)</f>
        <v>0</v>
      </c>
      <c r="W1076" s="25">
        <f>P1076+V1076</f>
        <v>0</v>
      </c>
      <c r="X1076" s="54"/>
      <c r="Y1076" s="53" t="s">
        <v>101</v>
      </c>
      <c r="Z1076" s="53" t="s">
        <v>43</v>
      </c>
    </row>
    <row r="1077" spans="6:26" s="52" customFormat="1" ht="36" outlineLevel="2" x14ac:dyDescent="0.2">
      <c r="F1077" s="20">
        <v>25</v>
      </c>
      <c r="G1077" s="21" t="s">
        <v>10</v>
      </c>
      <c r="H1077" s="53" t="s">
        <v>445</v>
      </c>
      <c r="I1077" s="53"/>
      <c r="J1077" s="54" t="s">
        <v>2178</v>
      </c>
      <c r="K1077" s="21" t="s">
        <v>64</v>
      </c>
      <c r="L1077" s="55">
        <v>1</v>
      </c>
      <c r="M1077" s="24">
        <v>0</v>
      </c>
      <c r="N1077" s="55">
        <f t="shared" si="152"/>
        <v>1</v>
      </c>
      <c r="O1077" s="24">
        <v>0</v>
      </c>
      <c r="P1077" s="25">
        <f t="shared" si="153"/>
        <v>0</v>
      </c>
      <c r="Q1077" s="56"/>
      <c r="R1077" s="57">
        <f>N1077*Q1077</f>
        <v>0</v>
      </c>
      <c r="S1077" s="56"/>
      <c r="T1077" s="57">
        <f>N1077*S1077</f>
        <v>0</v>
      </c>
      <c r="U1077" s="25">
        <v>21</v>
      </c>
      <c r="V1077" s="25">
        <f>P1077*(U1077/100)</f>
        <v>0</v>
      </c>
      <c r="W1077" s="25">
        <f>P1077+V1077</f>
        <v>0</v>
      </c>
      <c r="X1077" s="54"/>
      <c r="Y1077" s="53" t="s">
        <v>101</v>
      </c>
      <c r="Z1077" s="53" t="s">
        <v>43</v>
      </c>
    </row>
    <row r="1078" spans="6:26" s="52" customFormat="1" ht="36" outlineLevel="2" x14ac:dyDescent="0.2">
      <c r="F1078" s="20">
        <v>26</v>
      </c>
      <c r="G1078" s="21" t="s">
        <v>10</v>
      </c>
      <c r="H1078" s="53" t="s">
        <v>446</v>
      </c>
      <c r="I1078" s="53"/>
      <c r="J1078" s="54" t="s">
        <v>2174</v>
      </c>
      <c r="K1078" s="21" t="s">
        <v>64</v>
      </c>
      <c r="L1078" s="55">
        <v>1</v>
      </c>
      <c r="M1078" s="24">
        <v>0</v>
      </c>
      <c r="N1078" s="55">
        <f t="shared" si="152"/>
        <v>1</v>
      </c>
      <c r="O1078" s="24">
        <v>0</v>
      </c>
      <c r="P1078" s="25">
        <f t="shared" si="153"/>
        <v>0</v>
      </c>
      <c r="Q1078" s="56"/>
      <c r="R1078" s="57">
        <f>N1078*Q1078</f>
        <v>0</v>
      </c>
      <c r="S1078" s="56"/>
      <c r="T1078" s="57">
        <f>N1078*S1078</f>
        <v>0</v>
      </c>
      <c r="U1078" s="25">
        <v>21</v>
      </c>
      <c r="V1078" s="25">
        <f>P1078*(U1078/100)</f>
        <v>0</v>
      </c>
      <c r="W1078" s="25">
        <f>P1078+V1078</f>
        <v>0</v>
      </c>
      <c r="X1078" s="54"/>
      <c r="Y1078" s="53" t="s">
        <v>101</v>
      </c>
      <c r="Z1078" s="53" t="s">
        <v>43</v>
      </c>
    </row>
    <row r="1079" spans="6:26" s="52" customFormat="1" ht="36" outlineLevel="2" x14ac:dyDescent="0.2">
      <c r="F1079" s="20">
        <v>27</v>
      </c>
      <c r="G1079" s="21" t="s">
        <v>10</v>
      </c>
      <c r="H1079" s="53" t="s">
        <v>447</v>
      </c>
      <c r="I1079" s="53"/>
      <c r="J1079" s="54" t="s">
        <v>2175</v>
      </c>
      <c r="K1079" s="21" t="s">
        <v>64</v>
      </c>
      <c r="L1079" s="55">
        <v>1</v>
      </c>
      <c r="M1079" s="24">
        <v>0</v>
      </c>
      <c r="N1079" s="55">
        <f t="shared" si="152"/>
        <v>1</v>
      </c>
      <c r="O1079" s="24">
        <v>0</v>
      </c>
      <c r="P1079" s="25">
        <f t="shared" si="153"/>
        <v>0</v>
      </c>
      <c r="Q1079" s="56"/>
      <c r="R1079" s="57">
        <f>N1079*Q1079</f>
        <v>0</v>
      </c>
      <c r="S1079" s="56"/>
      <c r="T1079" s="57">
        <f>N1079*S1079</f>
        <v>0</v>
      </c>
      <c r="U1079" s="25">
        <v>21</v>
      </c>
      <c r="V1079" s="25">
        <f>P1079*(U1079/100)</f>
        <v>0</v>
      </c>
      <c r="W1079" s="25">
        <f>P1079+V1079</f>
        <v>0</v>
      </c>
      <c r="X1079" s="54"/>
      <c r="Y1079" s="53" t="s">
        <v>101</v>
      </c>
      <c r="Z1079" s="53" t="s">
        <v>43</v>
      </c>
    </row>
    <row r="1080" spans="6:26" s="52" customFormat="1" ht="36" outlineLevel="2" x14ac:dyDescent="0.2">
      <c r="F1080" s="20">
        <v>28</v>
      </c>
      <c r="G1080" s="21" t="s">
        <v>10</v>
      </c>
      <c r="H1080" s="53" t="s">
        <v>448</v>
      </c>
      <c r="I1080" s="53"/>
      <c r="J1080" s="54" t="s">
        <v>2148</v>
      </c>
      <c r="K1080" s="21" t="s">
        <v>64</v>
      </c>
      <c r="L1080" s="55">
        <v>1</v>
      </c>
      <c r="M1080" s="24">
        <v>0</v>
      </c>
      <c r="N1080" s="55">
        <f t="shared" si="152"/>
        <v>1</v>
      </c>
      <c r="O1080" s="24">
        <v>0</v>
      </c>
      <c r="P1080" s="25">
        <f t="shared" si="153"/>
        <v>0</v>
      </c>
      <c r="Q1080" s="56"/>
      <c r="R1080" s="57">
        <f>N1080*Q1080</f>
        <v>0</v>
      </c>
      <c r="S1080" s="56"/>
      <c r="T1080" s="57">
        <f>N1080*S1080</f>
        <v>0</v>
      </c>
      <c r="U1080" s="25">
        <v>21</v>
      </c>
      <c r="V1080" s="25">
        <f>P1080*(U1080/100)</f>
        <v>0</v>
      </c>
      <c r="W1080" s="25">
        <f>P1080+V1080</f>
        <v>0</v>
      </c>
      <c r="X1080" s="54"/>
      <c r="Y1080" s="53" t="s">
        <v>101</v>
      </c>
      <c r="Z1080" s="53" t="s">
        <v>43</v>
      </c>
    </row>
    <row r="1081" spans="6:26" s="52" customFormat="1" ht="36" outlineLevel="2" x14ac:dyDescent="0.2">
      <c r="F1081" s="20">
        <v>29</v>
      </c>
      <c r="G1081" s="21" t="s">
        <v>10</v>
      </c>
      <c r="H1081" s="53" t="s">
        <v>449</v>
      </c>
      <c r="I1081" s="53"/>
      <c r="J1081" s="54" t="s">
        <v>2149</v>
      </c>
      <c r="K1081" s="21" t="s">
        <v>64</v>
      </c>
      <c r="L1081" s="55">
        <v>1</v>
      </c>
      <c r="M1081" s="24">
        <v>0</v>
      </c>
      <c r="N1081" s="55">
        <f t="shared" si="152"/>
        <v>1</v>
      </c>
      <c r="O1081" s="24">
        <v>0</v>
      </c>
      <c r="P1081" s="25">
        <f t="shared" si="153"/>
        <v>0</v>
      </c>
      <c r="Q1081" s="56"/>
      <c r="R1081" s="57">
        <f>N1081*Q1081</f>
        <v>0</v>
      </c>
      <c r="S1081" s="56"/>
      <c r="T1081" s="57">
        <f>N1081*S1081</f>
        <v>0</v>
      </c>
      <c r="U1081" s="25">
        <v>21</v>
      </c>
      <c r="V1081" s="25">
        <f>P1081*(U1081/100)</f>
        <v>0</v>
      </c>
      <c r="W1081" s="25">
        <f>P1081+V1081</f>
        <v>0</v>
      </c>
      <c r="X1081" s="54"/>
      <c r="Y1081" s="53" t="s">
        <v>101</v>
      </c>
      <c r="Z1081" s="53" t="s">
        <v>43</v>
      </c>
    </row>
    <row r="1082" spans="6:26" s="52" customFormat="1" ht="36" outlineLevel="2" x14ac:dyDescent="0.2">
      <c r="F1082" s="20">
        <v>30</v>
      </c>
      <c r="G1082" s="21" t="s">
        <v>10</v>
      </c>
      <c r="H1082" s="53" t="s">
        <v>450</v>
      </c>
      <c r="I1082" s="53"/>
      <c r="J1082" s="54" t="s">
        <v>2150</v>
      </c>
      <c r="K1082" s="21" t="s">
        <v>64</v>
      </c>
      <c r="L1082" s="55">
        <v>1</v>
      </c>
      <c r="M1082" s="24">
        <v>0</v>
      </c>
      <c r="N1082" s="55">
        <f t="shared" si="152"/>
        <v>1</v>
      </c>
      <c r="O1082" s="24">
        <v>0</v>
      </c>
      <c r="P1082" s="25">
        <f t="shared" si="153"/>
        <v>0</v>
      </c>
      <c r="Q1082" s="56"/>
      <c r="R1082" s="57">
        <f>N1082*Q1082</f>
        <v>0</v>
      </c>
      <c r="S1082" s="56"/>
      <c r="T1082" s="57">
        <f>N1082*S1082</f>
        <v>0</v>
      </c>
      <c r="U1082" s="25">
        <v>21</v>
      </c>
      <c r="V1082" s="25">
        <f>P1082*(U1082/100)</f>
        <v>0</v>
      </c>
      <c r="W1082" s="25">
        <f>P1082+V1082</f>
        <v>0</v>
      </c>
      <c r="X1082" s="54"/>
      <c r="Y1082" s="53" t="s">
        <v>101</v>
      </c>
      <c r="Z1082" s="53" t="s">
        <v>43</v>
      </c>
    </row>
    <row r="1083" spans="6:26" s="52" customFormat="1" ht="36" outlineLevel="2" x14ac:dyDescent="0.2">
      <c r="F1083" s="20">
        <v>31</v>
      </c>
      <c r="G1083" s="21" t="s">
        <v>10</v>
      </c>
      <c r="H1083" s="53" t="s">
        <v>451</v>
      </c>
      <c r="I1083" s="53"/>
      <c r="J1083" s="54" t="s">
        <v>2169</v>
      </c>
      <c r="K1083" s="21" t="s">
        <v>64</v>
      </c>
      <c r="L1083" s="55">
        <v>1</v>
      </c>
      <c r="M1083" s="24">
        <v>0</v>
      </c>
      <c r="N1083" s="55">
        <f t="shared" si="152"/>
        <v>1</v>
      </c>
      <c r="O1083" s="24">
        <v>0</v>
      </c>
      <c r="P1083" s="25">
        <f t="shared" si="153"/>
        <v>0</v>
      </c>
      <c r="Q1083" s="56"/>
      <c r="R1083" s="57">
        <f>N1083*Q1083</f>
        <v>0</v>
      </c>
      <c r="S1083" s="56"/>
      <c r="T1083" s="57">
        <f>N1083*S1083</f>
        <v>0</v>
      </c>
      <c r="U1083" s="25">
        <v>21</v>
      </c>
      <c r="V1083" s="25">
        <f>P1083*(U1083/100)</f>
        <v>0</v>
      </c>
      <c r="W1083" s="25">
        <f>P1083+V1083</f>
        <v>0</v>
      </c>
      <c r="X1083" s="54"/>
      <c r="Y1083" s="53" t="s">
        <v>101</v>
      </c>
      <c r="Z1083" s="53" t="s">
        <v>43</v>
      </c>
    </row>
    <row r="1084" spans="6:26" s="52" customFormat="1" ht="36" outlineLevel="2" x14ac:dyDescent="0.2">
      <c r="F1084" s="20">
        <v>32</v>
      </c>
      <c r="G1084" s="21" t="s">
        <v>10</v>
      </c>
      <c r="H1084" s="53" t="s">
        <v>452</v>
      </c>
      <c r="I1084" s="53"/>
      <c r="J1084" s="54" t="s">
        <v>2176</v>
      </c>
      <c r="K1084" s="21" t="s">
        <v>64</v>
      </c>
      <c r="L1084" s="55">
        <v>1</v>
      </c>
      <c r="M1084" s="24">
        <v>0</v>
      </c>
      <c r="N1084" s="55">
        <f t="shared" si="152"/>
        <v>1</v>
      </c>
      <c r="O1084" s="24">
        <v>0</v>
      </c>
      <c r="P1084" s="25">
        <f t="shared" si="153"/>
        <v>0</v>
      </c>
      <c r="Q1084" s="56"/>
      <c r="R1084" s="57">
        <f>N1084*Q1084</f>
        <v>0</v>
      </c>
      <c r="S1084" s="56"/>
      <c r="T1084" s="57">
        <f>N1084*S1084</f>
        <v>0</v>
      </c>
      <c r="U1084" s="25">
        <v>21</v>
      </c>
      <c r="V1084" s="25">
        <f>P1084*(U1084/100)</f>
        <v>0</v>
      </c>
      <c r="W1084" s="25">
        <f>P1084+V1084</f>
        <v>0</v>
      </c>
      <c r="X1084" s="54"/>
      <c r="Y1084" s="53" t="s">
        <v>101</v>
      </c>
      <c r="Z1084" s="53" t="s">
        <v>43</v>
      </c>
    </row>
    <row r="1085" spans="6:26" s="52" customFormat="1" ht="36" outlineLevel="2" x14ac:dyDescent="0.2">
      <c r="F1085" s="20">
        <v>33</v>
      </c>
      <c r="G1085" s="21" t="s">
        <v>10</v>
      </c>
      <c r="H1085" s="53" t="s">
        <v>453</v>
      </c>
      <c r="I1085" s="53"/>
      <c r="J1085" s="54" t="s">
        <v>2166</v>
      </c>
      <c r="K1085" s="21" t="s">
        <v>64</v>
      </c>
      <c r="L1085" s="55">
        <v>1</v>
      </c>
      <c r="M1085" s="24">
        <v>0</v>
      </c>
      <c r="N1085" s="55">
        <f t="shared" si="152"/>
        <v>1</v>
      </c>
      <c r="O1085" s="24">
        <v>0</v>
      </c>
      <c r="P1085" s="25">
        <f t="shared" si="153"/>
        <v>0</v>
      </c>
      <c r="Q1085" s="56"/>
      <c r="R1085" s="57">
        <f>N1085*Q1085</f>
        <v>0</v>
      </c>
      <c r="S1085" s="56"/>
      <c r="T1085" s="57">
        <f>N1085*S1085</f>
        <v>0</v>
      </c>
      <c r="U1085" s="25">
        <v>21</v>
      </c>
      <c r="V1085" s="25">
        <f>P1085*(U1085/100)</f>
        <v>0</v>
      </c>
      <c r="W1085" s="25">
        <f>P1085+V1085</f>
        <v>0</v>
      </c>
      <c r="X1085" s="54"/>
      <c r="Y1085" s="53" t="s">
        <v>101</v>
      </c>
      <c r="Z1085" s="53" t="s">
        <v>43</v>
      </c>
    </row>
    <row r="1086" spans="6:26" s="52" customFormat="1" ht="36" outlineLevel="2" x14ac:dyDescent="0.2">
      <c r="F1086" s="20">
        <v>34</v>
      </c>
      <c r="G1086" s="21" t="s">
        <v>10</v>
      </c>
      <c r="H1086" s="53" t="s">
        <v>454</v>
      </c>
      <c r="I1086" s="53"/>
      <c r="J1086" s="54" t="s">
        <v>2161</v>
      </c>
      <c r="K1086" s="21" t="s">
        <v>64</v>
      </c>
      <c r="L1086" s="55">
        <v>1</v>
      </c>
      <c r="M1086" s="24">
        <v>0</v>
      </c>
      <c r="N1086" s="55">
        <f t="shared" si="152"/>
        <v>1</v>
      </c>
      <c r="O1086" s="24">
        <v>0</v>
      </c>
      <c r="P1086" s="25">
        <f t="shared" si="153"/>
        <v>0</v>
      </c>
      <c r="Q1086" s="56"/>
      <c r="R1086" s="57">
        <f>N1086*Q1086</f>
        <v>0</v>
      </c>
      <c r="S1086" s="56"/>
      <c r="T1086" s="57">
        <f>N1086*S1086</f>
        <v>0</v>
      </c>
      <c r="U1086" s="25">
        <v>21</v>
      </c>
      <c r="V1086" s="25">
        <f>P1086*(U1086/100)</f>
        <v>0</v>
      </c>
      <c r="W1086" s="25">
        <f>P1086+V1086</f>
        <v>0</v>
      </c>
      <c r="X1086" s="54"/>
      <c r="Y1086" s="53" t="s">
        <v>101</v>
      </c>
      <c r="Z1086" s="53" t="s">
        <v>43</v>
      </c>
    </row>
    <row r="1087" spans="6:26" s="52" customFormat="1" ht="36" outlineLevel="2" x14ac:dyDescent="0.2">
      <c r="F1087" s="20">
        <v>35</v>
      </c>
      <c r="G1087" s="21" t="s">
        <v>10</v>
      </c>
      <c r="H1087" s="53" t="s">
        <v>455</v>
      </c>
      <c r="I1087" s="53"/>
      <c r="J1087" s="54" t="s">
        <v>2162</v>
      </c>
      <c r="K1087" s="21" t="s">
        <v>64</v>
      </c>
      <c r="L1087" s="55">
        <v>1</v>
      </c>
      <c r="M1087" s="24">
        <v>0</v>
      </c>
      <c r="N1087" s="55">
        <f t="shared" si="152"/>
        <v>1</v>
      </c>
      <c r="O1087" s="24">
        <v>0</v>
      </c>
      <c r="P1087" s="25">
        <f t="shared" si="153"/>
        <v>0</v>
      </c>
      <c r="Q1087" s="56"/>
      <c r="R1087" s="57">
        <f>N1087*Q1087</f>
        <v>0</v>
      </c>
      <c r="S1087" s="56"/>
      <c r="T1087" s="57">
        <f>N1087*S1087</f>
        <v>0</v>
      </c>
      <c r="U1087" s="25">
        <v>21</v>
      </c>
      <c r="V1087" s="25">
        <f>P1087*(U1087/100)</f>
        <v>0</v>
      </c>
      <c r="W1087" s="25">
        <f>P1087+V1087</f>
        <v>0</v>
      </c>
      <c r="X1087" s="54"/>
      <c r="Y1087" s="53" t="s">
        <v>101</v>
      </c>
      <c r="Z1087" s="53" t="s">
        <v>43</v>
      </c>
    </row>
    <row r="1088" spans="6:26" s="52" customFormat="1" ht="36" outlineLevel="2" x14ac:dyDescent="0.2">
      <c r="F1088" s="20">
        <v>36</v>
      </c>
      <c r="G1088" s="21" t="s">
        <v>10</v>
      </c>
      <c r="H1088" s="53" t="s">
        <v>456</v>
      </c>
      <c r="I1088" s="53"/>
      <c r="J1088" s="54" t="s">
        <v>2146</v>
      </c>
      <c r="K1088" s="21" t="s">
        <v>64</v>
      </c>
      <c r="L1088" s="55">
        <v>6</v>
      </c>
      <c r="M1088" s="24">
        <v>0</v>
      </c>
      <c r="N1088" s="55">
        <f t="shared" si="152"/>
        <v>6</v>
      </c>
      <c r="O1088" s="24">
        <v>0</v>
      </c>
      <c r="P1088" s="25">
        <f t="shared" si="153"/>
        <v>0</v>
      </c>
      <c r="Q1088" s="56"/>
      <c r="R1088" s="57">
        <f>N1088*Q1088</f>
        <v>0</v>
      </c>
      <c r="S1088" s="56"/>
      <c r="T1088" s="57">
        <f>N1088*S1088</f>
        <v>0</v>
      </c>
      <c r="U1088" s="25">
        <v>21</v>
      </c>
      <c r="V1088" s="25">
        <f>P1088*(U1088/100)</f>
        <v>0</v>
      </c>
      <c r="W1088" s="25">
        <f>P1088+V1088</f>
        <v>0</v>
      </c>
      <c r="X1088" s="54"/>
      <c r="Y1088" s="53" t="s">
        <v>101</v>
      </c>
      <c r="Z1088" s="53" t="s">
        <v>43</v>
      </c>
    </row>
    <row r="1089" spans="6:26" s="52" customFormat="1" ht="36" outlineLevel="2" x14ac:dyDescent="0.2">
      <c r="F1089" s="20">
        <v>37</v>
      </c>
      <c r="G1089" s="21" t="s">
        <v>10</v>
      </c>
      <c r="H1089" s="53" t="s">
        <v>457</v>
      </c>
      <c r="I1089" s="53"/>
      <c r="J1089" s="54" t="s">
        <v>2142</v>
      </c>
      <c r="K1089" s="21" t="s">
        <v>64</v>
      </c>
      <c r="L1089" s="55">
        <v>1</v>
      </c>
      <c r="M1089" s="24">
        <v>0</v>
      </c>
      <c r="N1089" s="55">
        <f t="shared" si="152"/>
        <v>1</v>
      </c>
      <c r="O1089" s="24">
        <v>0</v>
      </c>
      <c r="P1089" s="25">
        <f t="shared" si="153"/>
        <v>0</v>
      </c>
      <c r="Q1089" s="56"/>
      <c r="R1089" s="57">
        <f>N1089*Q1089</f>
        <v>0</v>
      </c>
      <c r="S1089" s="56"/>
      <c r="T1089" s="57">
        <f>N1089*S1089</f>
        <v>0</v>
      </c>
      <c r="U1089" s="25">
        <v>21</v>
      </c>
      <c r="V1089" s="25">
        <f>P1089*(U1089/100)</f>
        <v>0</v>
      </c>
      <c r="W1089" s="25">
        <f>P1089+V1089</f>
        <v>0</v>
      </c>
      <c r="X1089" s="54"/>
      <c r="Y1089" s="53" t="s">
        <v>101</v>
      </c>
      <c r="Z1089" s="53" t="s">
        <v>43</v>
      </c>
    </row>
    <row r="1090" spans="6:26" s="52" customFormat="1" ht="36" outlineLevel="2" x14ac:dyDescent="0.2">
      <c r="F1090" s="20">
        <v>38</v>
      </c>
      <c r="G1090" s="21" t="s">
        <v>10</v>
      </c>
      <c r="H1090" s="53" t="s">
        <v>458</v>
      </c>
      <c r="I1090" s="53"/>
      <c r="J1090" s="54" t="s">
        <v>2145</v>
      </c>
      <c r="K1090" s="21" t="s">
        <v>64</v>
      </c>
      <c r="L1090" s="55">
        <v>2</v>
      </c>
      <c r="M1090" s="24">
        <v>0</v>
      </c>
      <c r="N1090" s="55">
        <f t="shared" ref="N1090:N1107" si="154">L1090*(1+M1090/100)</f>
        <v>2</v>
      </c>
      <c r="O1090" s="24">
        <v>0</v>
      </c>
      <c r="P1090" s="25">
        <f t="shared" ref="P1090:P1107" si="155">N1090*O1090</f>
        <v>0</v>
      </c>
      <c r="Q1090" s="56"/>
      <c r="R1090" s="57">
        <f>N1090*Q1090</f>
        <v>0</v>
      </c>
      <c r="S1090" s="56"/>
      <c r="T1090" s="57">
        <f>N1090*S1090</f>
        <v>0</v>
      </c>
      <c r="U1090" s="25">
        <v>21</v>
      </c>
      <c r="V1090" s="25">
        <f>P1090*(U1090/100)</f>
        <v>0</v>
      </c>
      <c r="W1090" s="25">
        <f>P1090+V1090</f>
        <v>0</v>
      </c>
      <c r="X1090" s="54"/>
      <c r="Y1090" s="53" t="s">
        <v>101</v>
      </c>
      <c r="Z1090" s="53" t="s">
        <v>43</v>
      </c>
    </row>
    <row r="1091" spans="6:26" s="52" customFormat="1" ht="24" outlineLevel="2" x14ac:dyDescent="0.2">
      <c r="F1091" s="20">
        <v>39</v>
      </c>
      <c r="G1091" s="21" t="s">
        <v>10</v>
      </c>
      <c r="H1091" s="53" t="s">
        <v>459</v>
      </c>
      <c r="I1091" s="53"/>
      <c r="J1091" s="54" t="s">
        <v>2141</v>
      </c>
      <c r="K1091" s="21" t="s">
        <v>64</v>
      </c>
      <c r="L1091" s="55">
        <v>1</v>
      </c>
      <c r="M1091" s="24">
        <v>0</v>
      </c>
      <c r="N1091" s="55">
        <f t="shared" si="154"/>
        <v>1</v>
      </c>
      <c r="O1091" s="24">
        <v>0</v>
      </c>
      <c r="P1091" s="25">
        <f t="shared" si="155"/>
        <v>0</v>
      </c>
      <c r="Q1091" s="56"/>
      <c r="R1091" s="57">
        <f>N1091*Q1091</f>
        <v>0</v>
      </c>
      <c r="S1091" s="56"/>
      <c r="T1091" s="57">
        <f>N1091*S1091</f>
        <v>0</v>
      </c>
      <c r="U1091" s="25">
        <v>21</v>
      </c>
      <c r="V1091" s="25">
        <f>P1091*(U1091/100)</f>
        <v>0</v>
      </c>
      <c r="W1091" s="25">
        <f>P1091+V1091</f>
        <v>0</v>
      </c>
      <c r="X1091" s="54"/>
      <c r="Y1091" s="53" t="s">
        <v>101</v>
      </c>
      <c r="Z1091" s="53" t="s">
        <v>43</v>
      </c>
    </row>
    <row r="1092" spans="6:26" s="52" customFormat="1" ht="36" outlineLevel="2" x14ac:dyDescent="0.2">
      <c r="F1092" s="20">
        <v>40</v>
      </c>
      <c r="G1092" s="21" t="s">
        <v>10</v>
      </c>
      <c r="H1092" s="53" t="s">
        <v>460</v>
      </c>
      <c r="I1092" s="53"/>
      <c r="J1092" s="54" t="s">
        <v>2143</v>
      </c>
      <c r="K1092" s="21" t="s">
        <v>64</v>
      </c>
      <c r="L1092" s="55">
        <v>1</v>
      </c>
      <c r="M1092" s="24">
        <v>0</v>
      </c>
      <c r="N1092" s="55">
        <f t="shared" si="154"/>
        <v>1</v>
      </c>
      <c r="O1092" s="24">
        <v>0</v>
      </c>
      <c r="P1092" s="25">
        <f t="shared" si="155"/>
        <v>0</v>
      </c>
      <c r="Q1092" s="56"/>
      <c r="R1092" s="57">
        <f>N1092*Q1092</f>
        <v>0</v>
      </c>
      <c r="S1092" s="56"/>
      <c r="T1092" s="57">
        <f>N1092*S1092</f>
        <v>0</v>
      </c>
      <c r="U1092" s="25">
        <v>21</v>
      </c>
      <c r="V1092" s="25">
        <f>P1092*(U1092/100)</f>
        <v>0</v>
      </c>
      <c r="W1092" s="25">
        <f>P1092+V1092</f>
        <v>0</v>
      </c>
      <c r="X1092" s="54"/>
      <c r="Y1092" s="53" t="s">
        <v>101</v>
      </c>
      <c r="Z1092" s="53" t="s">
        <v>43</v>
      </c>
    </row>
    <row r="1093" spans="6:26" s="52" customFormat="1" ht="36" outlineLevel="2" x14ac:dyDescent="0.2">
      <c r="F1093" s="20">
        <v>41</v>
      </c>
      <c r="G1093" s="21" t="s">
        <v>10</v>
      </c>
      <c r="H1093" s="53" t="s">
        <v>461</v>
      </c>
      <c r="I1093" s="53"/>
      <c r="J1093" s="54" t="s">
        <v>2171</v>
      </c>
      <c r="K1093" s="21" t="s">
        <v>64</v>
      </c>
      <c r="L1093" s="55">
        <v>1</v>
      </c>
      <c r="M1093" s="24">
        <v>0</v>
      </c>
      <c r="N1093" s="55">
        <f t="shared" si="154"/>
        <v>1</v>
      </c>
      <c r="O1093" s="24">
        <v>0</v>
      </c>
      <c r="P1093" s="25">
        <f t="shared" si="155"/>
        <v>0</v>
      </c>
      <c r="Q1093" s="56"/>
      <c r="R1093" s="57">
        <f>N1093*Q1093</f>
        <v>0</v>
      </c>
      <c r="S1093" s="56"/>
      <c r="T1093" s="57">
        <f>N1093*S1093</f>
        <v>0</v>
      </c>
      <c r="U1093" s="25">
        <v>21</v>
      </c>
      <c r="V1093" s="25">
        <f>P1093*(U1093/100)</f>
        <v>0</v>
      </c>
      <c r="W1093" s="25">
        <f>P1093+V1093</f>
        <v>0</v>
      </c>
      <c r="X1093" s="54"/>
      <c r="Y1093" s="53" t="s">
        <v>101</v>
      </c>
      <c r="Z1093" s="53" t="s">
        <v>43</v>
      </c>
    </row>
    <row r="1094" spans="6:26" s="52" customFormat="1" ht="36" outlineLevel="2" x14ac:dyDescent="0.2">
      <c r="F1094" s="20">
        <v>42</v>
      </c>
      <c r="G1094" s="21" t="s">
        <v>10</v>
      </c>
      <c r="H1094" s="53" t="s">
        <v>462</v>
      </c>
      <c r="I1094" s="53"/>
      <c r="J1094" s="54" t="s">
        <v>2180</v>
      </c>
      <c r="K1094" s="21" t="s">
        <v>64</v>
      </c>
      <c r="L1094" s="55">
        <v>2</v>
      </c>
      <c r="M1094" s="24">
        <v>0</v>
      </c>
      <c r="N1094" s="55">
        <f t="shared" si="154"/>
        <v>2</v>
      </c>
      <c r="O1094" s="24">
        <v>0</v>
      </c>
      <c r="P1094" s="25">
        <f t="shared" si="155"/>
        <v>0</v>
      </c>
      <c r="Q1094" s="56"/>
      <c r="R1094" s="57">
        <f>N1094*Q1094</f>
        <v>0</v>
      </c>
      <c r="S1094" s="56"/>
      <c r="T1094" s="57">
        <f>N1094*S1094</f>
        <v>0</v>
      </c>
      <c r="U1094" s="25">
        <v>21</v>
      </c>
      <c r="V1094" s="25">
        <f>P1094*(U1094/100)</f>
        <v>0</v>
      </c>
      <c r="W1094" s="25">
        <f>P1094+V1094</f>
        <v>0</v>
      </c>
      <c r="X1094" s="54"/>
      <c r="Y1094" s="53" t="s">
        <v>101</v>
      </c>
      <c r="Z1094" s="53" t="s">
        <v>43</v>
      </c>
    </row>
    <row r="1095" spans="6:26" s="52" customFormat="1" ht="36" outlineLevel="2" x14ac:dyDescent="0.2">
      <c r="F1095" s="20">
        <v>43</v>
      </c>
      <c r="G1095" s="21" t="s">
        <v>10</v>
      </c>
      <c r="H1095" s="53" t="s">
        <v>463</v>
      </c>
      <c r="I1095" s="53"/>
      <c r="J1095" s="54" t="s">
        <v>2165</v>
      </c>
      <c r="K1095" s="21" t="s">
        <v>64</v>
      </c>
      <c r="L1095" s="55">
        <v>1</v>
      </c>
      <c r="M1095" s="24">
        <v>0</v>
      </c>
      <c r="N1095" s="55">
        <f t="shared" si="154"/>
        <v>1</v>
      </c>
      <c r="O1095" s="24">
        <v>0</v>
      </c>
      <c r="P1095" s="25">
        <f t="shared" si="155"/>
        <v>0</v>
      </c>
      <c r="Q1095" s="56"/>
      <c r="R1095" s="57">
        <f>N1095*Q1095</f>
        <v>0</v>
      </c>
      <c r="S1095" s="56"/>
      <c r="T1095" s="57">
        <f>N1095*S1095</f>
        <v>0</v>
      </c>
      <c r="U1095" s="25">
        <v>21</v>
      </c>
      <c r="V1095" s="25">
        <f>P1095*(U1095/100)</f>
        <v>0</v>
      </c>
      <c r="W1095" s="25">
        <f>P1095+V1095</f>
        <v>0</v>
      </c>
      <c r="X1095" s="54"/>
      <c r="Y1095" s="53" t="s">
        <v>101</v>
      </c>
      <c r="Z1095" s="53" t="s">
        <v>43</v>
      </c>
    </row>
    <row r="1096" spans="6:26" s="52" customFormat="1" ht="36" outlineLevel="2" x14ac:dyDescent="0.2">
      <c r="F1096" s="20">
        <v>44</v>
      </c>
      <c r="G1096" s="21" t="s">
        <v>10</v>
      </c>
      <c r="H1096" s="53" t="s">
        <v>464</v>
      </c>
      <c r="I1096" s="53"/>
      <c r="J1096" s="54" t="s">
        <v>2167</v>
      </c>
      <c r="K1096" s="21" t="s">
        <v>64</v>
      </c>
      <c r="L1096" s="55">
        <v>1</v>
      </c>
      <c r="M1096" s="24">
        <v>0</v>
      </c>
      <c r="N1096" s="55">
        <f t="shared" si="154"/>
        <v>1</v>
      </c>
      <c r="O1096" s="24">
        <v>0</v>
      </c>
      <c r="P1096" s="25">
        <f t="shared" si="155"/>
        <v>0</v>
      </c>
      <c r="Q1096" s="56"/>
      <c r="R1096" s="57">
        <f>N1096*Q1096</f>
        <v>0</v>
      </c>
      <c r="S1096" s="56"/>
      <c r="T1096" s="57">
        <f>N1096*S1096</f>
        <v>0</v>
      </c>
      <c r="U1096" s="25">
        <v>21</v>
      </c>
      <c r="V1096" s="25">
        <f>P1096*(U1096/100)</f>
        <v>0</v>
      </c>
      <c r="W1096" s="25">
        <f>P1096+V1096</f>
        <v>0</v>
      </c>
      <c r="X1096" s="54"/>
      <c r="Y1096" s="53" t="s">
        <v>101</v>
      </c>
      <c r="Z1096" s="53" t="s">
        <v>43</v>
      </c>
    </row>
    <row r="1097" spans="6:26" s="52" customFormat="1" ht="48" outlineLevel="2" x14ac:dyDescent="0.2">
      <c r="F1097" s="20">
        <v>45</v>
      </c>
      <c r="G1097" s="21" t="s">
        <v>10</v>
      </c>
      <c r="H1097" s="53" t="s">
        <v>465</v>
      </c>
      <c r="I1097" s="53"/>
      <c r="J1097" s="54" t="s">
        <v>2188</v>
      </c>
      <c r="K1097" s="21" t="s">
        <v>64</v>
      </c>
      <c r="L1097" s="55">
        <v>1</v>
      </c>
      <c r="M1097" s="24">
        <v>0</v>
      </c>
      <c r="N1097" s="55">
        <f t="shared" si="154"/>
        <v>1</v>
      </c>
      <c r="O1097" s="24">
        <v>0</v>
      </c>
      <c r="P1097" s="25">
        <f t="shared" si="155"/>
        <v>0</v>
      </c>
      <c r="Q1097" s="56"/>
      <c r="R1097" s="57">
        <f>N1097*Q1097</f>
        <v>0</v>
      </c>
      <c r="S1097" s="56"/>
      <c r="T1097" s="57">
        <f>N1097*S1097</f>
        <v>0</v>
      </c>
      <c r="U1097" s="25">
        <v>21</v>
      </c>
      <c r="V1097" s="25">
        <f>P1097*(U1097/100)</f>
        <v>0</v>
      </c>
      <c r="W1097" s="25">
        <f>P1097+V1097</f>
        <v>0</v>
      </c>
      <c r="X1097" s="54"/>
      <c r="Y1097" s="53" t="s">
        <v>101</v>
      </c>
      <c r="Z1097" s="53" t="s">
        <v>43</v>
      </c>
    </row>
    <row r="1098" spans="6:26" s="52" customFormat="1" ht="36" outlineLevel="2" x14ac:dyDescent="0.2">
      <c r="F1098" s="20">
        <v>46</v>
      </c>
      <c r="G1098" s="21" t="s">
        <v>10</v>
      </c>
      <c r="H1098" s="53" t="s">
        <v>466</v>
      </c>
      <c r="I1098" s="53"/>
      <c r="J1098" s="54" t="s">
        <v>2151</v>
      </c>
      <c r="K1098" s="21" t="s">
        <v>64</v>
      </c>
      <c r="L1098" s="55">
        <v>6</v>
      </c>
      <c r="M1098" s="24">
        <v>0</v>
      </c>
      <c r="N1098" s="55">
        <f t="shared" si="154"/>
        <v>6</v>
      </c>
      <c r="O1098" s="24">
        <v>0</v>
      </c>
      <c r="P1098" s="25">
        <f t="shared" si="155"/>
        <v>0</v>
      </c>
      <c r="Q1098" s="56"/>
      <c r="R1098" s="57">
        <f>N1098*Q1098</f>
        <v>0</v>
      </c>
      <c r="S1098" s="56"/>
      <c r="T1098" s="57">
        <f>N1098*S1098</f>
        <v>0</v>
      </c>
      <c r="U1098" s="25">
        <v>21</v>
      </c>
      <c r="V1098" s="25">
        <f>P1098*(U1098/100)</f>
        <v>0</v>
      </c>
      <c r="W1098" s="25">
        <f>P1098+V1098</f>
        <v>0</v>
      </c>
      <c r="X1098" s="54"/>
      <c r="Y1098" s="53" t="s">
        <v>101</v>
      </c>
      <c r="Z1098" s="53" t="s">
        <v>43</v>
      </c>
    </row>
    <row r="1099" spans="6:26" s="52" customFormat="1" ht="24" outlineLevel="2" x14ac:dyDescent="0.2">
      <c r="F1099" s="20">
        <v>47</v>
      </c>
      <c r="G1099" s="21" t="s">
        <v>10</v>
      </c>
      <c r="H1099" s="53" t="s">
        <v>467</v>
      </c>
      <c r="I1099" s="53"/>
      <c r="J1099" s="54" t="s">
        <v>2127</v>
      </c>
      <c r="K1099" s="21" t="s">
        <v>64</v>
      </c>
      <c r="L1099" s="55">
        <v>1</v>
      </c>
      <c r="M1099" s="24">
        <v>0</v>
      </c>
      <c r="N1099" s="55">
        <f t="shared" si="154"/>
        <v>1</v>
      </c>
      <c r="O1099" s="24">
        <v>0</v>
      </c>
      <c r="P1099" s="25">
        <f t="shared" si="155"/>
        <v>0</v>
      </c>
      <c r="Q1099" s="56"/>
      <c r="R1099" s="57">
        <f>N1099*Q1099</f>
        <v>0</v>
      </c>
      <c r="S1099" s="56"/>
      <c r="T1099" s="57">
        <f>N1099*S1099</f>
        <v>0</v>
      </c>
      <c r="U1099" s="25">
        <v>21</v>
      </c>
      <c r="V1099" s="25">
        <f>P1099*(U1099/100)</f>
        <v>0</v>
      </c>
      <c r="W1099" s="25">
        <f>P1099+V1099</f>
        <v>0</v>
      </c>
      <c r="X1099" s="54"/>
      <c r="Y1099" s="53" t="s">
        <v>101</v>
      </c>
      <c r="Z1099" s="53" t="s">
        <v>43</v>
      </c>
    </row>
    <row r="1100" spans="6:26" s="52" customFormat="1" ht="24" outlineLevel="2" x14ac:dyDescent="0.2">
      <c r="F1100" s="20">
        <v>48</v>
      </c>
      <c r="G1100" s="21" t="s">
        <v>10</v>
      </c>
      <c r="H1100" s="53" t="s">
        <v>468</v>
      </c>
      <c r="I1100" s="53"/>
      <c r="J1100" s="54" t="s">
        <v>2112</v>
      </c>
      <c r="K1100" s="21" t="s">
        <v>64</v>
      </c>
      <c r="L1100" s="55">
        <v>4</v>
      </c>
      <c r="M1100" s="24">
        <v>0</v>
      </c>
      <c r="N1100" s="55">
        <f t="shared" si="154"/>
        <v>4</v>
      </c>
      <c r="O1100" s="24">
        <v>0</v>
      </c>
      <c r="P1100" s="25">
        <f t="shared" si="155"/>
        <v>0</v>
      </c>
      <c r="Q1100" s="56"/>
      <c r="R1100" s="57">
        <f>N1100*Q1100</f>
        <v>0</v>
      </c>
      <c r="S1100" s="56"/>
      <c r="T1100" s="57">
        <f>N1100*S1100</f>
        <v>0</v>
      </c>
      <c r="U1100" s="25">
        <v>21</v>
      </c>
      <c r="V1100" s="25">
        <f>P1100*(U1100/100)</f>
        <v>0</v>
      </c>
      <c r="W1100" s="25">
        <f>P1100+V1100</f>
        <v>0</v>
      </c>
      <c r="X1100" s="54"/>
      <c r="Y1100" s="53" t="s">
        <v>101</v>
      </c>
      <c r="Z1100" s="53" t="s">
        <v>43</v>
      </c>
    </row>
    <row r="1101" spans="6:26" s="52" customFormat="1" ht="36" outlineLevel="2" x14ac:dyDescent="0.2">
      <c r="F1101" s="20">
        <v>49</v>
      </c>
      <c r="G1101" s="21" t="s">
        <v>10</v>
      </c>
      <c r="H1101" s="53" t="s">
        <v>469</v>
      </c>
      <c r="I1101" s="53"/>
      <c r="J1101" s="54" t="s">
        <v>2164</v>
      </c>
      <c r="K1101" s="21" t="s">
        <v>64</v>
      </c>
      <c r="L1101" s="55">
        <v>1</v>
      </c>
      <c r="M1101" s="24">
        <v>0</v>
      </c>
      <c r="N1101" s="55">
        <f t="shared" si="154"/>
        <v>1</v>
      </c>
      <c r="O1101" s="24">
        <v>0</v>
      </c>
      <c r="P1101" s="25">
        <f t="shared" si="155"/>
        <v>0</v>
      </c>
      <c r="Q1101" s="56"/>
      <c r="R1101" s="57">
        <f>N1101*Q1101</f>
        <v>0</v>
      </c>
      <c r="S1101" s="56"/>
      <c r="T1101" s="57">
        <f>N1101*S1101</f>
        <v>0</v>
      </c>
      <c r="U1101" s="25">
        <v>21</v>
      </c>
      <c r="V1101" s="25">
        <f>P1101*(U1101/100)</f>
        <v>0</v>
      </c>
      <c r="W1101" s="25">
        <f>P1101+V1101</f>
        <v>0</v>
      </c>
      <c r="X1101" s="54"/>
      <c r="Y1101" s="53" t="s">
        <v>101</v>
      </c>
      <c r="Z1101" s="53" t="s">
        <v>43</v>
      </c>
    </row>
    <row r="1102" spans="6:26" s="52" customFormat="1" ht="36" outlineLevel="2" x14ac:dyDescent="0.2">
      <c r="F1102" s="20">
        <v>50</v>
      </c>
      <c r="G1102" s="21" t="s">
        <v>10</v>
      </c>
      <c r="H1102" s="53" t="s">
        <v>470</v>
      </c>
      <c r="I1102" s="53"/>
      <c r="J1102" s="54" t="s">
        <v>2159</v>
      </c>
      <c r="K1102" s="21" t="s">
        <v>64</v>
      </c>
      <c r="L1102" s="55">
        <v>1</v>
      </c>
      <c r="M1102" s="24">
        <v>0</v>
      </c>
      <c r="N1102" s="55">
        <f t="shared" si="154"/>
        <v>1</v>
      </c>
      <c r="O1102" s="24">
        <v>0</v>
      </c>
      <c r="P1102" s="25">
        <f t="shared" si="155"/>
        <v>0</v>
      </c>
      <c r="Q1102" s="56"/>
      <c r="R1102" s="57">
        <f>N1102*Q1102</f>
        <v>0</v>
      </c>
      <c r="S1102" s="56"/>
      <c r="T1102" s="57">
        <f>N1102*S1102</f>
        <v>0</v>
      </c>
      <c r="U1102" s="25">
        <v>21</v>
      </c>
      <c r="V1102" s="25">
        <f>P1102*(U1102/100)</f>
        <v>0</v>
      </c>
      <c r="W1102" s="25">
        <f>P1102+V1102</f>
        <v>0</v>
      </c>
      <c r="X1102" s="54"/>
      <c r="Y1102" s="53" t="s">
        <v>101</v>
      </c>
      <c r="Z1102" s="53" t="s">
        <v>43</v>
      </c>
    </row>
    <row r="1103" spans="6:26" s="52" customFormat="1" ht="24" outlineLevel="2" x14ac:dyDescent="0.2">
      <c r="F1103" s="20">
        <v>51</v>
      </c>
      <c r="G1103" s="21" t="s">
        <v>10</v>
      </c>
      <c r="H1103" s="53" t="s">
        <v>471</v>
      </c>
      <c r="I1103" s="53"/>
      <c r="J1103" s="54" t="s">
        <v>1959</v>
      </c>
      <c r="K1103" s="21" t="s">
        <v>62</v>
      </c>
      <c r="L1103" s="55">
        <v>2</v>
      </c>
      <c r="M1103" s="24">
        <v>0</v>
      </c>
      <c r="N1103" s="55">
        <f t="shared" si="154"/>
        <v>2</v>
      </c>
      <c r="O1103" s="24">
        <v>0</v>
      </c>
      <c r="P1103" s="25">
        <f t="shared" si="155"/>
        <v>0</v>
      </c>
      <c r="Q1103" s="56"/>
      <c r="R1103" s="57">
        <f>N1103*Q1103</f>
        <v>0</v>
      </c>
      <c r="S1103" s="56"/>
      <c r="T1103" s="57">
        <f>N1103*S1103</f>
        <v>0</v>
      </c>
      <c r="U1103" s="25">
        <v>21</v>
      </c>
      <c r="V1103" s="25">
        <f>P1103*(U1103/100)</f>
        <v>0</v>
      </c>
      <c r="W1103" s="25">
        <f>P1103+V1103</f>
        <v>0</v>
      </c>
      <c r="X1103" s="54"/>
      <c r="Y1103" s="53" t="s">
        <v>101</v>
      </c>
      <c r="Z1103" s="53" t="s">
        <v>43</v>
      </c>
    </row>
    <row r="1104" spans="6:26" s="52" customFormat="1" ht="12" outlineLevel="2" x14ac:dyDescent="0.2">
      <c r="F1104" s="20">
        <v>52</v>
      </c>
      <c r="G1104" s="21" t="s">
        <v>10</v>
      </c>
      <c r="H1104" s="53" t="s">
        <v>472</v>
      </c>
      <c r="I1104" s="53"/>
      <c r="J1104" s="54" t="s">
        <v>1624</v>
      </c>
      <c r="K1104" s="21" t="s">
        <v>62</v>
      </c>
      <c r="L1104" s="55">
        <v>1</v>
      </c>
      <c r="M1104" s="24">
        <v>0</v>
      </c>
      <c r="N1104" s="55">
        <f t="shared" si="154"/>
        <v>1</v>
      </c>
      <c r="O1104" s="24">
        <v>0</v>
      </c>
      <c r="P1104" s="25">
        <f t="shared" si="155"/>
        <v>0</v>
      </c>
      <c r="Q1104" s="56"/>
      <c r="R1104" s="57">
        <f>N1104*Q1104</f>
        <v>0</v>
      </c>
      <c r="S1104" s="56">
        <v>0.2</v>
      </c>
      <c r="T1104" s="57">
        <f>N1104*S1104</f>
        <v>0.2</v>
      </c>
      <c r="U1104" s="25">
        <v>21</v>
      </c>
      <c r="V1104" s="25">
        <f>P1104*(U1104/100)</f>
        <v>0</v>
      </c>
      <c r="W1104" s="25">
        <f>P1104+V1104</f>
        <v>0</v>
      </c>
      <c r="X1104" s="54"/>
      <c r="Y1104" s="53" t="s">
        <v>101</v>
      </c>
      <c r="Z1104" s="53" t="s">
        <v>43</v>
      </c>
    </row>
    <row r="1105" spans="6:26" s="52" customFormat="1" ht="24" outlineLevel="2" x14ac:dyDescent="0.2">
      <c r="F1105" s="20">
        <v>53</v>
      </c>
      <c r="G1105" s="21" t="s">
        <v>10</v>
      </c>
      <c r="H1105" s="53" t="s">
        <v>473</v>
      </c>
      <c r="I1105" s="53"/>
      <c r="J1105" s="54" t="s">
        <v>2039</v>
      </c>
      <c r="K1105" s="21" t="s">
        <v>62</v>
      </c>
      <c r="L1105" s="55">
        <v>1</v>
      </c>
      <c r="M1105" s="24">
        <v>0</v>
      </c>
      <c r="N1105" s="55">
        <f t="shared" si="154"/>
        <v>1</v>
      </c>
      <c r="O1105" s="24">
        <v>0</v>
      </c>
      <c r="P1105" s="25">
        <f t="shared" si="155"/>
        <v>0</v>
      </c>
      <c r="Q1105" s="56"/>
      <c r="R1105" s="57">
        <f>N1105*Q1105</f>
        <v>0</v>
      </c>
      <c r="S1105" s="56"/>
      <c r="T1105" s="57">
        <f>N1105*S1105</f>
        <v>0</v>
      </c>
      <c r="U1105" s="25">
        <v>21</v>
      </c>
      <c r="V1105" s="25">
        <f>P1105*(U1105/100)</f>
        <v>0</v>
      </c>
      <c r="W1105" s="25">
        <f>P1105+V1105</f>
        <v>0</v>
      </c>
      <c r="X1105" s="54"/>
      <c r="Y1105" s="53" t="s">
        <v>101</v>
      </c>
      <c r="Z1105" s="53" t="s">
        <v>43</v>
      </c>
    </row>
    <row r="1106" spans="6:26" s="52" customFormat="1" ht="36" outlineLevel="2" x14ac:dyDescent="0.2">
      <c r="F1106" s="20">
        <v>54</v>
      </c>
      <c r="G1106" s="21" t="s">
        <v>10</v>
      </c>
      <c r="H1106" s="53" t="s">
        <v>474</v>
      </c>
      <c r="I1106" s="53"/>
      <c r="J1106" s="54" t="s">
        <v>2160</v>
      </c>
      <c r="K1106" s="21" t="s">
        <v>62</v>
      </c>
      <c r="L1106" s="55">
        <v>1</v>
      </c>
      <c r="M1106" s="24">
        <v>0</v>
      </c>
      <c r="N1106" s="55">
        <f t="shared" si="154"/>
        <v>1</v>
      </c>
      <c r="O1106" s="24">
        <v>0</v>
      </c>
      <c r="P1106" s="25">
        <f t="shared" si="155"/>
        <v>0</v>
      </c>
      <c r="Q1106" s="56"/>
      <c r="R1106" s="57">
        <f>N1106*Q1106</f>
        <v>0</v>
      </c>
      <c r="S1106" s="56"/>
      <c r="T1106" s="57">
        <f>N1106*S1106</f>
        <v>0</v>
      </c>
      <c r="U1106" s="25">
        <v>21</v>
      </c>
      <c r="V1106" s="25">
        <f>P1106*(U1106/100)</f>
        <v>0</v>
      </c>
      <c r="W1106" s="25">
        <f>P1106+V1106</f>
        <v>0</v>
      </c>
      <c r="X1106" s="54"/>
      <c r="Y1106" s="53" t="s">
        <v>101</v>
      </c>
      <c r="Z1106" s="53" t="s">
        <v>43</v>
      </c>
    </row>
    <row r="1107" spans="6:26" s="52" customFormat="1" ht="24" outlineLevel="2" x14ac:dyDescent="0.2">
      <c r="F1107" s="20">
        <v>55</v>
      </c>
      <c r="G1107" s="21" t="s">
        <v>10</v>
      </c>
      <c r="H1107" s="53" t="s">
        <v>581</v>
      </c>
      <c r="I1107" s="53"/>
      <c r="J1107" s="54" t="s">
        <v>1962</v>
      </c>
      <c r="K1107" s="21" t="s">
        <v>0</v>
      </c>
      <c r="L1107" s="55">
        <v>1.1000000000000001</v>
      </c>
      <c r="M1107" s="24">
        <v>0</v>
      </c>
      <c r="N1107" s="55">
        <f t="shared" si="154"/>
        <v>1.1000000000000001</v>
      </c>
      <c r="O1107" s="24">
        <v>0</v>
      </c>
      <c r="P1107" s="25">
        <f t="shared" si="155"/>
        <v>0</v>
      </c>
      <c r="Q1107" s="56"/>
      <c r="R1107" s="57">
        <f>N1107*Q1107</f>
        <v>0</v>
      </c>
      <c r="S1107" s="56"/>
      <c r="T1107" s="57">
        <f>N1107*S1107</f>
        <v>0</v>
      </c>
      <c r="U1107" s="25">
        <v>21</v>
      </c>
      <c r="V1107" s="25">
        <f>P1107*(U1107/100)</f>
        <v>0</v>
      </c>
      <c r="W1107" s="25">
        <f>P1107+V1107</f>
        <v>0</v>
      </c>
      <c r="X1107" s="54"/>
      <c r="Y1107" s="53" t="s">
        <v>101</v>
      </c>
      <c r="Z1107" s="53" t="s">
        <v>43</v>
      </c>
    </row>
    <row r="1108" spans="6:26" s="102" customFormat="1" ht="12.75" customHeight="1" outlineLevel="2" x14ac:dyDescent="0.2">
      <c r="F1108" s="103"/>
      <c r="G1108" s="104"/>
      <c r="H1108" s="104"/>
      <c r="I1108" s="104"/>
      <c r="J1108" s="105"/>
      <c r="K1108" s="104"/>
      <c r="L1108" s="106"/>
      <c r="M1108" s="107"/>
      <c r="N1108" s="106"/>
      <c r="O1108" s="107"/>
      <c r="P1108" s="108"/>
      <c r="Q1108" s="109"/>
      <c r="R1108" s="107"/>
      <c r="S1108" s="107"/>
      <c r="T1108" s="107"/>
      <c r="U1108" s="110" t="s">
        <v>3</v>
      </c>
      <c r="V1108" s="107"/>
      <c r="W1108" s="107"/>
      <c r="X1108" s="107"/>
      <c r="Y1108" s="104"/>
      <c r="Z1108" s="104"/>
    </row>
    <row r="1109" spans="6:26" s="43" customFormat="1" ht="16.5" customHeight="1" outlineLevel="1" x14ac:dyDescent="0.2">
      <c r="F1109" s="44"/>
      <c r="G1109" s="6"/>
      <c r="H1109" s="45"/>
      <c r="I1109" s="45"/>
      <c r="J1109" s="45" t="s">
        <v>1476</v>
      </c>
      <c r="K1109" s="6"/>
      <c r="L1109" s="46"/>
      <c r="M1109" s="47"/>
      <c r="N1109" s="46"/>
      <c r="O1109" s="47"/>
      <c r="P1109" s="48">
        <f>SUBTOTAL(9,P1110:P1148)</f>
        <v>0</v>
      </c>
      <c r="Q1109" s="49"/>
      <c r="R1109" s="50">
        <f>SUBTOTAL(9,R1110:R1148)</f>
        <v>24.673415800000001</v>
      </c>
      <c r="S1109" s="47"/>
      <c r="T1109" s="50">
        <f>SUBTOTAL(9,T1110:T1148)</f>
        <v>0.38500000000000001</v>
      </c>
      <c r="U1109" s="100" t="s">
        <v>3</v>
      </c>
      <c r="V1109" s="48">
        <f>SUBTOTAL(9,V1110:V1148)</f>
        <v>0</v>
      </c>
      <c r="W1109" s="48">
        <f>SUBTOTAL(9,W1110:W1148)</f>
        <v>0</v>
      </c>
      <c r="X1109" s="51"/>
      <c r="Y1109" s="29"/>
      <c r="Z1109" s="29"/>
    </row>
    <row r="1110" spans="6:26" s="52" customFormat="1" ht="12" outlineLevel="2" x14ac:dyDescent="0.2">
      <c r="F1110" s="20">
        <v>1</v>
      </c>
      <c r="G1110" s="21" t="s">
        <v>10</v>
      </c>
      <c r="H1110" s="53" t="s">
        <v>126</v>
      </c>
      <c r="I1110" s="53"/>
      <c r="J1110" s="54" t="s">
        <v>1850</v>
      </c>
      <c r="K1110" s="21" t="s">
        <v>11</v>
      </c>
      <c r="L1110" s="55">
        <v>2708.04</v>
      </c>
      <c r="M1110" s="24">
        <v>0</v>
      </c>
      <c r="N1110" s="55">
        <f>L1110*(1+M1110/100)</f>
        <v>2708.04</v>
      </c>
      <c r="O1110" s="24">
        <v>0</v>
      </c>
      <c r="P1110" s="25">
        <f>N1110*O1110</f>
        <v>0</v>
      </c>
      <c r="Q1110" s="56"/>
      <c r="R1110" s="57">
        <f>N1110*Q1110</f>
        <v>0</v>
      </c>
      <c r="S1110" s="56"/>
      <c r="T1110" s="57">
        <f>N1110*S1110</f>
        <v>0</v>
      </c>
      <c r="U1110" s="25">
        <v>21</v>
      </c>
      <c r="V1110" s="25">
        <f>P1110*(U1110/100)</f>
        <v>0</v>
      </c>
      <c r="W1110" s="25">
        <f>P1110+V1110</f>
        <v>0</v>
      </c>
      <c r="X1110" s="54"/>
      <c r="Y1110" s="53" t="s">
        <v>101</v>
      </c>
      <c r="Z1110" s="53" t="s">
        <v>44</v>
      </c>
    </row>
    <row r="1111" spans="6:26" s="52" customFormat="1" ht="12" outlineLevel="2" x14ac:dyDescent="0.2">
      <c r="F1111" s="20">
        <v>2</v>
      </c>
      <c r="G1111" s="21" t="s">
        <v>10</v>
      </c>
      <c r="H1111" s="53" t="s">
        <v>127</v>
      </c>
      <c r="I1111" s="53"/>
      <c r="J1111" s="54" t="s">
        <v>1893</v>
      </c>
      <c r="K1111" s="21" t="s">
        <v>11</v>
      </c>
      <c r="L1111" s="55">
        <v>1560.82</v>
      </c>
      <c r="M1111" s="24">
        <v>0</v>
      </c>
      <c r="N1111" s="55">
        <f>L1111*(1+M1111/100)</f>
        <v>1560.82</v>
      </c>
      <c r="O1111" s="24">
        <v>0</v>
      </c>
      <c r="P1111" s="25">
        <f>N1111*O1111</f>
        <v>0</v>
      </c>
      <c r="Q1111" s="56"/>
      <c r="R1111" s="57">
        <f>N1111*Q1111</f>
        <v>0</v>
      </c>
      <c r="S1111" s="56"/>
      <c r="T1111" s="57">
        <f>N1111*S1111</f>
        <v>0</v>
      </c>
      <c r="U1111" s="25">
        <v>21</v>
      </c>
      <c r="V1111" s="25">
        <f>P1111*(U1111/100)</f>
        <v>0</v>
      </c>
      <c r="W1111" s="25">
        <f>P1111+V1111</f>
        <v>0</v>
      </c>
      <c r="X1111" s="54"/>
      <c r="Y1111" s="53" t="s">
        <v>101</v>
      </c>
      <c r="Z1111" s="53" t="s">
        <v>44</v>
      </c>
    </row>
    <row r="1112" spans="6:26" s="52" customFormat="1" ht="12" outlineLevel="2" x14ac:dyDescent="0.2">
      <c r="F1112" s="20">
        <v>3</v>
      </c>
      <c r="G1112" s="21" t="s">
        <v>10</v>
      </c>
      <c r="H1112" s="53" t="s">
        <v>128</v>
      </c>
      <c r="I1112" s="53"/>
      <c r="J1112" s="54" t="s">
        <v>1881</v>
      </c>
      <c r="K1112" s="21" t="s">
        <v>11</v>
      </c>
      <c r="L1112" s="55">
        <v>3254.94</v>
      </c>
      <c r="M1112" s="24">
        <v>0</v>
      </c>
      <c r="N1112" s="55">
        <f>L1112*(1+M1112/100)</f>
        <v>3254.94</v>
      </c>
      <c r="O1112" s="24">
        <v>0</v>
      </c>
      <c r="P1112" s="25">
        <f>N1112*O1112</f>
        <v>0</v>
      </c>
      <c r="Q1112" s="56"/>
      <c r="R1112" s="57">
        <f>N1112*Q1112</f>
        <v>0</v>
      </c>
      <c r="S1112" s="56"/>
      <c r="T1112" s="57">
        <f>N1112*S1112</f>
        <v>0</v>
      </c>
      <c r="U1112" s="25">
        <v>21</v>
      </c>
      <c r="V1112" s="25">
        <f>P1112*(U1112/100)</f>
        <v>0</v>
      </c>
      <c r="W1112" s="25">
        <f>P1112+V1112</f>
        <v>0</v>
      </c>
      <c r="X1112" s="54"/>
      <c r="Y1112" s="53" t="s">
        <v>101</v>
      </c>
      <c r="Z1112" s="53" t="s">
        <v>44</v>
      </c>
    </row>
    <row r="1113" spans="6:26" s="52" customFormat="1" ht="12" outlineLevel="2" x14ac:dyDescent="0.2">
      <c r="F1113" s="20">
        <v>4</v>
      </c>
      <c r="G1113" s="21" t="s">
        <v>10</v>
      </c>
      <c r="H1113" s="53" t="s">
        <v>129</v>
      </c>
      <c r="I1113" s="53"/>
      <c r="J1113" s="54" t="s">
        <v>1882</v>
      </c>
      <c r="K1113" s="21" t="s">
        <v>11</v>
      </c>
      <c r="L1113" s="55">
        <v>378.82</v>
      </c>
      <c r="M1113" s="24">
        <v>0</v>
      </c>
      <c r="N1113" s="55">
        <f>L1113*(1+M1113/100)</f>
        <v>378.82</v>
      </c>
      <c r="O1113" s="24">
        <v>0</v>
      </c>
      <c r="P1113" s="25">
        <f>N1113*O1113</f>
        <v>0</v>
      </c>
      <c r="Q1113" s="56"/>
      <c r="R1113" s="57">
        <f>N1113*Q1113</f>
        <v>0</v>
      </c>
      <c r="S1113" s="56"/>
      <c r="T1113" s="57">
        <f>N1113*S1113</f>
        <v>0</v>
      </c>
      <c r="U1113" s="25">
        <v>21</v>
      </c>
      <c r="V1113" s="25">
        <f>P1113*(U1113/100)</f>
        <v>0</v>
      </c>
      <c r="W1113" s="25">
        <f>P1113+V1113</f>
        <v>0</v>
      </c>
      <c r="X1113" s="54"/>
      <c r="Y1113" s="53" t="s">
        <v>101</v>
      </c>
      <c r="Z1113" s="53" t="s">
        <v>44</v>
      </c>
    </row>
    <row r="1114" spans="6:26" s="52" customFormat="1" ht="12" outlineLevel="2" x14ac:dyDescent="0.2">
      <c r="F1114" s="20">
        <v>5</v>
      </c>
      <c r="G1114" s="21" t="s">
        <v>10</v>
      </c>
      <c r="H1114" s="53" t="s">
        <v>247</v>
      </c>
      <c r="I1114" s="53"/>
      <c r="J1114" s="54" t="s">
        <v>1817</v>
      </c>
      <c r="K1114" s="21" t="s">
        <v>15</v>
      </c>
      <c r="L1114" s="55">
        <v>172.48</v>
      </c>
      <c r="M1114" s="24">
        <v>0</v>
      </c>
      <c r="N1114" s="55">
        <f>L1114*(1+M1114/100)</f>
        <v>172.48</v>
      </c>
      <c r="O1114" s="24">
        <v>0</v>
      </c>
      <c r="P1114" s="25">
        <f>N1114*O1114</f>
        <v>0</v>
      </c>
      <c r="Q1114" s="56">
        <v>0.14076</v>
      </c>
      <c r="R1114" s="57">
        <f>N1114*Q1114</f>
        <v>24.278284799999998</v>
      </c>
      <c r="S1114" s="56"/>
      <c r="T1114" s="57">
        <f>N1114*S1114</f>
        <v>0</v>
      </c>
      <c r="U1114" s="25">
        <v>21</v>
      </c>
      <c r="V1114" s="25">
        <f>P1114*(U1114/100)</f>
        <v>0</v>
      </c>
      <c r="W1114" s="25">
        <f>P1114+V1114</f>
        <v>0</v>
      </c>
      <c r="X1114" s="54"/>
      <c r="Y1114" s="53" t="s">
        <v>101</v>
      </c>
      <c r="Z1114" s="53" t="s">
        <v>44</v>
      </c>
    </row>
    <row r="1115" spans="6:26" s="58" customFormat="1" ht="11.25" outlineLevel="3" x14ac:dyDescent="0.2">
      <c r="F1115" s="59"/>
      <c r="G1115" s="60"/>
      <c r="H1115" s="60"/>
      <c r="I1115" s="60"/>
      <c r="J1115" s="61" t="s">
        <v>109</v>
      </c>
      <c r="K1115" s="60"/>
      <c r="L1115" s="62">
        <v>172.48</v>
      </c>
      <c r="M1115" s="63"/>
      <c r="N1115" s="64"/>
      <c r="O1115" s="63"/>
      <c r="P1115" s="65"/>
      <c r="Q1115" s="66"/>
      <c r="R1115" s="63"/>
      <c r="S1115" s="63"/>
      <c r="T1115" s="63"/>
      <c r="U1115" s="101" t="s">
        <v>3</v>
      </c>
      <c r="V1115" s="63"/>
      <c r="W1115" s="63"/>
      <c r="X1115" s="61"/>
      <c r="Y1115" s="60"/>
      <c r="Z1115" s="60"/>
    </row>
    <row r="1116" spans="6:26" s="52" customFormat="1" ht="12" outlineLevel="2" x14ac:dyDescent="0.2">
      <c r="F1116" s="20">
        <v>6</v>
      </c>
      <c r="G1116" s="21" t="s">
        <v>10</v>
      </c>
      <c r="H1116" s="53" t="s">
        <v>475</v>
      </c>
      <c r="I1116" s="53"/>
      <c r="J1116" s="54" t="s">
        <v>1695</v>
      </c>
      <c r="K1116" s="21" t="s">
        <v>62</v>
      </c>
      <c r="L1116" s="55">
        <v>1</v>
      </c>
      <c r="M1116" s="24">
        <v>0</v>
      </c>
      <c r="N1116" s="55">
        <f>L1116*(1+M1116/100)</f>
        <v>1</v>
      </c>
      <c r="O1116" s="24">
        <v>0</v>
      </c>
      <c r="P1116" s="25">
        <f>N1116*O1116</f>
        <v>0</v>
      </c>
      <c r="Q1116" s="56"/>
      <c r="R1116" s="57">
        <f>N1116*Q1116</f>
        <v>0</v>
      </c>
      <c r="S1116" s="56"/>
      <c r="T1116" s="57">
        <f>N1116*S1116</f>
        <v>0</v>
      </c>
      <c r="U1116" s="25">
        <v>21</v>
      </c>
      <c r="V1116" s="25">
        <f>P1116*(U1116/100)</f>
        <v>0</v>
      </c>
      <c r="W1116" s="25">
        <f>P1116+V1116</f>
        <v>0</v>
      </c>
      <c r="X1116" s="54"/>
      <c r="Y1116" s="53" t="s">
        <v>101</v>
      </c>
      <c r="Z1116" s="53" t="s">
        <v>44</v>
      </c>
    </row>
    <row r="1117" spans="6:26" s="52" customFormat="1" ht="12" outlineLevel="2" x14ac:dyDescent="0.2">
      <c r="F1117" s="20">
        <v>7</v>
      </c>
      <c r="G1117" s="21" t="s">
        <v>10</v>
      </c>
      <c r="H1117" s="53" t="s">
        <v>476</v>
      </c>
      <c r="I1117" s="53"/>
      <c r="J1117" s="54" t="s">
        <v>1259</v>
      </c>
      <c r="K1117" s="21" t="s">
        <v>62</v>
      </c>
      <c r="L1117" s="55">
        <v>1</v>
      </c>
      <c r="M1117" s="24">
        <v>0</v>
      </c>
      <c r="N1117" s="55">
        <f>L1117*(1+M1117/100)</f>
        <v>1</v>
      </c>
      <c r="O1117" s="24">
        <v>0</v>
      </c>
      <c r="P1117" s="25">
        <f>N1117*O1117</f>
        <v>0</v>
      </c>
      <c r="Q1117" s="56"/>
      <c r="R1117" s="57">
        <f>N1117*Q1117</f>
        <v>0</v>
      </c>
      <c r="S1117" s="56"/>
      <c r="T1117" s="57">
        <f>N1117*S1117</f>
        <v>0</v>
      </c>
      <c r="U1117" s="25">
        <v>21</v>
      </c>
      <c r="V1117" s="25">
        <f>P1117*(U1117/100)</f>
        <v>0</v>
      </c>
      <c r="W1117" s="25">
        <f>P1117+V1117</f>
        <v>0</v>
      </c>
      <c r="X1117" s="54"/>
      <c r="Y1117" s="53" t="s">
        <v>101</v>
      </c>
      <c r="Z1117" s="53" t="s">
        <v>44</v>
      </c>
    </row>
    <row r="1118" spans="6:26" s="52" customFormat="1" ht="12" outlineLevel="2" x14ac:dyDescent="0.2">
      <c r="F1118" s="20">
        <v>8</v>
      </c>
      <c r="G1118" s="21" t="s">
        <v>10</v>
      </c>
      <c r="H1118" s="53" t="s">
        <v>478</v>
      </c>
      <c r="I1118" s="53"/>
      <c r="J1118" s="54" t="s">
        <v>1641</v>
      </c>
      <c r="K1118" s="21" t="s">
        <v>15</v>
      </c>
      <c r="L1118" s="55">
        <v>7</v>
      </c>
      <c r="M1118" s="24">
        <v>0</v>
      </c>
      <c r="N1118" s="55">
        <f>L1118*(1+M1118/100)</f>
        <v>7</v>
      </c>
      <c r="O1118" s="24">
        <v>0</v>
      </c>
      <c r="P1118" s="25">
        <f>N1118*O1118</f>
        <v>0</v>
      </c>
      <c r="Q1118" s="56"/>
      <c r="R1118" s="57">
        <f>N1118*Q1118</f>
        <v>0</v>
      </c>
      <c r="S1118" s="56">
        <v>5.5E-2</v>
      </c>
      <c r="T1118" s="57">
        <f>N1118*S1118</f>
        <v>0.38500000000000001</v>
      </c>
      <c r="U1118" s="25">
        <v>21</v>
      </c>
      <c r="V1118" s="25">
        <f>P1118*(U1118/100)</f>
        <v>0</v>
      </c>
      <c r="W1118" s="25">
        <f>P1118+V1118</f>
        <v>0</v>
      </c>
      <c r="X1118" s="54"/>
      <c r="Y1118" s="53" t="s">
        <v>101</v>
      </c>
      <c r="Z1118" s="53" t="s">
        <v>44</v>
      </c>
    </row>
    <row r="1119" spans="6:26" s="58" customFormat="1" ht="11.25" outlineLevel="3" x14ac:dyDescent="0.2">
      <c r="F1119" s="59"/>
      <c r="G1119" s="60"/>
      <c r="H1119" s="60"/>
      <c r="I1119" s="60"/>
      <c r="J1119" s="61" t="s">
        <v>1371</v>
      </c>
      <c r="K1119" s="60"/>
      <c r="L1119" s="62">
        <v>7</v>
      </c>
      <c r="M1119" s="63"/>
      <c r="N1119" s="64"/>
      <c r="O1119" s="63"/>
      <c r="P1119" s="65"/>
      <c r="Q1119" s="66"/>
      <c r="R1119" s="63"/>
      <c r="S1119" s="63"/>
      <c r="T1119" s="63"/>
      <c r="U1119" s="101" t="s">
        <v>3</v>
      </c>
      <c r="V1119" s="63"/>
      <c r="W1119" s="63"/>
      <c r="X1119" s="61"/>
      <c r="Y1119" s="60"/>
      <c r="Z1119" s="60"/>
    </row>
    <row r="1120" spans="6:26" s="52" customFormat="1" ht="24" outlineLevel="2" x14ac:dyDescent="0.2">
      <c r="F1120" s="20">
        <v>9</v>
      </c>
      <c r="G1120" s="21" t="s">
        <v>10</v>
      </c>
      <c r="H1120" s="53" t="s">
        <v>479</v>
      </c>
      <c r="I1120" s="53"/>
      <c r="J1120" s="54" t="s">
        <v>2071</v>
      </c>
      <c r="K1120" s="21" t="s">
        <v>62</v>
      </c>
      <c r="L1120" s="55">
        <v>1</v>
      </c>
      <c r="M1120" s="24">
        <v>0</v>
      </c>
      <c r="N1120" s="55">
        <f t="shared" ref="N1120:N1141" si="156">L1120*(1+M1120/100)</f>
        <v>1</v>
      </c>
      <c r="O1120" s="24">
        <v>0</v>
      </c>
      <c r="P1120" s="25">
        <f t="shared" ref="P1120:P1141" si="157">N1120*O1120</f>
        <v>0</v>
      </c>
      <c r="Q1120" s="56"/>
      <c r="R1120" s="57">
        <f>N1120*Q1120</f>
        <v>0</v>
      </c>
      <c r="S1120" s="56"/>
      <c r="T1120" s="57">
        <f>N1120*S1120</f>
        <v>0</v>
      </c>
      <c r="U1120" s="25">
        <v>21</v>
      </c>
      <c r="V1120" s="25">
        <f>P1120*(U1120/100)</f>
        <v>0</v>
      </c>
      <c r="W1120" s="25">
        <f>P1120+V1120</f>
        <v>0</v>
      </c>
      <c r="X1120" s="54"/>
      <c r="Y1120" s="53" t="s">
        <v>101</v>
      </c>
      <c r="Z1120" s="53" t="s">
        <v>44</v>
      </c>
    </row>
    <row r="1121" spans="6:26" s="52" customFormat="1" ht="12" outlineLevel="2" x14ac:dyDescent="0.2">
      <c r="F1121" s="20">
        <v>10</v>
      </c>
      <c r="G1121" s="21" t="s">
        <v>10</v>
      </c>
      <c r="H1121" s="53" t="s">
        <v>480</v>
      </c>
      <c r="I1121" s="53"/>
      <c r="J1121" s="54" t="s">
        <v>1531</v>
      </c>
      <c r="K1121" s="21" t="s">
        <v>11</v>
      </c>
      <c r="L1121" s="55">
        <v>1560.82</v>
      </c>
      <c r="M1121" s="24">
        <v>0</v>
      </c>
      <c r="N1121" s="55">
        <f t="shared" si="156"/>
        <v>1560.82</v>
      </c>
      <c r="O1121" s="24">
        <v>0</v>
      </c>
      <c r="P1121" s="25">
        <f t="shared" si="157"/>
        <v>0</v>
      </c>
      <c r="Q1121" s="56"/>
      <c r="R1121" s="57">
        <f>N1121*Q1121</f>
        <v>0</v>
      </c>
      <c r="S1121" s="56"/>
      <c r="T1121" s="57">
        <f>N1121*S1121</f>
        <v>0</v>
      </c>
      <c r="U1121" s="25">
        <v>21</v>
      </c>
      <c r="V1121" s="25">
        <f>P1121*(U1121/100)</f>
        <v>0</v>
      </c>
      <c r="W1121" s="25">
        <f>P1121+V1121</f>
        <v>0</v>
      </c>
      <c r="X1121" s="54"/>
      <c r="Y1121" s="53" t="s">
        <v>101</v>
      </c>
      <c r="Z1121" s="53" t="s">
        <v>44</v>
      </c>
    </row>
    <row r="1122" spans="6:26" s="52" customFormat="1" ht="24" outlineLevel="2" x14ac:dyDescent="0.2">
      <c r="F1122" s="20">
        <v>11</v>
      </c>
      <c r="G1122" s="21" t="s">
        <v>10</v>
      </c>
      <c r="H1122" s="53" t="s">
        <v>481</v>
      </c>
      <c r="I1122" s="53"/>
      <c r="J1122" s="54" t="s">
        <v>2058</v>
      </c>
      <c r="K1122" s="21" t="s">
        <v>62</v>
      </c>
      <c r="L1122" s="55">
        <v>1</v>
      </c>
      <c r="M1122" s="24">
        <v>0</v>
      </c>
      <c r="N1122" s="55">
        <f t="shared" si="156"/>
        <v>1</v>
      </c>
      <c r="O1122" s="24">
        <v>0</v>
      </c>
      <c r="P1122" s="25">
        <f t="shared" si="157"/>
        <v>0</v>
      </c>
      <c r="Q1122" s="56"/>
      <c r="R1122" s="57">
        <f>N1122*Q1122</f>
        <v>0</v>
      </c>
      <c r="S1122" s="56"/>
      <c r="T1122" s="57">
        <f>N1122*S1122</f>
        <v>0</v>
      </c>
      <c r="U1122" s="25">
        <v>21</v>
      </c>
      <c r="V1122" s="25">
        <f>P1122*(U1122/100)</f>
        <v>0</v>
      </c>
      <c r="W1122" s="25">
        <f>P1122+V1122</f>
        <v>0</v>
      </c>
      <c r="X1122" s="54"/>
      <c r="Y1122" s="53" t="s">
        <v>101</v>
      </c>
      <c r="Z1122" s="53" t="s">
        <v>44</v>
      </c>
    </row>
    <row r="1123" spans="6:26" s="52" customFormat="1" ht="12" outlineLevel="2" x14ac:dyDescent="0.2">
      <c r="F1123" s="20">
        <v>12</v>
      </c>
      <c r="G1123" s="21" t="s">
        <v>10</v>
      </c>
      <c r="H1123" s="53" t="s">
        <v>482</v>
      </c>
      <c r="I1123" s="53"/>
      <c r="J1123" s="54" t="s">
        <v>1916</v>
      </c>
      <c r="K1123" s="21" t="s">
        <v>62</v>
      </c>
      <c r="L1123" s="55">
        <v>1</v>
      </c>
      <c r="M1123" s="24">
        <v>0</v>
      </c>
      <c r="N1123" s="55">
        <f t="shared" si="156"/>
        <v>1</v>
      </c>
      <c r="O1123" s="24">
        <v>0</v>
      </c>
      <c r="P1123" s="25">
        <f t="shared" si="157"/>
        <v>0</v>
      </c>
      <c r="Q1123" s="56"/>
      <c r="R1123" s="57">
        <f>N1123*Q1123</f>
        <v>0</v>
      </c>
      <c r="S1123" s="56"/>
      <c r="T1123" s="57">
        <f>N1123*S1123</f>
        <v>0</v>
      </c>
      <c r="U1123" s="25">
        <v>21</v>
      </c>
      <c r="V1123" s="25">
        <f>P1123*(U1123/100)</f>
        <v>0</v>
      </c>
      <c r="W1123" s="25">
        <f>P1123+V1123</f>
        <v>0</v>
      </c>
      <c r="X1123" s="54"/>
      <c r="Y1123" s="53" t="s">
        <v>101</v>
      </c>
      <c r="Z1123" s="53" t="s">
        <v>44</v>
      </c>
    </row>
    <row r="1124" spans="6:26" s="52" customFormat="1" ht="24" outlineLevel="2" x14ac:dyDescent="0.2">
      <c r="F1124" s="20">
        <v>13</v>
      </c>
      <c r="G1124" s="21" t="s">
        <v>10</v>
      </c>
      <c r="H1124" s="53" t="s">
        <v>483</v>
      </c>
      <c r="I1124" s="53"/>
      <c r="J1124" s="54" t="s">
        <v>2111</v>
      </c>
      <c r="K1124" s="21" t="s">
        <v>64</v>
      </c>
      <c r="L1124" s="55">
        <v>2</v>
      </c>
      <c r="M1124" s="24">
        <v>0</v>
      </c>
      <c r="N1124" s="55">
        <f t="shared" si="156"/>
        <v>2</v>
      </c>
      <c r="O1124" s="24">
        <v>0</v>
      </c>
      <c r="P1124" s="25">
        <f t="shared" si="157"/>
        <v>0</v>
      </c>
      <c r="Q1124" s="56"/>
      <c r="R1124" s="57">
        <f>N1124*Q1124</f>
        <v>0</v>
      </c>
      <c r="S1124" s="56"/>
      <c r="T1124" s="57">
        <f>N1124*S1124</f>
        <v>0</v>
      </c>
      <c r="U1124" s="25">
        <v>21</v>
      </c>
      <c r="V1124" s="25">
        <f>P1124*(U1124/100)</f>
        <v>0</v>
      </c>
      <c r="W1124" s="25">
        <f>P1124+V1124</f>
        <v>0</v>
      </c>
      <c r="X1124" s="54"/>
      <c r="Y1124" s="53" t="s">
        <v>101</v>
      </c>
      <c r="Z1124" s="53" t="s">
        <v>44</v>
      </c>
    </row>
    <row r="1125" spans="6:26" s="52" customFormat="1" ht="24" outlineLevel="2" x14ac:dyDescent="0.2">
      <c r="F1125" s="20">
        <v>14</v>
      </c>
      <c r="G1125" s="21" t="s">
        <v>10</v>
      </c>
      <c r="H1125" s="53" t="s">
        <v>484</v>
      </c>
      <c r="I1125" s="53"/>
      <c r="J1125" s="54" t="s">
        <v>2125</v>
      </c>
      <c r="K1125" s="21" t="s">
        <v>64</v>
      </c>
      <c r="L1125" s="55">
        <v>1</v>
      </c>
      <c r="M1125" s="24">
        <v>0</v>
      </c>
      <c r="N1125" s="55">
        <f t="shared" si="156"/>
        <v>1</v>
      </c>
      <c r="O1125" s="24">
        <v>0</v>
      </c>
      <c r="P1125" s="25">
        <f t="shared" si="157"/>
        <v>0</v>
      </c>
      <c r="Q1125" s="56"/>
      <c r="R1125" s="57">
        <f>N1125*Q1125</f>
        <v>0</v>
      </c>
      <c r="S1125" s="56"/>
      <c r="T1125" s="57">
        <f>N1125*S1125</f>
        <v>0</v>
      </c>
      <c r="U1125" s="25">
        <v>21</v>
      </c>
      <c r="V1125" s="25">
        <f>P1125*(U1125/100)</f>
        <v>0</v>
      </c>
      <c r="W1125" s="25">
        <f>P1125+V1125</f>
        <v>0</v>
      </c>
      <c r="X1125" s="54"/>
      <c r="Y1125" s="53" t="s">
        <v>101</v>
      </c>
      <c r="Z1125" s="53" t="s">
        <v>44</v>
      </c>
    </row>
    <row r="1126" spans="6:26" s="52" customFormat="1" ht="24" outlineLevel="2" x14ac:dyDescent="0.2">
      <c r="F1126" s="20">
        <v>15</v>
      </c>
      <c r="G1126" s="21" t="s">
        <v>10</v>
      </c>
      <c r="H1126" s="53" t="s">
        <v>485</v>
      </c>
      <c r="I1126" s="53"/>
      <c r="J1126" s="54" t="s">
        <v>2129</v>
      </c>
      <c r="K1126" s="21" t="s">
        <v>64</v>
      </c>
      <c r="L1126" s="55">
        <v>1</v>
      </c>
      <c r="M1126" s="24">
        <v>0</v>
      </c>
      <c r="N1126" s="55">
        <f t="shared" si="156"/>
        <v>1</v>
      </c>
      <c r="O1126" s="24">
        <v>0</v>
      </c>
      <c r="P1126" s="25">
        <f t="shared" si="157"/>
        <v>0</v>
      </c>
      <c r="Q1126" s="56"/>
      <c r="R1126" s="57">
        <f>N1126*Q1126</f>
        <v>0</v>
      </c>
      <c r="S1126" s="56"/>
      <c r="T1126" s="57">
        <f>N1126*S1126</f>
        <v>0</v>
      </c>
      <c r="U1126" s="25">
        <v>21</v>
      </c>
      <c r="V1126" s="25">
        <f>P1126*(U1126/100)</f>
        <v>0</v>
      </c>
      <c r="W1126" s="25">
        <f>P1126+V1126</f>
        <v>0</v>
      </c>
      <c r="X1126" s="54"/>
      <c r="Y1126" s="53" t="s">
        <v>101</v>
      </c>
      <c r="Z1126" s="53" t="s">
        <v>44</v>
      </c>
    </row>
    <row r="1127" spans="6:26" s="52" customFormat="1" ht="24" outlineLevel="2" x14ac:dyDescent="0.2">
      <c r="F1127" s="20">
        <v>16</v>
      </c>
      <c r="G1127" s="21" t="s">
        <v>10</v>
      </c>
      <c r="H1127" s="53" t="s">
        <v>486</v>
      </c>
      <c r="I1127" s="53"/>
      <c r="J1127" s="54" t="s">
        <v>2130</v>
      </c>
      <c r="K1127" s="21" t="s">
        <v>64</v>
      </c>
      <c r="L1127" s="55">
        <v>1</v>
      </c>
      <c r="M1127" s="24">
        <v>0</v>
      </c>
      <c r="N1127" s="55">
        <f t="shared" si="156"/>
        <v>1</v>
      </c>
      <c r="O1127" s="24">
        <v>0</v>
      </c>
      <c r="P1127" s="25">
        <f t="shared" si="157"/>
        <v>0</v>
      </c>
      <c r="Q1127" s="56"/>
      <c r="R1127" s="57">
        <f>N1127*Q1127</f>
        <v>0</v>
      </c>
      <c r="S1127" s="56"/>
      <c r="T1127" s="57">
        <f>N1127*S1127</f>
        <v>0</v>
      </c>
      <c r="U1127" s="25">
        <v>21</v>
      </c>
      <c r="V1127" s="25">
        <f>P1127*(U1127/100)</f>
        <v>0</v>
      </c>
      <c r="W1127" s="25">
        <f>P1127+V1127</f>
        <v>0</v>
      </c>
      <c r="X1127" s="54"/>
      <c r="Y1127" s="53" t="s">
        <v>101</v>
      </c>
      <c r="Z1127" s="53" t="s">
        <v>44</v>
      </c>
    </row>
    <row r="1128" spans="6:26" s="52" customFormat="1" ht="24" outlineLevel="2" x14ac:dyDescent="0.2">
      <c r="F1128" s="20">
        <v>17</v>
      </c>
      <c r="G1128" s="21" t="s">
        <v>10</v>
      </c>
      <c r="H1128" s="53" t="s">
        <v>487</v>
      </c>
      <c r="I1128" s="53"/>
      <c r="J1128" s="54" t="s">
        <v>2131</v>
      </c>
      <c r="K1128" s="21" t="s">
        <v>64</v>
      </c>
      <c r="L1128" s="55">
        <v>1</v>
      </c>
      <c r="M1128" s="24">
        <v>0</v>
      </c>
      <c r="N1128" s="55">
        <f t="shared" si="156"/>
        <v>1</v>
      </c>
      <c r="O1128" s="24">
        <v>0</v>
      </c>
      <c r="P1128" s="25">
        <f t="shared" si="157"/>
        <v>0</v>
      </c>
      <c r="Q1128" s="56"/>
      <c r="R1128" s="57">
        <f>N1128*Q1128</f>
        <v>0</v>
      </c>
      <c r="S1128" s="56"/>
      <c r="T1128" s="57">
        <f>N1128*S1128</f>
        <v>0</v>
      </c>
      <c r="U1128" s="25">
        <v>21</v>
      </c>
      <c r="V1128" s="25">
        <f>P1128*(U1128/100)</f>
        <v>0</v>
      </c>
      <c r="W1128" s="25">
        <f>P1128+V1128</f>
        <v>0</v>
      </c>
      <c r="X1128" s="54"/>
      <c r="Y1128" s="53" t="s">
        <v>101</v>
      </c>
      <c r="Z1128" s="53" t="s">
        <v>44</v>
      </c>
    </row>
    <row r="1129" spans="6:26" s="52" customFormat="1" ht="24" outlineLevel="2" x14ac:dyDescent="0.2">
      <c r="F1129" s="20">
        <v>18</v>
      </c>
      <c r="G1129" s="21" t="s">
        <v>10</v>
      </c>
      <c r="H1129" s="53" t="s">
        <v>488</v>
      </c>
      <c r="I1129" s="53"/>
      <c r="J1129" s="54" t="s">
        <v>2132</v>
      </c>
      <c r="K1129" s="21" t="s">
        <v>64</v>
      </c>
      <c r="L1129" s="55">
        <v>1</v>
      </c>
      <c r="M1129" s="24">
        <v>0</v>
      </c>
      <c r="N1129" s="55">
        <f t="shared" si="156"/>
        <v>1</v>
      </c>
      <c r="O1129" s="24">
        <v>0</v>
      </c>
      <c r="P1129" s="25">
        <f t="shared" si="157"/>
        <v>0</v>
      </c>
      <c r="Q1129" s="56"/>
      <c r="R1129" s="57">
        <f>N1129*Q1129</f>
        <v>0</v>
      </c>
      <c r="S1129" s="56"/>
      <c r="T1129" s="57">
        <f>N1129*S1129</f>
        <v>0</v>
      </c>
      <c r="U1129" s="25">
        <v>21</v>
      </c>
      <c r="V1129" s="25">
        <f>P1129*(U1129/100)</f>
        <v>0</v>
      </c>
      <c r="W1129" s="25">
        <f>P1129+V1129</f>
        <v>0</v>
      </c>
      <c r="X1129" s="54"/>
      <c r="Y1129" s="53" t="s">
        <v>101</v>
      </c>
      <c r="Z1129" s="53" t="s">
        <v>44</v>
      </c>
    </row>
    <row r="1130" spans="6:26" s="52" customFormat="1" ht="24" outlineLevel="2" x14ac:dyDescent="0.2">
      <c r="F1130" s="20">
        <v>19</v>
      </c>
      <c r="G1130" s="21" t="s">
        <v>10</v>
      </c>
      <c r="H1130" s="53" t="s">
        <v>489</v>
      </c>
      <c r="I1130" s="53"/>
      <c r="J1130" s="54" t="s">
        <v>2133</v>
      </c>
      <c r="K1130" s="21" t="s">
        <v>64</v>
      </c>
      <c r="L1130" s="55">
        <v>1</v>
      </c>
      <c r="M1130" s="24">
        <v>0</v>
      </c>
      <c r="N1130" s="55">
        <f t="shared" si="156"/>
        <v>1</v>
      </c>
      <c r="O1130" s="24">
        <v>0</v>
      </c>
      <c r="P1130" s="25">
        <f t="shared" si="157"/>
        <v>0</v>
      </c>
      <c r="Q1130" s="56"/>
      <c r="R1130" s="57">
        <f>N1130*Q1130</f>
        <v>0</v>
      </c>
      <c r="S1130" s="56"/>
      <c r="T1130" s="57">
        <f>N1130*S1130</f>
        <v>0</v>
      </c>
      <c r="U1130" s="25">
        <v>21</v>
      </c>
      <c r="V1130" s="25">
        <f>P1130*(U1130/100)</f>
        <v>0</v>
      </c>
      <c r="W1130" s="25">
        <f>P1130+V1130</f>
        <v>0</v>
      </c>
      <c r="X1130" s="54"/>
      <c r="Y1130" s="53" t="s">
        <v>101</v>
      </c>
      <c r="Z1130" s="53" t="s">
        <v>44</v>
      </c>
    </row>
    <row r="1131" spans="6:26" s="52" customFormat="1" ht="24" outlineLevel="2" x14ac:dyDescent="0.2">
      <c r="F1131" s="20">
        <v>20</v>
      </c>
      <c r="G1131" s="21" t="s">
        <v>10</v>
      </c>
      <c r="H1131" s="53" t="s">
        <v>490</v>
      </c>
      <c r="I1131" s="53"/>
      <c r="J1131" s="54" t="s">
        <v>2134</v>
      </c>
      <c r="K1131" s="21" t="s">
        <v>64</v>
      </c>
      <c r="L1131" s="55">
        <v>1</v>
      </c>
      <c r="M1131" s="24">
        <v>0</v>
      </c>
      <c r="N1131" s="55">
        <f t="shared" si="156"/>
        <v>1</v>
      </c>
      <c r="O1131" s="24">
        <v>0</v>
      </c>
      <c r="P1131" s="25">
        <f t="shared" si="157"/>
        <v>0</v>
      </c>
      <c r="Q1131" s="56"/>
      <c r="R1131" s="57">
        <f>N1131*Q1131</f>
        <v>0</v>
      </c>
      <c r="S1131" s="56"/>
      <c r="T1131" s="57">
        <f>N1131*S1131</f>
        <v>0</v>
      </c>
      <c r="U1131" s="25">
        <v>21</v>
      </c>
      <c r="V1131" s="25">
        <f>P1131*(U1131/100)</f>
        <v>0</v>
      </c>
      <c r="W1131" s="25">
        <f>P1131+V1131</f>
        <v>0</v>
      </c>
      <c r="X1131" s="54"/>
      <c r="Y1131" s="53" t="s">
        <v>101</v>
      </c>
      <c r="Z1131" s="53" t="s">
        <v>44</v>
      </c>
    </row>
    <row r="1132" spans="6:26" s="52" customFormat="1" ht="12" outlineLevel="2" x14ac:dyDescent="0.2">
      <c r="F1132" s="20">
        <v>21</v>
      </c>
      <c r="G1132" s="21" t="s">
        <v>10</v>
      </c>
      <c r="H1132" s="53" t="s">
        <v>491</v>
      </c>
      <c r="I1132" s="53"/>
      <c r="J1132" s="54" t="s">
        <v>1791</v>
      </c>
      <c r="K1132" s="21" t="s">
        <v>64</v>
      </c>
      <c r="L1132" s="55">
        <v>1</v>
      </c>
      <c r="M1132" s="24">
        <v>0</v>
      </c>
      <c r="N1132" s="55">
        <f t="shared" si="156"/>
        <v>1</v>
      </c>
      <c r="O1132" s="24">
        <v>0</v>
      </c>
      <c r="P1132" s="25">
        <f t="shared" si="157"/>
        <v>0</v>
      </c>
      <c r="Q1132" s="56"/>
      <c r="R1132" s="57">
        <f>N1132*Q1132</f>
        <v>0</v>
      </c>
      <c r="S1132" s="56"/>
      <c r="T1132" s="57">
        <f>N1132*S1132</f>
        <v>0</v>
      </c>
      <c r="U1132" s="25">
        <v>21</v>
      </c>
      <c r="V1132" s="25">
        <f>P1132*(U1132/100)</f>
        <v>0</v>
      </c>
      <c r="W1132" s="25">
        <f>P1132+V1132</f>
        <v>0</v>
      </c>
      <c r="X1132" s="54"/>
      <c r="Y1132" s="53" t="s">
        <v>101</v>
      </c>
      <c r="Z1132" s="53" t="s">
        <v>44</v>
      </c>
    </row>
    <row r="1133" spans="6:26" s="52" customFormat="1" ht="12" outlineLevel="2" x14ac:dyDescent="0.2">
      <c r="F1133" s="20">
        <v>22</v>
      </c>
      <c r="G1133" s="21" t="s">
        <v>10</v>
      </c>
      <c r="H1133" s="53" t="s">
        <v>492</v>
      </c>
      <c r="I1133" s="53"/>
      <c r="J1133" s="54" t="s">
        <v>1792</v>
      </c>
      <c r="K1133" s="21" t="s">
        <v>64</v>
      </c>
      <c r="L1133" s="55">
        <v>1</v>
      </c>
      <c r="M1133" s="24">
        <v>0</v>
      </c>
      <c r="N1133" s="55">
        <f t="shared" si="156"/>
        <v>1</v>
      </c>
      <c r="O1133" s="24">
        <v>0</v>
      </c>
      <c r="P1133" s="25">
        <f t="shared" si="157"/>
        <v>0</v>
      </c>
      <c r="Q1133" s="56"/>
      <c r="R1133" s="57">
        <f>N1133*Q1133</f>
        <v>0</v>
      </c>
      <c r="S1133" s="56"/>
      <c r="T1133" s="57">
        <f>N1133*S1133</f>
        <v>0</v>
      </c>
      <c r="U1133" s="25">
        <v>21</v>
      </c>
      <c r="V1133" s="25">
        <f>P1133*(U1133/100)</f>
        <v>0</v>
      </c>
      <c r="W1133" s="25">
        <f>P1133+V1133</f>
        <v>0</v>
      </c>
      <c r="X1133" s="54"/>
      <c r="Y1133" s="53" t="s">
        <v>101</v>
      </c>
      <c r="Z1133" s="53" t="s">
        <v>44</v>
      </c>
    </row>
    <row r="1134" spans="6:26" s="52" customFormat="1" ht="12" outlineLevel="2" x14ac:dyDescent="0.2">
      <c r="F1134" s="20">
        <v>23</v>
      </c>
      <c r="G1134" s="21" t="s">
        <v>10</v>
      </c>
      <c r="H1134" s="53" t="s">
        <v>493</v>
      </c>
      <c r="I1134" s="53"/>
      <c r="J1134" s="54" t="s">
        <v>1725</v>
      </c>
      <c r="K1134" s="21" t="s">
        <v>64</v>
      </c>
      <c r="L1134" s="55">
        <v>1</v>
      </c>
      <c r="M1134" s="24">
        <v>0</v>
      </c>
      <c r="N1134" s="55">
        <f t="shared" si="156"/>
        <v>1</v>
      </c>
      <c r="O1134" s="24">
        <v>0</v>
      </c>
      <c r="P1134" s="25">
        <f t="shared" si="157"/>
        <v>0</v>
      </c>
      <c r="Q1134" s="56"/>
      <c r="R1134" s="57">
        <f>N1134*Q1134</f>
        <v>0</v>
      </c>
      <c r="S1134" s="56"/>
      <c r="T1134" s="57">
        <f>N1134*S1134</f>
        <v>0</v>
      </c>
      <c r="U1134" s="25">
        <v>21</v>
      </c>
      <c r="V1134" s="25">
        <f>P1134*(U1134/100)</f>
        <v>0</v>
      </c>
      <c r="W1134" s="25">
        <f>P1134+V1134</f>
        <v>0</v>
      </c>
      <c r="X1134" s="54"/>
      <c r="Y1134" s="53" t="s">
        <v>101</v>
      </c>
      <c r="Z1134" s="53" t="s">
        <v>44</v>
      </c>
    </row>
    <row r="1135" spans="6:26" s="52" customFormat="1" ht="12" outlineLevel="2" x14ac:dyDescent="0.2">
      <c r="F1135" s="20">
        <v>24</v>
      </c>
      <c r="G1135" s="21" t="s">
        <v>10</v>
      </c>
      <c r="H1135" s="53" t="s">
        <v>494</v>
      </c>
      <c r="I1135" s="53"/>
      <c r="J1135" s="54" t="s">
        <v>1615</v>
      </c>
      <c r="K1135" s="21" t="s">
        <v>5</v>
      </c>
      <c r="L1135" s="55">
        <v>14.87</v>
      </c>
      <c r="M1135" s="24">
        <v>0</v>
      </c>
      <c r="N1135" s="55">
        <f t="shared" si="156"/>
        <v>14.87</v>
      </c>
      <c r="O1135" s="24">
        <v>0</v>
      </c>
      <c r="P1135" s="25">
        <f t="shared" si="157"/>
        <v>0</v>
      </c>
      <c r="Q1135" s="56"/>
      <c r="R1135" s="57">
        <f>N1135*Q1135</f>
        <v>0</v>
      </c>
      <c r="S1135" s="56"/>
      <c r="T1135" s="57">
        <f>N1135*S1135</f>
        <v>0</v>
      </c>
      <c r="U1135" s="25">
        <v>21</v>
      </c>
      <c r="V1135" s="25">
        <f>P1135*(U1135/100)</f>
        <v>0</v>
      </c>
      <c r="W1135" s="25">
        <f>P1135+V1135</f>
        <v>0</v>
      </c>
      <c r="X1135" s="54"/>
      <c r="Y1135" s="53" t="s">
        <v>101</v>
      </c>
      <c r="Z1135" s="53" t="s">
        <v>44</v>
      </c>
    </row>
    <row r="1136" spans="6:26" s="52" customFormat="1" ht="12" outlineLevel="2" x14ac:dyDescent="0.2">
      <c r="F1136" s="20">
        <v>25</v>
      </c>
      <c r="G1136" s="21" t="s">
        <v>10</v>
      </c>
      <c r="H1136" s="53" t="s">
        <v>495</v>
      </c>
      <c r="I1136" s="53"/>
      <c r="J1136" s="54" t="s">
        <v>1895</v>
      </c>
      <c r="K1136" s="21" t="s">
        <v>62</v>
      </c>
      <c r="L1136" s="55">
        <v>1</v>
      </c>
      <c r="M1136" s="24">
        <v>0</v>
      </c>
      <c r="N1136" s="55">
        <f t="shared" si="156"/>
        <v>1</v>
      </c>
      <c r="O1136" s="24">
        <v>0</v>
      </c>
      <c r="P1136" s="25">
        <f t="shared" si="157"/>
        <v>0</v>
      </c>
      <c r="Q1136" s="56"/>
      <c r="R1136" s="57">
        <f>N1136*Q1136</f>
        <v>0</v>
      </c>
      <c r="S1136" s="56"/>
      <c r="T1136" s="57">
        <f>N1136*S1136</f>
        <v>0</v>
      </c>
      <c r="U1136" s="25">
        <v>21</v>
      </c>
      <c r="V1136" s="25">
        <f>P1136*(U1136/100)</f>
        <v>0</v>
      </c>
      <c r="W1136" s="25">
        <f>P1136+V1136</f>
        <v>0</v>
      </c>
      <c r="X1136" s="54"/>
      <c r="Y1136" s="53" t="s">
        <v>101</v>
      </c>
      <c r="Z1136" s="53" t="s">
        <v>44</v>
      </c>
    </row>
    <row r="1137" spans="6:26" s="52" customFormat="1" ht="24" outlineLevel="2" x14ac:dyDescent="0.2">
      <c r="F1137" s="20">
        <v>26</v>
      </c>
      <c r="G1137" s="21" t="s">
        <v>10</v>
      </c>
      <c r="H1137" s="53" t="s">
        <v>496</v>
      </c>
      <c r="I1137" s="53"/>
      <c r="J1137" s="54" t="s">
        <v>2122</v>
      </c>
      <c r="K1137" s="21" t="s">
        <v>64</v>
      </c>
      <c r="L1137" s="55">
        <v>2</v>
      </c>
      <c r="M1137" s="24">
        <v>0</v>
      </c>
      <c r="N1137" s="55">
        <f t="shared" si="156"/>
        <v>2</v>
      </c>
      <c r="O1137" s="24">
        <v>0</v>
      </c>
      <c r="P1137" s="25">
        <f t="shared" si="157"/>
        <v>0</v>
      </c>
      <c r="Q1137" s="56"/>
      <c r="R1137" s="57">
        <f>N1137*Q1137</f>
        <v>0</v>
      </c>
      <c r="S1137" s="56"/>
      <c r="T1137" s="57">
        <f>N1137*S1137</f>
        <v>0</v>
      </c>
      <c r="U1137" s="25">
        <v>21</v>
      </c>
      <c r="V1137" s="25">
        <f>P1137*(U1137/100)</f>
        <v>0</v>
      </c>
      <c r="W1137" s="25">
        <f>P1137+V1137</f>
        <v>0</v>
      </c>
      <c r="X1137" s="54"/>
      <c r="Y1137" s="53" t="s">
        <v>101</v>
      </c>
      <c r="Z1137" s="53" t="s">
        <v>44</v>
      </c>
    </row>
    <row r="1138" spans="6:26" s="52" customFormat="1" ht="24" outlineLevel="2" x14ac:dyDescent="0.2">
      <c r="F1138" s="20">
        <v>27</v>
      </c>
      <c r="G1138" s="21" t="s">
        <v>10</v>
      </c>
      <c r="H1138" s="53" t="s">
        <v>497</v>
      </c>
      <c r="I1138" s="53"/>
      <c r="J1138" s="54" t="s">
        <v>2121</v>
      </c>
      <c r="K1138" s="21" t="s">
        <v>64</v>
      </c>
      <c r="L1138" s="55">
        <v>2</v>
      </c>
      <c r="M1138" s="24">
        <v>0</v>
      </c>
      <c r="N1138" s="55">
        <f t="shared" si="156"/>
        <v>2</v>
      </c>
      <c r="O1138" s="24">
        <v>0</v>
      </c>
      <c r="P1138" s="25">
        <f t="shared" si="157"/>
        <v>0</v>
      </c>
      <c r="Q1138" s="56"/>
      <c r="R1138" s="57">
        <f>N1138*Q1138</f>
        <v>0</v>
      </c>
      <c r="S1138" s="56"/>
      <c r="T1138" s="57">
        <f>N1138*S1138</f>
        <v>0</v>
      </c>
      <c r="U1138" s="25">
        <v>21</v>
      </c>
      <c r="V1138" s="25">
        <f>P1138*(U1138/100)</f>
        <v>0</v>
      </c>
      <c r="W1138" s="25">
        <f>P1138+V1138</f>
        <v>0</v>
      </c>
      <c r="X1138" s="54"/>
      <c r="Y1138" s="53" t="s">
        <v>101</v>
      </c>
      <c r="Z1138" s="53" t="s">
        <v>44</v>
      </c>
    </row>
    <row r="1139" spans="6:26" s="52" customFormat="1" ht="36" outlineLevel="2" x14ac:dyDescent="0.2">
      <c r="F1139" s="20">
        <v>28</v>
      </c>
      <c r="G1139" s="21" t="s">
        <v>10</v>
      </c>
      <c r="H1139" s="53" t="s">
        <v>498</v>
      </c>
      <c r="I1139" s="53"/>
      <c r="J1139" s="54" t="s">
        <v>2110</v>
      </c>
      <c r="K1139" s="21" t="s">
        <v>64</v>
      </c>
      <c r="L1139" s="55">
        <v>5</v>
      </c>
      <c r="M1139" s="24">
        <v>0</v>
      </c>
      <c r="N1139" s="55">
        <f t="shared" si="156"/>
        <v>5</v>
      </c>
      <c r="O1139" s="24">
        <v>0</v>
      </c>
      <c r="P1139" s="25">
        <f t="shared" si="157"/>
        <v>0</v>
      </c>
      <c r="Q1139" s="56"/>
      <c r="R1139" s="57">
        <f>N1139*Q1139</f>
        <v>0</v>
      </c>
      <c r="S1139" s="56"/>
      <c r="T1139" s="57">
        <f>N1139*S1139</f>
        <v>0</v>
      </c>
      <c r="U1139" s="25">
        <v>21</v>
      </c>
      <c r="V1139" s="25">
        <f>P1139*(U1139/100)</f>
        <v>0</v>
      </c>
      <c r="W1139" s="25">
        <f>P1139+V1139</f>
        <v>0</v>
      </c>
      <c r="X1139" s="54"/>
      <c r="Y1139" s="53" t="s">
        <v>101</v>
      </c>
      <c r="Z1139" s="53" t="s">
        <v>44</v>
      </c>
    </row>
    <row r="1140" spans="6:26" s="52" customFormat="1" ht="24" outlineLevel="2" x14ac:dyDescent="0.2">
      <c r="F1140" s="20">
        <v>29</v>
      </c>
      <c r="G1140" s="21" t="s">
        <v>10</v>
      </c>
      <c r="H1140" s="53" t="s">
        <v>499</v>
      </c>
      <c r="I1140" s="53"/>
      <c r="J1140" s="54" t="s">
        <v>2079</v>
      </c>
      <c r="K1140" s="21" t="s">
        <v>64</v>
      </c>
      <c r="L1140" s="55">
        <v>1</v>
      </c>
      <c r="M1140" s="24">
        <v>0</v>
      </c>
      <c r="N1140" s="55">
        <f t="shared" si="156"/>
        <v>1</v>
      </c>
      <c r="O1140" s="24">
        <v>0</v>
      </c>
      <c r="P1140" s="25">
        <f t="shared" si="157"/>
        <v>0</v>
      </c>
      <c r="Q1140" s="56"/>
      <c r="R1140" s="57">
        <f>N1140*Q1140</f>
        <v>0</v>
      </c>
      <c r="S1140" s="56"/>
      <c r="T1140" s="57">
        <f>N1140*S1140</f>
        <v>0</v>
      </c>
      <c r="U1140" s="25">
        <v>21</v>
      </c>
      <c r="V1140" s="25">
        <f>P1140*(U1140/100)</f>
        <v>0</v>
      </c>
      <c r="W1140" s="25">
        <f>P1140+V1140</f>
        <v>0</v>
      </c>
      <c r="X1140" s="54"/>
      <c r="Y1140" s="53" t="s">
        <v>101</v>
      </c>
      <c r="Z1140" s="53" t="s">
        <v>44</v>
      </c>
    </row>
    <row r="1141" spans="6:26" s="52" customFormat="1" ht="12" outlineLevel="2" x14ac:dyDescent="0.2">
      <c r="F1141" s="20">
        <v>30</v>
      </c>
      <c r="G1141" s="21" t="s">
        <v>10</v>
      </c>
      <c r="H1141" s="53" t="s">
        <v>501</v>
      </c>
      <c r="I1141" s="53"/>
      <c r="J1141" s="54" t="s">
        <v>1891</v>
      </c>
      <c r="K1141" s="21" t="s">
        <v>11</v>
      </c>
      <c r="L1141" s="55">
        <v>378.82</v>
      </c>
      <c r="M1141" s="24">
        <v>0</v>
      </c>
      <c r="N1141" s="55">
        <f t="shared" si="156"/>
        <v>378.82</v>
      </c>
      <c r="O1141" s="24">
        <v>0</v>
      </c>
      <c r="P1141" s="25">
        <f t="shared" si="157"/>
        <v>0</v>
      </c>
      <c r="Q1141" s="56">
        <v>5.0000000000000002E-5</v>
      </c>
      <c r="R1141" s="57">
        <f>N1141*Q1141</f>
        <v>1.8941E-2</v>
      </c>
      <c r="S1141" s="56"/>
      <c r="T1141" s="57">
        <f>N1141*S1141</f>
        <v>0</v>
      </c>
      <c r="U1141" s="25">
        <v>21</v>
      </c>
      <c r="V1141" s="25">
        <f>P1141*(U1141/100)</f>
        <v>0</v>
      </c>
      <c r="W1141" s="25">
        <f>P1141+V1141</f>
        <v>0</v>
      </c>
      <c r="X1141" s="54"/>
      <c r="Y1141" s="53" t="s">
        <v>101</v>
      </c>
      <c r="Z1141" s="53" t="s">
        <v>44</v>
      </c>
    </row>
    <row r="1142" spans="6:26" s="58" customFormat="1" ht="11.25" outlineLevel="3" x14ac:dyDescent="0.2">
      <c r="F1142" s="59"/>
      <c r="G1142" s="60"/>
      <c r="H1142" s="60"/>
      <c r="I1142" s="60"/>
      <c r="J1142" s="61" t="s">
        <v>1486</v>
      </c>
      <c r="K1142" s="60"/>
      <c r="L1142" s="62">
        <v>378.82</v>
      </c>
      <c r="M1142" s="63"/>
      <c r="N1142" s="64"/>
      <c r="O1142" s="63"/>
      <c r="P1142" s="65"/>
      <c r="Q1142" s="66"/>
      <c r="R1142" s="63"/>
      <c r="S1142" s="63"/>
      <c r="T1142" s="63"/>
      <c r="U1142" s="101" t="s">
        <v>3</v>
      </c>
      <c r="V1142" s="63"/>
      <c r="W1142" s="63"/>
      <c r="X1142" s="61"/>
      <c r="Y1142" s="60"/>
      <c r="Z1142" s="60"/>
    </row>
    <row r="1143" spans="6:26" s="52" customFormat="1" ht="12" outlineLevel="2" x14ac:dyDescent="0.2">
      <c r="F1143" s="20">
        <v>31</v>
      </c>
      <c r="G1143" s="21" t="s">
        <v>10</v>
      </c>
      <c r="H1143" s="53" t="s">
        <v>502</v>
      </c>
      <c r="I1143" s="53"/>
      <c r="J1143" s="54" t="s">
        <v>1908</v>
      </c>
      <c r="K1143" s="21" t="s">
        <v>11</v>
      </c>
      <c r="L1143" s="55">
        <v>7523.7999999999993</v>
      </c>
      <c r="M1143" s="24">
        <v>0</v>
      </c>
      <c r="N1143" s="55">
        <f>L1143*(1+M1143/100)</f>
        <v>7523.7999999999993</v>
      </c>
      <c r="O1143" s="24">
        <v>0</v>
      </c>
      <c r="P1143" s="25">
        <f>N1143*O1143</f>
        <v>0</v>
      </c>
      <c r="Q1143" s="56">
        <v>5.0000000000000002E-5</v>
      </c>
      <c r="R1143" s="57">
        <f>N1143*Q1143</f>
        <v>0.37618999999999997</v>
      </c>
      <c r="S1143" s="56"/>
      <c r="T1143" s="57">
        <f>N1143*S1143</f>
        <v>0</v>
      </c>
      <c r="U1143" s="25">
        <v>21</v>
      </c>
      <c r="V1143" s="25">
        <f>P1143*(U1143/100)</f>
        <v>0</v>
      </c>
      <c r="W1143" s="25">
        <f>P1143+V1143</f>
        <v>0</v>
      </c>
      <c r="X1143" s="54"/>
      <c r="Y1143" s="53" t="s">
        <v>101</v>
      </c>
      <c r="Z1143" s="53" t="s">
        <v>44</v>
      </c>
    </row>
    <row r="1144" spans="6:26" s="58" customFormat="1" ht="11.25" outlineLevel="3" x14ac:dyDescent="0.2">
      <c r="F1144" s="59"/>
      <c r="G1144" s="60"/>
      <c r="H1144" s="60"/>
      <c r="I1144" s="60"/>
      <c r="J1144" s="61" t="s">
        <v>1441</v>
      </c>
      <c r="K1144" s="60"/>
      <c r="L1144" s="62">
        <v>2708.04</v>
      </c>
      <c r="M1144" s="63"/>
      <c r="N1144" s="64"/>
      <c r="O1144" s="63"/>
      <c r="P1144" s="65"/>
      <c r="Q1144" s="66"/>
      <c r="R1144" s="63"/>
      <c r="S1144" s="63"/>
      <c r="T1144" s="63"/>
      <c r="U1144" s="101" t="s">
        <v>3</v>
      </c>
      <c r="V1144" s="63"/>
      <c r="W1144" s="63"/>
      <c r="X1144" s="61"/>
      <c r="Y1144" s="60"/>
      <c r="Z1144" s="60"/>
    </row>
    <row r="1145" spans="6:26" s="58" customFormat="1" ht="11.25" outlineLevel="3" x14ac:dyDescent="0.2">
      <c r="F1145" s="59"/>
      <c r="G1145" s="60"/>
      <c r="H1145" s="60"/>
      <c r="I1145" s="60"/>
      <c r="J1145" s="61" t="s">
        <v>1487</v>
      </c>
      <c r="K1145" s="60"/>
      <c r="L1145" s="62">
        <v>1560.82</v>
      </c>
      <c r="M1145" s="63"/>
      <c r="N1145" s="64"/>
      <c r="O1145" s="63"/>
      <c r="P1145" s="65"/>
      <c r="Q1145" s="66"/>
      <c r="R1145" s="63"/>
      <c r="S1145" s="63"/>
      <c r="T1145" s="63"/>
      <c r="U1145" s="101" t="s">
        <v>3</v>
      </c>
      <c r="V1145" s="63"/>
      <c r="W1145" s="63"/>
      <c r="X1145" s="61"/>
      <c r="Y1145" s="60"/>
      <c r="Z1145" s="60"/>
    </row>
    <row r="1146" spans="6:26" s="58" customFormat="1" ht="11.25" outlineLevel="3" x14ac:dyDescent="0.2">
      <c r="F1146" s="59"/>
      <c r="G1146" s="60"/>
      <c r="H1146" s="60"/>
      <c r="I1146" s="60"/>
      <c r="J1146" s="61" t="s">
        <v>1165</v>
      </c>
      <c r="K1146" s="60"/>
      <c r="L1146" s="62">
        <v>3254.94</v>
      </c>
      <c r="M1146" s="63"/>
      <c r="N1146" s="64"/>
      <c r="O1146" s="63"/>
      <c r="P1146" s="65"/>
      <c r="Q1146" s="66"/>
      <c r="R1146" s="63"/>
      <c r="S1146" s="63"/>
      <c r="T1146" s="63"/>
      <c r="U1146" s="101" t="s">
        <v>3</v>
      </c>
      <c r="V1146" s="63"/>
      <c r="W1146" s="63"/>
      <c r="X1146" s="61"/>
      <c r="Y1146" s="60"/>
      <c r="Z1146" s="60"/>
    </row>
    <row r="1147" spans="6:26" s="52" customFormat="1" ht="24" outlineLevel="2" x14ac:dyDescent="0.2">
      <c r="F1147" s="20">
        <v>32</v>
      </c>
      <c r="G1147" s="21" t="s">
        <v>10</v>
      </c>
      <c r="H1147" s="53" t="s">
        <v>583</v>
      </c>
      <c r="I1147" s="53"/>
      <c r="J1147" s="54" t="s">
        <v>1963</v>
      </c>
      <c r="K1147" s="21" t="s">
        <v>0</v>
      </c>
      <c r="L1147" s="55">
        <v>1.81</v>
      </c>
      <c r="M1147" s="24">
        <v>0</v>
      </c>
      <c r="N1147" s="55">
        <f>L1147*(1+M1147/100)</f>
        <v>1.81</v>
      </c>
      <c r="O1147" s="24">
        <v>0</v>
      </c>
      <c r="P1147" s="25">
        <f>N1147*O1147</f>
        <v>0</v>
      </c>
      <c r="Q1147" s="56"/>
      <c r="R1147" s="57">
        <f>N1147*Q1147</f>
        <v>0</v>
      </c>
      <c r="S1147" s="56"/>
      <c r="T1147" s="57">
        <f>N1147*S1147</f>
        <v>0</v>
      </c>
      <c r="U1147" s="25">
        <v>21</v>
      </c>
      <c r="V1147" s="25">
        <f>P1147*(U1147/100)</f>
        <v>0</v>
      </c>
      <c r="W1147" s="25">
        <f>P1147+V1147</f>
        <v>0</v>
      </c>
      <c r="X1147" s="54"/>
      <c r="Y1147" s="53" t="s">
        <v>101</v>
      </c>
      <c r="Z1147" s="53" t="s">
        <v>44</v>
      </c>
    </row>
    <row r="1148" spans="6:26" s="102" customFormat="1" ht="12.75" customHeight="1" outlineLevel="2" x14ac:dyDescent="0.2">
      <c r="F1148" s="103"/>
      <c r="G1148" s="104"/>
      <c r="H1148" s="104"/>
      <c r="I1148" s="104"/>
      <c r="J1148" s="105"/>
      <c r="K1148" s="104"/>
      <c r="L1148" s="106"/>
      <c r="M1148" s="107"/>
      <c r="N1148" s="106"/>
      <c r="O1148" s="107"/>
      <c r="P1148" s="108"/>
      <c r="Q1148" s="109"/>
      <c r="R1148" s="107"/>
      <c r="S1148" s="107"/>
      <c r="T1148" s="107"/>
      <c r="U1148" s="110" t="s">
        <v>3</v>
      </c>
      <c r="V1148" s="107"/>
      <c r="W1148" s="107"/>
      <c r="X1148" s="107"/>
      <c r="Y1148" s="104"/>
      <c r="Z1148" s="104"/>
    </row>
    <row r="1149" spans="6:26" s="43" customFormat="1" ht="16.5" customHeight="1" outlineLevel="1" x14ac:dyDescent="0.2">
      <c r="F1149" s="44"/>
      <c r="G1149" s="6"/>
      <c r="H1149" s="45"/>
      <c r="I1149" s="45"/>
      <c r="J1149" s="45" t="s">
        <v>1418</v>
      </c>
      <c r="K1149" s="6"/>
      <c r="L1149" s="46"/>
      <c r="M1149" s="47"/>
      <c r="N1149" s="46"/>
      <c r="O1149" s="47"/>
      <c r="P1149" s="48">
        <f>SUBTOTAL(9,P1150:P1174)</f>
        <v>0</v>
      </c>
      <c r="Q1149" s="49"/>
      <c r="R1149" s="50">
        <f>SUBTOTAL(9,R1150:R1174)</f>
        <v>20.445310000000003</v>
      </c>
      <c r="S1149" s="47"/>
      <c r="T1149" s="50">
        <f>SUBTOTAL(9,T1150:T1174)</f>
        <v>0</v>
      </c>
      <c r="U1149" s="100" t="s">
        <v>3</v>
      </c>
      <c r="V1149" s="48">
        <f>SUBTOTAL(9,V1150:V1174)</f>
        <v>0</v>
      </c>
      <c r="W1149" s="48">
        <f>SUBTOTAL(9,W1150:W1174)</f>
        <v>0</v>
      </c>
      <c r="X1149" s="51"/>
      <c r="Y1149" s="29"/>
      <c r="Z1149" s="29"/>
    </row>
    <row r="1150" spans="6:26" s="52" customFormat="1" ht="12" outlineLevel="2" x14ac:dyDescent="0.2">
      <c r="F1150" s="20">
        <v>1</v>
      </c>
      <c r="G1150" s="21" t="s">
        <v>2</v>
      </c>
      <c r="H1150" s="53" t="s">
        <v>137</v>
      </c>
      <c r="I1150" s="53"/>
      <c r="J1150" s="54" t="s">
        <v>1509</v>
      </c>
      <c r="K1150" s="21" t="s">
        <v>15</v>
      </c>
      <c r="L1150" s="55">
        <v>154.25</v>
      </c>
      <c r="M1150" s="24">
        <v>10</v>
      </c>
      <c r="N1150" s="55">
        <f>L1150*(1+M1150/100)</f>
        <v>169.67500000000001</v>
      </c>
      <c r="O1150" s="24">
        <v>0</v>
      </c>
      <c r="P1150" s="25">
        <f>N1150*O1150</f>
        <v>0</v>
      </c>
      <c r="Q1150" s="56">
        <v>7.0000000000000007E-2</v>
      </c>
      <c r="R1150" s="57">
        <f>N1150*Q1150</f>
        <v>11.877250000000002</v>
      </c>
      <c r="S1150" s="56"/>
      <c r="T1150" s="57">
        <f>N1150*S1150</f>
        <v>0</v>
      </c>
      <c r="U1150" s="25">
        <v>21</v>
      </c>
      <c r="V1150" s="25">
        <f>P1150*(U1150/100)</f>
        <v>0</v>
      </c>
      <c r="W1150" s="25">
        <f>P1150+V1150</f>
        <v>0</v>
      </c>
      <c r="X1150" s="54"/>
      <c r="Y1150" s="53" t="s">
        <v>101</v>
      </c>
      <c r="Z1150" s="53" t="s">
        <v>45</v>
      </c>
    </row>
    <row r="1151" spans="6:26" s="58" customFormat="1" ht="11.25" outlineLevel="3" x14ac:dyDescent="0.2">
      <c r="F1151" s="59"/>
      <c r="G1151" s="60"/>
      <c r="H1151" s="60"/>
      <c r="I1151" s="60"/>
      <c r="J1151" s="61" t="s">
        <v>108</v>
      </c>
      <c r="K1151" s="60"/>
      <c r="L1151" s="62">
        <v>154.25</v>
      </c>
      <c r="M1151" s="63"/>
      <c r="N1151" s="64"/>
      <c r="O1151" s="63"/>
      <c r="P1151" s="65"/>
      <c r="Q1151" s="66"/>
      <c r="R1151" s="63"/>
      <c r="S1151" s="63"/>
      <c r="T1151" s="63"/>
      <c r="U1151" s="101" t="s">
        <v>3</v>
      </c>
      <c r="V1151" s="63"/>
      <c r="W1151" s="63"/>
      <c r="X1151" s="61"/>
      <c r="Y1151" s="60"/>
      <c r="Z1151" s="60"/>
    </row>
    <row r="1152" spans="6:26" s="52" customFormat="1" ht="12" outlineLevel="2" x14ac:dyDescent="0.2">
      <c r="F1152" s="20">
        <v>2</v>
      </c>
      <c r="G1152" s="21" t="s">
        <v>2</v>
      </c>
      <c r="H1152" s="53" t="s">
        <v>138</v>
      </c>
      <c r="I1152" s="53"/>
      <c r="J1152" s="54" t="s">
        <v>1524</v>
      </c>
      <c r="K1152" s="21" t="s">
        <v>64</v>
      </c>
      <c r="L1152" s="55">
        <v>329.25</v>
      </c>
      <c r="M1152" s="24">
        <v>0</v>
      </c>
      <c r="N1152" s="55">
        <f>L1152*(1+M1152/100)</f>
        <v>329.25</v>
      </c>
      <c r="O1152" s="24">
        <v>0</v>
      </c>
      <c r="P1152" s="25">
        <f>N1152*O1152</f>
        <v>0</v>
      </c>
      <c r="Q1152" s="56">
        <v>2.3600000000000001E-3</v>
      </c>
      <c r="R1152" s="57">
        <f>N1152*Q1152</f>
        <v>0.77703</v>
      </c>
      <c r="S1152" s="56"/>
      <c r="T1152" s="57">
        <f>N1152*S1152</f>
        <v>0</v>
      </c>
      <c r="U1152" s="25">
        <v>21</v>
      </c>
      <c r="V1152" s="25">
        <f>P1152*(U1152/100)</f>
        <v>0</v>
      </c>
      <c r="W1152" s="25">
        <f>P1152+V1152</f>
        <v>0</v>
      </c>
      <c r="X1152" s="54"/>
      <c r="Y1152" s="53" t="s">
        <v>101</v>
      </c>
      <c r="Z1152" s="53" t="s">
        <v>45</v>
      </c>
    </row>
    <row r="1153" spans="6:26" s="58" customFormat="1" ht="11.25" outlineLevel="3" x14ac:dyDescent="0.2">
      <c r="F1153" s="59"/>
      <c r="G1153" s="60"/>
      <c r="H1153" s="60"/>
      <c r="I1153" s="60"/>
      <c r="J1153" s="61" t="s">
        <v>1178</v>
      </c>
      <c r="K1153" s="60"/>
      <c r="L1153" s="62">
        <v>329.25</v>
      </c>
      <c r="M1153" s="63"/>
      <c r="N1153" s="64"/>
      <c r="O1153" s="63"/>
      <c r="P1153" s="65"/>
      <c r="Q1153" s="66"/>
      <c r="R1153" s="63"/>
      <c r="S1153" s="63"/>
      <c r="T1153" s="63"/>
      <c r="U1153" s="101" t="s">
        <v>3</v>
      </c>
      <c r="V1153" s="63"/>
      <c r="W1153" s="63"/>
      <c r="X1153" s="61"/>
      <c r="Y1153" s="60"/>
      <c r="Z1153" s="60"/>
    </row>
    <row r="1154" spans="6:26" s="52" customFormat="1" ht="12" outlineLevel="2" x14ac:dyDescent="0.2">
      <c r="F1154" s="20">
        <v>3</v>
      </c>
      <c r="G1154" s="21" t="s">
        <v>2</v>
      </c>
      <c r="H1154" s="53" t="s">
        <v>139</v>
      </c>
      <c r="I1154" s="53"/>
      <c r="J1154" s="54" t="s">
        <v>1726</v>
      </c>
      <c r="K1154" s="21" t="s">
        <v>15</v>
      </c>
      <c r="L1154" s="55">
        <v>166.72500000000002</v>
      </c>
      <c r="M1154" s="24">
        <v>8</v>
      </c>
      <c r="N1154" s="55">
        <f>L1154*(1+M1154/100)</f>
        <v>180.06300000000005</v>
      </c>
      <c r="O1154" s="24">
        <v>0</v>
      </c>
      <c r="P1154" s="25">
        <f>N1154*O1154</f>
        <v>0</v>
      </c>
      <c r="Q1154" s="56">
        <v>1.9199999999999998E-2</v>
      </c>
      <c r="R1154" s="57">
        <f>N1154*Q1154</f>
        <v>3.4572096000000005</v>
      </c>
      <c r="S1154" s="56"/>
      <c r="T1154" s="57">
        <f>N1154*S1154</f>
        <v>0</v>
      </c>
      <c r="U1154" s="25">
        <v>21</v>
      </c>
      <c r="V1154" s="25">
        <f>P1154*(U1154/100)</f>
        <v>0</v>
      </c>
      <c r="W1154" s="25">
        <f>P1154+V1154</f>
        <v>0</v>
      </c>
      <c r="X1154" s="54"/>
      <c r="Y1154" s="53" t="s">
        <v>101</v>
      </c>
      <c r="Z1154" s="53" t="s">
        <v>45</v>
      </c>
    </row>
    <row r="1155" spans="6:26" s="58" customFormat="1" ht="11.25" outlineLevel="3" x14ac:dyDescent="0.2">
      <c r="F1155" s="59"/>
      <c r="G1155" s="60"/>
      <c r="H1155" s="60"/>
      <c r="I1155" s="60"/>
      <c r="J1155" s="61" t="s">
        <v>1055</v>
      </c>
      <c r="K1155" s="60"/>
      <c r="L1155" s="62">
        <v>165.11</v>
      </c>
      <c r="M1155" s="63"/>
      <c r="N1155" s="64"/>
      <c r="O1155" s="63"/>
      <c r="P1155" s="65"/>
      <c r="Q1155" s="66"/>
      <c r="R1155" s="63"/>
      <c r="S1155" s="63"/>
      <c r="T1155" s="63"/>
      <c r="U1155" s="101" t="s">
        <v>3</v>
      </c>
      <c r="V1155" s="63"/>
      <c r="W1155" s="63"/>
      <c r="X1155" s="61"/>
      <c r="Y1155" s="60"/>
      <c r="Z1155" s="60"/>
    </row>
    <row r="1156" spans="6:26" s="58" customFormat="1" ht="11.25" outlineLevel="3" x14ac:dyDescent="0.2">
      <c r="F1156" s="59"/>
      <c r="G1156" s="60"/>
      <c r="H1156" s="60"/>
      <c r="I1156" s="60"/>
      <c r="J1156" s="61" t="s">
        <v>1179</v>
      </c>
      <c r="K1156" s="60"/>
      <c r="L1156" s="62">
        <v>1.615</v>
      </c>
      <c r="M1156" s="63"/>
      <c r="N1156" s="64"/>
      <c r="O1156" s="63"/>
      <c r="P1156" s="65"/>
      <c r="Q1156" s="66"/>
      <c r="R1156" s="63"/>
      <c r="S1156" s="63"/>
      <c r="T1156" s="63"/>
      <c r="U1156" s="101" t="s">
        <v>3</v>
      </c>
      <c r="V1156" s="63"/>
      <c r="W1156" s="63"/>
      <c r="X1156" s="61"/>
      <c r="Y1156" s="60"/>
      <c r="Z1156" s="60"/>
    </row>
    <row r="1157" spans="6:26" s="52" customFormat="1" ht="12" outlineLevel="2" x14ac:dyDescent="0.2">
      <c r="F1157" s="20">
        <v>4</v>
      </c>
      <c r="G1157" s="21" t="s">
        <v>10</v>
      </c>
      <c r="H1157" s="53" t="s">
        <v>503</v>
      </c>
      <c r="I1157" s="53"/>
      <c r="J1157" s="54" t="s">
        <v>1918</v>
      </c>
      <c r="K1157" s="21" t="s">
        <v>5</v>
      </c>
      <c r="L1157" s="55">
        <v>98.58</v>
      </c>
      <c r="M1157" s="24">
        <v>0</v>
      </c>
      <c r="N1157" s="55">
        <f>L1157*(1+M1157/100)</f>
        <v>98.58</v>
      </c>
      <c r="O1157" s="24">
        <v>0</v>
      </c>
      <c r="P1157" s="25">
        <f>N1157*O1157</f>
        <v>0</v>
      </c>
      <c r="Q1157" s="56">
        <v>4.6000000000000001E-4</v>
      </c>
      <c r="R1157" s="57">
        <f>N1157*Q1157</f>
        <v>4.53468E-2</v>
      </c>
      <c r="S1157" s="56"/>
      <c r="T1157" s="57">
        <f>N1157*S1157</f>
        <v>0</v>
      </c>
      <c r="U1157" s="25">
        <v>21</v>
      </c>
      <c r="V1157" s="25">
        <f>P1157*(U1157/100)</f>
        <v>0</v>
      </c>
      <c r="W1157" s="25">
        <f>P1157+V1157</f>
        <v>0</v>
      </c>
      <c r="X1157" s="54"/>
      <c r="Y1157" s="53" t="s">
        <v>101</v>
      </c>
      <c r="Z1157" s="53" t="s">
        <v>45</v>
      </c>
    </row>
    <row r="1158" spans="6:26" s="58" customFormat="1" ht="11.25" outlineLevel="3" x14ac:dyDescent="0.2">
      <c r="F1158" s="59"/>
      <c r="G1158" s="60"/>
      <c r="H1158" s="60"/>
      <c r="I1158" s="60"/>
      <c r="J1158" s="61" t="s">
        <v>1375</v>
      </c>
      <c r="K1158" s="60"/>
      <c r="L1158" s="62">
        <v>98.58</v>
      </c>
      <c r="M1158" s="63"/>
      <c r="N1158" s="64"/>
      <c r="O1158" s="63"/>
      <c r="P1158" s="65"/>
      <c r="Q1158" s="66"/>
      <c r="R1158" s="63"/>
      <c r="S1158" s="63"/>
      <c r="T1158" s="63"/>
      <c r="U1158" s="101" t="s">
        <v>3</v>
      </c>
      <c r="V1158" s="63"/>
      <c r="W1158" s="63"/>
      <c r="X1158" s="61"/>
      <c r="Y1158" s="60"/>
      <c r="Z1158" s="60"/>
    </row>
    <row r="1159" spans="6:26" s="52" customFormat="1" ht="12" outlineLevel="2" x14ac:dyDescent="0.2">
      <c r="F1159" s="20">
        <v>5</v>
      </c>
      <c r="G1159" s="21" t="s">
        <v>10</v>
      </c>
      <c r="H1159" s="53" t="s">
        <v>504</v>
      </c>
      <c r="I1159" s="53"/>
      <c r="J1159" s="54" t="s">
        <v>1917</v>
      </c>
      <c r="K1159" s="21" t="s">
        <v>15</v>
      </c>
      <c r="L1159" s="55">
        <v>13.17</v>
      </c>
      <c r="M1159" s="24">
        <v>0</v>
      </c>
      <c r="N1159" s="55">
        <f>L1159*(1+M1159/100)</f>
        <v>13.17</v>
      </c>
      <c r="O1159" s="24">
        <v>0</v>
      </c>
      <c r="P1159" s="25">
        <f>N1159*O1159</f>
        <v>0</v>
      </c>
      <c r="Q1159" s="56">
        <v>3.8789999999999998E-2</v>
      </c>
      <c r="R1159" s="57">
        <f>N1159*Q1159</f>
        <v>0.51086429999999994</v>
      </c>
      <c r="S1159" s="56"/>
      <c r="T1159" s="57">
        <f>N1159*S1159</f>
        <v>0</v>
      </c>
      <c r="U1159" s="25">
        <v>21</v>
      </c>
      <c r="V1159" s="25">
        <f>P1159*(U1159/100)</f>
        <v>0</v>
      </c>
      <c r="W1159" s="25">
        <f>P1159+V1159</f>
        <v>0</v>
      </c>
      <c r="X1159" s="54"/>
      <c r="Y1159" s="53" t="s">
        <v>101</v>
      </c>
      <c r="Z1159" s="53" t="s">
        <v>45</v>
      </c>
    </row>
    <row r="1160" spans="6:26" s="58" customFormat="1" ht="11.25" outlineLevel="3" x14ac:dyDescent="0.2">
      <c r="F1160" s="59"/>
      <c r="G1160" s="60"/>
      <c r="H1160" s="60"/>
      <c r="I1160" s="60"/>
      <c r="J1160" s="61" t="s">
        <v>1131</v>
      </c>
      <c r="K1160" s="60"/>
      <c r="L1160" s="62">
        <v>13.17</v>
      </c>
      <c r="M1160" s="63"/>
      <c r="N1160" s="64"/>
      <c r="O1160" s="63"/>
      <c r="P1160" s="65"/>
      <c r="Q1160" s="66"/>
      <c r="R1160" s="63"/>
      <c r="S1160" s="63"/>
      <c r="T1160" s="63"/>
      <c r="U1160" s="101" t="s">
        <v>3</v>
      </c>
      <c r="V1160" s="63"/>
      <c r="W1160" s="63"/>
      <c r="X1160" s="61"/>
      <c r="Y1160" s="60"/>
      <c r="Z1160" s="60"/>
    </row>
    <row r="1161" spans="6:26" s="52" customFormat="1" ht="12" outlineLevel="2" x14ac:dyDescent="0.2">
      <c r="F1161" s="20">
        <v>6</v>
      </c>
      <c r="G1161" s="21" t="s">
        <v>10</v>
      </c>
      <c r="H1161" s="53" t="s">
        <v>505</v>
      </c>
      <c r="I1161" s="53"/>
      <c r="J1161" s="54" t="s">
        <v>1843</v>
      </c>
      <c r="K1161" s="21" t="s">
        <v>15</v>
      </c>
      <c r="L1161" s="55">
        <v>75.7</v>
      </c>
      <c r="M1161" s="24">
        <v>0</v>
      </c>
      <c r="N1161" s="55">
        <f>L1161*(1+M1161/100)</f>
        <v>75.7</v>
      </c>
      <c r="O1161" s="24">
        <v>0</v>
      </c>
      <c r="P1161" s="25">
        <f>N1161*O1161</f>
        <v>0</v>
      </c>
      <c r="Q1161" s="56">
        <v>4.1500000000000002E-2</v>
      </c>
      <c r="R1161" s="57">
        <f>N1161*Q1161</f>
        <v>3.1415500000000001</v>
      </c>
      <c r="S1161" s="56"/>
      <c r="T1161" s="57">
        <f>N1161*S1161</f>
        <v>0</v>
      </c>
      <c r="U1161" s="25">
        <v>21</v>
      </c>
      <c r="V1161" s="25">
        <f>P1161*(U1161/100)</f>
        <v>0</v>
      </c>
      <c r="W1161" s="25">
        <f>P1161+V1161</f>
        <v>0</v>
      </c>
      <c r="X1161" s="54"/>
      <c r="Y1161" s="53" t="s">
        <v>101</v>
      </c>
      <c r="Z1161" s="53" t="s">
        <v>45</v>
      </c>
    </row>
    <row r="1162" spans="6:26" s="58" customFormat="1" ht="11.25" outlineLevel="3" x14ac:dyDescent="0.2">
      <c r="F1162" s="59"/>
      <c r="G1162" s="60"/>
      <c r="H1162" s="60"/>
      <c r="I1162" s="60"/>
      <c r="J1162" s="61" t="s">
        <v>1115</v>
      </c>
      <c r="K1162" s="60"/>
      <c r="L1162" s="62">
        <v>47.94</v>
      </c>
      <c r="M1162" s="63"/>
      <c r="N1162" s="64"/>
      <c r="O1162" s="63"/>
      <c r="P1162" s="65"/>
      <c r="Q1162" s="66"/>
      <c r="R1162" s="63"/>
      <c r="S1162" s="63"/>
      <c r="T1162" s="63"/>
      <c r="U1162" s="101" t="s">
        <v>3</v>
      </c>
      <c r="V1162" s="63"/>
      <c r="W1162" s="63"/>
      <c r="X1162" s="61"/>
      <c r="Y1162" s="60"/>
      <c r="Z1162" s="60"/>
    </row>
    <row r="1163" spans="6:26" s="58" customFormat="1" ht="11.25" outlineLevel="3" x14ac:dyDescent="0.2">
      <c r="F1163" s="59"/>
      <c r="G1163" s="60"/>
      <c r="H1163" s="60"/>
      <c r="I1163" s="60"/>
      <c r="J1163" s="61" t="s">
        <v>1152</v>
      </c>
      <c r="K1163" s="60"/>
      <c r="L1163" s="62">
        <v>27.76</v>
      </c>
      <c r="M1163" s="63"/>
      <c r="N1163" s="64"/>
      <c r="O1163" s="63"/>
      <c r="P1163" s="65"/>
      <c r="Q1163" s="66"/>
      <c r="R1163" s="63"/>
      <c r="S1163" s="63"/>
      <c r="T1163" s="63"/>
      <c r="U1163" s="101" t="s">
        <v>3</v>
      </c>
      <c r="V1163" s="63"/>
      <c r="W1163" s="63"/>
      <c r="X1163" s="61"/>
      <c r="Y1163" s="60"/>
      <c r="Z1163" s="60"/>
    </row>
    <row r="1164" spans="6:26" s="52" customFormat="1" ht="12" outlineLevel="2" x14ac:dyDescent="0.2">
      <c r="F1164" s="20">
        <v>7</v>
      </c>
      <c r="G1164" s="21" t="s">
        <v>10</v>
      </c>
      <c r="H1164" s="53" t="s">
        <v>506</v>
      </c>
      <c r="I1164" s="53"/>
      <c r="J1164" s="54" t="s">
        <v>1900</v>
      </c>
      <c r="K1164" s="21" t="s">
        <v>15</v>
      </c>
      <c r="L1164" s="55">
        <v>131.26</v>
      </c>
      <c r="M1164" s="24">
        <v>0</v>
      </c>
      <c r="N1164" s="55">
        <f>L1164*(1+M1164/100)</f>
        <v>131.26</v>
      </c>
      <c r="O1164" s="24">
        <v>0</v>
      </c>
      <c r="P1164" s="25">
        <f>N1164*O1164</f>
        <v>0</v>
      </c>
      <c r="Q1164" s="56">
        <v>4.1599999999999996E-3</v>
      </c>
      <c r="R1164" s="57">
        <f>N1164*Q1164</f>
        <v>0.5460415999999999</v>
      </c>
      <c r="S1164" s="56"/>
      <c r="T1164" s="57">
        <f>N1164*S1164</f>
        <v>0</v>
      </c>
      <c r="U1164" s="25">
        <v>21</v>
      </c>
      <c r="V1164" s="25">
        <f>P1164*(U1164/100)</f>
        <v>0</v>
      </c>
      <c r="W1164" s="25">
        <f>P1164+V1164</f>
        <v>0</v>
      </c>
      <c r="X1164" s="54"/>
      <c r="Y1164" s="53" t="s">
        <v>101</v>
      </c>
      <c r="Z1164" s="53" t="s">
        <v>45</v>
      </c>
    </row>
    <row r="1165" spans="6:26" s="58" customFormat="1" ht="11.25" outlineLevel="3" x14ac:dyDescent="0.2">
      <c r="F1165" s="59"/>
      <c r="G1165" s="60"/>
      <c r="H1165" s="60"/>
      <c r="I1165" s="60"/>
      <c r="J1165" s="61" t="s">
        <v>1133</v>
      </c>
      <c r="K1165" s="60"/>
      <c r="L1165" s="62">
        <v>56.44</v>
      </c>
      <c r="M1165" s="63"/>
      <c r="N1165" s="64"/>
      <c r="O1165" s="63"/>
      <c r="P1165" s="65"/>
      <c r="Q1165" s="66"/>
      <c r="R1165" s="63"/>
      <c r="S1165" s="63"/>
      <c r="T1165" s="63"/>
      <c r="U1165" s="101" t="s">
        <v>3</v>
      </c>
      <c r="V1165" s="63"/>
      <c r="W1165" s="63"/>
      <c r="X1165" s="61"/>
      <c r="Y1165" s="60"/>
      <c r="Z1165" s="60"/>
    </row>
    <row r="1166" spans="6:26" s="58" customFormat="1" ht="11.25" outlineLevel="3" x14ac:dyDescent="0.2">
      <c r="F1166" s="59"/>
      <c r="G1166" s="60"/>
      <c r="H1166" s="60"/>
      <c r="I1166" s="60"/>
      <c r="J1166" s="61" t="s">
        <v>1118</v>
      </c>
      <c r="K1166" s="60"/>
      <c r="L1166" s="62">
        <v>33.69</v>
      </c>
      <c r="M1166" s="63"/>
      <c r="N1166" s="64"/>
      <c r="O1166" s="63"/>
      <c r="P1166" s="65"/>
      <c r="Q1166" s="66"/>
      <c r="R1166" s="63"/>
      <c r="S1166" s="63"/>
      <c r="T1166" s="63"/>
      <c r="U1166" s="101" t="s">
        <v>3</v>
      </c>
      <c r="V1166" s="63"/>
      <c r="W1166" s="63"/>
      <c r="X1166" s="61"/>
      <c r="Y1166" s="60"/>
      <c r="Z1166" s="60"/>
    </row>
    <row r="1167" spans="6:26" s="58" customFormat="1" ht="11.25" outlineLevel="3" x14ac:dyDescent="0.2">
      <c r="F1167" s="59"/>
      <c r="G1167" s="60"/>
      <c r="H1167" s="60"/>
      <c r="I1167" s="60"/>
      <c r="J1167" s="61" t="s">
        <v>1130</v>
      </c>
      <c r="K1167" s="60"/>
      <c r="L1167" s="62">
        <v>10.75</v>
      </c>
      <c r="M1167" s="63"/>
      <c r="N1167" s="64"/>
      <c r="O1167" s="63"/>
      <c r="P1167" s="65"/>
      <c r="Q1167" s="66"/>
      <c r="R1167" s="63"/>
      <c r="S1167" s="63"/>
      <c r="T1167" s="63"/>
      <c r="U1167" s="101" t="s">
        <v>3</v>
      </c>
      <c r="V1167" s="63"/>
      <c r="W1167" s="63"/>
      <c r="X1167" s="61"/>
      <c r="Y1167" s="60"/>
      <c r="Z1167" s="60"/>
    </row>
    <row r="1168" spans="6:26" s="58" customFormat="1" ht="11.25" outlineLevel="3" x14ac:dyDescent="0.2">
      <c r="F1168" s="59"/>
      <c r="G1168" s="60"/>
      <c r="H1168" s="60"/>
      <c r="I1168" s="60"/>
      <c r="J1168" s="61" t="s">
        <v>1151</v>
      </c>
      <c r="K1168" s="60"/>
      <c r="L1168" s="62">
        <v>23.59</v>
      </c>
      <c r="M1168" s="63"/>
      <c r="N1168" s="64"/>
      <c r="O1168" s="63"/>
      <c r="P1168" s="65"/>
      <c r="Q1168" s="66"/>
      <c r="R1168" s="63"/>
      <c r="S1168" s="63"/>
      <c r="T1168" s="63"/>
      <c r="U1168" s="101" t="s">
        <v>3</v>
      </c>
      <c r="V1168" s="63"/>
      <c r="W1168" s="63"/>
      <c r="X1168" s="61"/>
      <c r="Y1168" s="60"/>
      <c r="Z1168" s="60"/>
    </row>
    <row r="1169" spans="6:26" s="58" customFormat="1" ht="11.25" outlineLevel="3" x14ac:dyDescent="0.2">
      <c r="F1169" s="59"/>
      <c r="G1169" s="60"/>
      <c r="H1169" s="60"/>
      <c r="I1169" s="60"/>
      <c r="J1169" s="61" t="s">
        <v>1116</v>
      </c>
      <c r="K1169" s="60"/>
      <c r="L1169" s="62">
        <v>6.79</v>
      </c>
      <c r="M1169" s="63"/>
      <c r="N1169" s="64"/>
      <c r="O1169" s="63"/>
      <c r="P1169" s="65"/>
      <c r="Q1169" s="66"/>
      <c r="R1169" s="63"/>
      <c r="S1169" s="63"/>
      <c r="T1169" s="63"/>
      <c r="U1169" s="101" t="s">
        <v>3</v>
      </c>
      <c r="V1169" s="63"/>
      <c r="W1169" s="63"/>
      <c r="X1169" s="61"/>
      <c r="Y1169" s="60"/>
      <c r="Z1169" s="60"/>
    </row>
    <row r="1170" spans="6:26" s="52" customFormat="1" ht="24" outlineLevel="2" x14ac:dyDescent="0.2">
      <c r="F1170" s="20">
        <v>8</v>
      </c>
      <c r="G1170" s="21" t="s">
        <v>10</v>
      </c>
      <c r="H1170" s="53" t="s">
        <v>507</v>
      </c>
      <c r="I1170" s="53"/>
      <c r="J1170" s="54" t="s">
        <v>2032</v>
      </c>
      <c r="K1170" s="21" t="s">
        <v>15</v>
      </c>
      <c r="L1170" s="55">
        <v>24.594999999999999</v>
      </c>
      <c r="M1170" s="24">
        <v>0</v>
      </c>
      <c r="N1170" s="55">
        <f>L1170*(1+M1170/100)</f>
        <v>24.594999999999999</v>
      </c>
      <c r="O1170" s="24">
        <v>0</v>
      </c>
      <c r="P1170" s="25">
        <f>N1170*O1170</f>
        <v>0</v>
      </c>
      <c r="Q1170" s="56">
        <v>3.6600000000000001E-3</v>
      </c>
      <c r="R1170" s="57">
        <f>N1170*Q1170</f>
        <v>9.0017699999999992E-2</v>
      </c>
      <c r="S1170" s="56"/>
      <c r="T1170" s="57">
        <f>N1170*S1170</f>
        <v>0</v>
      </c>
      <c r="U1170" s="25">
        <v>21</v>
      </c>
      <c r="V1170" s="25">
        <f>P1170*(U1170/100)</f>
        <v>0</v>
      </c>
      <c r="W1170" s="25">
        <f>P1170+V1170</f>
        <v>0</v>
      </c>
      <c r="X1170" s="54"/>
      <c r="Y1170" s="53" t="s">
        <v>101</v>
      </c>
      <c r="Z1170" s="53" t="s">
        <v>45</v>
      </c>
    </row>
    <row r="1171" spans="6:26" s="58" customFormat="1" ht="11.25" outlineLevel="3" x14ac:dyDescent="0.2">
      <c r="F1171" s="59"/>
      <c r="G1171" s="60"/>
      <c r="H1171" s="60"/>
      <c r="I1171" s="60"/>
      <c r="J1171" s="61" t="s">
        <v>1129</v>
      </c>
      <c r="K1171" s="60"/>
      <c r="L1171" s="62">
        <v>22.98</v>
      </c>
      <c r="M1171" s="63"/>
      <c r="N1171" s="64"/>
      <c r="O1171" s="63"/>
      <c r="P1171" s="65"/>
      <c r="Q1171" s="66"/>
      <c r="R1171" s="63"/>
      <c r="S1171" s="63"/>
      <c r="T1171" s="63"/>
      <c r="U1171" s="101" t="s">
        <v>3</v>
      </c>
      <c r="V1171" s="63"/>
      <c r="W1171" s="63"/>
      <c r="X1171" s="61"/>
      <c r="Y1171" s="60"/>
      <c r="Z1171" s="60"/>
    </row>
    <row r="1172" spans="6:26" s="58" customFormat="1" ht="11.25" outlineLevel="3" x14ac:dyDescent="0.2">
      <c r="F1172" s="59"/>
      <c r="G1172" s="60"/>
      <c r="H1172" s="60"/>
      <c r="I1172" s="60"/>
      <c r="J1172" s="61" t="s">
        <v>1179</v>
      </c>
      <c r="K1172" s="60"/>
      <c r="L1172" s="62">
        <v>1.615</v>
      </c>
      <c r="M1172" s="63"/>
      <c r="N1172" s="64"/>
      <c r="O1172" s="63"/>
      <c r="P1172" s="65"/>
      <c r="Q1172" s="66"/>
      <c r="R1172" s="63"/>
      <c r="S1172" s="63"/>
      <c r="T1172" s="63"/>
      <c r="U1172" s="101" t="s">
        <v>3</v>
      </c>
      <c r="V1172" s="63"/>
      <c r="W1172" s="63"/>
      <c r="X1172" s="61"/>
      <c r="Y1172" s="60"/>
      <c r="Z1172" s="60"/>
    </row>
    <row r="1173" spans="6:26" s="52" customFormat="1" ht="12" outlineLevel="2" x14ac:dyDescent="0.2">
      <c r="F1173" s="20">
        <v>9</v>
      </c>
      <c r="G1173" s="21" t="s">
        <v>10</v>
      </c>
      <c r="H1173" s="53" t="s">
        <v>584</v>
      </c>
      <c r="I1173" s="53"/>
      <c r="J1173" s="54" t="s">
        <v>1936</v>
      </c>
      <c r="K1173" s="21" t="s">
        <v>0</v>
      </c>
      <c r="L1173" s="55">
        <v>6.92</v>
      </c>
      <c r="M1173" s="24">
        <v>0</v>
      </c>
      <c r="N1173" s="55">
        <f>L1173*(1+M1173/100)</f>
        <v>6.92</v>
      </c>
      <c r="O1173" s="24">
        <v>0</v>
      </c>
      <c r="P1173" s="25">
        <f>N1173*O1173</f>
        <v>0</v>
      </c>
      <c r="Q1173" s="56"/>
      <c r="R1173" s="57">
        <f>N1173*Q1173</f>
        <v>0</v>
      </c>
      <c r="S1173" s="56"/>
      <c r="T1173" s="57">
        <f>N1173*S1173</f>
        <v>0</v>
      </c>
      <c r="U1173" s="25">
        <v>21</v>
      </c>
      <c r="V1173" s="25">
        <f>P1173*(U1173/100)</f>
        <v>0</v>
      </c>
      <c r="W1173" s="25">
        <f>P1173+V1173</f>
        <v>0</v>
      </c>
      <c r="X1173" s="54"/>
      <c r="Y1173" s="53" t="s">
        <v>101</v>
      </c>
      <c r="Z1173" s="53" t="s">
        <v>45</v>
      </c>
    </row>
    <row r="1174" spans="6:26" s="102" customFormat="1" ht="12.75" customHeight="1" outlineLevel="2" x14ac:dyDescent="0.2">
      <c r="F1174" s="103"/>
      <c r="G1174" s="104"/>
      <c r="H1174" s="104"/>
      <c r="I1174" s="104"/>
      <c r="J1174" s="105"/>
      <c r="K1174" s="104"/>
      <c r="L1174" s="106"/>
      <c r="M1174" s="107"/>
      <c r="N1174" s="106"/>
      <c r="O1174" s="107"/>
      <c r="P1174" s="108"/>
      <c r="Q1174" s="109"/>
      <c r="R1174" s="107"/>
      <c r="S1174" s="107"/>
      <c r="T1174" s="107"/>
      <c r="U1174" s="110" t="s">
        <v>3</v>
      </c>
      <c r="V1174" s="107"/>
      <c r="W1174" s="107"/>
      <c r="X1174" s="107"/>
      <c r="Y1174" s="104"/>
      <c r="Z1174" s="104"/>
    </row>
    <row r="1175" spans="6:26" s="43" customFormat="1" ht="16.5" customHeight="1" outlineLevel="1" x14ac:dyDescent="0.2">
      <c r="F1175" s="44"/>
      <c r="G1175" s="6"/>
      <c r="H1175" s="45"/>
      <c r="I1175" s="45"/>
      <c r="J1175" s="45" t="s">
        <v>1384</v>
      </c>
      <c r="K1175" s="6"/>
      <c r="L1175" s="46"/>
      <c r="M1175" s="47"/>
      <c r="N1175" s="46"/>
      <c r="O1175" s="47"/>
      <c r="P1175" s="48">
        <f>SUBTOTAL(9,P1176:P1187)</f>
        <v>0</v>
      </c>
      <c r="Q1175" s="49"/>
      <c r="R1175" s="50">
        <f>SUBTOTAL(9,R1176:R1187)</f>
        <v>1.0250589000000001</v>
      </c>
      <c r="S1175" s="47"/>
      <c r="T1175" s="50">
        <f>SUBTOTAL(9,T1176:T1187)</f>
        <v>0</v>
      </c>
      <c r="U1175" s="100" t="s">
        <v>3</v>
      </c>
      <c r="V1175" s="48">
        <f>SUBTOTAL(9,V1176:V1187)</f>
        <v>0</v>
      </c>
      <c r="W1175" s="48">
        <f>SUBTOTAL(9,W1176:W1187)</f>
        <v>0</v>
      </c>
      <c r="X1175" s="51"/>
      <c r="Y1175" s="29"/>
      <c r="Z1175" s="29"/>
    </row>
    <row r="1176" spans="6:26" s="52" customFormat="1" ht="12" outlineLevel="2" x14ac:dyDescent="0.2">
      <c r="F1176" s="20">
        <v>1</v>
      </c>
      <c r="G1176" s="21" t="s">
        <v>10</v>
      </c>
      <c r="H1176" s="53" t="s">
        <v>508</v>
      </c>
      <c r="I1176" s="53"/>
      <c r="J1176" s="54" t="s">
        <v>1805</v>
      </c>
      <c r="K1176" s="21" t="s">
        <v>15</v>
      </c>
      <c r="L1176" s="55">
        <v>31.63</v>
      </c>
      <c r="M1176" s="24">
        <v>0</v>
      </c>
      <c r="N1176" s="55">
        <f>L1176*(1+M1176/100)</f>
        <v>31.63</v>
      </c>
      <c r="O1176" s="24">
        <v>0</v>
      </c>
      <c r="P1176" s="25">
        <f>N1176*O1176</f>
        <v>0</v>
      </c>
      <c r="Q1176" s="56">
        <v>1.719E-2</v>
      </c>
      <c r="R1176" s="57">
        <f>N1176*Q1176</f>
        <v>0.54371970000000003</v>
      </c>
      <c r="S1176" s="56"/>
      <c r="T1176" s="57">
        <f>N1176*S1176</f>
        <v>0</v>
      </c>
      <c r="U1176" s="25">
        <v>21</v>
      </c>
      <c r="V1176" s="25">
        <f>P1176*(U1176/100)</f>
        <v>0</v>
      </c>
      <c r="W1176" s="25">
        <f>P1176+V1176</f>
        <v>0</v>
      </c>
      <c r="X1176" s="54"/>
      <c r="Y1176" s="53" t="s">
        <v>101</v>
      </c>
      <c r="Z1176" s="53" t="s">
        <v>46</v>
      </c>
    </row>
    <row r="1177" spans="6:26" s="58" customFormat="1" ht="11.25" outlineLevel="3" x14ac:dyDescent="0.2">
      <c r="F1177" s="59"/>
      <c r="G1177" s="60"/>
      <c r="H1177" s="60"/>
      <c r="I1177" s="60"/>
      <c r="J1177" s="61" t="s">
        <v>1119</v>
      </c>
      <c r="K1177" s="60"/>
      <c r="L1177" s="62">
        <v>31.63</v>
      </c>
      <c r="M1177" s="63"/>
      <c r="N1177" s="64"/>
      <c r="O1177" s="63"/>
      <c r="P1177" s="65"/>
      <c r="Q1177" s="66"/>
      <c r="R1177" s="63"/>
      <c r="S1177" s="63"/>
      <c r="T1177" s="63"/>
      <c r="U1177" s="101" t="s">
        <v>3</v>
      </c>
      <c r="V1177" s="63"/>
      <c r="W1177" s="63"/>
      <c r="X1177" s="61"/>
      <c r="Y1177" s="60"/>
      <c r="Z1177" s="60"/>
    </row>
    <row r="1178" spans="6:26" s="52" customFormat="1" ht="12" outlineLevel="2" x14ac:dyDescent="0.2">
      <c r="F1178" s="20">
        <v>2</v>
      </c>
      <c r="G1178" s="21" t="s">
        <v>10</v>
      </c>
      <c r="H1178" s="53" t="s">
        <v>509</v>
      </c>
      <c r="I1178" s="53"/>
      <c r="J1178" s="54" t="s">
        <v>1860</v>
      </c>
      <c r="K1178" s="21" t="s">
        <v>15</v>
      </c>
      <c r="L1178" s="55">
        <v>31.63</v>
      </c>
      <c r="M1178" s="24">
        <v>0</v>
      </c>
      <c r="N1178" s="55">
        <f>L1178*(1+M1178/100)</f>
        <v>31.63</v>
      </c>
      <c r="O1178" s="24">
        <v>0</v>
      </c>
      <c r="P1178" s="25">
        <f>N1178*O1178</f>
        <v>0</v>
      </c>
      <c r="Q1178" s="56">
        <v>1.014E-2</v>
      </c>
      <c r="R1178" s="57">
        <f>N1178*Q1178</f>
        <v>0.32072819999999996</v>
      </c>
      <c r="S1178" s="56"/>
      <c r="T1178" s="57">
        <f>N1178*S1178</f>
        <v>0</v>
      </c>
      <c r="U1178" s="25">
        <v>21</v>
      </c>
      <c r="V1178" s="25">
        <f>P1178*(U1178/100)</f>
        <v>0</v>
      </c>
      <c r="W1178" s="25">
        <f>P1178+V1178</f>
        <v>0</v>
      </c>
      <c r="X1178" s="54"/>
      <c r="Y1178" s="53" t="s">
        <v>101</v>
      </c>
      <c r="Z1178" s="53" t="s">
        <v>46</v>
      </c>
    </row>
    <row r="1179" spans="6:26" s="58" customFormat="1" ht="11.25" outlineLevel="3" x14ac:dyDescent="0.2">
      <c r="F1179" s="59"/>
      <c r="G1179" s="60"/>
      <c r="H1179" s="60"/>
      <c r="I1179" s="60"/>
      <c r="J1179" s="61" t="s">
        <v>1119</v>
      </c>
      <c r="K1179" s="60"/>
      <c r="L1179" s="62">
        <v>31.63</v>
      </c>
      <c r="M1179" s="63"/>
      <c r="N1179" s="64"/>
      <c r="O1179" s="63"/>
      <c r="P1179" s="65"/>
      <c r="Q1179" s="66"/>
      <c r="R1179" s="63"/>
      <c r="S1179" s="63"/>
      <c r="T1179" s="63"/>
      <c r="U1179" s="101" t="s">
        <v>3</v>
      </c>
      <c r="V1179" s="63"/>
      <c r="W1179" s="63"/>
      <c r="X1179" s="61"/>
      <c r="Y1179" s="60"/>
      <c r="Z1179" s="60"/>
    </row>
    <row r="1180" spans="6:26" s="52" customFormat="1" ht="12" outlineLevel="2" x14ac:dyDescent="0.2">
      <c r="F1180" s="20">
        <v>3</v>
      </c>
      <c r="G1180" s="21" t="s">
        <v>10</v>
      </c>
      <c r="H1180" s="53" t="s">
        <v>510</v>
      </c>
      <c r="I1180" s="53"/>
      <c r="J1180" s="54" t="s">
        <v>1788</v>
      </c>
      <c r="K1180" s="21" t="s">
        <v>15</v>
      </c>
      <c r="L1180" s="55">
        <v>243.35</v>
      </c>
      <c r="M1180" s="24">
        <v>0</v>
      </c>
      <c r="N1180" s="55">
        <f>L1180*(1+M1180/100)</f>
        <v>243.35</v>
      </c>
      <c r="O1180" s="24">
        <v>0</v>
      </c>
      <c r="P1180" s="25">
        <f>N1180*O1180</f>
        <v>0</v>
      </c>
      <c r="Q1180" s="56"/>
      <c r="R1180" s="57">
        <f>N1180*Q1180</f>
        <v>0</v>
      </c>
      <c r="S1180" s="56"/>
      <c r="T1180" s="57">
        <f>N1180*S1180</f>
        <v>0</v>
      </c>
      <c r="U1180" s="25">
        <v>21</v>
      </c>
      <c r="V1180" s="25">
        <f>P1180*(U1180/100)</f>
        <v>0</v>
      </c>
      <c r="W1180" s="25">
        <f>P1180+V1180</f>
        <v>0</v>
      </c>
      <c r="X1180" s="54"/>
      <c r="Y1180" s="53" t="s">
        <v>101</v>
      </c>
      <c r="Z1180" s="53" t="s">
        <v>46</v>
      </c>
    </row>
    <row r="1181" spans="6:26" s="58" customFormat="1" ht="11.25" outlineLevel="3" x14ac:dyDescent="0.2">
      <c r="F1181" s="59"/>
      <c r="G1181" s="60"/>
      <c r="H1181" s="60"/>
      <c r="I1181" s="60"/>
      <c r="J1181" s="61" t="s">
        <v>1134</v>
      </c>
      <c r="K1181" s="60"/>
      <c r="L1181" s="62">
        <v>243.35</v>
      </c>
      <c r="M1181" s="63"/>
      <c r="N1181" s="64"/>
      <c r="O1181" s="63"/>
      <c r="P1181" s="65"/>
      <c r="Q1181" s="66"/>
      <c r="R1181" s="63"/>
      <c r="S1181" s="63"/>
      <c r="T1181" s="63"/>
      <c r="U1181" s="101" t="s">
        <v>3</v>
      </c>
      <c r="V1181" s="63"/>
      <c r="W1181" s="63"/>
      <c r="X1181" s="61"/>
      <c r="Y1181" s="60"/>
      <c r="Z1181" s="60"/>
    </row>
    <row r="1182" spans="6:26" s="52" customFormat="1" ht="12" outlineLevel="2" x14ac:dyDescent="0.2">
      <c r="F1182" s="20">
        <v>4</v>
      </c>
      <c r="G1182" s="21" t="s">
        <v>10</v>
      </c>
      <c r="H1182" s="53" t="s">
        <v>511</v>
      </c>
      <c r="I1182" s="53"/>
      <c r="J1182" s="54" t="s">
        <v>1585</v>
      </c>
      <c r="K1182" s="21" t="s">
        <v>15</v>
      </c>
      <c r="L1182" s="55">
        <v>243.35</v>
      </c>
      <c r="M1182" s="24">
        <v>0</v>
      </c>
      <c r="N1182" s="55">
        <f>L1182*(1+M1182/100)</f>
        <v>243.35</v>
      </c>
      <c r="O1182" s="24">
        <v>0</v>
      </c>
      <c r="P1182" s="25">
        <f>N1182*O1182</f>
        <v>0</v>
      </c>
      <c r="Q1182" s="56">
        <v>4.8000000000000001E-4</v>
      </c>
      <c r="R1182" s="57">
        <f>N1182*Q1182</f>
        <v>0.116808</v>
      </c>
      <c r="S1182" s="56"/>
      <c r="T1182" s="57">
        <f>N1182*S1182</f>
        <v>0</v>
      </c>
      <c r="U1182" s="25">
        <v>21</v>
      </c>
      <c r="V1182" s="25">
        <f>P1182*(U1182/100)</f>
        <v>0</v>
      </c>
      <c r="W1182" s="25">
        <f>P1182+V1182</f>
        <v>0</v>
      </c>
      <c r="X1182" s="54"/>
      <c r="Y1182" s="53" t="s">
        <v>101</v>
      </c>
      <c r="Z1182" s="53" t="s">
        <v>46</v>
      </c>
    </row>
    <row r="1183" spans="6:26" s="58" customFormat="1" ht="11.25" outlineLevel="3" x14ac:dyDescent="0.2">
      <c r="F1183" s="59"/>
      <c r="G1183" s="60"/>
      <c r="H1183" s="60"/>
      <c r="I1183" s="60"/>
      <c r="J1183" s="61" t="s">
        <v>1134</v>
      </c>
      <c r="K1183" s="60"/>
      <c r="L1183" s="62">
        <v>243.35</v>
      </c>
      <c r="M1183" s="63"/>
      <c r="N1183" s="64"/>
      <c r="O1183" s="63"/>
      <c r="P1183" s="65"/>
      <c r="Q1183" s="66"/>
      <c r="R1183" s="63"/>
      <c r="S1183" s="63"/>
      <c r="T1183" s="63"/>
      <c r="U1183" s="101" t="s">
        <v>3</v>
      </c>
      <c r="V1183" s="63"/>
      <c r="W1183" s="63"/>
      <c r="X1183" s="61"/>
      <c r="Y1183" s="60"/>
      <c r="Z1183" s="60"/>
    </row>
    <row r="1184" spans="6:26" s="52" customFormat="1" ht="12" outlineLevel="2" x14ac:dyDescent="0.2">
      <c r="F1184" s="20">
        <v>5</v>
      </c>
      <c r="G1184" s="21" t="s">
        <v>10</v>
      </c>
      <c r="H1184" s="53" t="s">
        <v>512</v>
      </c>
      <c r="I1184" s="53"/>
      <c r="J1184" s="54" t="s">
        <v>1858</v>
      </c>
      <c r="K1184" s="21" t="s">
        <v>15</v>
      </c>
      <c r="L1184" s="55">
        <v>243.35</v>
      </c>
      <c r="M1184" s="24">
        <v>0</v>
      </c>
      <c r="N1184" s="55">
        <f>L1184*(1+M1184/100)</f>
        <v>243.35</v>
      </c>
      <c r="O1184" s="24">
        <v>0</v>
      </c>
      <c r="P1184" s="25">
        <f>N1184*O1184</f>
        <v>0</v>
      </c>
      <c r="Q1184" s="56">
        <v>1.8000000000000001E-4</v>
      </c>
      <c r="R1184" s="57">
        <f>N1184*Q1184</f>
        <v>4.3803000000000002E-2</v>
      </c>
      <c r="S1184" s="56"/>
      <c r="T1184" s="57">
        <f>N1184*S1184</f>
        <v>0</v>
      </c>
      <c r="U1184" s="25">
        <v>21</v>
      </c>
      <c r="V1184" s="25">
        <f>P1184*(U1184/100)</f>
        <v>0</v>
      </c>
      <c r="W1184" s="25">
        <f>P1184+V1184</f>
        <v>0</v>
      </c>
      <c r="X1184" s="54"/>
      <c r="Y1184" s="53" t="s">
        <v>101</v>
      </c>
      <c r="Z1184" s="53" t="s">
        <v>46</v>
      </c>
    </row>
    <row r="1185" spans="6:26" s="58" customFormat="1" ht="11.25" outlineLevel="3" x14ac:dyDescent="0.2">
      <c r="F1185" s="59"/>
      <c r="G1185" s="60"/>
      <c r="H1185" s="60"/>
      <c r="I1185" s="60"/>
      <c r="J1185" s="61" t="s">
        <v>1134</v>
      </c>
      <c r="K1185" s="60"/>
      <c r="L1185" s="62">
        <v>243.35</v>
      </c>
      <c r="M1185" s="63"/>
      <c r="N1185" s="64"/>
      <c r="O1185" s="63"/>
      <c r="P1185" s="65"/>
      <c r="Q1185" s="66"/>
      <c r="R1185" s="63"/>
      <c r="S1185" s="63"/>
      <c r="T1185" s="63"/>
      <c r="U1185" s="101" t="s">
        <v>3</v>
      </c>
      <c r="V1185" s="63"/>
      <c r="W1185" s="63"/>
      <c r="X1185" s="61"/>
      <c r="Y1185" s="60"/>
      <c r="Z1185" s="60"/>
    </row>
    <row r="1186" spans="6:26" s="52" customFormat="1" ht="12" outlineLevel="2" x14ac:dyDescent="0.2">
      <c r="F1186" s="20">
        <v>6</v>
      </c>
      <c r="G1186" s="21" t="s">
        <v>10</v>
      </c>
      <c r="H1186" s="53" t="s">
        <v>585</v>
      </c>
      <c r="I1186" s="53"/>
      <c r="J1186" s="54" t="s">
        <v>1910</v>
      </c>
      <c r="K1186" s="21" t="s">
        <v>0</v>
      </c>
      <c r="L1186" s="55">
        <v>1.29</v>
      </c>
      <c r="M1186" s="24">
        <v>0</v>
      </c>
      <c r="N1186" s="55">
        <f>L1186*(1+M1186/100)</f>
        <v>1.29</v>
      </c>
      <c r="O1186" s="24">
        <v>0</v>
      </c>
      <c r="P1186" s="25">
        <f>N1186*O1186</f>
        <v>0</v>
      </c>
      <c r="Q1186" s="56"/>
      <c r="R1186" s="57">
        <f>N1186*Q1186</f>
        <v>0</v>
      </c>
      <c r="S1186" s="56"/>
      <c r="T1186" s="57">
        <f>N1186*S1186</f>
        <v>0</v>
      </c>
      <c r="U1186" s="25">
        <v>21</v>
      </c>
      <c r="V1186" s="25">
        <f>P1186*(U1186/100)</f>
        <v>0</v>
      </c>
      <c r="W1186" s="25">
        <f>P1186+V1186</f>
        <v>0</v>
      </c>
      <c r="X1186" s="54"/>
      <c r="Y1186" s="53" t="s">
        <v>101</v>
      </c>
      <c r="Z1186" s="53" t="s">
        <v>46</v>
      </c>
    </row>
    <row r="1187" spans="6:26" s="102" customFormat="1" ht="12.75" customHeight="1" outlineLevel="2" x14ac:dyDescent="0.2">
      <c r="F1187" s="103"/>
      <c r="G1187" s="104"/>
      <c r="H1187" s="104"/>
      <c r="I1187" s="104"/>
      <c r="J1187" s="105"/>
      <c r="K1187" s="104"/>
      <c r="L1187" s="106"/>
      <c r="M1187" s="107"/>
      <c r="N1187" s="106"/>
      <c r="O1187" s="107"/>
      <c r="P1187" s="108"/>
      <c r="Q1187" s="109"/>
      <c r="R1187" s="107"/>
      <c r="S1187" s="107"/>
      <c r="T1187" s="107"/>
      <c r="U1187" s="110" t="s">
        <v>3</v>
      </c>
      <c r="V1187" s="107"/>
      <c r="W1187" s="107"/>
      <c r="X1187" s="107"/>
      <c r="Y1187" s="104"/>
      <c r="Z1187" s="104"/>
    </row>
    <row r="1188" spans="6:26" s="43" customFormat="1" ht="16.5" customHeight="1" outlineLevel="1" x14ac:dyDescent="0.2">
      <c r="F1188" s="44"/>
      <c r="G1188" s="6"/>
      <c r="H1188" s="45"/>
      <c r="I1188" s="45"/>
      <c r="J1188" s="45" t="s">
        <v>1205</v>
      </c>
      <c r="K1188" s="6"/>
      <c r="L1188" s="46"/>
      <c r="M1188" s="47"/>
      <c r="N1188" s="46"/>
      <c r="O1188" s="47"/>
      <c r="P1188" s="48">
        <f>SUBTOTAL(9,P1189:P1202)</f>
        <v>0</v>
      </c>
      <c r="Q1188" s="49"/>
      <c r="R1188" s="50">
        <f>SUBTOTAL(9,R1189:R1202)</f>
        <v>2.2322937999999999</v>
      </c>
      <c r="S1188" s="47"/>
      <c r="T1188" s="50">
        <f>SUBTOTAL(9,T1189:T1202)</f>
        <v>1.3945319999999999</v>
      </c>
      <c r="U1188" s="100" t="s">
        <v>3</v>
      </c>
      <c r="V1188" s="48">
        <f>SUBTOTAL(9,V1189:V1202)</f>
        <v>0</v>
      </c>
      <c r="W1188" s="48">
        <f>SUBTOTAL(9,W1189:W1202)</f>
        <v>0</v>
      </c>
      <c r="X1188" s="51"/>
      <c r="Y1188" s="29"/>
      <c r="Z1188" s="29"/>
    </row>
    <row r="1189" spans="6:26" s="52" customFormat="1" ht="12" outlineLevel="2" x14ac:dyDescent="0.2">
      <c r="F1189" s="20">
        <v>1</v>
      </c>
      <c r="G1189" s="21" t="s">
        <v>10</v>
      </c>
      <c r="H1189" s="53" t="s">
        <v>513</v>
      </c>
      <c r="I1189" s="53"/>
      <c r="J1189" s="54" t="s">
        <v>1833</v>
      </c>
      <c r="K1189" s="21" t="s">
        <v>15</v>
      </c>
      <c r="L1189" s="55">
        <v>428.54999999999995</v>
      </c>
      <c r="M1189" s="24">
        <v>0</v>
      </c>
      <c r="N1189" s="55">
        <f>L1189*(1+M1189/100)</f>
        <v>428.54999999999995</v>
      </c>
      <c r="O1189" s="24">
        <v>0</v>
      </c>
      <c r="P1189" s="25">
        <f>N1189*O1189</f>
        <v>0</v>
      </c>
      <c r="Q1189" s="56"/>
      <c r="R1189" s="57">
        <f>N1189*Q1189</f>
        <v>0</v>
      </c>
      <c r="S1189" s="56">
        <v>3.0000000000000001E-3</v>
      </c>
      <c r="T1189" s="57">
        <f>N1189*S1189</f>
        <v>1.28565</v>
      </c>
      <c r="U1189" s="25">
        <v>21</v>
      </c>
      <c r="V1189" s="25">
        <f>P1189*(U1189/100)</f>
        <v>0</v>
      </c>
      <c r="W1189" s="25">
        <f>P1189+V1189</f>
        <v>0</v>
      </c>
      <c r="X1189" s="54"/>
      <c r="Y1189" s="53" t="s">
        <v>101</v>
      </c>
      <c r="Z1189" s="53" t="s">
        <v>47</v>
      </c>
    </row>
    <row r="1190" spans="6:26" s="58" customFormat="1" ht="11.25" outlineLevel="3" x14ac:dyDescent="0.2">
      <c r="F1190" s="59"/>
      <c r="G1190" s="60"/>
      <c r="H1190" s="60"/>
      <c r="I1190" s="60"/>
      <c r="J1190" s="61" t="s">
        <v>1172</v>
      </c>
      <c r="K1190" s="60"/>
      <c r="L1190" s="62">
        <v>90.99</v>
      </c>
      <c r="M1190" s="63"/>
      <c r="N1190" s="64"/>
      <c r="O1190" s="63"/>
      <c r="P1190" s="65"/>
      <c r="Q1190" s="66"/>
      <c r="R1190" s="63"/>
      <c r="S1190" s="63"/>
      <c r="T1190" s="63"/>
      <c r="U1190" s="101" t="s">
        <v>3</v>
      </c>
      <c r="V1190" s="63"/>
      <c r="W1190" s="63"/>
      <c r="X1190" s="61"/>
      <c r="Y1190" s="60"/>
      <c r="Z1190" s="60"/>
    </row>
    <row r="1191" spans="6:26" s="58" customFormat="1" ht="11.25" outlineLevel="3" x14ac:dyDescent="0.2">
      <c r="F1191" s="59"/>
      <c r="G1191" s="60"/>
      <c r="H1191" s="60"/>
      <c r="I1191" s="60"/>
      <c r="J1191" s="61" t="s">
        <v>1228</v>
      </c>
      <c r="K1191" s="60"/>
      <c r="L1191" s="62">
        <v>337.55999999999995</v>
      </c>
      <c r="M1191" s="63"/>
      <c r="N1191" s="64"/>
      <c r="O1191" s="63"/>
      <c r="P1191" s="65"/>
      <c r="Q1191" s="66"/>
      <c r="R1191" s="63"/>
      <c r="S1191" s="63"/>
      <c r="T1191" s="63"/>
      <c r="U1191" s="101" t="s">
        <v>3</v>
      </c>
      <c r="V1191" s="63"/>
      <c r="W1191" s="63"/>
      <c r="X1191" s="61"/>
      <c r="Y1191" s="60"/>
      <c r="Z1191" s="60"/>
    </row>
    <row r="1192" spans="6:26" s="52" customFormat="1" ht="24" outlineLevel="2" x14ac:dyDescent="0.2">
      <c r="F1192" s="20">
        <v>2</v>
      </c>
      <c r="G1192" s="21" t="s">
        <v>10</v>
      </c>
      <c r="H1192" s="53" t="s">
        <v>514</v>
      </c>
      <c r="I1192" s="53"/>
      <c r="J1192" s="54" t="s">
        <v>2022</v>
      </c>
      <c r="K1192" s="21" t="s">
        <v>15</v>
      </c>
      <c r="L1192" s="55">
        <v>356.11999999999995</v>
      </c>
      <c r="M1192" s="24">
        <v>0</v>
      </c>
      <c r="N1192" s="55">
        <f>L1192*(1+M1192/100)</f>
        <v>356.11999999999995</v>
      </c>
      <c r="O1192" s="24">
        <v>0</v>
      </c>
      <c r="P1192" s="25">
        <f>N1192*O1192</f>
        <v>0</v>
      </c>
      <c r="Q1192" s="56"/>
      <c r="R1192" s="57">
        <f>N1192*Q1192</f>
        <v>0</v>
      </c>
      <c r="S1192" s="56"/>
      <c r="T1192" s="57">
        <f>N1192*S1192</f>
        <v>0</v>
      </c>
      <c r="U1192" s="25">
        <v>21</v>
      </c>
      <c r="V1192" s="25">
        <f>P1192*(U1192/100)</f>
        <v>0</v>
      </c>
      <c r="W1192" s="25">
        <f>P1192+V1192</f>
        <v>0</v>
      </c>
      <c r="X1192" s="54"/>
      <c r="Y1192" s="53" t="s">
        <v>101</v>
      </c>
      <c r="Z1192" s="53" t="s">
        <v>47</v>
      </c>
    </row>
    <row r="1193" spans="6:26" s="58" customFormat="1" ht="11.25" outlineLevel="3" x14ac:dyDescent="0.2">
      <c r="F1193" s="59"/>
      <c r="G1193" s="60"/>
      <c r="H1193" s="60"/>
      <c r="I1193" s="60"/>
      <c r="J1193" s="61" t="s">
        <v>1358</v>
      </c>
      <c r="K1193" s="60"/>
      <c r="L1193" s="62">
        <v>356.11999999999995</v>
      </c>
      <c r="M1193" s="63"/>
      <c r="N1193" s="64"/>
      <c r="O1193" s="63"/>
      <c r="P1193" s="65"/>
      <c r="Q1193" s="66"/>
      <c r="R1193" s="63"/>
      <c r="S1193" s="63"/>
      <c r="T1193" s="63"/>
      <c r="U1193" s="101" t="s">
        <v>3</v>
      </c>
      <c r="V1193" s="63"/>
      <c r="W1193" s="63"/>
      <c r="X1193" s="61"/>
      <c r="Y1193" s="60"/>
      <c r="Z1193" s="60"/>
    </row>
    <row r="1194" spans="6:26" s="52" customFormat="1" ht="12" outlineLevel="2" x14ac:dyDescent="0.2">
      <c r="F1194" s="20">
        <v>3</v>
      </c>
      <c r="G1194" s="21" t="s">
        <v>10</v>
      </c>
      <c r="H1194" s="53" t="s">
        <v>515</v>
      </c>
      <c r="I1194" s="53"/>
      <c r="J1194" s="54" t="s">
        <v>1824</v>
      </c>
      <c r="K1194" s="21" t="s">
        <v>15</v>
      </c>
      <c r="L1194" s="55">
        <v>30.09</v>
      </c>
      <c r="M1194" s="24">
        <v>0</v>
      </c>
      <c r="N1194" s="55">
        <f>L1194*(1+M1194/100)</f>
        <v>30.09</v>
      </c>
      <c r="O1194" s="24">
        <v>0</v>
      </c>
      <c r="P1194" s="25">
        <f>N1194*O1194</f>
        <v>0</v>
      </c>
      <c r="Q1194" s="56"/>
      <c r="R1194" s="57">
        <f>N1194*Q1194</f>
        <v>0</v>
      </c>
      <c r="S1194" s="56"/>
      <c r="T1194" s="57">
        <f>N1194*S1194</f>
        <v>0</v>
      </c>
      <c r="U1194" s="25">
        <v>21</v>
      </c>
      <c r="V1194" s="25">
        <f>P1194*(U1194/100)</f>
        <v>0</v>
      </c>
      <c r="W1194" s="25">
        <f>P1194+V1194</f>
        <v>0</v>
      </c>
      <c r="X1194" s="54"/>
      <c r="Y1194" s="53" t="s">
        <v>101</v>
      </c>
      <c r="Z1194" s="53" t="s">
        <v>47</v>
      </c>
    </row>
    <row r="1195" spans="6:26" s="58" customFormat="1" ht="11.25" outlineLevel="3" x14ac:dyDescent="0.2">
      <c r="F1195" s="59"/>
      <c r="G1195" s="60"/>
      <c r="H1195" s="60"/>
      <c r="I1195" s="60"/>
      <c r="J1195" s="61" t="s">
        <v>592</v>
      </c>
      <c r="K1195" s="60"/>
      <c r="L1195" s="62">
        <v>30.09</v>
      </c>
      <c r="M1195" s="63"/>
      <c r="N1195" s="64"/>
      <c r="O1195" s="63"/>
      <c r="P1195" s="65"/>
      <c r="Q1195" s="66"/>
      <c r="R1195" s="63"/>
      <c r="S1195" s="63"/>
      <c r="T1195" s="63"/>
      <c r="U1195" s="101" t="s">
        <v>3</v>
      </c>
      <c r="V1195" s="63"/>
      <c r="W1195" s="63"/>
      <c r="X1195" s="61"/>
      <c r="Y1195" s="60"/>
      <c r="Z1195" s="60"/>
    </row>
    <row r="1196" spans="6:26" s="52" customFormat="1" ht="12" outlineLevel="2" x14ac:dyDescent="0.2">
      <c r="F1196" s="20">
        <v>4</v>
      </c>
      <c r="G1196" s="21" t="s">
        <v>10</v>
      </c>
      <c r="H1196" s="53" t="s">
        <v>516</v>
      </c>
      <c r="I1196" s="53"/>
      <c r="J1196" s="54" t="s">
        <v>1739</v>
      </c>
      <c r="K1196" s="21" t="s">
        <v>15</v>
      </c>
      <c r="L1196" s="55">
        <v>47.34</v>
      </c>
      <c r="M1196" s="24">
        <v>0</v>
      </c>
      <c r="N1196" s="55">
        <f>L1196*(1+M1196/100)</f>
        <v>47.34</v>
      </c>
      <c r="O1196" s="24">
        <v>0</v>
      </c>
      <c r="P1196" s="25">
        <f>N1196*O1196</f>
        <v>0</v>
      </c>
      <c r="Q1196" s="56"/>
      <c r="R1196" s="57">
        <f>N1196*Q1196</f>
        <v>0</v>
      </c>
      <c r="S1196" s="56">
        <v>2.3E-3</v>
      </c>
      <c r="T1196" s="57">
        <f>N1196*S1196</f>
        <v>0.10888200000000001</v>
      </c>
      <c r="U1196" s="25">
        <v>21</v>
      </c>
      <c r="V1196" s="25">
        <f>P1196*(U1196/100)</f>
        <v>0</v>
      </c>
      <c r="W1196" s="25">
        <f>P1196+V1196</f>
        <v>0</v>
      </c>
      <c r="X1196" s="54"/>
      <c r="Y1196" s="53" t="s">
        <v>101</v>
      </c>
      <c r="Z1196" s="53" t="s">
        <v>47</v>
      </c>
    </row>
    <row r="1197" spans="6:26" s="58" customFormat="1" ht="11.25" outlineLevel="3" x14ac:dyDescent="0.2">
      <c r="F1197" s="59"/>
      <c r="G1197" s="60"/>
      <c r="H1197" s="60"/>
      <c r="I1197" s="60"/>
      <c r="J1197" s="61" t="s">
        <v>1317</v>
      </c>
      <c r="K1197" s="60"/>
      <c r="L1197" s="62">
        <v>47.34</v>
      </c>
      <c r="M1197" s="63"/>
      <c r="N1197" s="64"/>
      <c r="O1197" s="63"/>
      <c r="P1197" s="65"/>
      <c r="Q1197" s="66"/>
      <c r="R1197" s="63"/>
      <c r="S1197" s="63"/>
      <c r="T1197" s="63"/>
      <c r="U1197" s="101" t="s">
        <v>3</v>
      </c>
      <c r="V1197" s="63"/>
      <c r="W1197" s="63"/>
      <c r="X1197" s="61"/>
      <c r="Y1197" s="60"/>
      <c r="Z1197" s="60"/>
    </row>
    <row r="1198" spans="6:26" s="52" customFormat="1" ht="12" outlineLevel="2" x14ac:dyDescent="0.2">
      <c r="F1198" s="20">
        <v>5</v>
      </c>
      <c r="G1198" s="21" t="s">
        <v>10</v>
      </c>
      <c r="H1198" s="53" t="s">
        <v>517</v>
      </c>
      <c r="I1198" s="53"/>
      <c r="J1198" s="54" t="s">
        <v>1929</v>
      </c>
      <c r="K1198" s="21" t="s">
        <v>15</v>
      </c>
      <c r="L1198" s="55">
        <v>386.20999999999992</v>
      </c>
      <c r="M1198" s="24">
        <v>0</v>
      </c>
      <c r="N1198" s="55">
        <f>L1198*(1+M1198/100)</f>
        <v>386.20999999999992</v>
      </c>
      <c r="O1198" s="24">
        <v>0</v>
      </c>
      <c r="P1198" s="25">
        <f>N1198*O1198</f>
        <v>0</v>
      </c>
      <c r="Q1198" s="56">
        <v>5.7800000000000004E-3</v>
      </c>
      <c r="R1198" s="57">
        <f>N1198*Q1198</f>
        <v>2.2322937999999999</v>
      </c>
      <c r="S1198" s="56"/>
      <c r="T1198" s="57">
        <f>N1198*S1198</f>
        <v>0</v>
      </c>
      <c r="U1198" s="25">
        <v>21</v>
      </c>
      <c r="V1198" s="25">
        <f>P1198*(U1198/100)</f>
        <v>0</v>
      </c>
      <c r="W1198" s="25">
        <f>P1198+V1198</f>
        <v>0</v>
      </c>
      <c r="X1198" s="54"/>
      <c r="Y1198" s="53" t="s">
        <v>101</v>
      </c>
      <c r="Z1198" s="53" t="s">
        <v>47</v>
      </c>
    </row>
    <row r="1199" spans="6:26" s="58" customFormat="1" ht="11.25" outlineLevel="3" x14ac:dyDescent="0.2">
      <c r="F1199" s="59"/>
      <c r="G1199" s="60"/>
      <c r="H1199" s="60"/>
      <c r="I1199" s="60"/>
      <c r="J1199" s="61" t="s">
        <v>1358</v>
      </c>
      <c r="K1199" s="60"/>
      <c r="L1199" s="62">
        <v>356.11999999999995</v>
      </c>
      <c r="M1199" s="63"/>
      <c r="N1199" s="64"/>
      <c r="O1199" s="63"/>
      <c r="P1199" s="65"/>
      <c r="Q1199" s="66"/>
      <c r="R1199" s="63"/>
      <c r="S1199" s="63"/>
      <c r="T1199" s="63"/>
      <c r="U1199" s="101" t="s">
        <v>3</v>
      </c>
      <c r="V1199" s="63"/>
      <c r="W1199" s="63"/>
      <c r="X1199" s="61"/>
      <c r="Y1199" s="60"/>
      <c r="Z1199" s="60"/>
    </row>
    <row r="1200" spans="6:26" s="58" customFormat="1" ht="11.25" outlineLevel="3" x14ac:dyDescent="0.2">
      <c r="F1200" s="59"/>
      <c r="G1200" s="60"/>
      <c r="H1200" s="60"/>
      <c r="I1200" s="60"/>
      <c r="J1200" s="61" t="s">
        <v>592</v>
      </c>
      <c r="K1200" s="60"/>
      <c r="L1200" s="62">
        <v>30.09</v>
      </c>
      <c r="M1200" s="63"/>
      <c r="N1200" s="64"/>
      <c r="O1200" s="63"/>
      <c r="P1200" s="65"/>
      <c r="Q1200" s="66"/>
      <c r="R1200" s="63"/>
      <c r="S1200" s="63"/>
      <c r="T1200" s="63"/>
      <c r="U1200" s="101" t="s">
        <v>3</v>
      </c>
      <c r="V1200" s="63"/>
      <c r="W1200" s="63"/>
      <c r="X1200" s="61"/>
      <c r="Y1200" s="60"/>
      <c r="Z1200" s="60"/>
    </row>
    <row r="1201" spans="6:26" s="52" customFormat="1" ht="12" outlineLevel="2" x14ac:dyDescent="0.2">
      <c r="F1201" s="20">
        <v>6</v>
      </c>
      <c r="G1201" s="21" t="s">
        <v>10</v>
      </c>
      <c r="H1201" s="53" t="s">
        <v>586</v>
      </c>
      <c r="I1201" s="53"/>
      <c r="J1201" s="54" t="s">
        <v>1935</v>
      </c>
      <c r="K1201" s="21" t="s">
        <v>0</v>
      </c>
      <c r="L1201" s="55">
        <v>0.4</v>
      </c>
      <c r="M1201" s="24">
        <v>0</v>
      </c>
      <c r="N1201" s="55">
        <f>L1201*(1+M1201/100)</f>
        <v>0.4</v>
      </c>
      <c r="O1201" s="24">
        <v>0</v>
      </c>
      <c r="P1201" s="25">
        <f>N1201*O1201</f>
        <v>0</v>
      </c>
      <c r="Q1201" s="56"/>
      <c r="R1201" s="57">
        <f>N1201*Q1201</f>
        <v>0</v>
      </c>
      <c r="S1201" s="56"/>
      <c r="T1201" s="57">
        <f>N1201*S1201</f>
        <v>0</v>
      </c>
      <c r="U1201" s="25">
        <v>21</v>
      </c>
      <c r="V1201" s="25">
        <f>P1201*(U1201/100)</f>
        <v>0</v>
      </c>
      <c r="W1201" s="25">
        <f>P1201+V1201</f>
        <v>0</v>
      </c>
      <c r="X1201" s="54"/>
      <c r="Y1201" s="53" t="s">
        <v>101</v>
      </c>
      <c r="Z1201" s="53" t="s">
        <v>47</v>
      </c>
    </row>
    <row r="1202" spans="6:26" s="102" customFormat="1" ht="12.75" customHeight="1" outlineLevel="2" x14ac:dyDescent="0.2">
      <c r="F1202" s="103"/>
      <c r="G1202" s="104"/>
      <c r="H1202" s="104"/>
      <c r="I1202" s="104"/>
      <c r="J1202" s="105"/>
      <c r="K1202" s="104"/>
      <c r="L1202" s="106"/>
      <c r="M1202" s="107"/>
      <c r="N1202" s="106"/>
      <c r="O1202" s="107"/>
      <c r="P1202" s="108"/>
      <c r="Q1202" s="109"/>
      <c r="R1202" s="107"/>
      <c r="S1202" s="107"/>
      <c r="T1202" s="107"/>
      <c r="U1202" s="110" t="s">
        <v>3</v>
      </c>
      <c r="V1202" s="107"/>
      <c r="W1202" s="107"/>
      <c r="X1202" s="107"/>
      <c r="Y1202" s="104"/>
      <c r="Z1202" s="104"/>
    </row>
    <row r="1203" spans="6:26" s="43" customFormat="1" ht="16.5" customHeight="1" outlineLevel="1" x14ac:dyDescent="0.2">
      <c r="F1203" s="44"/>
      <c r="G1203" s="6"/>
      <c r="H1203" s="45"/>
      <c r="I1203" s="45"/>
      <c r="J1203" s="45" t="s">
        <v>1206</v>
      </c>
      <c r="K1203" s="6"/>
      <c r="L1203" s="46"/>
      <c r="M1203" s="47"/>
      <c r="N1203" s="46"/>
      <c r="O1203" s="47"/>
      <c r="P1203" s="48">
        <f>SUBTOTAL(9,P1204:P1210)</f>
        <v>0</v>
      </c>
      <c r="Q1203" s="49"/>
      <c r="R1203" s="50">
        <f>SUBTOTAL(9,R1204:R1210)</f>
        <v>0.60111899999999996</v>
      </c>
      <c r="S1203" s="47"/>
      <c r="T1203" s="50">
        <f>SUBTOTAL(9,T1204:T1210)</f>
        <v>0</v>
      </c>
      <c r="U1203" s="100" t="s">
        <v>3</v>
      </c>
      <c r="V1203" s="48">
        <f>SUBTOTAL(9,V1204:V1210)</f>
        <v>0</v>
      </c>
      <c r="W1203" s="48">
        <f>SUBTOTAL(9,W1204:W1210)</f>
        <v>0</v>
      </c>
      <c r="X1203" s="51"/>
      <c r="Y1203" s="29"/>
      <c r="Z1203" s="29"/>
    </row>
    <row r="1204" spans="6:26" s="52" customFormat="1" ht="12" outlineLevel="2" x14ac:dyDescent="0.2">
      <c r="F1204" s="20">
        <v>1</v>
      </c>
      <c r="G1204" s="21" t="s">
        <v>10</v>
      </c>
      <c r="H1204" s="53" t="s">
        <v>1071</v>
      </c>
      <c r="I1204" s="53"/>
      <c r="J1204" s="54" t="s">
        <v>1712</v>
      </c>
      <c r="K1204" s="21" t="s">
        <v>15</v>
      </c>
      <c r="L1204" s="55">
        <v>200.37299999999999</v>
      </c>
      <c r="M1204" s="24">
        <v>10</v>
      </c>
      <c r="N1204" s="55">
        <f>L1204*(1+M1204/100)</f>
        <v>220.41030000000001</v>
      </c>
      <c r="O1204" s="24">
        <v>0</v>
      </c>
      <c r="P1204" s="25">
        <f>N1204*O1204</f>
        <v>0</v>
      </c>
      <c r="Q1204" s="56"/>
      <c r="R1204" s="57">
        <f>N1204*Q1204</f>
        <v>0</v>
      </c>
      <c r="S1204" s="56"/>
      <c r="T1204" s="57">
        <f>N1204*S1204</f>
        <v>0</v>
      </c>
      <c r="U1204" s="25">
        <v>21</v>
      </c>
      <c r="V1204" s="25">
        <f>P1204*(U1204/100)</f>
        <v>0</v>
      </c>
      <c r="W1204" s="25">
        <f>P1204+V1204</f>
        <v>0</v>
      </c>
      <c r="X1204" s="54"/>
      <c r="Y1204" s="53" t="s">
        <v>101</v>
      </c>
      <c r="Z1204" s="53" t="s">
        <v>48</v>
      </c>
    </row>
    <row r="1205" spans="6:26" s="52" customFormat="1" ht="24" outlineLevel="2" x14ac:dyDescent="0.2">
      <c r="F1205" s="20">
        <v>2</v>
      </c>
      <c r="G1205" s="21" t="s">
        <v>10</v>
      </c>
      <c r="H1205" s="53" t="s">
        <v>518</v>
      </c>
      <c r="I1205" s="53"/>
      <c r="J1205" s="54" t="s">
        <v>2082</v>
      </c>
      <c r="K1205" s="21" t="s">
        <v>15</v>
      </c>
      <c r="L1205" s="55">
        <v>200.37299999999999</v>
      </c>
      <c r="M1205" s="24">
        <v>0</v>
      </c>
      <c r="N1205" s="55">
        <f>L1205*(1+M1205/100)</f>
        <v>200.37299999999999</v>
      </c>
      <c r="O1205" s="24">
        <v>0</v>
      </c>
      <c r="P1205" s="25">
        <f>N1205*O1205</f>
        <v>0</v>
      </c>
      <c r="Q1205" s="56">
        <v>3.0000000000000001E-3</v>
      </c>
      <c r="R1205" s="57">
        <f>N1205*Q1205</f>
        <v>0.60111899999999996</v>
      </c>
      <c r="S1205" s="56"/>
      <c r="T1205" s="57">
        <f>N1205*S1205</f>
        <v>0</v>
      </c>
      <c r="U1205" s="25">
        <v>21</v>
      </c>
      <c r="V1205" s="25">
        <f>P1205*(U1205/100)</f>
        <v>0</v>
      </c>
      <c r="W1205" s="25">
        <f>P1205+V1205</f>
        <v>0</v>
      </c>
      <c r="X1205" s="54"/>
      <c r="Y1205" s="53" t="s">
        <v>101</v>
      </c>
      <c r="Z1205" s="53" t="s">
        <v>48</v>
      </c>
    </row>
    <row r="1206" spans="6:26" s="58" customFormat="1" ht="11.25" outlineLevel="3" x14ac:dyDescent="0.2">
      <c r="F1206" s="59"/>
      <c r="G1206" s="60"/>
      <c r="H1206" s="60"/>
      <c r="I1206" s="60"/>
      <c r="J1206" s="61" t="s">
        <v>1318</v>
      </c>
      <c r="K1206" s="60"/>
      <c r="L1206" s="62">
        <v>39.75</v>
      </c>
      <c r="M1206" s="63"/>
      <c r="N1206" s="64"/>
      <c r="O1206" s="63"/>
      <c r="P1206" s="65"/>
      <c r="Q1206" s="66"/>
      <c r="R1206" s="63"/>
      <c r="S1206" s="63"/>
      <c r="T1206" s="63"/>
      <c r="U1206" s="101" t="s">
        <v>3</v>
      </c>
      <c r="V1206" s="63"/>
      <c r="W1206" s="63"/>
      <c r="X1206" s="61"/>
      <c r="Y1206" s="60"/>
      <c r="Z1206" s="60"/>
    </row>
    <row r="1207" spans="6:26" s="58" customFormat="1" ht="11.25" outlineLevel="3" x14ac:dyDescent="0.2">
      <c r="F1207" s="59"/>
      <c r="G1207" s="60"/>
      <c r="H1207" s="60"/>
      <c r="I1207" s="60"/>
      <c r="J1207" s="61" t="s">
        <v>1494</v>
      </c>
      <c r="K1207" s="60"/>
      <c r="L1207" s="62">
        <v>70.533000000000001</v>
      </c>
      <c r="M1207" s="63"/>
      <c r="N1207" s="64"/>
      <c r="O1207" s="63"/>
      <c r="P1207" s="65"/>
      <c r="Q1207" s="66"/>
      <c r="R1207" s="63"/>
      <c r="S1207" s="63"/>
      <c r="T1207" s="63"/>
      <c r="U1207" s="101" t="s">
        <v>3</v>
      </c>
      <c r="V1207" s="63"/>
      <c r="W1207" s="63"/>
      <c r="X1207" s="61"/>
      <c r="Y1207" s="60"/>
      <c r="Z1207" s="60"/>
    </row>
    <row r="1208" spans="6:26" s="58" customFormat="1" ht="33.75" outlineLevel="3" x14ac:dyDescent="0.2">
      <c r="F1208" s="59"/>
      <c r="G1208" s="60"/>
      <c r="H1208" s="60"/>
      <c r="I1208" s="60"/>
      <c r="J1208" s="61" t="s">
        <v>1571</v>
      </c>
      <c r="K1208" s="60"/>
      <c r="L1208" s="62">
        <v>90.09</v>
      </c>
      <c r="M1208" s="63"/>
      <c r="N1208" s="64"/>
      <c r="O1208" s="63"/>
      <c r="P1208" s="65"/>
      <c r="Q1208" s="66"/>
      <c r="R1208" s="63"/>
      <c r="S1208" s="63"/>
      <c r="T1208" s="63"/>
      <c r="U1208" s="101" t="s">
        <v>3</v>
      </c>
      <c r="V1208" s="63"/>
      <c r="W1208" s="63"/>
      <c r="X1208" s="61"/>
      <c r="Y1208" s="60"/>
      <c r="Z1208" s="60"/>
    </row>
    <row r="1209" spans="6:26" s="52" customFormat="1" ht="12" outlineLevel="2" x14ac:dyDescent="0.2">
      <c r="F1209" s="20">
        <v>3</v>
      </c>
      <c r="G1209" s="21" t="s">
        <v>10</v>
      </c>
      <c r="H1209" s="53" t="s">
        <v>587</v>
      </c>
      <c r="I1209" s="53"/>
      <c r="J1209" s="54" t="s">
        <v>1934</v>
      </c>
      <c r="K1209" s="21" t="s">
        <v>0</v>
      </c>
      <c r="L1209" s="55">
        <v>3.54</v>
      </c>
      <c r="M1209" s="24">
        <v>0</v>
      </c>
      <c r="N1209" s="55">
        <f>L1209*(1+M1209/100)</f>
        <v>3.54</v>
      </c>
      <c r="O1209" s="24">
        <v>0</v>
      </c>
      <c r="P1209" s="25">
        <f>N1209*O1209</f>
        <v>0</v>
      </c>
      <c r="Q1209" s="56"/>
      <c r="R1209" s="57">
        <f>N1209*Q1209</f>
        <v>0</v>
      </c>
      <c r="S1209" s="56"/>
      <c r="T1209" s="57">
        <f>N1209*S1209</f>
        <v>0</v>
      </c>
      <c r="U1209" s="25">
        <v>21</v>
      </c>
      <c r="V1209" s="25">
        <f>P1209*(U1209/100)</f>
        <v>0</v>
      </c>
      <c r="W1209" s="25">
        <f>P1209+V1209</f>
        <v>0</v>
      </c>
      <c r="X1209" s="54"/>
      <c r="Y1209" s="53" t="s">
        <v>101</v>
      </c>
      <c r="Z1209" s="53" t="s">
        <v>48</v>
      </c>
    </row>
    <row r="1210" spans="6:26" s="102" customFormat="1" ht="12.75" customHeight="1" outlineLevel="2" x14ac:dyDescent="0.2">
      <c r="F1210" s="103"/>
      <c r="G1210" s="104"/>
      <c r="H1210" s="104"/>
      <c r="I1210" s="104"/>
      <c r="J1210" s="105"/>
      <c r="K1210" s="104"/>
      <c r="L1210" s="106"/>
      <c r="M1210" s="107"/>
      <c r="N1210" s="106"/>
      <c r="O1210" s="107"/>
      <c r="P1210" s="108"/>
      <c r="Q1210" s="109"/>
      <c r="R1210" s="107"/>
      <c r="S1210" s="107"/>
      <c r="T1210" s="107"/>
      <c r="U1210" s="110" t="s">
        <v>3</v>
      </c>
      <c r="V1210" s="107"/>
      <c r="W1210" s="107"/>
      <c r="X1210" s="107"/>
      <c r="Y1210" s="104"/>
      <c r="Z1210" s="104"/>
    </row>
    <row r="1211" spans="6:26" s="43" customFormat="1" ht="16.5" customHeight="1" outlineLevel="1" x14ac:dyDescent="0.2">
      <c r="F1211" s="44"/>
      <c r="G1211" s="6"/>
      <c r="H1211" s="45"/>
      <c r="I1211" s="45"/>
      <c r="J1211" s="45" t="s">
        <v>1196</v>
      </c>
      <c r="K1211" s="6"/>
      <c r="L1211" s="46"/>
      <c r="M1211" s="47"/>
      <c r="N1211" s="46"/>
      <c r="O1211" s="47"/>
      <c r="P1211" s="48">
        <f>SUBTOTAL(9,P1212:P1225)</f>
        <v>0</v>
      </c>
      <c r="Q1211" s="49"/>
      <c r="R1211" s="50">
        <f>SUBTOTAL(9,R1212:R1225)</f>
        <v>0.1309944555</v>
      </c>
      <c r="S1211" s="47"/>
      <c r="T1211" s="50">
        <f>SUBTOTAL(9,T1212:T1225)</f>
        <v>0</v>
      </c>
      <c r="U1211" s="100" t="s">
        <v>3</v>
      </c>
      <c r="V1211" s="48">
        <f>SUBTOTAL(9,V1212:V1225)</f>
        <v>0</v>
      </c>
      <c r="W1211" s="48">
        <f>SUBTOTAL(9,W1212:W1225)</f>
        <v>0</v>
      </c>
      <c r="X1211" s="51"/>
      <c r="Y1211" s="29"/>
      <c r="Z1211" s="29"/>
    </row>
    <row r="1212" spans="6:26" s="52" customFormat="1" ht="24" outlineLevel="2" x14ac:dyDescent="0.2">
      <c r="F1212" s="20">
        <v>1</v>
      </c>
      <c r="G1212" s="21" t="s">
        <v>10</v>
      </c>
      <c r="H1212" s="53" t="s">
        <v>519</v>
      </c>
      <c r="I1212" s="53"/>
      <c r="J1212" s="54" t="s">
        <v>2090</v>
      </c>
      <c r="K1212" s="21" t="s">
        <v>15</v>
      </c>
      <c r="L1212" s="55">
        <v>47.4</v>
      </c>
      <c r="M1212" s="24">
        <v>0</v>
      </c>
      <c r="N1212" s="55">
        <f>L1212*(1+M1212/100)</f>
        <v>47.4</v>
      </c>
      <c r="O1212" s="24">
        <v>0</v>
      </c>
      <c r="P1212" s="25">
        <f>N1212*O1212</f>
        <v>0</v>
      </c>
      <c r="Q1212" s="56">
        <v>1.07E-3</v>
      </c>
      <c r="R1212" s="57">
        <f>N1212*Q1212</f>
        <v>5.0717999999999999E-2</v>
      </c>
      <c r="S1212" s="56"/>
      <c r="T1212" s="57">
        <f>N1212*S1212</f>
        <v>0</v>
      </c>
      <c r="U1212" s="25">
        <v>21</v>
      </c>
      <c r="V1212" s="25">
        <f>P1212*(U1212/100)</f>
        <v>0</v>
      </c>
      <c r="W1212" s="25">
        <f>P1212+V1212</f>
        <v>0</v>
      </c>
      <c r="X1212" s="54"/>
      <c r="Y1212" s="53" t="s">
        <v>101</v>
      </c>
      <c r="Z1212" s="53" t="s">
        <v>49</v>
      </c>
    </row>
    <row r="1213" spans="6:26" s="58" customFormat="1" ht="22.5" outlineLevel="3" x14ac:dyDescent="0.2">
      <c r="F1213" s="59"/>
      <c r="G1213" s="60"/>
      <c r="H1213" s="60"/>
      <c r="I1213" s="60"/>
      <c r="J1213" s="61" t="s">
        <v>1538</v>
      </c>
      <c r="K1213" s="60"/>
      <c r="L1213" s="62">
        <v>47.4</v>
      </c>
      <c r="M1213" s="63"/>
      <c r="N1213" s="64"/>
      <c r="O1213" s="63"/>
      <c r="P1213" s="65"/>
      <c r="Q1213" s="66"/>
      <c r="R1213" s="63"/>
      <c r="S1213" s="63"/>
      <c r="T1213" s="63"/>
      <c r="U1213" s="101" t="s">
        <v>3</v>
      </c>
      <c r="V1213" s="63"/>
      <c r="W1213" s="63"/>
      <c r="X1213" s="61"/>
      <c r="Y1213" s="60"/>
      <c r="Z1213" s="60"/>
    </row>
    <row r="1214" spans="6:26" s="52" customFormat="1" ht="12" outlineLevel="2" x14ac:dyDescent="0.2">
      <c r="F1214" s="20">
        <v>2</v>
      </c>
      <c r="G1214" s="21" t="s">
        <v>10</v>
      </c>
      <c r="H1214" s="53" t="s">
        <v>520</v>
      </c>
      <c r="I1214" s="53"/>
      <c r="J1214" s="54" t="s">
        <v>1945</v>
      </c>
      <c r="K1214" s="21" t="s">
        <v>15</v>
      </c>
      <c r="L1214" s="55">
        <v>59.018549999999991</v>
      </c>
      <c r="M1214" s="24">
        <v>0</v>
      </c>
      <c r="N1214" s="55">
        <f>L1214*(1+M1214/100)</f>
        <v>59.018549999999991</v>
      </c>
      <c r="O1214" s="24">
        <v>0</v>
      </c>
      <c r="P1214" s="25">
        <f>N1214*O1214</f>
        <v>0</v>
      </c>
      <c r="Q1214" s="56">
        <v>2.1000000000000001E-4</v>
      </c>
      <c r="R1214" s="57">
        <f>N1214*Q1214</f>
        <v>1.2393895499999998E-2</v>
      </c>
      <c r="S1214" s="56"/>
      <c r="T1214" s="57">
        <f>N1214*S1214</f>
        <v>0</v>
      </c>
      <c r="U1214" s="25">
        <v>21</v>
      </c>
      <c r="V1214" s="25">
        <f>P1214*(U1214/100)</f>
        <v>0</v>
      </c>
      <c r="W1214" s="25">
        <f>P1214+V1214</f>
        <v>0</v>
      </c>
      <c r="X1214" s="54"/>
      <c r="Y1214" s="53" t="s">
        <v>101</v>
      </c>
      <c r="Z1214" s="53" t="s">
        <v>49</v>
      </c>
    </row>
    <row r="1215" spans="6:26" s="58" customFormat="1" ht="33.75" outlineLevel="3" x14ac:dyDescent="0.2">
      <c r="F1215" s="59"/>
      <c r="G1215" s="60"/>
      <c r="H1215" s="60"/>
      <c r="I1215" s="60"/>
      <c r="J1215" s="61" t="s">
        <v>1783</v>
      </c>
      <c r="K1215" s="60"/>
      <c r="L1215" s="62">
        <v>52.303549999999994</v>
      </c>
      <c r="M1215" s="63"/>
      <c r="N1215" s="64"/>
      <c r="O1215" s="63"/>
      <c r="P1215" s="65"/>
      <c r="Q1215" s="66"/>
      <c r="R1215" s="63"/>
      <c r="S1215" s="63"/>
      <c r="T1215" s="63"/>
      <c r="U1215" s="101" t="s">
        <v>3</v>
      </c>
      <c r="V1215" s="63"/>
      <c r="W1215" s="63"/>
      <c r="X1215" s="61"/>
      <c r="Y1215" s="60"/>
      <c r="Z1215" s="60"/>
    </row>
    <row r="1216" spans="6:26" s="58" customFormat="1" ht="11.25" outlineLevel="3" x14ac:dyDescent="0.2">
      <c r="F1216" s="59"/>
      <c r="G1216" s="60"/>
      <c r="H1216" s="60"/>
      <c r="I1216" s="60"/>
      <c r="J1216" s="61" t="s">
        <v>1550</v>
      </c>
      <c r="K1216" s="60"/>
      <c r="L1216" s="62">
        <v>6.7149999999999999</v>
      </c>
      <c r="M1216" s="63"/>
      <c r="N1216" s="64"/>
      <c r="O1216" s="63"/>
      <c r="P1216" s="65"/>
      <c r="Q1216" s="66"/>
      <c r="R1216" s="63"/>
      <c r="S1216" s="63"/>
      <c r="T1216" s="63"/>
      <c r="U1216" s="101" t="s">
        <v>3</v>
      </c>
      <c r="V1216" s="63"/>
      <c r="W1216" s="63"/>
      <c r="X1216" s="61"/>
      <c r="Y1216" s="60"/>
      <c r="Z1216" s="60"/>
    </row>
    <row r="1217" spans="6:26" s="52" customFormat="1" ht="24" outlineLevel="2" x14ac:dyDescent="0.2">
      <c r="F1217" s="20">
        <v>3</v>
      </c>
      <c r="G1217" s="21" t="s">
        <v>10</v>
      </c>
      <c r="H1217" s="53" t="s">
        <v>521</v>
      </c>
      <c r="I1217" s="53"/>
      <c r="J1217" s="54" t="s">
        <v>2060</v>
      </c>
      <c r="K1217" s="21" t="s">
        <v>15</v>
      </c>
      <c r="L1217" s="55">
        <v>30.24</v>
      </c>
      <c r="M1217" s="24">
        <v>0</v>
      </c>
      <c r="N1217" s="55">
        <f>L1217*(1+M1217/100)</f>
        <v>30.24</v>
      </c>
      <c r="O1217" s="24">
        <v>0</v>
      </c>
      <c r="P1217" s="25">
        <f>N1217*O1217</f>
        <v>0</v>
      </c>
      <c r="Q1217" s="56">
        <v>4.6000000000000001E-4</v>
      </c>
      <c r="R1217" s="57">
        <f>N1217*Q1217</f>
        <v>1.39104E-2</v>
      </c>
      <c r="S1217" s="56"/>
      <c r="T1217" s="57">
        <f>N1217*S1217</f>
        <v>0</v>
      </c>
      <c r="U1217" s="25">
        <v>21</v>
      </c>
      <c r="V1217" s="25">
        <f>P1217*(U1217/100)</f>
        <v>0</v>
      </c>
      <c r="W1217" s="25">
        <f>P1217+V1217</f>
        <v>0</v>
      </c>
      <c r="X1217" s="54"/>
      <c r="Y1217" s="53" t="s">
        <v>101</v>
      </c>
      <c r="Z1217" s="53" t="s">
        <v>49</v>
      </c>
    </row>
    <row r="1218" spans="6:26" s="58" customFormat="1" ht="11.25" outlineLevel="3" x14ac:dyDescent="0.2">
      <c r="F1218" s="59"/>
      <c r="G1218" s="60"/>
      <c r="H1218" s="60"/>
      <c r="I1218" s="60"/>
      <c r="J1218" s="61" t="s">
        <v>1631</v>
      </c>
      <c r="K1218" s="60"/>
      <c r="L1218" s="62">
        <v>30.24</v>
      </c>
      <c r="M1218" s="63"/>
      <c r="N1218" s="64"/>
      <c r="O1218" s="63"/>
      <c r="P1218" s="65"/>
      <c r="Q1218" s="66"/>
      <c r="R1218" s="63"/>
      <c r="S1218" s="63"/>
      <c r="T1218" s="63"/>
      <c r="U1218" s="101" t="s">
        <v>3</v>
      </c>
      <c r="V1218" s="63"/>
      <c r="W1218" s="63"/>
      <c r="X1218" s="61"/>
      <c r="Y1218" s="60"/>
      <c r="Z1218" s="60"/>
    </row>
    <row r="1219" spans="6:26" s="52" customFormat="1" ht="24" outlineLevel="2" x14ac:dyDescent="0.2">
      <c r="F1219" s="20">
        <v>4</v>
      </c>
      <c r="G1219" s="21" t="s">
        <v>10</v>
      </c>
      <c r="H1219" s="53" t="s">
        <v>522</v>
      </c>
      <c r="I1219" s="53"/>
      <c r="J1219" s="54" t="s">
        <v>2097</v>
      </c>
      <c r="K1219" s="21" t="s">
        <v>15</v>
      </c>
      <c r="L1219" s="55">
        <v>1349.3039999999999</v>
      </c>
      <c r="M1219" s="24">
        <v>0</v>
      </c>
      <c r="N1219" s="55">
        <f>L1219*(1+M1219/100)</f>
        <v>1349.3039999999999</v>
      </c>
      <c r="O1219" s="24">
        <v>0</v>
      </c>
      <c r="P1219" s="25">
        <f>N1219*O1219</f>
        <v>0</v>
      </c>
      <c r="Q1219" s="56">
        <v>4.0000000000000003E-5</v>
      </c>
      <c r="R1219" s="57">
        <f>N1219*Q1219</f>
        <v>5.3972159999999998E-2</v>
      </c>
      <c r="S1219" s="56"/>
      <c r="T1219" s="57">
        <f>N1219*S1219</f>
        <v>0</v>
      </c>
      <c r="U1219" s="25">
        <v>21</v>
      </c>
      <c r="V1219" s="25">
        <f>P1219*(U1219/100)</f>
        <v>0</v>
      </c>
      <c r="W1219" s="25">
        <f>P1219+V1219</f>
        <v>0</v>
      </c>
      <c r="X1219" s="54"/>
      <c r="Y1219" s="53" t="s">
        <v>101</v>
      </c>
      <c r="Z1219" s="53" t="s">
        <v>49</v>
      </c>
    </row>
    <row r="1220" spans="6:26" s="58" customFormat="1" ht="11.25" outlineLevel="3" x14ac:dyDescent="0.2">
      <c r="F1220" s="59"/>
      <c r="G1220" s="60"/>
      <c r="H1220" s="60"/>
      <c r="I1220" s="60"/>
      <c r="J1220" s="61" t="s">
        <v>1745</v>
      </c>
      <c r="K1220" s="60"/>
      <c r="L1220" s="62">
        <v>1064.1120000000001</v>
      </c>
      <c r="M1220" s="63"/>
      <c r="N1220" s="64"/>
      <c r="O1220" s="63"/>
      <c r="P1220" s="65"/>
      <c r="Q1220" s="66"/>
      <c r="R1220" s="63"/>
      <c r="S1220" s="63"/>
      <c r="T1220" s="63"/>
      <c r="U1220" s="101" t="s">
        <v>3</v>
      </c>
      <c r="V1220" s="63"/>
      <c r="W1220" s="63"/>
      <c r="X1220" s="61"/>
      <c r="Y1220" s="60"/>
      <c r="Z1220" s="60"/>
    </row>
    <row r="1221" spans="6:26" s="58" customFormat="1" ht="11.25" outlineLevel="3" x14ac:dyDescent="0.2">
      <c r="F1221" s="59"/>
      <c r="G1221" s="60"/>
      <c r="H1221" s="60"/>
      <c r="I1221" s="60"/>
      <c r="J1221" s="61" t="s">
        <v>1369</v>
      </c>
      <c r="K1221" s="60"/>
      <c r="L1221" s="62">
        <v>9.6000000000000014</v>
      </c>
      <c r="M1221" s="63"/>
      <c r="N1221" s="64"/>
      <c r="O1221" s="63"/>
      <c r="P1221" s="65"/>
      <c r="Q1221" s="66"/>
      <c r="R1221" s="63"/>
      <c r="S1221" s="63"/>
      <c r="T1221" s="63"/>
      <c r="U1221" s="101" t="s">
        <v>3</v>
      </c>
      <c r="V1221" s="63"/>
      <c r="W1221" s="63"/>
      <c r="X1221" s="61"/>
      <c r="Y1221" s="60"/>
      <c r="Z1221" s="60"/>
    </row>
    <row r="1222" spans="6:26" s="58" customFormat="1" ht="11.25" outlineLevel="3" x14ac:dyDescent="0.2">
      <c r="F1222" s="59"/>
      <c r="G1222" s="60"/>
      <c r="H1222" s="60"/>
      <c r="I1222" s="60"/>
      <c r="J1222" s="61" t="s">
        <v>1782</v>
      </c>
      <c r="K1222" s="60"/>
      <c r="L1222" s="62">
        <v>34.992000000000004</v>
      </c>
      <c r="M1222" s="63"/>
      <c r="N1222" s="64"/>
      <c r="O1222" s="63"/>
      <c r="P1222" s="65"/>
      <c r="Q1222" s="66"/>
      <c r="R1222" s="63"/>
      <c r="S1222" s="63"/>
      <c r="T1222" s="63"/>
      <c r="U1222" s="101" t="s">
        <v>3</v>
      </c>
      <c r="V1222" s="63"/>
      <c r="W1222" s="63"/>
      <c r="X1222" s="61"/>
      <c r="Y1222" s="60"/>
      <c r="Z1222" s="60"/>
    </row>
    <row r="1223" spans="6:26" s="58" customFormat="1" ht="11.25" outlineLevel="3" x14ac:dyDescent="0.2">
      <c r="F1223" s="59"/>
      <c r="G1223" s="60"/>
      <c r="H1223" s="60"/>
      <c r="I1223" s="60"/>
      <c r="J1223" s="61" t="s">
        <v>1630</v>
      </c>
      <c r="K1223" s="60"/>
      <c r="L1223" s="62">
        <v>150</v>
      </c>
      <c r="M1223" s="63"/>
      <c r="N1223" s="64"/>
      <c r="O1223" s="63"/>
      <c r="P1223" s="65"/>
      <c r="Q1223" s="66"/>
      <c r="R1223" s="63"/>
      <c r="S1223" s="63"/>
      <c r="T1223" s="63"/>
      <c r="U1223" s="101" t="s">
        <v>3</v>
      </c>
      <c r="V1223" s="63"/>
      <c r="W1223" s="63"/>
      <c r="X1223" s="61"/>
      <c r="Y1223" s="60"/>
      <c r="Z1223" s="60"/>
    </row>
    <row r="1224" spans="6:26" s="58" customFormat="1" ht="11.25" outlineLevel="3" x14ac:dyDescent="0.2">
      <c r="F1224" s="59"/>
      <c r="G1224" s="60"/>
      <c r="H1224" s="60"/>
      <c r="I1224" s="60"/>
      <c r="J1224" s="61" t="s">
        <v>1153</v>
      </c>
      <c r="K1224" s="60"/>
      <c r="L1224" s="62">
        <v>90.6</v>
      </c>
      <c r="M1224" s="63"/>
      <c r="N1224" s="64"/>
      <c r="O1224" s="63"/>
      <c r="P1224" s="65"/>
      <c r="Q1224" s="66"/>
      <c r="R1224" s="63"/>
      <c r="S1224" s="63"/>
      <c r="T1224" s="63"/>
      <c r="U1224" s="101" t="s">
        <v>3</v>
      </c>
      <c r="V1224" s="63"/>
      <c r="W1224" s="63"/>
      <c r="X1224" s="61"/>
      <c r="Y1224" s="60"/>
      <c r="Z1224" s="60"/>
    </row>
    <row r="1225" spans="6:26" s="102" customFormat="1" ht="12.75" customHeight="1" outlineLevel="2" x14ac:dyDescent="0.2">
      <c r="F1225" s="103"/>
      <c r="G1225" s="104"/>
      <c r="H1225" s="104"/>
      <c r="I1225" s="104"/>
      <c r="J1225" s="105"/>
      <c r="K1225" s="104"/>
      <c r="L1225" s="106"/>
      <c r="M1225" s="107"/>
      <c r="N1225" s="106"/>
      <c r="O1225" s="107"/>
      <c r="P1225" s="108"/>
      <c r="Q1225" s="109"/>
      <c r="R1225" s="107"/>
      <c r="S1225" s="107"/>
      <c r="T1225" s="107"/>
      <c r="U1225" s="110" t="s">
        <v>3</v>
      </c>
      <c r="V1225" s="107"/>
      <c r="W1225" s="107"/>
      <c r="X1225" s="107"/>
      <c r="Y1225" s="104"/>
      <c r="Z1225" s="104"/>
    </row>
    <row r="1226" spans="6:26" s="43" customFormat="1" ht="16.5" customHeight="1" outlineLevel="1" x14ac:dyDescent="0.2">
      <c r="F1226" s="44"/>
      <c r="G1226" s="6"/>
      <c r="H1226" s="45"/>
      <c r="I1226" s="45"/>
      <c r="J1226" s="45" t="s">
        <v>1044</v>
      </c>
      <c r="K1226" s="6"/>
      <c r="L1226" s="46"/>
      <c r="M1226" s="47"/>
      <c r="N1226" s="46"/>
      <c r="O1226" s="47"/>
      <c r="P1226" s="48">
        <f>SUBTOTAL(9,P1227:P1249)</f>
        <v>0</v>
      </c>
      <c r="Q1226" s="49"/>
      <c r="R1226" s="50">
        <f>SUBTOTAL(9,R1227:R1249)</f>
        <v>1.3873056565200004</v>
      </c>
      <c r="S1226" s="47"/>
      <c r="T1226" s="50">
        <f>SUBTOTAL(9,T1227:T1249)</f>
        <v>0</v>
      </c>
      <c r="U1226" s="100" t="s">
        <v>3</v>
      </c>
      <c r="V1226" s="48">
        <f>SUBTOTAL(9,V1227:V1249)</f>
        <v>0</v>
      </c>
      <c r="W1226" s="48">
        <f>SUBTOTAL(9,W1227:W1249)</f>
        <v>0</v>
      </c>
      <c r="X1226" s="51"/>
      <c r="Y1226" s="29"/>
      <c r="Z1226" s="29"/>
    </row>
    <row r="1227" spans="6:26" s="52" customFormat="1" ht="24" outlineLevel="2" x14ac:dyDescent="0.2">
      <c r="F1227" s="20">
        <v>1</v>
      </c>
      <c r="G1227" s="21" t="s">
        <v>10</v>
      </c>
      <c r="H1227" s="53" t="s">
        <v>523</v>
      </c>
      <c r="I1227" s="53"/>
      <c r="J1227" s="54" t="s">
        <v>2005</v>
      </c>
      <c r="K1227" s="21" t="s">
        <v>15</v>
      </c>
      <c r="L1227" s="55">
        <v>3015.8818620000006</v>
      </c>
      <c r="M1227" s="24">
        <v>0</v>
      </c>
      <c r="N1227" s="55">
        <f>L1227*(1+M1227/100)</f>
        <v>3015.8818620000006</v>
      </c>
      <c r="O1227" s="24">
        <v>0</v>
      </c>
      <c r="P1227" s="25">
        <f>N1227*O1227</f>
        <v>0</v>
      </c>
      <c r="Q1227" s="56">
        <v>4.6000000000000001E-4</v>
      </c>
      <c r="R1227" s="57">
        <f>N1227*Q1227</f>
        <v>1.3873056565200004</v>
      </c>
      <c r="S1227" s="56"/>
      <c r="T1227" s="57">
        <f>N1227*S1227</f>
        <v>0</v>
      </c>
      <c r="U1227" s="25">
        <v>21</v>
      </c>
      <c r="V1227" s="25">
        <f>P1227*(U1227/100)</f>
        <v>0</v>
      </c>
      <c r="W1227" s="25">
        <f>P1227+V1227</f>
        <v>0</v>
      </c>
      <c r="X1227" s="54"/>
      <c r="Y1227" s="53" t="s">
        <v>101</v>
      </c>
      <c r="Z1227" s="53" t="s">
        <v>50</v>
      </c>
    </row>
    <row r="1228" spans="6:26" s="58" customFormat="1" ht="45" outlineLevel="3" x14ac:dyDescent="0.2">
      <c r="F1228" s="59"/>
      <c r="G1228" s="60"/>
      <c r="H1228" s="60"/>
      <c r="I1228" s="60"/>
      <c r="J1228" s="61" t="s">
        <v>2073</v>
      </c>
      <c r="K1228" s="60"/>
      <c r="L1228" s="62">
        <v>780.24650000000008</v>
      </c>
      <c r="M1228" s="63"/>
      <c r="N1228" s="64"/>
      <c r="O1228" s="63"/>
      <c r="P1228" s="65"/>
      <c r="Q1228" s="66"/>
      <c r="R1228" s="63"/>
      <c r="S1228" s="63"/>
      <c r="T1228" s="63"/>
      <c r="U1228" s="101" t="s">
        <v>3</v>
      </c>
      <c r="V1228" s="63"/>
      <c r="W1228" s="63"/>
      <c r="X1228" s="61"/>
      <c r="Y1228" s="60"/>
      <c r="Z1228" s="60"/>
    </row>
    <row r="1229" spans="6:26" s="58" customFormat="1" ht="11.25" outlineLevel="3" x14ac:dyDescent="0.2">
      <c r="F1229" s="59"/>
      <c r="G1229" s="60"/>
      <c r="H1229" s="60"/>
      <c r="I1229" s="60"/>
      <c r="J1229" s="61" t="s">
        <v>1338</v>
      </c>
      <c r="K1229" s="60"/>
      <c r="L1229" s="62">
        <v>-30.24</v>
      </c>
      <c r="M1229" s="63"/>
      <c r="N1229" s="64"/>
      <c r="O1229" s="63"/>
      <c r="P1229" s="65"/>
      <c r="Q1229" s="66"/>
      <c r="R1229" s="63"/>
      <c r="S1229" s="63"/>
      <c r="T1229" s="63"/>
      <c r="U1229" s="101" t="s">
        <v>3</v>
      </c>
      <c r="V1229" s="63"/>
      <c r="W1229" s="63"/>
      <c r="X1229" s="61"/>
      <c r="Y1229" s="60"/>
      <c r="Z1229" s="60"/>
    </row>
    <row r="1230" spans="6:26" s="58" customFormat="1" ht="11.25" outlineLevel="3" x14ac:dyDescent="0.2">
      <c r="F1230" s="59"/>
      <c r="G1230" s="60"/>
      <c r="H1230" s="60"/>
      <c r="I1230" s="60"/>
      <c r="J1230" s="61" t="s">
        <v>915</v>
      </c>
      <c r="K1230" s="60"/>
      <c r="L1230" s="62">
        <v>340.96</v>
      </c>
      <c r="M1230" s="63"/>
      <c r="N1230" s="64"/>
      <c r="O1230" s="63"/>
      <c r="P1230" s="65"/>
      <c r="Q1230" s="66"/>
      <c r="R1230" s="63"/>
      <c r="S1230" s="63"/>
      <c r="T1230" s="63"/>
      <c r="U1230" s="101" t="s">
        <v>3</v>
      </c>
      <c r="V1230" s="63"/>
      <c r="W1230" s="63"/>
      <c r="X1230" s="61"/>
      <c r="Y1230" s="60"/>
      <c r="Z1230" s="60"/>
    </row>
    <row r="1231" spans="6:26" s="58" customFormat="1" ht="33.75" outlineLevel="3" x14ac:dyDescent="0.2">
      <c r="F1231" s="59"/>
      <c r="G1231" s="60"/>
      <c r="H1231" s="60"/>
      <c r="I1231" s="60"/>
      <c r="J1231" s="61" t="s">
        <v>2055</v>
      </c>
      <c r="K1231" s="60"/>
      <c r="L1231" s="62">
        <v>39.831000000000003</v>
      </c>
      <c r="M1231" s="63"/>
      <c r="N1231" s="64"/>
      <c r="O1231" s="63"/>
      <c r="P1231" s="65"/>
      <c r="Q1231" s="66"/>
      <c r="R1231" s="63"/>
      <c r="S1231" s="63"/>
      <c r="T1231" s="63"/>
      <c r="U1231" s="101" t="s">
        <v>3</v>
      </c>
      <c r="V1231" s="63"/>
      <c r="W1231" s="63"/>
      <c r="X1231" s="61"/>
      <c r="Y1231" s="60"/>
      <c r="Z1231" s="60"/>
    </row>
    <row r="1232" spans="6:26" s="58" customFormat="1" ht="22.5" outlineLevel="3" x14ac:dyDescent="0.2">
      <c r="F1232" s="59"/>
      <c r="G1232" s="60"/>
      <c r="H1232" s="60"/>
      <c r="I1232" s="60"/>
      <c r="J1232" s="61" t="s">
        <v>1553</v>
      </c>
      <c r="K1232" s="60"/>
      <c r="L1232" s="62">
        <v>94.563999999999993</v>
      </c>
      <c r="M1232" s="63"/>
      <c r="N1232" s="64"/>
      <c r="O1232" s="63"/>
      <c r="P1232" s="65"/>
      <c r="Q1232" s="66"/>
      <c r="R1232" s="63"/>
      <c r="S1232" s="63"/>
      <c r="T1232" s="63"/>
      <c r="U1232" s="101" t="s">
        <v>3</v>
      </c>
      <c r="V1232" s="63"/>
      <c r="W1232" s="63"/>
      <c r="X1232" s="61"/>
      <c r="Y1232" s="60"/>
      <c r="Z1232" s="60"/>
    </row>
    <row r="1233" spans="6:26" s="58" customFormat="1" ht="11.25" outlineLevel="3" x14ac:dyDescent="0.2">
      <c r="F1233" s="59"/>
      <c r="G1233" s="60"/>
      <c r="H1233" s="60"/>
      <c r="I1233" s="60"/>
      <c r="J1233" s="61" t="s">
        <v>1322</v>
      </c>
      <c r="K1233" s="60"/>
      <c r="L1233" s="62">
        <v>-39.75</v>
      </c>
      <c r="M1233" s="63"/>
      <c r="N1233" s="64"/>
      <c r="O1233" s="63"/>
      <c r="P1233" s="65"/>
      <c r="Q1233" s="66"/>
      <c r="R1233" s="63"/>
      <c r="S1233" s="63"/>
      <c r="T1233" s="63"/>
      <c r="U1233" s="101" t="s">
        <v>3</v>
      </c>
      <c r="V1233" s="63"/>
      <c r="W1233" s="63"/>
      <c r="X1233" s="61"/>
      <c r="Y1233" s="60"/>
      <c r="Z1233" s="60"/>
    </row>
    <row r="1234" spans="6:26" s="58" customFormat="1" ht="45" outlineLevel="3" x14ac:dyDescent="0.2">
      <c r="F1234" s="59"/>
      <c r="G1234" s="60"/>
      <c r="H1234" s="60"/>
      <c r="I1234" s="60"/>
      <c r="J1234" s="61" t="s">
        <v>1991</v>
      </c>
      <c r="K1234" s="60"/>
      <c r="L1234" s="62">
        <v>601.7795000000001</v>
      </c>
      <c r="M1234" s="63"/>
      <c r="N1234" s="64"/>
      <c r="O1234" s="63"/>
      <c r="P1234" s="65"/>
      <c r="Q1234" s="66"/>
      <c r="R1234" s="63"/>
      <c r="S1234" s="63"/>
      <c r="T1234" s="63"/>
      <c r="U1234" s="101" t="s">
        <v>3</v>
      </c>
      <c r="V1234" s="63"/>
      <c r="W1234" s="63"/>
      <c r="X1234" s="61"/>
      <c r="Y1234" s="60"/>
      <c r="Z1234" s="60"/>
    </row>
    <row r="1235" spans="6:26" s="58" customFormat="1" ht="33.75" outlineLevel="3" x14ac:dyDescent="0.2">
      <c r="F1235" s="59"/>
      <c r="G1235" s="60"/>
      <c r="H1235" s="60"/>
      <c r="I1235" s="60"/>
      <c r="J1235" s="61" t="s">
        <v>1605</v>
      </c>
      <c r="K1235" s="60"/>
      <c r="L1235" s="62">
        <v>-43.496599999999994</v>
      </c>
      <c r="M1235" s="63"/>
      <c r="N1235" s="64"/>
      <c r="O1235" s="63"/>
      <c r="P1235" s="65"/>
      <c r="Q1235" s="66"/>
      <c r="R1235" s="63"/>
      <c r="S1235" s="63"/>
      <c r="T1235" s="63"/>
      <c r="U1235" s="101" t="s">
        <v>3</v>
      </c>
      <c r="V1235" s="63"/>
      <c r="W1235" s="63"/>
      <c r="X1235" s="61"/>
      <c r="Y1235" s="60"/>
      <c r="Z1235" s="60"/>
    </row>
    <row r="1236" spans="6:26" s="58" customFormat="1" ht="33.75" outlineLevel="3" x14ac:dyDescent="0.2">
      <c r="F1236" s="59"/>
      <c r="G1236" s="60"/>
      <c r="H1236" s="60"/>
      <c r="I1236" s="60"/>
      <c r="J1236" s="61" t="s">
        <v>2074</v>
      </c>
      <c r="K1236" s="60"/>
      <c r="L1236" s="62">
        <v>74.004000000000005</v>
      </c>
      <c r="M1236" s="63"/>
      <c r="N1236" s="64"/>
      <c r="O1236" s="63"/>
      <c r="P1236" s="65"/>
      <c r="Q1236" s="66"/>
      <c r="R1236" s="63"/>
      <c r="S1236" s="63"/>
      <c r="T1236" s="63"/>
      <c r="U1236" s="101" t="s">
        <v>3</v>
      </c>
      <c r="V1236" s="63"/>
      <c r="W1236" s="63"/>
      <c r="X1236" s="61"/>
      <c r="Y1236" s="60"/>
      <c r="Z1236" s="60"/>
    </row>
    <row r="1237" spans="6:26" s="58" customFormat="1" ht="11.25" outlineLevel="3" x14ac:dyDescent="0.2">
      <c r="F1237" s="59"/>
      <c r="G1237" s="60"/>
      <c r="H1237" s="60"/>
      <c r="I1237" s="60"/>
      <c r="J1237" s="61" t="s">
        <v>917</v>
      </c>
      <c r="K1237" s="60"/>
      <c r="L1237" s="62">
        <v>382.84</v>
      </c>
      <c r="M1237" s="63"/>
      <c r="N1237" s="64"/>
      <c r="O1237" s="63"/>
      <c r="P1237" s="65"/>
      <c r="Q1237" s="66"/>
      <c r="R1237" s="63"/>
      <c r="S1237" s="63"/>
      <c r="T1237" s="63"/>
      <c r="U1237" s="101" t="s">
        <v>3</v>
      </c>
      <c r="V1237" s="63"/>
      <c r="W1237" s="63"/>
      <c r="X1237" s="61"/>
      <c r="Y1237" s="60"/>
      <c r="Z1237" s="60"/>
    </row>
    <row r="1238" spans="6:26" s="58" customFormat="1" ht="11.25" outlineLevel="3" x14ac:dyDescent="0.2">
      <c r="F1238" s="59"/>
      <c r="G1238" s="60"/>
      <c r="H1238" s="60"/>
      <c r="I1238" s="60"/>
      <c r="J1238" s="61" t="s">
        <v>1507</v>
      </c>
      <c r="K1238" s="60"/>
      <c r="L1238" s="62">
        <v>-70.533000000000001</v>
      </c>
      <c r="M1238" s="63"/>
      <c r="N1238" s="64"/>
      <c r="O1238" s="63"/>
      <c r="P1238" s="65"/>
      <c r="Q1238" s="66"/>
      <c r="R1238" s="63"/>
      <c r="S1238" s="63"/>
      <c r="T1238" s="63"/>
      <c r="U1238" s="101" t="s">
        <v>3</v>
      </c>
      <c r="V1238" s="63"/>
      <c r="W1238" s="63"/>
      <c r="X1238" s="61"/>
      <c r="Y1238" s="60"/>
      <c r="Z1238" s="60"/>
    </row>
    <row r="1239" spans="6:26" s="58" customFormat="1" ht="11.25" outlineLevel="3" x14ac:dyDescent="0.2">
      <c r="F1239" s="59"/>
      <c r="G1239" s="60"/>
      <c r="H1239" s="60"/>
      <c r="I1239" s="60"/>
      <c r="J1239" s="61" t="s">
        <v>1378</v>
      </c>
      <c r="K1239" s="60"/>
      <c r="L1239" s="62">
        <v>65.746499999999997</v>
      </c>
      <c r="M1239" s="63"/>
      <c r="N1239" s="64"/>
      <c r="O1239" s="63"/>
      <c r="P1239" s="65"/>
      <c r="Q1239" s="66"/>
      <c r="R1239" s="63"/>
      <c r="S1239" s="63"/>
      <c r="T1239" s="63"/>
      <c r="U1239" s="101" t="s">
        <v>3</v>
      </c>
      <c r="V1239" s="63"/>
      <c r="W1239" s="63"/>
      <c r="X1239" s="61"/>
      <c r="Y1239" s="60"/>
      <c r="Z1239" s="60"/>
    </row>
    <row r="1240" spans="6:26" s="58" customFormat="1" ht="11.25" outlineLevel="3" x14ac:dyDescent="0.2">
      <c r="F1240" s="59"/>
      <c r="G1240" s="60"/>
      <c r="H1240" s="60"/>
      <c r="I1240" s="60"/>
      <c r="J1240" s="61" t="s">
        <v>1088</v>
      </c>
      <c r="K1240" s="60"/>
      <c r="L1240" s="62">
        <v>8.4383999999999997</v>
      </c>
      <c r="M1240" s="63"/>
      <c r="N1240" s="64"/>
      <c r="O1240" s="63"/>
      <c r="P1240" s="65"/>
      <c r="Q1240" s="66"/>
      <c r="R1240" s="63"/>
      <c r="S1240" s="63"/>
      <c r="T1240" s="63"/>
      <c r="U1240" s="101" t="s">
        <v>3</v>
      </c>
      <c r="V1240" s="63"/>
      <c r="W1240" s="63"/>
      <c r="X1240" s="61"/>
      <c r="Y1240" s="60"/>
      <c r="Z1240" s="60"/>
    </row>
    <row r="1241" spans="6:26" s="58" customFormat="1" ht="22.5" outlineLevel="3" x14ac:dyDescent="0.2">
      <c r="F1241" s="59"/>
      <c r="G1241" s="60"/>
      <c r="H1241" s="60"/>
      <c r="I1241" s="60"/>
      <c r="J1241" s="61" t="s">
        <v>1528</v>
      </c>
      <c r="K1241" s="60"/>
      <c r="L1241" s="62">
        <v>93.465699999999998</v>
      </c>
      <c r="M1241" s="63"/>
      <c r="N1241" s="64"/>
      <c r="O1241" s="63"/>
      <c r="P1241" s="65"/>
      <c r="Q1241" s="66"/>
      <c r="R1241" s="63"/>
      <c r="S1241" s="63"/>
      <c r="T1241" s="63"/>
      <c r="U1241" s="101" t="s">
        <v>3</v>
      </c>
      <c r="V1241" s="63"/>
      <c r="W1241" s="63"/>
      <c r="X1241" s="61"/>
      <c r="Y1241" s="60"/>
      <c r="Z1241" s="60"/>
    </row>
    <row r="1242" spans="6:26" s="58" customFormat="1" ht="11.25" outlineLevel="3" x14ac:dyDescent="0.2">
      <c r="F1242" s="59"/>
      <c r="G1242" s="60"/>
      <c r="H1242" s="60"/>
      <c r="I1242" s="60"/>
      <c r="J1242" s="61" t="s">
        <v>1470</v>
      </c>
      <c r="K1242" s="60"/>
      <c r="L1242" s="62">
        <v>19.472499999999997</v>
      </c>
      <c r="M1242" s="63"/>
      <c r="N1242" s="64"/>
      <c r="O1242" s="63"/>
      <c r="P1242" s="65"/>
      <c r="Q1242" s="66"/>
      <c r="R1242" s="63"/>
      <c r="S1242" s="63"/>
      <c r="T1242" s="63"/>
      <c r="U1242" s="101" t="s">
        <v>3</v>
      </c>
      <c r="V1242" s="63"/>
      <c r="W1242" s="63"/>
      <c r="X1242" s="61"/>
      <c r="Y1242" s="60"/>
      <c r="Z1242" s="60"/>
    </row>
    <row r="1243" spans="6:26" s="58" customFormat="1" ht="11.25" outlineLevel="3" x14ac:dyDescent="0.2">
      <c r="F1243" s="59"/>
      <c r="G1243" s="60"/>
      <c r="H1243" s="60"/>
      <c r="I1243" s="60"/>
      <c r="J1243" s="61" t="s">
        <v>1720</v>
      </c>
      <c r="K1243" s="60"/>
      <c r="L1243" s="62">
        <v>9.1247819999999997</v>
      </c>
      <c r="M1243" s="63"/>
      <c r="N1243" s="64"/>
      <c r="O1243" s="63"/>
      <c r="P1243" s="65"/>
      <c r="Q1243" s="66"/>
      <c r="R1243" s="63"/>
      <c r="S1243" s="63"/>
      <c r="T1243" s="63"/>
      <c r="U1243" s="101" t="s">
        <v>3</v>
      </c>
      <c r="V1243" s="63"/>
      <c r="W1243" s="63"/>
      <c r="X1243" s="61"/>
      <c r="Y1243" s="60"/>
      <c r="Z1243" s="60"/>
    </row>
    <row r="1244" spans="6:26" s="58" customFormat="1" ht="56.25" outlineLevel="3" x14ac:dyDescent="0.2">
      <c r="F1244" s="59"/>
      <c r="G1244" s="60"/>
      <c r="H1244" s="60"/>
      <c r="I1244" s="60"/>
      <c r="J1244" s="61" t="s">
        <v>2172</v>
      </c>
      <c r="K1244" s="60"/>
      <c r="L1244" s="62">
        <v>333.55858000000001</v>
      </c>
      <c r="M1244" s="63"/>
      <c r="N1244" s="64"/>
      <c r="O1244" s="63"/>
      <c r="P1244" s="65"/>
      <c r="Q1244" s="66"/>
      <c r="R1244" s="63"/>
      <c r="S1244" s="63"/>
      <c r="T1244" s="63"/>
      <c r="U1244" s="101" t="s">
        <v>3</v>
      </c>
      <c r="V1244" s="63"/>
      <c r="W1244" s="63"/>
      <c r="X1244" s="61"/>
      <c r="Y1244" s="60"/>
      <c r="Z1244" s="60"/>
    </row>
    <row r="1245" spans="6:26" s="58" customFormat="1" ht="11.25" outlineLevel="3" x14ac:dyDescent="0.2">
      <c r="F1245" s="59"/>
      <c r="G1245" s="60"/>
      <c r="H1245" s="60"/>
      <c r="I1245" s="60"/>
      <c r="J1245" s="61" t="s">
        <v>1735</v>
      </c>
      <c r="K1245" s="60"/>
      <c r="L1245" s="62">
        <v>47.800000000000011</v>
      </c>
      <c r="M1245" s="63"/>
      <c r="N1245" s="64"/>
      <c r="O1245" s="63"/>
      <c r="P1245" s="65"/>
      <c r="Q1245" s="66"/>
      <c r="R1245" s="63"/>
      <c r="S1245" s="63"/>
      <c r="T1245" s="63"/>
      <c r="U1245" s="101" t="s">
        <v>3</v>
      </c>
      <c r="V1245" s="63"/>
      <c r="W1245" s="63"/>
      <c r="X1245" s="61"/>
      <c r="Y1245" s="60"/>
      <c r="Z1245" s="60"/>
    </row>
    <row r="1246" spans="6:26" s="58" customFormat="1" ht="11.25" outlineLevel="3" x14ac:dyDescent="0.2">
      <c r="F1246" s="59"/>
      <c r="G1246" s="60"/>
      <c r="H1246" s="60"/>
      <c r="I1246" s="60"/>
      <c r="J1246" s="61" t="s">
        <v>1506</v>
      </c>
      <c r="K1246" s="60"/>
      <c r="L1246" s="62">
        <v>57.687999999999988</v>
      </c>
      <c r="M1246" s="63"/>
      <c r="N1246" s="64"/>
      <c r="O1246" s="63"/>
      <c r="P1246" s="65"/>
      <c r="Q1246" s="66"/>
      <c r="R1246" s="63"/>
      <c r="S1246" s="63"/>
      <c r="T1246" s="63"/>
      <c r="U1246" s="101" t="s">
        <v>3</v>
      </c>
      <c r="V1246" s="63"/>
      <c r="W1246" s="63"/>
      <c r="X1246" s="61"/>
      <c r="Y1246" s="60"/>
      <c r="Z1246" s="60"/>
    </row>
    <row r="1247" spans="6:26" s="58" customFormat="1" ht="11.25" outlineLevel="3" x14ac:dyDescent="0.2">
      <c r="F1247" s="59"/>
      <c r="G1247" s="60"/>
      <c r="H1247" s="60"/>
      <c r="I1247" s="60"/>
      <c r="J1247" s="61" t="s">
        <v>1155</v>
      </c>
      <c r="K1247" s="60"/>
      <c r="L1247" s="62">
        <v>57.75</v>
      </c>
      <c r="M1247" s="63"/>
      <c r="N1247" s="64"/>
      <c r="O1247" s="63"/>
      <c r="P1247" s="65"/>
      <c r="Q1247" s="66"/>
      <c r="R1247" s="63"/>
      <c r="S1247" s="63"/>
      <c r="T1247" s="63"/>
      <c r="U1247" s="101" t="s">
        <v>3</v>
      </c>
      <c r="V1247" s="63"/>
      <c r="W1247" s="63"/>
      <c r="X1247" s="61"/>
      <c r="Y1247" s="60"/>
      <c r="Z1247" s="60"/>
    </row>
    <row r="1248" spans="6:26" s="58" customFormat="1" ht="11.25" outlineLevel="3" x14ac:dyDescent="0.2">
      <c r="F1248" s="59"/>
      <c r="G1248" s="60"/>
      <c r="H1248" s="60"/>
      <c r="I1248" s="60"/>
      <c r="J1248" s="61" t="s">
        <v>1460</v>
      </c>
      <c r="K1248" s="60"/>
      <c r="L1248" s="62">
        <v>192.63199999999998</v>
      </c>
      <c r="M1248" s="63"/>
      <c r="N1248" s="64"/>
      <c r="O1248" s="63"/>
      <c r="P1248" s="65"/>
      <c r="Q1248" s="66"/>
      <c r="R1248" s="63"/>
      <c r="S1248" s="63"/>
      <c r="T1248" s="63"/>
      <c r="U1248" s="101" t="s">
        <v>3</v>
      </c>
      <c r="V1248" s="63"/>
      <c r="W1248" s="63"/>
      <c r="X1248" s="61"/>
      <c r="Y1248" s="60"/>
      <c r="Z1248" s="60"/>
    </row>
    <row r="1249" spans="6:26" s="102" customFormat="1" ht="12.75" customHeight="1" outlineLevel="2" x14ac:dyDescent="0.2">
      <c r="F1249" s="103"/>
      <c r="G1249" s="104"/>
      <c r="H1249" s="104"/>
      <c r="I1249" s="104"/>
      <c r="J1249" s="105"/>
      <c r="K1249" s="104"/>
      <c r="L1249" s="106"/>
      <c r="M1249" s="107"/>
      <c r="N1249" s="106"/>
      <c r="O1249" s="107"/>
      <c r="P1249" s="108"/>
      <c r="Q1249" s="109"/>
      <c r="R1249" s="107"/>
      <c r="S1249" s="107"/>
      <c r="T1249" s="107"/>
      <c r="U1249" s="110" t="s">
        <v>3</v>
      </c>
      <c r="V1249" s="107"/>
      <c r="W1249" s="107"/>
      <c r="X1249" s="107"/>
      <c r="Y1249" s="104"/>
      <c r="Z1249" s="104"/>
    </row>
    <row r="1250" spans="6:26" s="43" customFormat="1" ht="16.5" customHeight="1" outlineLevel="1" x14ac:dyDescent="0.2">
      <c r="F1250" s="44"/>
      <c r="G1250" s="6"/>
      <c r="H1250" s="45"/>
      <c r="I1250" s="45"/>
      <c r="J1250" s="45" t="s">
        <v>1089</v>
      </c>
      <c r="K1250" s="6"/>
      <c r="L1250" s="46"/>
      <c r="M1250" s="47"/>
      <c r="N1250" s="46"/>
      <c r="O1250" s="47"/>
      <c r="P1250" s="48">
        <f>SUBTOTAL(9,P1251:P1256)</f>
        <v>0</v>
      </c>
      <c r="Q1250" s="49"/>
      <c r="R1250" s="50">
        <f>SUBTOTAL(9,R1251:R1256)</f>
        <v>0</v>
      </c>
      <c r="S1250" s="47"/>
      <c r="T1250" s="50">
        <f>SUBTOTAL(9,T1251:T1256)</f>
        <v>0</v>
      </c>
      <c r="U1250" s="100" t="s">
        <v>3</v>
      </c>
      <c r="V1250" s="48">
        <f>SUBTOTAL(9,V1251:V1256)</f>
        <v>0</v>
      </c>
      <c r="W1250" s="48">
        <f>SUBTOTAL(9,W1251:W1256)</f>
        <v>0</v>
      </c>
      <c r="X1250" s="51"/>
      <c r="Y1250" s="29"/>
      <c r="Z1250" s="29"/>
    </row>
    <row r="1251" spans="6:26" s="52" customFormat="1" ht="48" outlineLevel="2" x14ac:dyDescent="0.2">
      <c r="F1251" s="20">
        <v>1</v>
      </c>
      <c r="G1251" s="21" t="s">
        <v>10</v>
      </c>
      <c r="H1251" s="53" t="s">
        <v>477</v>
      </c>
      <c r="I1251" s="53"/>
      <c r="J1251" s="54" t="s">
        <v>2193</v>
      </c>
      <c r="K1251" s="21" t="s">
        <v>15</v>
      </c>
      <c r="L1251" s="55">
        <v>12.809000000000001</v>
      </c>
      <c r="M1251" s="24">
        <v>0</v>
      </c>
      <c r="N1251" s="55">
        <f>L1251*(1+M1251/100)</f>
        <v>12.809000000000001</v>
      </c>
      <c r="O1251" s="24">
        <v>0</v>
      </c>
      <c r="P1251" s="25">
        <f>N1251*O1251</f>
        <v>0</v>
      </c>
      <c r="Q1251" s="56"/>
      <c r="R1251" s="57">
        <f>N1251*Q1251</f>
        <v>0</v>
      </c>
      <c r="S1251" s="56"/>
      <c r="T1251" s="57">
        <f>N1251*S1251</f>
        <v>0</v>
      </c>
      <c r="U1251" s="25">
        <v>21</v>
      </c>
      <c r="V1251" s="25">
        <f>P1251*(U1251/100)</f>
        <v>0</v>
      </c>
      <c r="W1251" s="25">
        <f>P1251+V1251</f>
        <v>0</v>
      </c>
      <c r="X1251" s="54"/>
      <c r="Y1251" s="53" t="s">
        <v>101</v>
      </c>
      <c r="Z1251" s="53" t="s">
        <v>51</v>
      </c>
    </row>
    <row r="1252" spans="6:26" s="58" customFormat="1" ht="11.25" outlineLevel="3" x14ac:dyDescent="0.2">
      <c r="F1252" s="59"/>
      <c r="G1252" s="60"/>
      <c r="H1252" s="60"/>
      <c r="I1252" s="60"/>
      <c r="J1252" s="61" t="s">
        <v>1400</v>
      </c>
      <c r="K1252" s="60"/>
      <c r="L1252" s="62">
        <v>12.809000000000001</v>
      </c>
      <c r="M1252" s="63"/>
      <c r="N1252" s="64"/>
      <c r="O1252" s="63"/>
      <c r="P1252" s="65"/>
      <c r="Q1252" s="66"/>
      <c r="R1252" s="63"/>
      <c r="S1252" s="63"/>
      <c r="T1252" s="63"/>
      <c r="U1252" s="101" t="s">
        <v>3</v>
      </c>
      <c r="V1252" s="63"/>
      <c r="W1252" s="63"/>
      <c r="X1252" s="61"/>
      <c r="Y1252" s="60"/>
      <c r="Z1252" s="60"/>
    </row>
    <row r="1253" spans="6:26" s="52" customFormat="1" ht="36" outlineLevel="2" x14ac:dyDescent="0.2">
      <c r="F1253" s="20">
        <v>2</v>
      </c>
      <c r="G1253" s="21" t="s">
        <v>10</v>
      </c>
      <c r="H1253" s="53" t="s">
        <v>524</v>
      </c>
      <c r="I1253" s="53"/>
      <c r="J1253" s="54" t="s">
        <v>2170</v>
      </c>
      <c r="K1253" s="21" t="s">
        <v>15</v>
      </c>
      <c r="L1253" s="55">
        <v>66.402000000000001</v>
      </c>
      <c r="M1253" s="24">
        <v>0</v>
      </c>
      <c r="N1253" s="55">
        <f>L1253*(1+M1253/100)</f>
        <v>66.402000000000001</v>
      </c>
      <c r="O1253" s="24">
        <v>0</v>
      </c>
      <c r="P1253" s="25">
        <f>N1253*O1253</f>
        <v>0</v>
      </c>
      <c r="Q1253" s="56"/>
      <c r="R1253" s="57">
        <f>N1253*Q1253</f>
        <v>0</v>
      </c>
      <c r="S1253" s="56"/>
      <c r="T1253" s="57">
        <f>N1253*S1253</f>
        <v>0</v>
      </c>
      <c r="U1253" s="25">
        <v>21</v>
      </c>
      <c r="V1253" s="25">
        <f>P1253*(U1253/100)</f>
        <v>0</v>
      </c>
      <c r="W1253" s="25">
        <f>P1253+V1253</f>
        <v>0</v>
      </c>
      <c r="X1253" s="54"/>
      <c r="Y1253" s="53" t="s">
        <v>101</v>
      </c>
      <c r="Z1253" s="53" t="s">
        <v>51</v>
      </c>
    </row>
    <row r="1254" spans="6:26" s="58" customFormat="1" ht="11.25" outlineLevel="3" x14ac:dyDescent="0.2">
      <c r="F1254" s="59"/>
      <c r="G1254" s="60"/>
      <c r="H1254" s="60"/>
      <c r="I1254" s="60"/>
      <c r="J1254" s="61" t="s">
        <v>1136</v>
      </c>
      <c r="K1254" s="60"/>
      <c r="L1254" s="62">
        <v>66.402000000000001</v>
      </c>
      <c r="M1254" s="63"/>
      <c r="N1254" s="64"/>
      <c r="O1254" s="63"/>
      <c r="P1254" s="65"/>
      <c r="Q1254" s="66"/>
      <c r="R1254" s="63"/>
      <c r="S1254" s="63"/>
      <c r="T1254" s="63"/>
      <c r="U1254" s="101" t="s">
        <v>3</v>
      </c>
      <c r="V1254" s="63"/>
      <c r="W1254" s="63"/>
      <c r="X1254" s="61"/>
      <c r="Y1254" s="60"/>
      <c r="Z1254" s="60"/>
    </row>
    <row r="1255" spans="6:26" s="52" customFormat="1" ht="12" outlineLevel="2" x14ac:dyDescent="0.2">
      <c r="F1255" s="20">
        <v>3</v>
      </c>
      <c r="G1255" s="21" t="s">
        <v>10</v>
      </c>
      <c r="H1255" s="53" t="s">
        <v>588</v>
      </c>
      <c r="I1255" s="53"/>
      <c r="J1255" s="54" t="s">
        <v>1871</v>
      </c>
      <c r="K1255" s="21" t="s">
        <v>0</v>
      </c>
      <c r="L1255" s="55">
        <v>2.33</v>
      </c>
      <c r="M1255" s="24">
        <v>0</v>
      </c>
      <c r="N1255" s="55">
        <f>L1255*(1+M1255/100)</f>
        <v>2.33</v>
      </c>
      <c r="O1255" s="24">
        <v>0</v>
      </c>
      <c r="P1255" s="25">
        <f>N1255*O1255</f>
        <v>0</v>
      </c>
      <c r="Q1255" s="56"/>
      <c r="R1255" s="57">
        <f>N1255*Q1255</f>
        <v>0</v>
      </c>
      <c r="S1255" s="56"/>
      <c r="T1255" s="57">
        <f>N1255*S1255</f>
        <v>0</v>
      </c>
      <c r="U1255" s="25">
        <v>21</v>
      </c>
      <c r="V1255" s="25">
        <f>P1255*(U1255/100)</f>
        <v>0</v>
      </c>
      <c r="W1255" s="25">
        <f>P1255+V1255</f>
        <v>0</v>
      </c>
      <c r="X1255" s="54"/>
      <c r="Y1255" s="53" t="s">
        <v>101</v>
      </c>
      <c r="Z1255" s="53" t="s">
        <v>51</v>
      </c>
    </row>
    <row r="1256" spans="6:26" s="102" customFormat="1" ht="12.75" customHeight="1" outlineLevel="2" x14ac:dyDescent="0.2">
      <c r="F1256" s="103"/>
      <c r="G1256" s="104"/>
      <c r="H1256" s="104"/>
      <c r="I1256" s="104"/>
      <c r="J1256" s="105"/>
      <c r="K1256" s="104"/>
      <c r="L1256" s="106"/>
      <c r="M1256" s="107"/>
      <c r="N1256" s="106"/>
      <c r="O1256" s="107"/>
      <c r="P1256" s="108"/>
      <c r="Q1256" s="109"/>
      <c r="R1256" s="107"/>
      <c r="S1256" s="107"/>
      <c r="T1256" s="107"/>
      <c r="U1256" s="110" t="s">
        <v>3</v>
      </c>
      <c r="V1256" s="107"/>
      <c r="W1256" s="107"/>
      <c r="X1256" s="107"/>
      <c r="Y1256" s="104"/>
      <c r="Z1256" s="104"/>
    </row>
    <row r="1257" spans="6:26" s="43" customFormat="1" ht="16.5" customHeight="1" outlineLevel="1" x14ac:dyDescent="0.2">
      <c r="F1257" s="44"/>
      <c r="G1257" s="6"/>
      <c r="H1257" s="45"/>
      <c r="I1257" s="45"/>
      <c r="J1257" s="45" t="s">
        <v>1297</v>
      </c>
      <c r="K1257" s="6"/>
      <c r="L1257" s="46"/>
      <c r="M1257" s="47"/>
      <c r="N1257" s="46"/>
      <c r="O1257" s="47"/>
      <c r="P1257" s="48">
        <f>SUBTOTAL(9,P1258:P1259)</f>
        <v>0</v>
      </c>
      <c r="Q1257" s="49"/>
      <c r="R1257" s="50">
        <f>SUBTOTAL(9,R1258:R1259)</f>
        <v>0</v>
      </c>
      <c r="S1257" s="47"/>
      <c r="T1257" s="50">
        <f>SUBTOTAL(9,T1258:T1259)</f>
        <v>0</v>
      </c>
      <c r="U1257" s="100" t="s">
        <v>3</v>
      </c>
      <c r="V1257" s="48">
        <f>SUBTOTAL(9,V1258:V1259)</f>
        <v>0</v>
      </c>
      <c r="W1257" s="48">
        <f>SUBTOTAL(9,W1258:W1259)</f>
        <v>0</v>
      </c>
      <c r="X1257" s="51"/>
      <c r="Y1257" s="29"/>
      <c r="Z1257" s="29"/>
    </row>
    <row r="1258" spans="6:26" s="52" customFormat="1" ht="24" outlineLevel="2" x14ac:dyDescent="0.2">
      <c r="F1258" s="20">
        <v>1</v>
      </c>
      <c r="G1258" s="21" t="s">
        <v>10</v>
      </c>
      <c r="H1258" s="53" t="s">
        <v>119</v>
      </c>
      <c r="I1258" s="53"/>
      <c r="J1258" s="54" t="s">
        <v>2119</v>
      </c>
      <c r="K1258" s="21" t="s">
        <v>64</v>
      </c>
      <c r="L1258" s="55">
        <v>1</v>
      </c>
      <c r="M1258" s="24">
        <v>0</v>
      </c>
      <c r="N1258" s="55">
        <f>L1258*(1+M1258/100)</f>
        <v>1</v>
      </c>
      <c r="O1258" s="24">
        <v>0</v>
      </c>
      <c r="P1258" s="25">
        <f>N1258*O1258</f>
        <v>0</v>
      </c>
      <c r="Q1258" s="56"/>
      <c r="R1258" s="57">
        <f>N1258*Q1258</f>
        <v>0</v>
      </c>
      <c r="S1258" s="56"/>
      <c r="T1258" s="57">
        <f>N1258*S1258</f>
        <v>0</v>
      </c>
      <c r="U1258" s="25">
        <v>21</v>
      </c>
      <c r="V1258" s="25">
        <f>P1258*(U1258/100)</f>
        <v>0</v>
      </c>
      <c r="W1258" s="25">
        <f>P1258+V1258</f>
        <v>0</v>
      </c>
      <c r="X1258" s="54"/>
      <c r="Y1258" s="53" t="s">
        <v>101</v>
      </c>
      <c r="Z1258" s="53" t="s">
        <v>54</v>
      </c>
    </row>
    <row r="1259" spans="6:26" s="102" customFormat="1" ht="12.75" customHeight="1" outlineLevel="2" x14ac:dyDescent="0.2">
      <c r="F1259" s="103"/>
      <c r="G1259" s="104"/>
      <c r="H1259" s="104"/>
      <c r="I1259" s="104"/>
      <c r="J1259" s="105"/>
      <c r="K1259" s="104"/>
      <c r="L1259" s="106"/>
      <c r="M1259" s="107"/>
      <c r="N1259" s="106"/>
      <c r="O1259" s="107"/>
      <c r="P1259" s="108"/>
      <c r="Q1259" s="109"/>
      <c r="R1259" s="107"/>
      <c r="S1259" s="107"/>
      <c r="T1259" s="107"/>
      <c r="U1259" s="110" t="s">
        <v>3</v>
      </c>
      <c r="V1259" s="107"/>
      <c r="W1259" s="107"/>
      <c r="X1259" s="107"/>
      <c r="Y1259" s="104"/>
      <c r="Z1259" s="104"/>
    </row>
    <row r="1260" spans="6:26" s="43" customFormat="1" ht="16.5" customHeight="1" outlineLevel="1" x14ac:dyDescent="0.2">
      <c r="F1260" s="44"/>
      <c r="G1260" s="6"/>
      <c r="H1260" s="45"/>
      <c r="I1260" s="45"/>
      <c r="J1260" s="45" t="s">
        <v>1758</v>
      </c>
      <c r="K1260" s="6"/>
      <c r="L1260" s="46"/>
      <c r="M1260" s="47"/>
      <c r="N1260" s="46"/>
      <c r="O1260" s="47"/>
      <c r="P1260" s="48">
        <f>SUBTOTAL(9,P1261:P1262)</f>
        <v>0</v>
      </c>
      <c r="Q1260" s="49"/>
      <c r="R1260" s="50">
        <f>SUBTOTAL(9,R1261:R1262)</f>
        <v>0</v>
      </c>
      <c r="S1260" s="47"/>
      <c r="T1260" s="50">
        <f>SUBTOTAL(9,T1261:T1262)</f>
        <v>0</v>
      </c>
      <c r="U1260" s="100" t="s">
        <v>3</v>
      </c>
      <c r="V1260" s="48">
        <f>SUBTOTAL(9,V1261:V1262)</f>
        <v>0</v>
      </c>
      <c r="W1260" s="48">
        <f>SUBTOTAL(9,W1261:W1262)</f>
        <v>0</v>
      </c>
      <c r="X1260" s="51"/>
      <c r="Y1260" s="29"/>
      <c r="Z1260" s="29"/>
    </row>
    <row r="1261" spans="6:26" s="52" customFormat="1" ht="12" outlineLevel="2" x14ac:dyDescent="0.2">
      <c r="F1261" s="20">
        <v>1</v>
      </c>
      <c r="G1261" s="21" t="s">
        <v>9</v>
      </c>
      <c r="H1261" s="53" t="s">
        <v>153</v>
      </c>
      <c r="I1261" s="53"/>
      <c r="J1261" s="54" t="s">
        <v>1108</v>
      </c>
      <c r="K1261" s="21" t="s">
        <v>65</v>
      </c>
      <c r="L1261" s="55">
        <v>1</v>
      </c>
      <c r="M1261" s="24">
        <v>0</v>
      </c>
      <c r="N1261" s="55">
        <f>L1261*(1+M1261/100)</f>
        <v>1</v>
      </c>
      <c r="O1261" s="24">
        <v>0</v>
      </c>
      <c r="P1261" s="25">
        <f>N1261*O1261</f>
        <v>0</v>
      </c>
      <c r="Q1261" s="56"/>
      <c r="R1261" s="57">
        <f>N1261*Q1261</f>
        <v>0</v>
      </c>
      <c r="S1261" s="56"/>
      <c r="T1261" s="57">
        <f>N1261*S1261</f>
        <v>0</v>
      </c>
      <c r="U1261" s="25">
        <v>21</v>
      </c>
      <c r="V1261" s="25">
        <f>P1261*(U1261/100)</f>
        <v>0</v>
      </c>
      <c r="W1261" s="25">
        <f>P1261+V1261</f>
        <v>0</v>
      </c>
      <c r="X1261" s="54"/>
      <c r="Y1261" s="53" t="s">
        <v>101</v>
      </c>
      <c r="Z1261" s="53" t="s">
        <v>56</v>
      </c>
    </row>
    <row r="1262" spans="6:26" s="102" customFormat="1" ht="12.75" customHeight="1" outlineLevel="2" x14ac:dyDescent="0.2">
      <c r="F1262" s="103"/>
      <c r="G1262" s="104"/>
      <c r="H1262" s="104"/>
      <c r="I1262" s="104"/>
      <c r="J1262" s="105"/>
      <c r="K1262" s="104"/>
      <c r="L1262" s="106"/>
      <c r="M1262" s="107"/>
      <c r="N1262" s="106"/>
      <c r="O1262" s="107"/>
      <c r="P1262" s="108"/>
      <c r="Q1262" s="109"/>
      <c r="R1262" s="107"/>
      <c r="S1262" s="107"/>
      <c r="T1262" s="107"/>
      <c r="U1262" s="110" t="s">
        <v>3</v>
      </c>
      <c r="V1262" s="107"/>
      <c r="W1262" s="107"/>
      <c r="X1262" s="107"/>
      <c r="Y1262" s="104"/>
      <c r="Z1262" s="104"/>
    </row>
    <row r="1263" spans="6:26" s="43" customFormat="1" ht="16.5" customHeight="1" outlineLevel="1" x14ac:dyDescent="0.2">
      <c r="F1263" s="44"/>
      <c r="G1263" s="6"/>
      <c r="H1263" s="45"/>
      <c r="I1263" s="45"/>
      <c r="J1263" s="45" t="s">
        <v>1456</v>
      </c>
      <c r="K1263" s="6"/>
      <c r="L1263" s="46"/>
      <c r="M1263" s="47"/>
      <c r="N1263" s="46"/>
      <c r="O1263" s="47"/>
      <c r="P1263" s="48">
        <f>SUBTOTAL(9,P1264:P1265)</f>
        <v>0</v>
      </c>
      <c r="Q1263" s="49"/>
      <c r="R1263" s="50">
        <f>SUBTOTAL(9,R1264:R1265)</f>
        <v>0</v>
      </c>
      <c r="S1263" s="47"/>
      <c r="T1263" s="50">
        <f>SUBTOTAL(9,T1264:T1265)</f>
        <v>0</v>
      </c>
      <c r="U1263" s="100" t="s">
        <v>3</v>
      </c>
      <c r="V1263" s="48">
        <f>SUBTOTAL(9,V1264:V1265)</f>
        <v>0</v>
      </c>
      <c r="W1263" s="48">
        <f>SUBTOTAL(9,W1264:W1265)</f>
        <v>0</v>
      </c>
      <c r="X1263" s="51"/>
      <c r="Y1263" s="29"/>
      <c r="Z1263" s="29"/>
    </row>
    <row r="1264" spans="6:26" s="52" customFormat="1" ht="12" outlineLevel="2" x14ac:dyDescent="0.2">
      <c r="F1264" s="20">
        <v>1</v>
      </c>
      <c r="G1264" s="21" t="s">
        <v>9</v>
      </c>
      <c r="H1264" s="53" t="s">
        <v>154</v>
      </c>
      <c r="I1264" s="53"/>
      <c r="J1264" s="54" t="s">
        <v>1368</v>
      </c>
      <c r="K1264" s="21" t="s">
        <v>65</v>
      </c>
      <c r="L1264" s="55">
        <v>1</v>
      </c>
      <c r="M1264" s="24">
        <v>0</v>
      </c>
      <c r="N1264" s="55">
        <f>L1264*(1+M1264/100)</f>
        <v>1</v>
      </c>
      <c r="O1264" s="24">
        <v>0</v>
      </c>
      <c r="P1264" s="25">
        <f>N1264*O1264</f>
        <v>0</v>
      </c>
      <c r="Q1264" s="56"/>
      <c r="R1264" s="57">
        <f>N1264*Q1264</f>
        <v>0</v>
      </c>
      <c r="S1264" s="56"/>
      <c r="T1264" s="57">
        <f>N1264*S1264</f>
        <v>0</v>
      </c>
      <c r="U1264" s="25">
        <v>21</v>
      </c>
      <c r="V1264" s="25">
        <f>P1264*(U1264/100)</f>
        <v>0</v>
      </c>
      <c r="W1264" s="25">
        <f>P1264+V1264</f>
        <v>0</v>
      </c>
      <c r="X1264" s="54"/>
      <c r="Y1264" s="53" t="s">
        <v>101</v>
      </c>
      <c r="Z1264" s="53" t="s">
        <v>57</v>
      </c>
    </row>
    <row r="1265" spans="6:26" s="102" customFormat="1" ht="12.75" customHeight="1" outlineLevel="2" x14ac:dyDescent="0.2">
      <c r="F1265" s="103"/>
      <c r="G1265" s="104"/>
      <c r="H1265" s="104"/>
      <c r="I1265" s="104"/>
      <c r="J1265" s="105"/>
      <c r="K1265" s="104"/>
      <c r="L1265" s="106"/>
      <c r="M1265" s="107"/>
      <c r="N1265" s="106"/>
      <c r="O1265" s="107"/>
      <c r="P1265" s="108"/>
      <c r="Q1265" s="109"/>
      <c r="R1265" s="107"/>
      <c r="S1265" s="107"/>
      <c r="T1265" s="107"/>
      <c r="U1265" s="110" t="s">
        <v>3</v>
      </c>
      <c r="V1265" s="107"/>
      <c r="W1265" s="107"/>
      <c r="X1265" s="107"/>
      <c r="Y1265" s="104"/>
      <c r="Z1265" s="104"/>
    </row>
    <row r="1266" spans="6:26" s="43" customFormat="1" ht="16.5" customHeight="1" outlineLevel="1" x14ac:dyDescent="0.2">
      <c r="F1266" s="44"/>
      <c r="G1266" s="6"/>
      <c r="H1266" s="45"/>
      <c r="I1266" s="45"/>
      <c r="J1266" s="45" t="s">
        <v>1438</v>
      </c>
      <c r="K1266" s="6"/>
      <c r="L1266" s="46"/>
      <c r="M1266" s="47"/>
      <c r="N1266" s="46"/>
      <c r="O1266" s="47"/>
      <c r="P1266" s="48">
        <f>SUBTOTAL(9,P1267:P1268)</f>
        <v>0</v>
      </c>
      <c r="Q1266" s="49"/>
      <c r="R1266" s="50">
        <f>SUBTOTAL(9,R1267:R1268)</f>
        <v>0</v>
      </c>
      <c r="S1266" s="47"/>
      <c r="T1266" s="50">
        <f>SUBTOTAL(9,T1267:T1268)</f>
        <v>0</v>
      </c>
      <c r="U1266" s="100" t="s">
        <v>3</v>
      </c>
      <c r="V1266" s="48">
        <f>SUBTOTAL(9,V1267:V1268)</f>
        <v>0</v>
      </c>
      <c r="W1266" s="48">
        <f>SUBTOTAL(9,W1267:W1268)</f>
        <v>0</v>
      </c>
      <c r="X1266" s="51"/>
      <c r="Y1266" s="29"/>
      <c r="Z1266" s="29"/>
    </row>
    <row r="1267" spans="6:26" s="52" customFormat="1" ht="12" outlineLevel="2" x14ac:dyDescent="0.2">
      <c r="F1267" s="20">
        <v>1</v>
      </c>
      <c r="G1267" s="21" t="s">
        <v>9</v>
      </c>
      <c r="H1267" s="53" t="s">
        <v>155</v>
      </c>
      <c r="I1267" s="53"/>
      <c r="J1267" s="54" t="s">
        <v>1580</v>
      </c>
      <c r="K1267" s="21" t="s">
        <v>65</v>
      </c>
      <c r="L1267" s="55">
        <v>1</v>
      </c>
      <c r="M1267" s="24">
        <v>0</v>
      </c>
      <c r="N1267" s="55">
        <f>L1267*(1+M1267/100)</f>
        <v>1</v>
      </c>
      <c r="O1267" s="24">
        <v>0</v>
      </c>
      <c r="P1267" s="25">
        <f>N1267*O1267</f>
        <v>0</v>
      </c>
      <c r="Q1267" s="56"/>
      <c r="R1267" s="57">
        <f>N1267*Q1267</f>
        <v>0</v>
      </c>
      <c r="S1267" s="56"/>
      <c r="T1267" s="57">
        <f>N1267*S1267</f>
        <v>0</v>
      </c>
      <c r="U1267" s="25">
        <v>21</v>
      </c>
      <c r="V1267" s="25">
        <f>P1267*(U1267/100)</f>
        <v>0</v>
      </c>
      <c r="W1267" s="25">
        <f>P1267+V1267</f>
        <v>0</v>
      </c>
      <c r="X1267" s="54"/>
      <c r="Y1267" s="53" t="s">
        <v>101</v>
      </c>
      <c r="Z1267" s="53" t="s">
        <v>58</v>
      </c>
    </row>
    <row r="1268" spans="6:26" s="102" customFormat="1" ht="12.75" customHeight="1" outlineLevel="2" x14ac:dyDescent="0.2">
      <c r="F1268" s="103"/>
      <c r="G1268" s="104"/>
      <c r="H1268" s="104"/>
      <c r="I1268" s="104"/>
      <c r="J1268" s="105"/>
      <c r="K1268" s="104"/>
      <c r="L1268" s="106"/>
      <c r="M1268" s="107"/>
      <c r="N1268" s="106"/>
      <c r="O1268" s="107"/>
      <c r="P1268" s="108"/>
      <c r="Q1268" s="109"/>
      <c r="R1268" s="107"/>
      <c r="S1268" s="107"/>
      <c r="T1268" s="107"/>
      <c r="U1268" s="110" t="s">
        <v>3</v>
      </c>
      <c r="V1268" s="107"/>
      <c r="W1268" s="107"/>
      <c r="X1268" s="107"/>
      <c r="Y1268" s="104"/>
      <c r="Z1268" s="104"/>
    </row>
    <row r="1269" spans="6:26" s="43" customFormat="1" ht="16.5" customHeight="1" outlineLevel="1" x14ac:dyDescent="0.2">
      <c r="F1269" s="44"/>
      <c r="G1269" s="6"/>
      <c r="H1269" s="45"/>
      <c r="I1269" s="45"/>
      <c r="J1269" s="45" t="s">
        <v>1127</v>
      </c>
      <c r="K1269" s="6"/>
      <c r="L1269" s="46"/>
      <c r="M1269" s="47"/>
      <c r="N1269" s="46"/>
      <c r="O1269" s="47"/>
      <c r="P1269" s="48">
        <f>SUBTOTAL(9,P1270:P1272)</f>
        <v>0</v>
      </c>
      <c r="Q1269" s="49"/>
      <c r="R1269" s="50">
        <f>SUBTOTAL(9,R1270:R1272)</f>
        <v>0</v>
      </c>
      <c r="S1269" s="47"/>
      <c r="T1269" s="50">
        <f>SUBTOTAL(9,T1270:T1272)</f>
        <v>0</v>
      </c>
      <c r="U1269" s="100" t="s">
        <v>3</v>
      </c>
      <c r="V1269" s="48">
        <f>SUBTOTAL(9,V1270:V1272)</f>
        <v>0</v>
      </c>
      <c r="W1269" s="48">
        <f>SUBTOTAL(9,W1270:W1272)</f>
        <v>0</v>
      </c>
      <c r="X1269" s="51"/>
      <c r="Y1269" s="29"/>
      <c r="Z1269" s="29"/>
    </row>
    <row r="1270" spans="6:26" s="52" customFormat="1" ht="12" outlineLevel="2" x14ac:dyDescent="0.2">
      <c r="F1270" s="20">
        <v>1</v>
      </c>
      <c r="G1270" s="21" t="s">
        <v>9</v>
      </c>
      <c r="H1270" s="53" t="s">
        <v>156</v>
      </c>
      <c r="I1270" s="53"/>
      <c r="J1270" s="54" t="s">
        <v>1801</v>
      </c>
      <c r="K1270" s="21" t="s">
        <v>65</v>
      </c>
      <c r="L1270" s="55">
        <v>1</v>
      </c>
      <c r="M1270" s="24">
        <v>0</v>
      </c>
      <c r="N1270" s="55">
        <f>L1270*(1+M1270/100)</f>
        <v>1</v>
      </c>
      <c r="O1270" s="24">
        <v>0</v>
      </c>
      <c r="P1270" s="25">
        <f>N1270*O1270</f>
        <v>0</v>
      </c>
      <c r="Q1270" s="56"/>
      <c r="R1270" s="57">
        <f>N1270*Q1270</f>
        <v>0</v>
      </c>
      <c r="S1270" s="56"/>
      <c r="T1270" s="57">
        <f>N1270*S1270</f>
        <v>0</v>
      </c>
      <c r="U1270" s="25">
        <v>21</v>
      </c>
      <c r="V1270" s="25">
        <f>P1270*(U1270/100)</f>
        <v>0</v>
      </c>
      <c r="W1270" s="25">
        <f>P1270+V1270</f>
        <v>0</v>
      </c>
      <c r="X1270" s="54"/>
      <c r="Y1270" s="53" t="s">
        <v>101</v>
      </c>
      <c r="Z1270" s="53" t="s">
        <v>59</v>
      </c>
    </row>
    <row r="1271" spans="6:26" s="52" customFormat="1" ht="12" outlineLevel="2" x14ac:dyDescent="0.2">
      <c r="F1271" s="20">
        <v>2</v>
      </c>
      <c r="G1271" s="21" t="s">
        <v>9</v>
      </c>
      <c r="H1271" s="53" t="s">
        <v>157</v>
      </c>
      <c r="I1271" s="53"/>
      <c r="J1271" s="54" t="s">
        <v>1582</v>
      </c>
      <c r="K1271" s="21" t="s">
        <v>65</v>
      </c>
      <c r="L1271" s="55">
        <v>1</v>
      </c>
      <c r="M1271" s="24">
        <v>0</v>
      </c>
      <c r="N1271" s="55">
        <f>L1271*(1+M1271/100)</f>
        <v>1</v>
      </c>
      <c r="O1271" s="24">
        <v>0</v>
      </c>
      <c r="P1271" s="25">
        <f>N1271*O1271</f>
        <v>0</v>
      </c>
      <c r="Q1271" s="56"/>
      <c r="R1271" s="57">
        <f>N1271*Q1271</f>
        <v>0</v>
      </c>
      <c r="S1271" s="56"/>
      <c r="T1271" s="57">
        <f>N1271*S1271</f>
        <v>0</v>
      </c>
      <c r="U1271" s="25">
        <v>21</v>
      </c>
      <c r="V1271" s="25">
        <f>P1271*(U1271/100)</f>
        <v>0</v>
      </c>
      <c r="W1271" s="25">
        <f>P1271+V1271</f>
        <v>0</v>
      </c>
      <c r="X1271" s="54"/>
      <c r="Y1271" s="53" t="s">
        <v>101</v>
      </c>
      <c r="Z1271" s="53" t="s">
        <v>59</v>
      </c>
    </row>
    <row r="1272" spans="6:26" s="102" customFormat="1" ht="12.75" customHeight="1" outlineLevel="2" x14ac:dyDescent="0.2">
      <c r="F1272" s="103"/>
      <c r="G1272" s="104"/>
      <c r="H1272" s="104"/>
      <c r="I1272" s="104"/>
      <c r="J1272" s="105"/>
      <c r="K1272" s="104"/>
      <c r="L1272" s="106"/>
      <c r="M1272" s="107"/>
      <c r="N1272" s="106"/>
      <c r="O1272" s="107"/>
      <c r="P1272" s="108"/>
      <c r="Q1272" s="109"/>
      <c r="R1272" s="107"/>
      <c r="S1272" s="107"/>
      <c r="T1272" s="107"/>
      <c r="U1272" s="110" t="s">
        <v>3</v>
      </c>
      <c r="V1272" s="107"/>
      <c r="W1272" s="107"/>
      <c r="X1272" s="107"/>
      <c r="Y1272" s="104"/>
      <c r="Z1272" s="104"/>
    </row>
    <row r="1273" spans="6:26" s="102" customFormat="1" ht="12.75" customHeight="1" outlineLevel="1" x14ac:dyDescent="0.2">
      <c r="F1273" s="103"/>
      <c r="G1273" s="104"/>
      <c r="H1273" s="104"/>
      <c r="I1273" s="104"/>
      <c r="J1273" s="105"/>
      <c r="K1273" s="104"/>
      <c r="L1273" s="106"/>
      <c r="M1273" s="107"/>
      <c r="N1273" s="106"/>
      <c r="O1273" s="107"/>
      <c r="P1273" s="108"/>
      <c r="Q1273" s="109"/>
      <c r="R1273" s="107"/>
      <c r="S1273" s="107"/>
      <c r="T1273" s="107"/>
      <c r="U1273" s="110" t="s">
        <v>3</v>
      </c>
      <c r="V1273" s="107"/>
      <c r="W1273" s="107"/>
      <c r="X1273" s="107"/>
      <c r="Y1273" s="104"/>
      <c r="Z1273" s="104"/>
    </row>
    <row r="1274" spans="6:26" s="32" customFormat="1" ht="18.75" customHeight="1" x14ac:dyDescent="0.2">
      <c r="F1274" s="33"/>
      <c r="G1274" s="34"/>
      <c r="H1274" s="35"/>
      <c r="I1274" s="35"/>
      <c r="J1274" s="35" t="s">
        <v>1677</v>
      </c>
      <c r="K1274" s="34"/>
      <c r="L1274" s="36"/>
      <c r="M1274" s="37"/>
      <c r="N1274" s="36"/>
      <c r="O1274" s="37"/>
      <c r="P1274" s="38">
        <f>SUBTOTAL(9,P1275:P1435)</f>
        <v>0</v>
      </c>
      <c r="Q1274" s="39"/>
      <c r="R1274" s="40">
        <f>SUBTOTAL(9,R1275:R1435)</f>
        <v>24.359031519999998</v>
      </c>
      <c r="S1274" s="37"/>
      <c r="T1274" s="40">
        <f>SUBTOTAL(9,T1275:T1435)</f>
        <v>14.120000000000001</v>
      </c>
      <c r="U1274" s="99" t="s">
        <v>3</v>
      </c>
      <c r="V1274" s="38">
        <f>SUBTOTAL(9,V1275:V1435)</f>
        <v>0</v>
      </c>
      <c r="W1274" s="38">
        <f>SUBTOTAL(9,W1275:W1435)</f>
        <v>0</v>
      </c>
      <c r="X1274" s="41"/>
      <c r="Y1274" s="42"/>
      <c r="Z1274" s="42"/>
    </row>
    <row r="1275" spans="6:26" s="43" customFormat="1" ht="16.5" customHeight="1" outlineLevel="1" x14ac:dyDescent="0.2">
      <c r="F1275" s="44"/>
      <c r="G1275" s="6"/>
      <c r="H1275" s="45"/>
      <c r="I1275" s="45"/>
      <c r="J1275" s="45" t="s">
        <v>1102</v>
      </c>
      <c r="K1275" s="6"/>
      <c r="L1275" s="46"/>
      <c r="M1275" s="47"/>
      <c r="N1275" s="46"/>
      <c r="O1275" s="47"/>
      <c r="P1275" s="48">
        <f>SUBTOTAL(9,P1276:P1296)</f>
        <v>0</v>
      </c>
      <c r="Q1275" s="49"/>
      <c r="R1275" s="50">
        <f>SUBTOTAL(9,R1276:R1296)</f>
        <v>0</v>
      </c>
      <c r="S1275" s="47"/>
      <c r="T1275" s="50">
        <f>SUBTOTAL(9,T1276:T1296)</f>
        <v>14.120000000000001</v>
      </c>
      <c r="U1275" s="100" t="s">
        <v>3</v>
      </c>
      <c r="V1275" s="48">
        <f>SUBTOTAL(9,V1276:V1296)</f>
        <v>0</v>
      </c>
      <c r="W1275" s="48">
        <f>SUBTOTAL(9,W1276:W1296)</f>
        <v>0</v>
      </c>
      <c r="X1275" s="51"/>
      <c r="Y1275" s="29"/>
      <c r="Z1275" s="29"/>
    </row>
    <row r="1276" spans="6:26" s="52" customFormat="1" ht="12" outlineLevel="2" x14ac:dyDescent="0.2">
      <c r="F1276" s="20">
        <v>1</v>
      </c>
      <c r="G1276" s="21" t="s">
        <v>10</v>
      </c>
      <c r="H1276" s="53" t="s">
        <v>1053</v>
      </c>
      <c r="I1276" s="53"/>
      <c r="J1276" s="54" t="s">
        <v>1583</v>
      </c>
      <c r="K1276" s="21" t="s">
        <v>16</v>
      </c>
      <c r="L1276" s="55">
        <v>4</v>
      </c>
      <c r="M1276" s="24">
        <v>0</v>
      </c>
      <c r="N1276" s="55">
        <f>L1276*(1+M1276/100)</f>
        <v>4</v>
      </c>
      <c r="O1276" s="24">
        <v>0</v>
      </c>
      <c r="P1276" s="25">
        <f>N1276*O1276</f>
        <v>0</v>
      </c>
      <c r="Q1276" s="56"/>
      <c r="R1276" s="57">
        <f>N1276*Q1276</f>
        <v>0</v>
      </c>
      <c r="S1276" s="56"/>
      <c r="T1276" s="57">
        <f>N1276*S1276</f>
        <v>0</v>
      </c>
      <c r="U1276" s="25">
        <v>21</v>
      </c>
      <c r="V1276" s="25">
        <f>P1276*(U1276/100)</f>
        <v>0</v>
      </c>
      <c r="W1276" s="25">
        <f>P1276+V1276</f>
        <v>0</v>
      </c>
      <c r="X1276" s="54"/>
      <c r="Y1276" s="53" t="s">
        <v>102</v>
      </c>
      <c r="Z1276" s="53" t="s">
        <v>18</v>
      </c>
    </row>
    <row r="1277" spans="6:26" s="52" customFormat="1" ht="12" outlineLevel="2" x14ac:dyDescent="0.2">
      <c r="F1277" s="20">
        <v>2</v>
      </c>
      <c r="G1277" s="21" t="s">
        <v>10</v>
      </c>
      <c r="H1277" s="53" t="s">
        <v>1054</v>
      </c>
      <c r="I1277" s="53"/>
      <c r="J1277" s="54" t="s">
        <v>1957</v>
      </c>
      <c r="K1277" s="21" t="s">
        <v>5</v>
      </c>
      <c r="L1277" s="55">
        <v>8</v>
      </c>
      <c r="M1277" s="24">
        <v>0</v>
      </c>
      <c r="N1277" s="55">
        <f>L1277*(1+M1277/100)</f>
        <v>8</v>
      </c>
      <c r="O1277" s="24">
        <v>0</v>
      </c>
      <c r="P1277" s="25">
        <f>N1277*O1277</f>
        <v>0</v>
      </c>
      <c r="Q1277" s="56"/>
      <c r="R1277" s="57">
        <f>N1277*Q1277</f>
        <v>0</v>
      </c>
      <c r="S1277" s="56"/>
      <c r="T1277" s="57">
        <f>N1277*S1277</f>
        <v>0</v>
      </c>
      <c r="U1277" s="25">
        <v>21</v>
      </c>
      <c r="V1277" s="25">
        <f>P1277*(U1277/100)</f>
        <v>0</v>
      </c>
      <c r="W1277" s="25">
        <f>P1277+V1277</f>
        <v>0</v>
      </c>
      <c r="X1277" s="54"/>
      <c r="Y1277" s="53" t="s">
        <v>102</v>
      </c>
      <c r="Z1277" s="53" t="s">
        <v>18</v>
      </c>
    </row>
    <row r="1278" spans="6:26" s="52" customFormat="1" ht="12" outlineLevel="2" x14ac:dyDescent="0.2">
      <c r="F1278" s="20">
        <v>3</v>
      </c>
      <c r="G1278" s="21" t="s">
        <v>10</v>
      </c>
      <c r="H1278" s="53" t="s">
        <v>158</v>
      </c>
      <c r="I1278" s="53"/>
      <c r="J1278" s="54" t="s">
        <v>1894</v>
      </c>
      <c r="K1278" s="21" t="s">
        <v>15</v>
      </c>
      <c r="L1278" s="55">
        <v>24</v>
      </c>
      <c r="M1278" s="24">
        <v>0</v>
      </c>
      <c r="N1278" s="55">
        <f>L1278*(1+M1278/100)</f>
        <v>24</v>
      </c>
      <c r="O1278" s="24">
        <v>0</v>
      </c>
      <c r="P1278" s="25">
        <f>N1278*O1278</f>
        <v>0</v>
      </c>
      <c r="Q1278" s="56"/>
      <c r="R1278" s="57">
        <f>N1278*Q1278</f>
        <v>0</v>
      </c>
      <c r="S1278" s="56">
        <v>0.13</v>
      </c>
      <c r="T1278" s="57">
        <f>N1278*S1278</f>
        <v>3.12</v>
      </c>
      <c r="U1278" s="25">
        <v>21</v>
      </c>
      <c r="V1278" s="25">
        <f>P1278*(U1278/100)</f>
        <v>0</v>
      </c>
      <c r="W1278" s="25">
        <f>P1278+V1278</f>
        <v>0</v>
      </c>
      <c r="X1278" s="54"/>
      <c r="Y1278" s="53" t="s">
        <v>102</v>
      </c>
      <c r="Z1278" s="53" t="s">
        <v>18</v>
      </c>
    </row>
    <row r="1279" spans="6:26" s="52" customFormat="1" ht="12" outlineLevel="2" x14ac:dyDescent="0.2">
      <c r="F1279" s="20">
        <v>4</v>
      </c>
      <c r="G1279" s="21" t="s">
        <v>10</v>
      </c>
      <c r="H1279" s="53" t="s">
        <v>159</v>
      </c>
      <c r="I1279" s="53"/>
      <c r="J1279" s="54" t="s">
        <v>1810</v>
      </c>
      <c r="K1279" s="21" t="s">
        <v>16</v>
      </c>
      <c r="L1279" s="55">
        <v>48</v>
      </c>
      <c r="M1279" s="24">
        <v>0</v>
      </c>
      <c r="N1279" s="55">
        <f>L1279*(1+M1279/100)</f>
        <v>48</v>
      </c>
      <c r="O1279" s="24">
        <v>0</v>
      </c>
      <c r="P1279" s="25">
        <f>N1279*O1279</f>
        <v>0</v>
      </c>
      <c r="Q1279" s="56"/>
      <c r="R1279" s="57">
        <f>N1279*Q1279</f>
        <v>0</v>
      </c>
      <c r="S1279" s="56"/>
      <c r="T1279" s="57">
        <f>N1279*S1279</f>
        <v>0</v>
      </c>
      <c r="U1279" s="25">
        <v>21</v>
      </c>
      <c r="V1279" s="25">
        <f>P1279*(U1279/100)</f>
        <v>0</v>
      </c>
      <c r="W1279" s="25">
        <f>P1279+V1279</f>
        <v>0</v>
      </c>
      <c r="X1279" s="54"/>
      <c r="Y1279" s="53" t="s">
        <v>102</v>
      </c>
      <c r="Z1279" s="53" t="s">
        <v>18</v>
      </c>
    </row>
    <row r="1280" spans="6:26" s="52" customFormat="1" ht="12" outlineLevel="2" x14ac:dyDescent="0.2">
      <c r="F1280" s="20">
        <v>5</v>
      </c>
      <c r="G1280" s="21" t="s">
        <v>10</v>
      </c>
      <c r="H1280" s="53" t="s">
        <v>162</v>
      </c>
      <c r="I1280" s="53"/>
      <c r="J1280" s="54" t="s">
        <v>1856</v>
      </c>
      <c r="K1280" s="21" t="s">
        <v>16</v>
      </c>
      <c r="L1280" s="55">
        <v>7.128000000000001</v>
      </c>
      <c r="M1280" s="24">
        <v>0</v>
      </c>
      <c r="N1280" s="55">
        <f>L1280*(1+M1280/100)</f>
        <v>7.128000000000001</v>
      </c>
      <c r="O1280" s="24">
        <v>0</v>
      </c>
      <c r="P1280" s="25">
        <f>N1280*O1280</f>
        <v>0</v>
      </c>
      <c r="Q1280" s="56"/>
      <c r="R1280" s="57">
        <f>N1280*Q1280</f>
        <v>0</v>
      </c>
      <c r="S1280" s="56"/>
      <c r="T1280" s="57">
        <f>N1280*S1280</f>
        <v>0</v>
      </c>
      <c r="U1280" s="25">
        <v>21</v>
      </c>
      <c r="V1280" s="25">
        <f>P1280*(U1280/100)</f>
        <v>0</v>
      </c>
      <c r="W1280" s="25">
        <f>P1280+V1280</f>
        <v>0</v>
      </c>
      <c r="X1280" s="54"/>
      <c r="Y1280" s="53" t="s">
        <v>102</v>
      </c>
      <c r="Z1280" s="53" t="s">
        <v>18</v>
      </c>
    </row>
    <row r="1281" spans="6:26" s="58" customFormat="1" ht="11.25" outlineLevel="3" x14ac:dyDescent="0.2">
      <c r="F1281" s="59"/>
      <c r="G1281" s="60"/>
      <c r="H1281" s="60"/>
      <c r="I1281" s="60"/>
      <c r="J1281" s="61" t="s">
        <v>1221</v>
      </c>
      <c r="K1281" s="60"/>
      <c r="L1281" s="62">
        <v>7.128000000000001</v>
      </c>
      <c r="M1281" s="63"/>
      <c r="N1281" s="64"/>
      <c r="O1281" s="63"/>
      <c r="P1281" s="65"/>
      <c r="Q1281" s="66"/>
      <c r="R1281" s="63"/>
      <c r="S1281" s="63"/>
      <c r="T1281" s="63"/>
      <c r="U1281" s="101" t="s">
        <v>3</v>
      </c>
      <c r="V1281" s="63"/>
      <c r="W1281" s="63"/>
      <c r="X1281" s="61"/>
      <c r="Y1281" s="60"/>
      <c r="Z1281" s="60"/>
    </row>
    <row r="1282" spans="6:26" s="52" customFormat="1" ht="12" outlineLevel="2" x14ac:dyDescent="0.2">
      <c r="F1282" s="20">
        <v>6</v>
      </c>
      <c r="G1282" s="21" t="s">
        <v>10</v>
      </c>
      <c r="H1282" s="53" t="s">
        <v>163</v>
      </c>
      <c r="I1282" s="53"/>
      <c r="J1282" s="54" t="s">
        <v>1921</v>
      </c>
      <c r="K1282" s="21" t="s">
        <v>16</v>
      </c>
      <c r="L1282" s="55">
        <v>7.1280000000000001</v>
      </c>
      <c r="M1282" s="24">
        <v>0</v>
      </c>
      <c r="N1282" s="55">
        <f>L1282*(1+M1282/100)</f>
        <v>7.1280000000000001</v>
      </c>
      <c r="O1282" s="24">
        <v>0</v>
      </c>
      <c r="P1282" s="25">
        <f>N1282*O1282</f>
        <v>0</v>
      </c>
      <c r="Q1282" s="56"/>
      <c r="R1282" s="57">
        <f>N1282*Q1282</f>
        <v>0</v>
      </c>
      <c r="S1282" s="56"/>
      <c r="T1282" s="57">
        <f>N1282*S1282</f>
        <v>0</v>
      </c>
      <c r="U1282" s="25">
        <v>21</v>
      </c>
      <c r="V1282" s="25">
        <f>P1282*(U1282/100)</f>
        <v>0</v>
      </c>
      <c r="W1282" s="25">
        <f>P1282+V1282</f>
        <v>0</v>
      </c>
      <c r="X1282" s="54"/>
      <c r="Y1282" s="53" t="s">
        <v>102</v>
      </c>
      <c r="Z1282" s="53" t="s">
        <v>18</v>
      </c>
    </row>
    <row r="1283" spans="6:26" s="52" customFormat="1" ht="24" outlineLevel="2" x14ac:dyDescent="0.2">
      <c r="F1283" s="20">
        <v>7</v>
      </c>
      <c r="G1283" s="21" t="s">
        <v>10</v>
      </c>
      <c r="H1283" s="53" t="s">
        <v>176</v>
      </c>
      <c r="I1283" s="53"/>
      <c r="J1283" s="54" t="s">
        <v>1964</v>
      </c>
      <c r="K1283" s="21" t="s">
        <v>16</v>
      </c>
      <c r="L1283" s="55">
        <v>31.128</v>
      </c>
      <c r="M1283" s="24">
        <v>0</v>
      </c>
      <c r="N1283" s="55">
        <f>L1283*(1+M1283/100)</f>
        <v>31.128</v>
      </c>
      <c r="O1283" s="24">
        <v>0</v>
      </c>
      <c r="P1283" s="25">
        <f>N1283*O1283</f>
        <v>0</v>
      </c>
      <c r="Q1283" s="56"/>
      <c r="R1283" s="57">
        <f>N1283*Q1283</f>
        <v>0</v>
      </c>
      <c r="S1283" s="56"/>
      <c r="T1283" s="57">
        <f>N1283*S1283</f>
        <v>0</v>
      </c>
      <c r="U1283" s="25">
        <v>21</v>
      </c>
      <c r="V1283" s="25">
        <f>P1283*(U1283/100)</f>
        <v>0</v>
      </c>
      <c r="W1283" s="25">
        <f>P1283+V1283</f>
        <v>0</v>
      </c>
      <c r="X1283" s="54"/>
      <c r="Y1283" s="53" t="s">
        <v>102</v>
      </c>
      <c r="Z1283" s="53" t="s">
        <v>18</v>
      </c>
    </row>
    <row r="1284" spans="6:26" s="52" customFormat="1" ht="12" outlineLevel="2" x14ac:dyDescent="0.2">
      <c r="F1284" s="20">
        <v>8</v>
      </c>
      <c r="G1284" s="21" t="s">
        <v>10</v>
      </c>
      <c r="H1284" s="53" t="s">
        <v>177</v>
      </c>
      <c r="I1284" s="53"/>
      <c r="J1284" s="54" t="s">
        <v>1795</v>
      </c>
      <c r="K1284" s="21" t="s">
        <v>16</v>
      </c>
      <c r="L1284" s="55">
        <v>31.128</v>
      </c>
      <c r="M1284" s="24">
        <v>0</v>
      </c>
      <c r="N1284" s="55">
        <f>L1284*(1+M1284/100)</f>
        <v>31.128</v>
      </c>
      <c r="O1284" s="24">
        <v>0</v>
      </c>
      <c r="P1284" s="25">
        <f>N1284*O1284</f>
        <v>0</v>
      </c>
      <c r="Q1284" s="56"/>
      <c r="R1284" s="57">
        <f>N1284*Q1284</f>
        <v>0</v>
      </c>
      <c r="S1284" s="56"/>
      <c r="T1284" s="57">
        <f>N1284*S1284</f>
        <v>0</v>
      </c>
      <c r="U1284" s="25">
        <v>21</v>
      </c>
      <c r="V1284" s="25">
        <f>P1284*(U1284/100)</f>
        <v>0</v>
      </c>
      <c r="W1284" s="25">
        <f>P1284+V1284</f>
        <v>0</v>
      </c>
      <c r="X1284" s="54"/>
      <c r="Y1284" s="53" t="s">
        <v>102</v>
      </c>
      <c r="Z1284" s="53" t="s">
        <v>18</v>
      </c>
    </row>
    <row r="1285" spans="6:26" s="58" customFormat="1" ht="11.25" outlineLevel="3" x14ac:dyDescent="0.2">
      <c r="F1285" s="59"/>
      <c r="G1285" s="60"/>
      <c r="H1285" s="60"/>
      <c r="I1285" s="60"/>
      <c r="J1285" s="61" t="s">
        <v>130</v>
      </c>
      <c r="K1285" s="60"/>
      <c r="L1285" s="62">
        <v>31.128</v>
      </c>
      <c r="M1285" s="63"/>
      <c r="N1285" s="64"/>
      <c r="O1285" s="63"/>
      <c r="P1285" s="65"/>
      <c r="Q1285" s="66"/>
      <c r="R1285" s="63"/>
      <c r="S1285" s="63"/>
      <c r="T1285" s="63"/>
      <c r="U1285" s="101" t="s">
        <v>3</v>
      </c>
      <c r="V1285" s="63"/>
      <c r="W1285" s="63"/>
      <c r="X1285" s="61"/>
      <c r="Y1285" s="60"/>
      <c r="Z1285" s="60"/>
    </row>
    <row r="1286" spans="6:26" s="52" customFormat="1" ht="12" outlineLevel="2" x14ac:dyDescent="0.2">
      <c r="F1286" s="20">
        <v>9</v>
      </c>
      <c r="G1286" s="21" t="s">
        <v>10</v>
      </c>
      <c r="H1286" s="53" t="s">
        <v>179</v>
      </c>
      <c r="I1286" s="53"/>
      <c r="J1286" s="54" t="s">
        <v>1902</v>
      </c>
      <c r="K1286" s="21" t="s">
        <v>6</v>
      </c>
      <c r="L1286" s="55">
        <v>31.128</v>
      </c>
      <c r="M1286" s="24">
        <v>0</v>
      </c>
      <c r="N1286" s="55">
        <f t="shared" ref="N1286:N1291" si="158">L1286*(1+M1286/100)</f>
        <v>31.128</v>
      </c>
      <c r="O1286" s="24">
        <v>0</v>
      </c>
      <c r="P1286" s="25">
        <f t="shared" ref="P1286:P1291" si="159">N1286*O1286</f>
        <v>0</v>
      </c>
      <c r="Q1286" s="56"/>
      <c r="R1286" s="57">
        <f>N1286*Q1286</f>
        <v>0</v>
      </c>
      <c r="S1286" s="56"/>
      <c r="T1286" s="57">
        <f>N1286*S1286</f>
        <v>0</v>
      </c>
      <c r="U1286" s="25">
        <v>21</v>
      </c>
      <c r="V1286" s="25">
        <f>P1286*(U1286/100)</f>
        <v>0</v>
      </c>
      <c r="W1286" s="25">
        <f>P1286+V1286</f>
        <v>0</v>
      </c>
      <c r="X1286" s="54"/>
      <c r="Y1286" s="53" t="s">
        <v>102</v>
      </c>
      <c r="Z1286" s="53" t="s">
        <v>18</v>
      </c>
    </row>
    <row r="1287" spans="6:26" s="52" customFormat="1" ht="12" outlineLevel="2" x14ac:dyDescent="0.2">
      <c r="F1287" s="20">
        <v>10</v>
      </c>
      <c r="G1287" s="21" t="s">
        <v>10</v>
      </c>
      <c r="H1287" s="53" t="s">
        <v>182</v>
      </c>
      <c r="I1287" s="53"/>
      <c r="J1287" s="54" t="s">
        <v>1863</v>
      </c>
      <c r="K1287" s="21" t="s">
        <v>15</v>
      </c>
      <c r="L1287" s="55">
        <v>242</v>
      </c>
      <c r="M1287" s="24">
        <v>0</v>
      </c>
      <c r="N1287" s="55">
        <f t="shared" si="158"/>
        <v>242</v>
      </c>
      <c r="O1287" s="24">
        <v>0</v>
      </c>
      <c r="P1287" s="25">
        <f t="shared" si="159"/>
        <v>0</v>
      </c>
      <c r="Q1287" s="56"/>
      <c r="R1287" s="57">
        <f>N1287*Q1287</f>
        <v>0</v>
      </c>
      <c r="S1287" s="56"/>
      <c r="T1287" s="57">
        <f>N1287*S1287</f>
        <v>0</v>
      </c>
      <c r="U1287" s="25">
        <v>21</v>
      </c>
      <c r="V1287" s="25">
        <f>P1287*(U1287/100)</f>
        <v>0</v>
      </c>
      <c r="W1287" s="25">
        <f>P1287+V1287</f>
        <v>0</v>
      </c>
      <c r="X1287" s="54"/>
      <c r="Y1287" s="53" t="s">
        <v>102</v>
      </c>
      <c r="Z1287" s="53" t="s">
        <v>18</v>
      </c>
    </row>
    <row r="1288" spans="6:26" s="52" customFormat="1" ht="24" outlineLevel="2" x14ac:dyDescent="0.2">
      <c r="F1288" s="20">
        <v>11</v>
      </c>
      <c r="G1288" s="21" t="s">
        <v>10</v>
      </c>
      <c r="H1288" s="53" t="s">
        <v>183</v>
      </c>
      <c r="I1288" s="53"/>
      <c r="J1288" s="54" t="s">
        <v>2092</v>
      </c>
      <c r="K1288" s="21" t="s">
        <v>15</v>
      </c>
      <c r="L1288" s="55">
        <v>242</v>
      </c>
      <c r="M1288" s="24">
        <v>0</v>
      </c>
      <c r="N1288" s="55">
        <f t="shared" si="158"/>
        <v>242</v>
      </c>
      <c r="O1288" s="24">
        <v>0</v>
      </c>
      <c r="P1288" s="25">
        <f t="shared" si="159"/>
        <v>0</v>
      </c>
      <c r="Q1288" s="56"/>
      <c r="R1288" s="57">
        <f>N1288*Q1288</f>
        <v>0</v>
      </c>
      <c r="S1288" s="56"/>
      <c r="T1288" s="57">
        <f>N1288*S1288</f>
        <v>0</v>
      </c>
      <c r="U1288" s="25">
        <v>21</v>
      </c>
      <c r="V1288" s="25">
        <f>P1288*(U1288/100)</f>
        <v>0</v>
      </c>
      <c r="W1288" s="25">
        <f>P1288+V1288</f>
        <v>0</v>
      </c>
      <c r="X1288" s="54"/>
      <c r="Y1288" s="53" t="s">
        <v>102</v>
      </c>
      <c r="Z1288" s="53" t="s">
        <v>18</v>
      </c>
    </row>
    <row r="1289" spans="6:26" s="52" customFormat="1" ht="12" outlineLevel="2" x14ac:dyDescent="0.2">
      <c r="F1289" s="20">
        <v>12</v>
      </c>
      <c r="G1289" s="21" t="s">
        <v>10</v>
      </c>
      <c r="H1289" s="53" t="s">
        <v>538</v>
      </c>
      <c r="I1289" s="53"/>
      <c r="J1289" s="54" t="s">
        <v>1738</v>
      </c>
      <c r="K1289" s="21" t="s">
        <v>16</v>
      </c>
      <c r="L1289" s="55">
        <v>5</v>
      </c>
      <c r="M1289" s="24">
        <v>0</v>
      </c>
      <c r="N1289" s="55">
        <f t="shared" si="158"/>
        <v>5</v>
      </c>
      <c r="O1289" s="24">
        <v>0</v>
      </c>
      <c r="P1289" s="25">
        <f t="shared" si="159"/>
        <v>0</v>
      </c>
      <c r="Q1289" s="56"/>
      <c r="R1289" s="57">
        <f>N1289*Q1289</f>
        <v>0</v>
      </c>
      <c r="S1289" s="56">
        <v>2.2000000000000002</v>
      </c>
      <c r="T1289" s="57">
        <f>N1289*S1289</f>
        <v>11</v>
      </c>
      <c r="U1289" s="25">
        <v>21</v>
      </c>
      <c r="V1289" s="25">
        <f>P1289*(U1289/100)</f>
        <v>0</v>
      </c>
      <c r="W1289" s="25">
        <f>P1289+V1289</f>
        <v>0</v>
      </c>
      <c r="X1289" s="54"/>
      <c r="Y1289" s="53" t="s">
        <v>102</v>
      </c>
      <c r="Z1289" s="53" t="s">
        <v>18</v>
      </c>
    </row>
    <row r="1290" spans="6:26" s="52" customFormat="1" ht="12" outlineLevel="2" x14ac:dyDescent="0.2">
      <c r="F1290" s="20">
        <v>13</v>
      </c>
      <c r="G1290" s="21" t="s">
        <v>10</v>
      </c>
      <c r="H1290" s="53" t="s">
        <v>562</v>
      </c>
      <c r="I1290" s="53"/>
      <c r="J1290" s="54" t="s">
        <v>1459</v>
      </c>
      <c r="K1290" s="21" t="s">
        <v>6</v>
      </c>
      <c r="L1290" s="55">
        <v>9</v>
      </c>
      <c r="M1290" s="24">
        <v>0</v>
      </c>
      <c r="N1290" s="55">
        <f t="shared" si="158"/>
        <v>9</v>
      </c>
      <c r="O1290" s="24">
        <v>0</v>
      </c>
      <c r="P1290" s="25">
        <f t="shared" si="159"/>
        <v>0</v>
      </c>
      <c r="Q1290" s="56"/>
      <c r="R1290" s="57">
        <f>N1290*Q1290</f>
        <v>0</v>
      </c>
      <c r="S1290" s="56"/>
      <c r="T1290" s="57">
        <f>N1290*S1290</f>
        <v>0</v>
      </c>
      <c r="U1290" s="25">
        <v>21</v>
      </c>
      <c r="V1290" s="25">
        <f>P1290*(U1290/100)</f>
        <v>0</v>
      </c>
      <c r="W1290" s="25">
        <f>P1290+V1290</f>
        <v>0</v>
      </c>
      <c r="X1290" s="54"/>
      <c r="Y1290" s="53" t="s">
        <v>102</v>
      </c>
      <c r="Z1290" s="53" t="s">
        <v>18</v>
      </c>
    </row>
    <row r="1291" spans="6:26" s="52" customFormat="1" ht="12" outlineLevel="2" x14ac:dyDescent="0.2">
      <c r="F1291" s="20">
        <v>14</v>
      </c>
      <c r="G1291" s="21" t="s">
        <v>10</v>
      </c>
      <c r="H1291" s="53" t="s">
        <v>563</v>
      </c>
      <c r="I1291" s="53"/>
      <c r="J1291" s="54" t="s">
        <v>1879</v>
      </c>
      <c r="K1291" s="21" t="s">
        <v>6</v>
      </c>
      <c r="L1291" s="55">
        <v>126</v>
      </c>
      <c r="M1291" s="24">
        <v>0</v>
      </c>
      <c r="N1291" s="55">
        <f t="shared" si="158"/>
        <v>126</v>
      </c>
      <c r="O1291" s="24">
        <v>0</v>
      </c>
      <c r="P1291" s="25">
        <f t="shared" si="159"/>
        <v>0</v>
      </c>
      <c r="Q1291" s="56"/>
      <c r="R1291" s="57">
        <f>N1291*Q1291</f>
        <v>0</v>
      </c>
      <c r="S1291" s="56"/>
      <c r="T1291" s="57">
        <f>N1291*S1291</f>
        <v>0</v>
      </c>
      <c r="U1291" s="25">
        <v>21</v>
      </c>
      <c r="V1291" s="25">
        <f>P1291*(U1291/100)</f>
        <v>0</v>
      </c>
      <c r="W1291" s="25">
        <f>P1291+V1291</f>
        <v>0</v>
      </c>
      <c r="X1291" s="54"/>
      <c r="Y1291" s="53" t="s">
        <v>102</v>
      </c>
      <c r="Z1291" s="53" t="s">
        <v>18</v>
      </c>
    </row>
    <row r="1292" spans="6:26" s="58" customFormat="1" ht="11.25" outlineLevel="3" x14ac:dyDescent="0.2">
      <c r="F1292" s="59"/>
      <c r="G1292" s="60"/>
      <c r="H1292" s="60"/>
      <c r="I1292" s="60"/>
      <c r="J1292" s="61" t="s">
        <v>88</v>
      </c>
      <c r="K1292" s="60"/>
      <c r="L1292" s="62">
        <v>126</v>
      </c>
      <c r="M1292" s="63"/>
      <c r="N1292" s="64"/>
      <c r="O1292" s="63"/>
      <c r="P1292" s="65"/>
      <c r="Q1292" s="66"/>
      <c r="R1292" s="63"/>
      <c r="S1292" s="63"/>
      <c r="T1292" s="63"/>
      <c r="U1292" s="101" t="s">
        <v>3</v>
      </c>
      <c r="V1292" s="63"/>
      <c r="W1292" s="63"/>
      <c r="X1292" s="61"/>
      <c r="Y1292" s="60"/>
      <c r="Z1292" s="60"/>
    </row>
    <row r="1293" spans="6:26" s="52" customFormat="1" ht="12" outlineLevel="2" x14ac:dyDescent="0.2">
      <c r="F1293" s="20">
        <v>15</v>
      </c>
      <c r="G1293" s="21" t="s">
        <v>10</v>
      </c>
      <c r="H1293" s="53" t="s">
        <v>564</v>
      </c>
      <c r="I1293" s="53"/>
      <c r="J1293" s="54" t="s">
        <v>1952</v>
      </c>
      <c r="K1293" s="21" t="s">
        <v>6</v>
      </c>
      <c r="L1293" s="55">
        <v>9</v>
      </c>
      <c r="M1293" s="24">
        <v>0</v>
      </c>
      <c r="N1293" s="55">
        <f>L1293*(1+M1293/100)</f>
        <v>9</v>
      </c>
      <c r="O1293" s="24">
        <v>0</v>
      </c>
      <c r="P1293" s="25">
        <f>N1293*O1293</f>
        <v>0</v>
      </c>
      <c r="Q1293" s="56"/>
      <c r="R1293" s="57">
        <f>N1293*Q1293</f>
        <v>0</v>
      </c>
      <c r="S1293" s="56"/>
      <c r="T1293" s="57">
        <f>N1293*S1293</f>
        <v>0</v>
      </c>
      <c r="U1293" s="25">
        <v>21</v>
      </c>
      <c r="V1293" s="25">
        <f>P1293*(U1293/100)</f>
        <v>0</v>
      </c>
      <c r="W1293" s="25">
        <f>P1293+V1293</f>
        <v>0</v>
      </c>
      <c r="X1293" s="54"/>
      <c r="Y1293" s="53" t="s">
        <v>102</v>
      </c>
      <c r="Z1293" s="53" t="s">
        <v>18</v>
      </c>
    </row>
    <row r="1294" spans="6:26" s="52" customFormat="1" ht="12" outlineLevel="2" x14ac:dyDescent="0.2">
      <c r="F1294" s="20">
        <v>16</v>
      </c>
      <c r="G1294" s="21" t="s">
        <v>10</v>
      </c>
      <c r="H1294" s="53" t="s">
        <v>566</v>
      </c>
      <c r="I1294" s="53"/>
      <c r="J1294" s="54" t="s">
        <v>1319</v>
      </c>
      <c r="K1294" s="21" t="s">
        <v>6</v>
      </c>
      <c r="L1294" s="55">
        <v>9</v>
      </c>
      <c r="M1294" s="24">
        <v>0</v>
      </c>
      <c r="N1294" s="55">
        <f>L1294*(1+M1294/100)</f>
        <v>9</v>
      </c>
      <c r="O1294" s="24">
        <v>0</v>
      </c>
      <c r="P1294" s="25">
        <f>N1294*O1294</f>
        <v>0</v>
      </c>
      <c r="Q1294" s="56"/>
      <c r="R1294" s="57">
        <f>N1294*Q1294</f>
        <v>0</v>
      </c>
      <c r="S1294" s="56"/>
      <c r="T1294" s="57">
        <f>N1294*S1294</f>
        <v>0</v>
      </c>
      <c r="U1294" s="25">
        <v>21</v>
      </c>
      <c r="V1294" s="25">
        <f>P1294*(U1294/100)</f>
        <v>0</v>
      </c>
      <c r="W1294" s="25">
        <f>P1294+V1294</f>
        <v>0</v>
      </c>
      <c r="X1294" s="54"/>
      <c r="Y1294" s="53" t="s">
        <v>102</v>
      </c>
      <c r="Z1294" s="53" t="s">
        <v>18</v>
      </c>
    </row>
    <row r="1295" spans="6:26" s="52" customFormat="1" ht="12" outlineLevel="2" x14ac:dyDescent="0.2">
      <c r="F1295" s="20">
        <v>17</v>
      </c>
      <c r="G1295" s="21" t="s">
        <v>10</v>
      </c>
      <c r="H1295" s="53" t="s">
        <v>567</v>
      </c>
      <c r="I1295" s="53"/>
      <c r="J1295" s="54" t="s">
        <v>1896</v>
      </c>
      <c r="K1295" s="21" t="s">
        <v>6</v>
      </c>
      <c r="L1295" s="55">
        <v>9</v>
      </c>
      <c r="M1295" s="24">
        <v>0</v>
      </c>
      <c r="N1295" s="55">
        <f>L1295*(1+M1295/100)</f>
        <v>9</v>
      </c>
      <c r="O1295" s="24">
        <v>0</v>
      </c>
      <c r="P1295" s="25">
        <f>N1295*O1295</f>
        <v>0</v>
      </c>
      <c r="Q1295" s="56"/>
      <c r="R1295" s="57">
        <f>N1295*Q1295</f>
        <v>0</v>
      </c>
      <c r="S1295" s="56"/>
      <c r="T1295" s="57">
        <f>N1295*S1295</f>
        <v>0</v>
      </c>
      <c r="U1295" s="25">
        <v>21</v>
      </c>
      <c r="V1295" s="25">
        <f>P1295*(U1295/100)</f>
        <v>0</v>
      </c>
      <c r="W1295" s="25">
        <f>P1295+V1295</f>
        <v>0</v>
      </c>
      <c r="X1295" s="54"/>
      <c r="Y1295" s="53" t="s">
        <v>102</v>
      </c>
      <c r="Z1295" s="53" t="s">
        <v>18</v>
      </c>
    </row>
    <row r="1296" spans="6:26" s="102" customFormat="1" ht="12.75" customHeight="1" outlineLevel="2" x14ac:dyDescent="0.2">
      <c r="F1296" s="103"/>
      <c r="G1296" s="104"/>
      <c r="H1296" s="104"/>
      <c r="I1296" s="104"/>
      <c r="J1296" s="105"/>
      <c r="K1296" s="104"/>
      <c r="L1296" s="106"/>
      <c r="M1296" s="107"/>
      <c r="N1296" s="106"/>
      <c r="O1296" s="107"/>
      <c r="P1296" s="108"/>
      <c r="Q1296" s="109"/>
      <c r="R1296" s="107"/>
      <c r="S1296" s="107"/>
      <c r="T1296" s="107"/>
      <c r="U1296" s="110" t="s">
        <v>3</v>
      </c>
      <c r="V1296" s="107"/>
      <c r="W1296" s="107"/>
      <c r="X1296" s="107"/>
      <c r="Y1296" s="104"/>
      <c r="Z1296" s="104"/>
    </row>
    <row r="1297" spans="6:26" s="43" customFormat="1" ht="16.5" customHeight="1" outlineLevel="1" x14ac:dyDescent="0.2">
      <c r="F1297" s="44"/>
      <c r="G1297" s="6"/>
      <c r="H1297" s="45"/>
      <c r="I1297" s="45"/>
      <c r="J1297" s="45" t="s">
        <v>1381</v>
      </c>
      <c r="K1297" s="6"/>
      <c r="L1297" s="46"/>
      <c r="M1297" s="47"/>
      <c r="N1297" s="46"/>
      <c r="O1297" s="47"/>
      <c r="P1297" s="48">
        <f>SUBTOTAL(9,P1298:P1303)</f>
        <v>0</v>
      </c>
      <c r="Q1297" s="49"/>
      <c r="R1297" s="50">
        <f>SUBTOTAL(9,R1298:R1303)</f>
        <v>0</v>
      </c>
      <c r="S1297" s="47"/>
      <c r="T1297" s="50">
        <f>SUBTOTAL(9,T1298:T1303)</f>
        <v>0</v>
      </c>
      <c r="U1297" s="100" t="s">
        <v>3</v>
      </c>
      <c r="V1297" s="48">
        <f>SUBTOTAL(9,V1298:V1303)</f>
        <v>0</v>
      </c>
      <c r="W1297" s="48">
        <f>SUBTOTAL(9,W1298:W1303)</f>
        <v>0</v>
      </c>
      <c r="X1297" s="51"/>
      <c r="Y1297" s="29"/>
      <c r="Z1297" s="29"/>
    </row>
    <row r="1298" spans="6:26" s="52" customFormat="1" ht="24" outlineLevel="2" x14ac:dyDescent="0.2">
      <c r="F1298" s="20">
        <v>1</v>
      </c>
      <c r="G1298" s="21" t="s">
        <v>10</v>
      </c>
      <c r="H1298" s="53" t="s">
        <v>1050</v>
      </c>
      <c r="I1298" s="53"/>
      <c r="J1298" s="54" t="s">
        <v>2045</v>
      </c>
      <c r="K1298" s="21" t="s">
        <v>13</v>
      </c>
      <c r="L1298" s="55">
        <v>5</v>
      </c>
      <c r="M1298" s="24">
        <v>0</v>
      </c>
      <c r="N1298" s="55">
        <f>L1298*(1+M1298/100)</f>
        <v>5</v>
      </c>
      <c r="O1298" s="24">
        <v>0</v>
      </c>
      <c r="P1298" s="25">
        <f>N1298*O1298</f>
        <v>0</v>
      </c>
      <c r="Q1298" s="56"/>
      <c r="R1298" s="57">
        <f>N1298*Q1298</f>
        <v>0</v>
      </c>
      <c r="S1298" s="56"/>
      <c r="T1298" s="57">
        <f>N1298*S1298</f>
        <v>0</v>
      </c>
      <c r="U1298" s="25">
        <v>21</v>
      </c>
      <c r="V1298" s="25">
        <f>P1298*(U1298/100)</f>
        <v>0</v>
      </c>
      <c r="W1298" s="25">
        <f>P1298+V1298</f>
        <v>0</v>
      </c>
      <c r="X1298" s="54"/>
      <c r="Y1298" s="53" t="s">
        <v>102</v>
      </c>
      <c r="Z1298" s="53" t="s">
        <v>66</v>
      </c>
    </row>
    <row r="1299" spans="6:26" s="52" customFormat="1" ht="24" outlineLevel="2" x14ac:dyDescent="0.2">
      <c r="F1299" s="20">
        <v>2</v>
      </c>
      <c r="G1299" s="21" t="s">
        <v>10</v>
      </c>
      <c r="H1299" s="53" t="s">
        <v>1051</v>
      </c>
      <c r="I1299" s="53"/>
      <c r="J1299" s="54" t="s">
        <v>1976</v>
      </c>
      <c r="K1299" s="21" t="s">
        <v>15</v>
      </c>
      <c r="L1299" s="55">
        <v>6</v>
      </c>
      <c r="M1299" s="24">
        <v>0</v>
      </c>
      <c r="N1299" s="55">
        <f>L1299*(1+M1299/100)</f>
        <v>6</v>
      </c>
      <c r="O1299" s="24">
        <v>0</v>
      </c>
      <c r="P1299" s="25">
        <f>N1299*O1299</f>
        <v>0</v>
      </c>
      <c r="Q1299" s="56"/>
      <c r="R1299" s="57">
        <f>N1299*Q1299</f>
        <v>0</v>
      </c>
      <c r="S1299" s="56"/>
      <c r="T1299" s="57">
        <f>N1299*S1299</f>
        <v>0</v>
      </c>
      <c r="U1299" s="25">
        <v>21</v>
      </c>
      <c r="V1299" s="25">
        <f>P1299*(U1299/100)</f>
        <v>0</v>
      </c>
      <c r="W1299" s="25">
        <f>P1299+V1299</f>
        <v>0</v>
      </c>
      <c r="X1299" s="54"/>
      <c r="Y1299" s="53" t="s">
        <v>102</v>
      </c>
      <c r="Z1299" s="53" t="s">
        <v>66</v>
      </c>
    </row>
    <row r="1300" spans="6:26" s="52" customFormat="1" ht="24" outlineLevel="2" x14ac:dyDescent="0.2">
      <c r="F1300" s="20">
        <v>3</v>
      </c>
      <c r="G1300" s="21" t="s">
        <v>10</v>
      </c>
      <c r="H1300" s="53" t="s">
        <v>1052</v>
      </c>
      <c r="I1300" s="53"/>
      <c r="J1300" s="54" t="s">
        <v>2003</v>
      </c>
      <c r="K1300" s="21" t="s">
        <v>15</v>
      </c>
      <c r="L1300" s="55">
        <v>313</v>
      </c>
      <c r="M1300" s="24">
        <v>0</v>
      </c>
      <c r="N1300" s="55">
        <f>L1300*(1+M1300/100)</f>
        <v>313</v>
      </c>
      <c r="O1300" s="24">
        <v>0</v>
      </c>
      <c r="P1300" s="25">
        <f>N1300*O1300</f>
        <v>0</v>
      </c>
      <c r="Q1300" s="56"/>
      <c r="R1300" s="57">
        <f>N1300*Q1300</f>
        <v>0</v>
      </c>
      <c r="S1300" s="56"/>
      <c r="T1300" s="57">
        <f>N1300*S1300</f>
        <v>0</v>
      </c>
      <c r="U1300" s="25">
        <v>21</v>
      </c>
      <c r="V1300" s="25">
        <f>P1300*(U1300/100)</f>
        <v>0</v>
      </c>
      <c r="W1300" s="25">
        <f>P1300+V1300</f>
        <v>0</v>
      </c>
      <c r="X1300" s="54"/>
      <c r="Y1300" s="53" t="s">
        <v>102</v>
      </c>
      <c r="Z1300" s="53" t="s">
        <v>66</v>
      </c>
    </row>
    <row r="1301" spans="6:26" s="52" customFormat="1" ht="24" outlineLevel="2" x14ac:dyDescent="0.2">
      <c r="F1301" s="20">
        <v>4</v>
      </c>
      <c r="G1301" s="21" t="s">
        <v>10</v>
      </c>
      <c r="H1301" s="53" t="s">
        <v>596</v>
      </c>
      <c r="I1301" s="53"/>
      <c r="J1301" s="54" t="s">
        <v>2041</v>
      </c>
      <c r="K1301" s="21" t="s">
        <v>13</v>
      </c>
      <c r="L1301" s="55">
        <v>5</v>
      </c>
      <c r="M1301" s="24">
        <v>0</v>
      </c>
      <c r="N1301" s="55">
        <f>L1301*(1+M1301/100)</f>
        <v>5</v>
      </c>
      <c r="O1301" s="24">
        <v>0</v>
      </c>
      <c r="P1301" s="25">
        <f>N1301*O1301</f>
        <v>0</v>
      </c>
      <c r="Q1301" s="56"/>
      <c r="R1301" s="57">
        <f>N1301*Q1301</f>
        <v>0</v>
      </c>
      <c r="S1301" s="56"/>
      <c r="T1301" s="57">
        <f>N1301*S1301</f>
        <v>0</v>
      </c>
      <c r="U1301" s="25">
        <v>21</v>
      </c>
      <c r="V1301" s="25">
        <f>P1301*(U1301/100)</f>
        <v>0</v>
      </c>
      <c r="W1301" s="25">
        <f>P1301+V1301</f>
        <v>0</v>
      </c>
      <c r="X1301" s="54"/>
      <c r="Y1301" s="53" t="s">
        <v>102</v>
      </c>
      <c r="Z1301" s="53" t="s">
        <v>66</v>
      </c>
    </row>
    <row r="1302" spans="6:26" s="52" customFormat="1" ht="24" outlineLevel="2" x14ac:dyDescent="0.2">
      <c r="F1302" s="20">
        <v>5</v>
      </c>
      <c r="G1302" s="21" t="s">
        <v>10</v>
      </c>
      <c r="H1302" s="53" t="s">
        <v>597</v>
      </c>
      <c r="I1302" s="53"/>
      <c r="J1302" s="54" t="s">
        <v>2054</v>
      </c>
      <c r="K1302" s="21" t="s">
        <v>13</v>
      </c>
      <c r="L1302" s="55">
        <v>5</v>
      </c>
      <c r="M1302" s="24">
        <v>0</v>
      </c>
      <c r="N1302" s="55">
        <f>L1302*(1+M1302/100)</f>
        <v>5</v>
      </c>
      <c r="O1302" s="24">
        <v>0</v>
      </c>
      <c r="P1302" s="25">
        <f>N1302*O1302</f>
        <v>0</v>
      </c>
      <c r="Q1302" s="56"/>
      <c r="R1302" s="57">
        <f>N1302*Q1302</f>
        <v>0</v>
      </c>
      <c r="S1302" s="56"/>
      <c r="T1302" s="57">
        <f>N1302*S1302</f>
        <v>0</v>
      </c>
      <c r="U1302" s="25">
        <v>21</v>
      </c>
      <c r="V1302" s="25">
        <f>P1302*(U1302/100)</f>
        <v>0</v>
      </c>
      <c r="W1302" s="25">
        <f>P1302+V1302</f>
        <v>0</v>
      </c>
      <c r="X1302" s="54"/>
      <c r="Y1302" s="53" t="s">
        <v>102</v>
      </c>
      <c r="Z1302" s="53" t="s">
        <v>66</v>
      </c>
    </row>
    <row r="1303" spans="6:26" s="102" customFormat="1" ht="12.75" customHeight="1" outlineLevel="2" x14ac:dyDescent="0.2">
      <c r="F1303" s="103"/>
      <c r="G1303" s="104"/>
      <c r="H1303" s="104"/>
      <c r="I1303" s="104"/>
      <c r="J1303" s="105"/>
      <c r="K1303" s="104"/>
      <c r="L1303" s="106"/>
      <c r="M1303" s="107"/>
      <c r="N1303" s="106"/>
      <c r="O1303" s="107"/>
      <c r="P1303" s="108"/>
      <c r="Q1303" s="109"/>
      <c r="R1303" s="107"/>
      <c r="S1303" s="107"/>
      <c r="T1303" s="107"/>
      <c r="U1303" s="110" t="s">
        <v>3</v>
      </c>
      <c r="V1303" s="107"/>
      <c r="W1303" s="107"/>
      <c r="X1303" s="107"/>
      <c r="Y1303" s="104"/>
      <c r="Z1303" s="104"/>
    </row>
    <row r="1304" spans="6:26" s="43" customFormat="1" ht="16.5" customHeight="1" outlineLevel="1" x14ac:dyDescent="0.2">
      <c r="F1304" s="44"/>
      <c r="G1304" s="6"/>
      <c r="H1304" s="45"/>
      <c r="I1304" s="45"/>
      <c r="J1304" s="45" t="s">
        <v>1431</v>
      </c>
      <c r="K1304" s="6"/>
      <c r="L1304" s="46"/>
      <c r="M1304" s="47"/>
      <c r="N1304" s="46"/>
      <c r="O1304" s="47"/>
      <c r="P1304" s="48">
        <f>SUBTOTAL(9,P1305:P1324)</f>
        <v>0</v>
      </c>
      <c r="Q1304" s="49"/>
      <c r="R1304" s="50">
        <f>SUBTOTAL(9,R1305:R1324)</f>
        <v>0</v>
      </c>
      <c r="S1304" s="47"/>
      <c r="T1304" s="50">
        <f>SUBTOTAL(9,T1305:T1324)</f>
        <v>0</v>
      </c>
      <c r="U1304" s="100" t="s">
        <v>3</v>
      </c>
      <c r="V1304" s="48">
        <f>SUBTOTAL(9,V1305:V1324)</f>
        <v>0</v>
      </c>
      <c r="W1304" s="48">
        <f>SUBTOTAL(9,W1305:W1324)</f>
        <v>0</v>
      </c>
      <c r="X1304" s="51"/>
      <c r="Y1304" s="29"/>
      <c r="Z1304" s="29"/>
    </row>
    <row r="1305" spans="6:26" s="52" customFormat="1" ht="12" outlineLevel="2" x14ac:dyDescent="0.2">
      <c r="F1305" s="20">
        <v>1</v>
      </c>
      <c r="G1305" s="21" t="s">
        <v>10</v>
      </c>
      <c r="H1305" s="53" t="s">
        <v>867</v>
      </c>
      <c r="I1305" s="53"/>
      <c r="J1305" s="54" t="s">
        <v>1724</v>
      </c>
      <c r="K1305" s="21" t="s">
        <v>15</v>
      </c>
      <c r="L1305" s="55">
        <v>73</v>
      </c>
      <c r="M1305" s="24">
        <v>0</v>
      </c>
      <c r="N1305" s="55">
        <f t="shared" ref="N1305:N1323" si="160">L1305*(1+M1305/100)</f>
        <v>73</v>
      </c>
      <c r="O1305" s="24">
        <v>0</v>
      </c>
      <c r="P1305" s="25">
        <f t="shared" ref="P1305:P1323" si="161">N1305*O1305</f>
        <v>0</v>
      </c>
      <c r="Q1305" s="56"/>
      <c r="R1305" s="57">
        <f>N1305*Q1305</f>
        <v>0</v>
      </c>
      <c r="S1305" s="56"/>
      <c r="T1305" s="57">
        <f>N1305*S1305</f>
        <v>0</v>
      </c>
      <c r="U1305" s="25">
        <v>21</v>
      </c>
      <c r="V1305" s="25">
        <f>P1305*(U1305/100)</f>
        <v>0</v>
      </c>
      <c r="W1305" s="25">
        <f>P1305+V1305</f>
        <v>0</v>
      </c>
      <c r="X1305" s="54"/>
      <c r="Y1305" s="53" t="s">
        <v>102</v>
      </c>
      <c r="Z1305" s="53" t="s">
        <v>67</v>
      </c>
    </row>
    <row r="1306" spans="6:26" s="52" customFormat="1" ht="12" outlineLevel="2" x14ac:dyDescent="0.2">
      <c r="F1306" s="20">
        <v>2</v>
      </c>
      <c r="G1306" s="21" t="s">
        <v>10</v>
      </c>
      <c r="H1306" s="53" t="s">
        <v>868</v>
      </c>
      <c r="I1306" s="53"/>
      <c r="J1306" s="54" t="s">
        <v>1846</v>
      </c>
      <c r="K1306" s="21" t="s">
        <v>15</v>
      </c>
      <c r="L1306" s="55">
        <v>73</v>
      </c>
      <c r="M1306" s="24">
        <v>0</v>
      </c>
      <c r="N1306" s="55">
        <f t="shared" si="160"/>
        <v>73</v>
      </c>
      <c r="O1306" s="24">
        <v>0</v>
      </c>
      <c r="P1306" s="25">
        <f t="shared" si="161"/>
        <v>0</v>
      </c>
      <c r="Q1306" s="56"/>
      <c r="R1306" s="57">
        <f>N1306*Q1306</f>
        <v>0</v>
      </c>
      <c r="S1306" s="56"/>
      <c r="T1306" s="57">
        <f>N1306*S1306</f>
        <v>0</v>
      </c>
      <c r="U1306" s="25">
        <v>21</v>
      </c>
      <c r="V1306" s="25">
        <f>P1306*(U1306/100)</f>
        <v>0</v>
      </c>
      <c r="W1306" s="25">
        <f>P1306+V1306</f>
        <v>0</v>
      </c>
      <c r="X1306" s="54"/>
      <c r="Y1306" s="53" t="s">
        <v>102</v>
      </c>
      <c r="Z1306" s="53" t="s">
        <v>67</v>
      </c>
    </row>
    <row r="1307" spans="6:26" s="52" customFormat="1" ht="12" outlineLevel="2" x14ac:dyDescent="0.2">
      <c r="F1307" s="20">
        <v>3</v>
      </c>
      <c r="G1307" s="21" t="s">
        <v>10</v>
      </c>
      <c r="H1307" s="53" t="s">
        <v>869</v>
      </c>
      <c r="I1307" s="53"/>
      <c r="J1307" s="54" t="s">
        <v>1513</v>
      </c>
      <c r="K1307" s="21" t="s">
        <v>15</v>
      </c>
      <c r="L1307" s="55">
        <v>73</v>
      </c>
      <c r="M1307" s="24">
        <v>0</v>
      </c>
      <c r="N1307" s="55">
        <f t="shared" si="160"/>
        <v>73</v>
      </c>
      <c r="O1307" s="24">
        <v>0</v>
      </c>
      <c r="P1307" s="25">
        <f t="shared" si="161"/>
        <v>0</v>
      </c>
      <c r="Q1307" s="56"/>
      <c r="R1307" s="57">
        <f>N1307*Q1307</f>
        <v>0</v>
      </c>
      <c r="S1307" s="56"/>
      <c r="T1307" s="57">
        <f>N1307*S1307</f>
        <v>0</v>
      </c>
      <c r="U1307" s="25">
        <v>21</v>
      </c>
      <c r="V1307" s="25">
        <f>P1307*(U1307/100)</f>
        <v>0</v>
      </c>
      <c r="W1307" s="25">
        <f>P1307+V1307</f>
        <v>0</v>
      </c>
      <c r="X1307" s="54"/>
      <c r="Y1307" s="53" t="s">
        <v>102</v>
      </c>
      <c r="Z1307" s="53" t="s">
        <v>67</v>
      </c>
    </row>
    <row r="1308" spans="6:26" s="52" customFormat="1" ht="24" outlineLevel="2" x14ac:dyDescent="0.2">
      <c r="F1308" s="20">
        <v>4</v>
      </c>
      <c r="G1308" s="21" t="s">
        <v>10</v>
      </c>
      <c r="H1308" s="53" t="s">
        <v>870</v>
      </c>
      <c r="I1308" s="53"/>
      <c r="J1308" s="54" t="s">
        <v>2098</v>
      </c>
      <c r="K1308" s="21" t="s">
        <v>15</v>
      </c>
      <c r="L1308" s="55">
        <v>73</v>
      </c>
      <c r="M1308" s="24">
        <v>0</v>
      </c>
      <c r="N1308" s="55">
        <f t="shared" si="160"/>
        <v>73</v>
      </c>
      <c r="O1308" s="24">
        <v>0</v>
      </c>
      <c r="P1308" s="25">
        <f t="shared" si="161"/>
        <v>0</v>
      </c>
      <c r="Q1308" s="56"/>
      <c r="R1308" s="57">
        <f>N1308*Q1308</f>
        <v>0</v>
      </c>
      <c r="S1308" s="56"/>
      <c r="T1308" s="57">
        <f>N1308*S1308</f>
        <v>0</v>
      </c>
      <c r="U1308" s="25">
        <v>21</v>
      </c>
      <c r="V1308" s="25">
        <f>P1308*(U1308/100)</f>
        <v>0</v>
      </c>
      <c r="W1308" s="25">
        <f>P1308+V1308</f>
        <v>0</v>
      </c>
      <c r="X1308" s="54"/>
      <c r="Y1308" s="53" t="s">
        <v>102</v>
      </c>
      <c r="Z1308" s="53" t="s">
        <v>67</v>
      </c>
    </row>
    <row r="1309" spans="6:26" s="52" customFormat="1" ht="12" outlineLevel="2" x14ac:dyDescent="0.2">
      <c r="F1309" s="20">
        <v>5</v>
      </c>
      <c r="G1309" s="21" t="s">
        <v>10</v>
      </c>
      <c r="H1309" s="53" t="s">
        <v>871</v>
      </c>
      <c r="I1309" s="53"/>
      <c r="J1309" s="54" t="s">
        <v>1868</v>
      </c>
      <c r="K1309" s="21" t="s">
        <v>15</v>
      </c>
      <c r="L1309" s="55">
        <v>73</v>
      </c>
      <c r="M1309" s="24">
        <v>0</v>
      </c>
      <c r="N1309" s="55">
        <f t="shared" si="160"/>
        <v>73</v>
      </c>
      <c r="O1309" s="24">
        <v>0</v>
      </c>
      <c r="P1309" s="25">
        <f t="shared" si="161"/>
        <v>0</v>
      </c>
      <c r="Q1309" s="56"/>
      <c r="R1309" s="57">
        <f>N1309*Q1309</f>
        <v>0</v>
      </c>
      <c r="S1309" s="56"/>
      <c r="T1309" s="57">
        <f>N1309*S1309</f>
        <v>0</v>
      </c>
      <c r="U1309" s="25">
        <v>21</v>
      </c>
      <c r="V1309" s="25">
        <f>P1309*(U1309/100)</f>
        <v>0</v>
      </c>
      <c r="W1309" s="25">
        <f>P1309+V1309</f>
        <v>0</v>
      </c>
      <c r="X1309" s="54"/>
      <c r="Y1309" s="53" t="s">
        <v>102</v>
      </c>
      <c r="Z1309" s="53" t="s">
        <v>67</v>
      </c>
    </row>
    <row r="1310" spans="6:26" s="52" customFormat="1" ht="12" outlineLevel="2" x14ac:dyDescent="0.2">
      <c r="F1310" s="20">
        <v>6</v>
      </c>
      <c r="G1310" s="21" t="s">
        <v>10</v>
      </c>
      <c r="H1310" s="53" t="s">
        <v>872</v>
      </c>
      <c r="I1310" s="53"/>
      <c r="J1310" s="54" t="s">
        <v>1890</v>
      </c>
      <c r="K1310" s="21" t="s">
        <v>15</v>
      </c>
      <c r="L1310" s="55">
        <v>73</v>
      </c>
      <c r="M1310" s="24">
        <v>0</v>
      </c>
      <c r="N1310" s="55">
        <f t="shared" si="160"/>
        <v>73</v>
      </c>
      <c r="O1310" s="24">
        <v>0</v>
      </c>
      <c r="P1310" s="25">
        <f t="shared" si="161"/>
        <v>0</v>
      </c>
      <c r="Q1310" s="56"/>
      <c r="R1310" s="57">
        <f>N1310*Q1310</f>
        <v>0</v>
      </c>
      <c r="S1310" s="56"/>
      <c r="T1310" s="57">
        <f>N1310*S1310</f>
        <v>0</v>
      </c>
      <c r="U1310" s="25">
        <v>21</v>
      </c>
      <c r="V1310" s="25">
        <f>P1310*(U1310/100)</f>
        <v>0</v>
      </c>
      <c r="W1310" s="25">
        <f>P1310+V1310</f>
        <v>0</v>
      </c>
      <c r="X1310" s="54"/>
      <c r="Y1310" s="53" t="s">
        <v>102</v>
      </c>
      <c r="Z1310" s="53" t="s">
        <v>67</v>
      </c>
    </row>
    <row r="1311" spans="6:26" s="52" customFormat="1" ht="12" outlineLevel="2" x14ac:dyDescent="0.2">
      <c r="F1311" s="20">
        <v>7</v>
      </c>
      <c r="G1311" s="21" t="s">
        <v>10</v>
      </c>
      <c r="H1311" s="53" t="s">
        <v>873</v>
      </c>
      <c r="I1311" s="53"/>
      <c r="J1311" s="54" t="s">
        <v>1543</v>
      </c>
      <c r="K1311" s="21" t="s">
        <v>15</v>
      </c>
      <c r="L1311" s="55">
        <v>73</v>
      </c>
      <c r="M1311" s="24">
        <v>0</v>
      </c>
      <c r="N1311" s="55">
        <f t="shared" si="160"/>
        <v>73</v>
      </c>
      <c r="O1311" s="24">
        <v>0</v>
      </c>
      <c r="P1311" s="25">
        <f t="shared" si="161"/>
        <v>0</v>
      </c>
      <c r="Q1311" s="56"/>
      <c r="R1311" s="57">
        <f>N1311*Q1311</f>
        <v>0</v>
      </c>
      <c r="S1311" s="56"/>
      <c r="T1311" s="57">
        <f>N1311*S1311</f>
        <v>0</v>
      </c>
      <c r="U1311" s="25">
        <v>21</v>
      </c>
      <c r="V1311" s="25">
        <f>P1311*(U1311/100)</f>
        <v>0</v>
      </c>
      <c r="W1311" s="25">
        <f>P1311+V1311</f>
        <v>0</v>
      </c>
      <c r="X1311" s="54"/>
      <c r="Y1311" s="53" t="s">
        <v>102</v>
      </c>
      <c r="Z1311" s="53" t="s">
        <v>67</v>
      </c>
    </row>
    <row r="1312" spans="6:26" s="52" customFormat="1" ht="12" outlineLevel="2" x14ac:dyDescent="0.2">
      <c r="F1312" s="20">
        <v>8</v>
      </c>
      <c r="G1312" s="21" t="s">
        <v>10</v>
      </c>
      <c r="H1312" s="53" t="s">
        <v>874</v>
      </c>
      <c r="I1312" s="53"/>
      <c r="J1312" s="54" t="s">
        <v>1404</v>
      </c>
      <c r="K1312" s="21" t="s">
        <v>15</v>
      </c>
      <c r="L1312" s="55">
        <v>73</v>
      </c>
      <c r="M1312" s="24">
        <v>0</v>
      </c>
      <c r="N1312" s="55">
        <f t="shared" si="160"/>
        <v>73</v>
      </c>
      <c r="O1312" s="24">
        <v>0</v>
      </c>
      <c r="P1312" s="25">
        <f t="shared" si="161"/>
        <v>0</v>
      </c>
      <c r="Q1312" s="56"/>
      <c r="R1312" s="57">
        <f>N1312*Q1312</f>
        <v>0</v>
      </c>
      <c r="S1312" s="56"/>
      <c r="T1312" s="57">
        <f>N1312*S1312</f>
        <v>0</v>
      </c>
      <c r="U1312" s="25">
        <v>21</v>
      </c>
      <c r="V1312" s="25">
        <f>P1312*(U1312/100)</f>
        <v>0</v>
      </c>
      <c r="W1312" s="25">
        <f>P1312+V1312</f>
        <v>0</v>
      </c>
      <c r="X1312" s="54"/>
      <c r="Y1312" s="53" t="s">
        <v>102</v>
      </c>
      <c r="Z1312" s="53" t="s">
        <v>67</v>
      </c>
    </row>
    <row r="1313" spans="6:26" s="52" customFormat="1" ht="12" outlineLevel="2" x14ac:dyDescent="0.2">
      <c r="F1313" s="20">
        <v>9</v>
      </c>
      <c r="G1313" s="21" t="s">
        <v>10</v>
      </c>
      <c r="H1313" s="53" t="s">
        <v>875</v>
      </c>
      <c r="I1313" s="53"/>
      <c r="J1313" s="54" t="s">
        <v>1787</v>
      </c>
      <c r="K1313" s="21" t="s">
        <v>15</v>
      </c>
      <c r="L1313" s="55">
        <v>73</v>
      </c>
      <c r="M1313" s="24">
        <v>0</v>
      </c>
      <c r="N1313" s="55">
        <f t="shared" si="160"/>
        <v>73</v>
      </c>
      <c r="O1313" s="24">
        <v>0</v>
      </c>
      <c r="P1313" s="25">
        <f t="shared" si="161"/>
        <v>0</v>
      </c>
      <c r="Q1313" s="56"/>
      <c r="R1313" s="57">
        <f>N1313*Q1313</f>
        <v>0</v>
      </c>
      <c r="S1313" s="56"/>
      <c r="T1313" s="57">
        <f>N1313*S1313</f>
        <v>0</v>
      </c>
      <c r="U1313" s="25">
        <v>21</v>
      </c>
      <c r="V1313" s="25">
        <f>P1313*(U1313/100)</f>
        <v>0</v>
      </c>
      <c r="W1313" s="25">
        <f>P1313+V1313</f>
        <v>0</v>
      </c>
      <c r="X1313" s="54"/>
      <c r="Y1313" s="53" t="s">
        <v>102</v>
      </c>
      <c r="Z1313" s="53" t="s">
        <v>67</v>
      </c>
    </row>
    <row r="1314" spans="6:26" s="52" customFormat="1" ht="12" outlineLevel="2" x14ac:dyDescent="0.2">
      <c r="F1314" s="20">
        <v>10</v>
      </c>
      <c r="G1314" s="21" t="s">
        <v>10</v>
      </c>
      <c r="H1314" s="53" t="s">
        <v>876</v>
      </c>
      <c r="I1314" s="53"/>
      <c r="J1314" s="54" t="s">
        <v>1943</v>
      </c>
      <c r="K1314" s="21" t="s">
        <v>15</v>
      </c>
      <c r="L1314" s="55">
        <v>73</v>
      </c>
      <c r="M1314" s="24">
        <v>0</v>
      </c>
      <c r="N1314" s="55">
        <f t="shared" si="160"/>
        <v>73</v>
      </c>
      <c r="O1314" s="24">
        <v>0</v>
      </c>
      <c r="P1314" s="25">
        <f t="shared" si="161"/>
        <v>0</v>
      </c>
      <c r="Q1314" s="56"/>
      <c r="R1314" s="57">
        <f>N1314*Q1314</f>
        <v>0</v>
      </c>
      <c r="S1314" s="56"/>
      <c r="T1314" s="57">
        <f>N1314*S1314</f>
        <v>0</v>
      </c>
      <c r="U1314" s="25">
        <v>21</v>
      </c>
      <c r="V1314" s="25">
        <f>P1314*(U1314/100)</f>
        <v>0</v>
      </c>
      <c r="W1314" s="25">
        <f>P1314+V1314</f>
        <v>0</v>
      </c>
      <c r="X1314" s="54"/>
      <c r="Y1314" s="53" t="s">
        <v>102</v>
      </c>
      <c r="Z1314" s="53" t="s">
        <v>67</v>
      </c>
    </row>
    <row r="1315" spans="6:26" s="52" customFormat="1" ht="12" outlineLevel="2" x14ac:dyDescent="0.2">
      <c r="F1315" s="20">
        <v>11</v>
      </c>
      <c r="G1315" s="21" t="s">
        <v>10</v>
      </c>
      <c r="H1315" s="53" t="s">
        <v>877</v>
      </c>
      <c r="I1315" s="53"/>
      <c r="J1315" s="54" t="s">
        <v>1275</v>
      </c>
      <c r="K1315" s="21" t="s">
        <v>15</v>
      </c>
      <c r="L1315" s="55">
        <v>73</v>
      </c>
      <c r="M1315" s="24">
        <v>0</v>
      </c>
      <c r="N1315" s="55">
        <f t="shared" si="160"/>
        <v>73</v>
      </c>
      <c r="O1315" s="24">
        <v>0</v>
      </c>
      <c r="P1315" s="25">
        <f t="shared" si="161"/>
        <v>0</v>
      </c>
      <c r="Q1315" s="56"/>
      <c r="R1315" s="57">
        <f>N1315*Q1315</f>
        <v>0</v>
      </c>
      <c r="S1315" s="56"/>
      <c r="T1315" s="57">
        <f>N1315*S1315</f>
        <v>0</v>
      </c>
      <c r="U1315" s="25">
        <v>21</v>
      </c>
      <c r="V1315" s="25">
        <f>P1315*(U1315/100)</f>
        <v>0</v>
      </c>
      <c r="W1315" s="25">
        <f>P1315+V1315</f>
        <v>0</v>
      </c>
      <c r="X1315" s="54"/>
      <c r="Y1315" s="53" t="s">
        <v>102</v>
      </c>
      <c r="Z1315" s="53" t="s">
        <v>67</v>
      </c>
    </row>
    <row r="1316" spans="6:26" s="52" customFormat="1" ht="12" outlineLevel="2" x14ac:dyDescent="0.2">
      <c r="F1316" s="20">
        <v>12</v>
      </c>
      <c r="G1316" s="21" t="s">
        <v>10</v>
      </c>
      <c r="H1316" s="53" t="s">
        <v>878</v>
      </c>
      <c r="I1316" s="53"/>
      <c r="J1316" s="54" t="s">
        <v>1349</v>
      </c>
      <c r="K1316" s="21" t="s">
        <v>6</v>
      </c>
      <c r="L1316" s="55">
        <v>12</v>
      </c>
      <c r="M1316" s="24">
        <v>0</v>
      </c>
      <c r="N1316" s="55">
        <f t="shared" si="160"/>
        <v>12</v>
      </c>
      <c r="O1316" s="24">
        <v>0</v>
      </c>
      <c r="P1316" s="25">
        <f t="shared" si="161"/>
        <v>0</v>
      </c>
      <c r="Q1316" s="56"/>
      <c r="R1316" s="57">
        <f>N1316*Q1316</f>
        <v>0</v>
      </c>
      <c r="S1316" s="56"/>
      <c r="T1316" s="57">
        <f>N1316*S1316</f>
        <v>0</v>
      </c>
      <c r="U1316" s="25">
        <v>21</v>
      </c>
      <c r="V1316" s="25">
        <f>P1316*(U1316/100)</f>
        <v>0</v>
      </c>
      <c r="W1316" s="25">
        <f>P1316+V1316</f>
        <v>0</v>
      </c>
      <c r="X1316" s="54"/>
      <c r="Y1316" s="53" t="s">
        <v>102</v>
      </c>
      <c r="Z1316" s="53" t="s">
        <v>67</v>
      </c>
    </row>
    <row r="1317" spans="6:26" s="52" customFormat="1" ht="12" outlineLevel="2" x14ac:dyDescent="0.2">
      <c r="F1317" s="20">
        <v>13</v>
      </c>
      <c r="G1317" s="21" t="s">
        <v>10</v>
      </c>
      <c r="H1317" s="53" t="s">
        <v>879</v>
      </c>
      <c r="I1317" s="53"/>
      <c r="J1317" s="54" t="s">
        <v>1499</v>
      </c>
      <c r="K1317" s="21" t="s">
        <v>14</v>
      </c>
      <c r="L1317" s="55">
        <v>0.1</v>
      </c>
      <c r="M1317" s="24">
        <v>0</v>
      </c>
      <c r="N1317" s="55">
        <f t="shared" si="160"/>
        <v>0.1</v>
      </c>
      <c r="O1317" s="24">
        <v>0</v>
      </c>
      <c r="P1317" s="25">
        <f t="shared" si="161"/>
        <v>0</v>
      </c>
      <c r="Q1317" s="56"/>
      <c r="R1317" s="57">
        <f>N1317*Q1317</f>
        <v>0</v>
      </c>
      <c r="S1317" s="56"/>
      <c r="T1317" s="57">
        <f>N1317*S1317</f>
        <v>0</v>
      </c>
      <c r="U1317" s="25">
        <v>21</v>
      </c>
      <c r="V1317" s="25">
        <f>P1317*(U1317/100)</f>
        <v>0</v>
      </c>
      <c r="W1317" s="25">
        <f>P1317+V1317</f>
        <v>0</v>
      </c>
      <c r="X1317" s="54"/>
      <c r="Y1317" s="53" t="s">
        <v>102</v>
      </c>
      <c r="Z1317" s="53" t="s">
        <v>67</v>
      </c>
    </row>
    <row r="1318" spans="6:26" s="52" customFormat="1" ht="12" outlineLevel="2" x14ac:dyDescent="0.2">
      <c r="F1318" s="20">
        <v>14</v>
      </c>
      <c r="G1318" s="21" t="s">
        <v>10</v>
      </c>
      <c r="H1318" s="53" t="s">
        <v>880</v>
      </c>
      <c r="I1318" s="53"/>
      <c r="J1318" s="54" t="s">
        <v>1780</v>
      </c>
      <c r="K1318" s="21" t="s">
        <v>14</v>
      </c>
      <c r="L1318" s="55">
        <v>0.2</v>
      </c>
      <c r="M1318" s="24">
        <v>0</v>
      </c>
      <c r="N1318" s="55">
        <f t="shared" si="160"/>
        <v>0.2</v>
      </c>
      <c r="O1318" s="24">
        <v>0</v>
      </c>
      <c r="P1318" s="25">
        <f t="shared" si="161"/>
        <v>0</v>
      </c>
      <c r="Q1318" s="56"/>
      <c r="R1318" s="57">
        <f>N1318*Q1318</f>
        <v>0</v>
      </c>
      <c r="S1318" s="56"/>
      <c r="T1318" s="57">
        <f>N1318*S1318</f>
        <v>0</v>
      </c>
      <c r="U1318" s="25">
        <v>21</v>
      </c>
      <c r="V1318" s="25">
        <f>P1318*(U1318/100)</f>
        <v>0</v>
      </c>
      <c r="W1318" s="25">
        <f>P1318+V1318</f>
        <v>0</v>
      </c>
      <c r="X1318" s="54"/>
      <c r="Y1318" s="53" t="s">
        <v>102</v>
      </c>
      <c r="Z1318" s="53" t="s">
        <v>67</v>
      </c>
    </row>
    <row r="1319" spans="6:26" s="52" customFormat="1" ht="12" outlineLevel="2" x14ac:dyDescent="0.2">
      <c r="F1319" s="20">
        <v>15</v>
      </c>
      <c r="G1319" s="21" t="s">
        <v>10</v>
      </c>
      <c r="H1319" s="53" t="s">
        <v>881</v>
      </c>
      <c r="I1319" s="53"/>
      <c r="J1319" s="54" t="s">
        <v>1217</v>
      </c>
      <c r="K1319" s="21" t="s">
        <v>11</v>
      </c>
      <c r="L1319" s="55">
        <v>3.7</v>
      </c>
      <c r="M1319" s="24">
        <v>0</v>
      </c>
      <c r="N1319" s="55">
        <f t="shared" si="160"/>
        <v>3.7</v>
      </c>
      <c r="O1319" s="24">
        <v>0</v>
      </c>
      <c r="P1319" s="25">
        <f t="shared" si="161"/>
        <v>0</v>
      </c>
      <c r="Q1319" s="56"/>
      <c r="R1319" s="57">
        <f>N1319*Q1319</f>
        <v>0</v>
      </c>
      <c r="S1319" s="56"/>
      <c r="T1319" s="57">
        <f>N1319*S1319</f>
        <v>0</v>
      </c>
      <c r="U1319" s="25">
        <v>21</v>
      </c>
      <c r="V1319" s="25">
        <f>P1319*(U1319/100)</f>
        <v>0</v>
      </c>
      <c r="W1319" s="25">
        <f>P1319+V1319</f>
        <v>0</v>
      </c>
      <c r="X1319" s="54"/>
      <c r="Y1319" s="53" t="s">
        <v>102</v>
      </c>
      <c r="Z1319" s="53" t="s">
        <v>67</v>
      </c>
    </row>
    <row r="1320" spans="6:26" s="52" customFormat="1" ht="12" outlineLevel="2" x14ac:dyDescent="0.2">
      <c r="F1320" s="20">
        <v>16</v>
      </c>
      <c r="G1320" s="21" t="s">
        <v>10</v>
      </c>
      <c r="H1320" s="53" t="s">
        <v>882</v>
      </c>
      <c r="I1320" s="53"/>
      <c r="J1320" s="54" t="s">
        <v>1516</v>
      </c>
      <c r="K1320" s="21" t="s">
        <v>11</v>
      </c>
      <c r="L1320" s="55">
        <v>1.9</v>
      </c>
      <c r="M1320" s="24">
        <v>0</v>
      </c>
      <c r="N1320" s="55">
        <f t="shared" si="160"/>
        <v>1.9</v>
      </c>
      <c r="O1320" s="24">
        <v>0</v>
      </c>
      <c r="P1320" s="25">
        <f t="shared" si="161"/>
        <v>0</v>
      </c>
      <c r="Q1320" s="56"/>
      <c r="R1320" s="57">
        <f>N1320*Q1320</f>
        <v>0</v>
      </c>
      <c r="S1320" s="56"/>
      <c r="T1320" s="57">
        <f>N1320*S1320</f>
        <v>0</v>
      </c>
      <c r="U1320" s="25">
        <v>21</v>
      </c>
      <c r="V1320" s="25">
        <f>P1320*(U1320/100)</f>
        <v>0</v>
      </c>
      <c r="W1320" s="25">
        <f>P1320+V1320</f>
        <v>0</v>
      </c>
      <c r="X1320" s="54"/>
      <c r="Y1320" s="53" t="s">
        <v>102</v>
      </c>
      <c r="Z1320" s="53" t="s">
        <v>67</v>
      </c>
    </row>
    <row r="1321" spans="6:26" s="52" customFormat="1" ht="12" outlineLevel="2" x14ac:dyDescent="0.2">
      <c r="F1321" s="20">
        <v>17</v>
      </c>
      <c r="G1321" s="21" t="s">
        <v>10</v>
      </c>
      <c r="H1321" s="53" t="s">
        <v>883</v>
      </c>
      <c r="I1321" s="53"/>
      <c r="J1321" s="54" t="s">
        <v>1520</v>
      </c>
      <c r="K1321" s="21" t="s">
        <v>16</v>
      </c>
      <c r="L1321" s="55">
        <v>15</v>
      </c>
      <c r="M1321" s="24">
        <v>0</v>
      </c>
      <c r="N1321" s="55">
        <f t="shared" si="160"/>
        <v>15</v>
      </c>
      <c r="O1321" s="24">
        <v>0</v>
      </c>
      <c r="P1321" s="25">
        <f t="shared" si="161"/>
        <v>0</v>
      </c>
      <c r="Q1321" s="56"/>
      <c r="R1321" s="57">
        <f>N1321*Q1321</f>
        <v>0</v>
      </c>
      <c r="S1321" s="56"/>
      <c r="T1321" s="57">
        <f>N1321*S1321</f>
        <v>0</v>
      </c>
      <c r="U1321" s="25">
        <v>21</v>
      </c>
      <c r="V1321" s="25">
        <f>P1321*(U1321/100)</f>
        <v>0</v>
      </c>
      <c r="W1321" s="25">
        <f>P1321+V1321</f>
        <v>0</v>
      </c>
      <c r="X1321" s="54"/>
      <c r="Y1321" s="53" t="s">
        <v>102</v>
      </c>
      <c r="Z1321" s="53" t="s">
        <v>67</v>
      </c>
    </row>
    <row r="1322" spans="6:26" s="52" customFormat="1" ht="12" outlineLevel="2" x14ac:dyDescent="0.2">
      <c r="F1322" s="20">
        <v>18</v>
      </c>
      <c r="G1322" s="21" t="s">
        <v>10</v>
      </c>
      <c r="H1322" s="53" t="s">
        <v>884</v>
      </c>
      <c r="I1322" s="53"/>
      <c r="J1322" s="54" t="s">
        <v>1455</v>
      </c>
      <c r="K1322" s="21" t="s">
        <v>16</v>
      </c>
      <c r="L1322" s="55">
        <v>0.8</v>
      </c>
      <c r="M1322" s="24">
        <v>0</v>
      </c>
      <c r="N1322" s="55">
        <f t="shared" si="160"/>
        <v>0.8</v>
      </c>
      <c r="O1322" s="24">
        <v>0</v>
      </c>
      <c r="P1322" s="25">
        <f t="shared" si="161"/>
        <v>0</v>
      </c>
      <c r="Q1322" s="56"/>
      <c r="R1322" s="57">
        <f>N1322*Q1322</f>
        <v>0</v>
      </c>
      <c r="S1322" s="56"/>
      <c r="T1322" s="57">
        <f>N1322*S1322</f>
        <v>0</v>
      </c>
      <c r="U1322" s="25">
        <v>21</v>
      </c>
      <c r="V1322" s="25">
        <f>P1322*(U1322/100)</f>
        <v>0</v>
      </c>
      <c r="W1322" s="25">
        <f>P1322+V1322</f>
        <v>0</v>
      </c>
      <c r="X1322" s="54"/>
      <c r="Y1322" s="53" t="s">
        <v>102</v>
      </c>
      <c r="Z1322" s="53" t="s">
        <v>67</v>
      </c>
    </row>
    <row r="1323" spans="6:26" s="52" customFormat="1" ht="12" outlineLevel="2" x14ac:dyDescent="0.2">
      <c r="F1323" s="20">
        <v>19</v>
      </c>
      <c r="G1323" s="21" t="s">
        <v>10</v>
      </c>
      <c r="H1323" s="53" t="s">
        <v>885</v>
      </c>
      <c r="I1323" s="53"/>
      <c r="J1323" s="54" t="s">
        <v>1144</v>
      </c>
      <c r="K1323" s="21" t="s">
        <v>16</v>
      </c>
      <c r="L1323" s="55">
        <v>1.6</v>
      </c>
      <c r="M1323" s="24">
        <v>0</v>
      </c>
      <c r="N1323" s="55">
        <f t="shared" si="160"/>
        <v>1.6</v>
      </c>
      <c r="O1323" s="24">
        <v>0</v>
      </c>
      <c r="P1323" s="25">
        <f t="shared" si="161"/>
        <v>0</v>
      </c>
      <c r="Q1323" s="56"/>
      <c r="R1323" s="57">
        <f>N1323*Q1323</f>
        <v>0</v>
      </c>
      <c r="S1323" s="56"/>
      <c r="T1323" s="57">
        <f>N1323*S1323</f>
        <v>0</v>
      </c>
      <c r="U1323" s="25">
        <v>21</v>
      </c>
      <c r="V1323" s="25">
        <f>P1323*(U1323/100)</f>
        <v>0</v>
      </c>
      <c r="W1323" s="25">
        <f>P1323+V1323</f>
        <v>0</v>
      </c>
      <c r="X1323" s="54"/>
      <c r="Y1323" s="53" t="s">
        <v>102</v>
      </c>
      <c r="Z1323" s="53" t="s">
        <v>67</v>
      </c>
    </row>
    <row r="1324" spans="6:26" s="102" customFormat="1" ht="12.75" customHeight="1" outlineLevel="2" x14ac:dyDescent="0.2">
      <c r="F1324" s="103"/>
      <c r="G1324" s="104"/>
      <c r="H1324" s="104"/>
      <c r="I1324" s="104"/>
      <c r="J1324" s="105"/>
      <c r="K1324" s="104"/>
      <c r="L1324" s="106"/>
      <c r="M1324" s="107"/>
      <c r="N1324" s="106"/>
      <c r="O1324" s="107"/>
      <c r="P1324" s="108"/>
      <c r="Q1324" s="109"/>
      <c r="R1324" s="107"/>
      <c r="S1324" s="107"/>
      <c r="T1324" s="107"/>
      <c r="U1324" s="110" t="s">
        <v>3</v>
      </c>
      <c r="V1324" s="107"/>
      <c r="W1324" s="107"/>
      <c r="X1324" s="107"/>
      <c r="Y1324" s="104"/>
      <c r="Z1324" s="104"/>
    </row>
    <row r="1325" spans="6:26" s="43" customFormat="1" ht="16.5" customHeight="1" outlineLevel="1" x14ac:dyDescent="0.2">
      <c r="F1325" s="44"/>
      <c r="G1325" s="6"/>
      <c r="H1325" s="45"/>
      <c r="I1325" s="45"/>
      <c r="J1325" s="45" t="s">
        <v>1495</v>
      </c>
      <c r="K1325" s="6"/>
      <c r="L1325" s="46"/>
      <c r="M1325" s="47"/>
      <c r="N1325" s="46"/>
      <c r="O1325" s="47"/>
      <c r="P1325" s="48">
        <f>SUBTOTAL(9,P1326:P1368)</f>
        <v>0</v>
      </c>
      <c r="Q1325" s="49"/>
      <c r="R1325" s="50">
        <f>SUBTOTAL(9,R1326:R1368)</f>
        <v>0</v>
      </c>
      <c r="S1325" s="47"/>
      <c r="T1325" s="50">
        <f>SUBTOTAL(9,T1326:T1368)</f>
        <v>0</v>
      </c>
      <c r="U1325" s="100" t="s">
        <v>3</v>
      </c>
      <c r="V1325" s="48">
        <f>SUBTOTAL(9,V1326:V1368)</f>
        <v>0</v>
      </c>
      <c r="W1325" s="48">
        <f>SUBTOTAL(9,W1326:W1368)</f>
        <v>0</v>
      </c>
      <c r="X1325" s="51"/>
      <c r="Y1325" s="29"/>
      <c r="Z1325" s="29"/>
    </row>
    <row r="1326" spans="6:26" s="52" customFormat="1" ht="24" outlineLevel="2" x14ac:dyDescent="0.2">
      <c r="F1326" s="20">
        <v>1</v>
      </c>
      <c r="G1326" s="21" t="s">
        <v>10</v>
      </c>
      <c r="H1326" s="53" t="s">
        <v>598</v>
      </c>
      <c r="I1326" s="53"/>
      <c r="J1326" s="54" t="s">
        <v>1983</v>
      </c>
      <c r="K1326" s="21" t="s">
        <v>64</v>
      </c>
      <c r="L1326" s="55">
        <v>1</v>
      </c>
      <c r="M1326" s="24">
        <v>0</v>
      </c>
      <c r="N1326" s="55">
        <f t="shared" ref="N1326:N1367" si="162">L1326*(1+M1326/100)</f>
        <v>1</v>
      </c>
      <c r="O1326" s="24">
        <v>0</v>
      </c>
      <c r="P1326" s="25">
        <f t="shared" ref="P1326:P1367" si="163">N1326*O1326</f>
        <v>0</v>
      </c>
      <c r="Q1326" s="56"/>
      <c r="R1326" s="57">
        <f>N1326*Q1326</f>
        <v>0</v>
      </c>
      <c r="S1326" s="56"/>
      <c r="T1326" s="57">
        <f>N1326*S1326</f>
        <v>0</v>
      </c>
      <c r="U1326" s="25">
        <v>21</v>
      </c>
      <c r="V1326" s="25">
        <f>P1326*(U1326/100)</f>
        <v>0</v>
      </c>
      <c r="W1326" s="25">
        <f>P1326+V1326</f>
        <v>0</v>
      </c>
      <c r="X1326" s="54"/>
      <c r="Y1326" s="53" t="s">
        <v>102</v>
      </c>
      <c r="Z1326" s="53" t="s">
        <v>68</v>
      </c>
    </row>
    <row r="1327" spans="6:26" s="52" customFormat="1" ht="12" outlineLevel="2" x14ac:dyDescent="0.2">
      <c r="F1327" s="20">
        <v>2</v>
      </c>
      <c r="G1327" s="21" t="s">
        <v>10</v>
      </c>
      <c r="H1327" s="53" t="s">
        <v>599</v>
      </c>
      <c r="I1327" s="53"/>
      <c r="J1327" s="54" t="s">
        <v>1591</v>
      </c>
      <c r="K1327" s="21" t="s">
        <v>64</v>
      </c>
      <c r="L1327" s="55">
        <v>1</v>
      </c>
      <c r="M1327" s="24">
        <v>0</v>
      </c>
      <c r="N1327" s="55">
        <f t="shared" si="162"/>
        <v>1</v>
      </c>
      <c r="O1327" s="24">
        <v>0</v>
      </c>
      <c r="P1327" s="25">
        <f t="shared" si="163"/>
        <v>0</v>
      </c>
      <c r="Q1327" s="56"/>
      <c r="R1327" s="57">
        <f>N1327*Q1327</f>
        <v>0</v>
      </c>
      <c r="S1327" s="56"/>
      <c r="T1327" s="57">
        <f>N1327*S1327</f>
        <v>0</v>
      </c>
      <c r="U1327" s="25">
        <v>21</v>
      </c>
      <c r="V1327" s="25">
        <f>P1327*(U1327/100)</f>
        <v>0</v>
      </c>
      <c r="W1327" s="25">
        <f>P1327+V1327</f>
        <v>0</v>
      </c>
      <c r="X1327" s="54"/>
      <c r="Y1327" s="53" t="s">
        <v>102</v>
      </c>
      <c r="Z1327" s="53" t="s">
        <v>68</v>
      </c>
    </row>
    <row r="1328" spans="6:26" s="52" customFormat="1" ht="12" outlineLevel="2" x14ac:dyDescent="0.2">
      <c r="F1328" s="20">
        <v>3</v>
      </c>
      <c r="G1328" s="21" t="s">
        <v>10</v>
      </c>
      <c r="H1328" s="53" t="s">
        <v>600</v>
      </c>
      <c r="I1328" s="53"/>
      <c r="J1328" s="54" t="s">
        <v>1606</v>
      </c>
      <c r="K1328" s="21" t="s">
        <v>64</v>
      </c>
      <c r="L1328" s="55">
        <v>9</v>
      </c>
      <c r="M1328" s="24">
        <v>0</v>
      </c>
      <c r="N1328" s="55">
        <f t="shared" si="162"/>
        <v>9</v>
      </c>
      <c r="O1328" s="24">
        <v>0</v>
      </c>
      <c r="P1328" s="25">
        <f t="shared" si="163"/>
        <v>0</v>
      </c>
      <c r="Q1328" s="56"/>
      <c r="R1328" s="57">
        <f>N1328*Q1328</f>
        <v>0</v>
      </c>
      <c r="S1328" s="56"/>
      <c r="T1328" s="57">
        <f>N1328*S1328</f>
        <v>0</v>
      </c>
      <c r="U1328" s="25">
        <v>21</v>
      </c>
      <c r="V1328" s="25">
        <f>P1328*(U1328/100)</f>
        <v>0</v>
      </c>
      <c r="W1328" s="25">
        <f>P1328+V1328</f>
        <v>0</v>
      </c>
      <c r="X1328" s="54"/>
      <c r="Y1328" s="53" t="s">
        <v>102</v>
      </c>
      <c r="Z1328" s="53" t="s">
        <v>68</v>
      </c>
    </row>
    <row r="1329" spans="6:26" s="52" customFormat="1" ht="24" outlineLevel="2" x14ac:dyDescent="0.2">
      <c r="F1329" s="20">
        <v>4</v>
      </c>
      <c r="G1329" s="21" t="s">
        <v>10</v>
      </c>
      <c r="H1329" s="53" t="s">
        <v>601</v>
      </c>
      <c r="I1329" s="53"/>
      <c r="J1329" s="54" t="s">
        <v>1636</v>
      </c>
      <c r="K1329" s="21" t="s">
        <v>64</v>
      </c>
      <c r="L1329" s="55">
        <v>8</v>
      </c>
      <c r="M1329" s="24">
        <v>0</v>
      </c>
      <c r="N1329" s="55">
        <f t="shared" si="162"/>
        <v>8</v>
      </c>
      <c r="O1329" s="24">
        <v>0</v>
      </c>
      <c r="P1329" s="25">
        <f t="shared" si="163"/>
        <v>0</v>
      </c>
      <c r="Q1329" s="56"/>
      <c r="R1329" s="57">
        <f>N1329*Q1329</f>
        <v>0</v>
      </c>
      <c r="S1329" s="56"/>
      <c r="T1329" s="57">
        <f>N1329*S1329</f>
        <v>0</v>
      </c>
      <c r="U1329" s="25">
        <v>21</v>
      </c>
      <c r="V1329" s="25">
        <f>P1329*(U1329/100)</f>
        <v>0</v>
      </c>
      <c r="W1329" s="25">
        <f>P1329+V1329</f>
        <v>0</v>
      </c>
      <c r="X1329" s="54"/>
      <c r="Y1329" s="53" t="s">
        <v>102</v>
      </c>
      <c r="Z1329" s="53" t="s">
        <v>68</v>
      </c>
    </row>
    <row r="1330" spans="6:26" s="52" customFormat="1" ht="12" outlineLevel="2" x14ac:dyDescent="0.2">
      <c r="F1330" s="20">
        <v>5</v>
      </c>
      <c r="G1330" s="21" t="s">
        <v>10</v>
      </c>
      <c r="H1330" s="53" t="s">
        <v>602</v>
      </c>
      <c r="I1330" s="53"/>
      <c r="J1330" s="54" t="s">
        <v>1797</v>
      </c>
      <c r="K1330" s="21" t="s">
        <v>64</v>
      </c>
      <c r="L1330" s="55">
        <v>8</v>
      </c>
      <c r="M1330" s="24">
        <v>0</v>
      </c>
      <c r="N1330" s="55">
        <f t="shared" si="162"/>
        <v>8</v>
      </c>
      <c r="O1330" s="24">
        <v>0</v>
      </c>
      <c r="P1330" s="25">
        <f t="shared" si="163"/>
        <v>0</v>
      </c>
      <c r="Q1330" s="56"/>
      <c r="R1330" s="57">
        <f>N1330*Q1330</f>
        <v>0</v>
      </c>
      <c r="S1330" s="56"/>
      <c r="T1330" s="57">
        <f>N1330*S1330</f>
        <v>0</v>
      </c>
      <c r="U1330" s="25">
        <v>21</v>
      </c>
      <c r="V1330" s="25">
        <f>P1330*(U1330/100)</f>
        <v>0</v>
      </c>
      <c r="W1330" s="25">
        <f>P1330+V1330</f>
        <v>0</v>
      </c>
      <c r="X1330" s="54"/>
      <c r="Y1330" s="53" t="s">
        <v>102</v>
      </c>
      <c r="Z1330" s="53" t="s">
        <v>68</v>
      </c>
    </row>
    <row r="1331" spans="6:26" s="52" customFormat="1" ht="12" outlineLevel="2" x14ac:dyDescent="0.2">
      <c r="F1331" s="20">
        <v>6</v>
      </c>
      <c r="G1331" s="21" t="s">
        <v>10</v>
      </c>
      <c r="H1331" s="53" t="s">
        <v>603</v>
      </c>
      <c r="I1331" s="53"/>
      <c r="J1331" s="54" t="s">
        <v>1806</v>
      </c>
      <c r="K1331" s="21" t="s">
        <v>64</v>
      </c>
      <c r="L1331" s="55">
        <v>6</v>
      </c>
      <c r="M1331" s="24">
        <v>0</v>
      </c>
      <c r="N1331" s="55">
        <f t="shared" si="162"/>
        <v>6</v>
      </c>
      <c r="O1331" s="24">
        <v>0</v>
      </c>
      <c r="P1331" s="25">
        <f t="shared" si="163"/>
        <v>0</v>
      </c>
      <c r="Q1331" s="56"/>
      <c r="R1331" s="57">
        <f>N1331*Q1331</f>
        <v>0</v>
      </c>
      <c r="S1331" s="56"/>
      <c r="T1331" s="57">
        <f>N1331*S1331</f>
        <v>0</v>
      </c>
      <c r="U1331" s="25">
        <v>21</v>
      </c>
      <c r="V1331" s="25">
        <f>P1331*(U1331/100)</f>
        <v>0</v>
      </c>
      <c r="W1331" s="25">
        <f>P1331+V1331</f>
        <v>0</v>
      </c>
      <c r="X1331" s="54"/>
      <c r="Y1331" s="53" t="s">
        <v>102</v>
      </c>
      <c r="Z1331" s="53" t="s">
        <v>68</v>
      </c>
    </row>
    <row r="1332" spans="6:26" s="52" customFormat="1" ht="12" outlineLevel="2" x14ac:dyDescent="0.2">
      <c r="F1332" s="20">
        <v>7</v>
      </c>
      <c r="G1332" s="21" t="s">
        <v>10</v>
      </c>
      <c r="H1332" s="53" t="s">
        <v>604</v>
      </c>
      <c r="I1332" s="53"/>
      <c r="J1332" s="54" t="s">
        <v>1779</v>
      </c>
      <c r="K1332" s="21" t="s">
        <v>64</v>
      </c>
      <c r="L1332" s="55">
        <v>3</v>
      </c>
      <c r="M1332" s="24">
        <v>0</v>
      </c>
      <c r="N1332" s="55">
        <f t="shared" si="162"/>
        <v>3</v>
      </c>
      <c r="O1332" s="24">
        <v>0</v>
      </c>
      <c r="P1332" s="25">
        <f t="shared" si="163"/>
        <v>0</v>
      </c>
      <c r="Q1332" s="56"/>
      <c r="R1332" s="57">
        <f>N1332*Q1332</f>
        <v>0</v>
      </c>
      <c r="S1332" s="56"/>
      <c r="T1332" s="57">
        <f>N1332*S1332</f>
        <v>0</v>
      </c>
      <c r="U1332" s="25">
        <v>21</v>
      </c>
      <c r="V1332" s="25">
        <f>P1332*(U1332/100)</f>
        <v>0</v>
      </c>
      <c r="W1332" s="25">
        <f>P1332+V1332</f>
        <v>0</v>
      </c>
      <c r="X1332" s="54"/>
      <c r="Y1332" s="53" t="s">
        <v>102</v>
      </c>
      <c r="Z1332" s="53" t="s">
        <v>68</v>
      </c>
    </row>
    <row r="1333" spans="6:26" s="52" customFormat="1" ht="12" outlineLevel="2" x14ac:dyDescent="0.2">
      <c r="F1333" s="20">
        <v>8</v>
      </c>
      <c r="G1333" s="21" t="s">
        <v>10</v>
      </c>
      <c r="H1333" s="53" t="s">
        <v>605</v>
      </c>
      <c r="I1333" s="53"/>
      <c r="J1333" s="54" t="s">
        <v>1380</v>
      </c>
      <c r="K1333" s="21" t="s">
        <v>64</v>
      </c>
      <c r="L1333" s="55">
        <v>39</v>
      </c>
      <c r="M1333" s="24">
        <v>0</v>
      </c>
      <c r="N1333" s="55">
        <f t="shared" si="162"/>
        <v>39</v>
      </c>
      <c r="O1333" s="24">
        <v>0</v>
      </c>
      <c r="P1333" s="25">
        <f t="shared" si="163"/>
        <v>0</v>
      </c>
      <c r="Q1333" s="56"/>
      <c r="R1333" s="57">
        <f>N1333*Q1333</f>
        <v>0</v>
      </c>
      <c r="S1333" s="56"/>
      <c r="T1333" s="57">
        <f>N1333*S1333</f>
        <v>0</v>
      </c>
      <c r="U1333" s="25">
        <v>21</v>
      </c>
      <c r="V1333" s="25">
        <f>P1333*(U1333/100)</f>
        <v>0</v>
      </c>
      <c r="W1333" s="25">
        <f>P1333+V1333</f>
        <v>0</v>
      </c>
      <c r="X1333" s="54"/>
      <c r="Y1333" s="53" t="s">
        <v>102</v>
      </c>
      <c r="Z1333" s="53" t="s">
        <v>68</v>
      </c>
    </row>
    <row r="1334" spans="6:26" s="52" customFormat="1" ht="12" outlineLevel="2" x14ac:dyDescent="0.2">
      <c r="F1334" s="20">
        <v>9</v>
      </c>
      <c r="G1334" s="21" t="s">
        <v>10</v>
      </c>
      <c r="H1334" s="53" t="s">
        <v>606</v>
      </c>
      <c r="I1334" s="53"/>
      <c r="J1334" s="54" t="s">
        <v>1857</v>
      </c>
      <c r="K1334" s="21" t="s">
        <v>64</v>
      </c>
      <c r="L1334" s="55">
        <v>30</v>
      </c>
      <c r="M1334" s="24">
        <v>0</v>
      </c>
      <c r="N1334" s="55">
        <f t="shared" si="162"/>
        <v>30</v>
      </c>
      <c r="O1334" s="24">
        <v>0</v>
      </c>
      <c r="P1334" s="25">
        <f t="shared" si="163"/>
        <v>0</v>
      </c>
      <c r="Q1334" s="56"/>
      <c r="R1334" s="57">
        <f>N1334*Q1334</f>
        <v>0</v>
      </c>
      <c r="S1334" s="56"/>
      <c r="T1334" s="57">
        <f>N1334*S1334</f>
        <v>0</v>
      </c>
      <c r="U1334" s="25">
        <v>21</v>
      </c>
      <c r="V1334" s="25">
        <f>P1334*(U1334/100)</f>
        <v>0</v>
      </c>
      <c r="W1334" s="25">
        <f>P1334+V1334</f>
        <v>0</v>
      </c>
      <c r="X1334" s="54"/>
      <c r="Y1334" s="53" t="s">
        <v>102</v>
      </c>
      <c r="Z1334" s="53" t="s">
        <v>68</v>
      </c>
    </row>
    <row r="1335" spans="6:26" s="52" customFormat="1" ht="12" outlineLevel="2" x14ac:dyDescent="0.2">
      <c r="F1335" s="20">
        <v>10</v>
      </c>
      <c r="G1335" s="21" t="s">
        <v>10</v>
      </c>
      <c r="H1335" s="53" t="s">
        <v>607</v>
      </c>
      <c r="I1335" s="53"/>
      <c r="J1335" s="54" t="s">
        <v>1946</v>
      </c>
      <c r="K1335" s="21" t="s">
        <v>64</v>
      </c>
      <c r="L1335" s="55">
        <v>2</v>
      </c>
      <c r="M1335" s="24">
        <v>0</v>
      </c>
      <c r="N1335" s="55">
        <f t="shared" si="162"/>
        <v>2</v>
      </c>
      <c r="O1335" s="24">
        <v>0</v>
      </c>
      <c r="P1335" s="25">
        <f t="shared" si="163"/>
        <v>0</v>
      </c>
      <c r="Q1335" s="56"/>
      <c r="R1335" s="57">
        <f>N1335*Q1335</f>
        <v>0</v>
      </c>
      <c r="S1335" s="56"/>
      <c r="T1335" s="57">
        <f>N1335*S1335</f>
        <v>0</v>
      </c>
      <c r="U1335" s="25">
        <v>21</v>
      </c>
      <c r="V1335" s="25">
        <f>P1335*(U1335/100)</f>
        <v>0</v>
      </c>
      <c r="W1335" s="25">
        <f>P1335+V1335</f>
        <v>0</v>
      </c>
      <c r="X1335" s="54"/>
      <c r="Y1335" s="53" t="s">
        <v>102</v>
      </c>
      <c r="Z1335" s="53" t="s">
        <v>68</v>
      </c>
    </row>
    <row r="1336" spans="6:26" s="52" customFormat="1" ht="12" outlineLevel="2" x14ac:dyDescent="0.2">
      <c r="F1336" s="20">
        <v>11</v>
      </c>
      <c r="G1336" s="21" t="s">
        <v>10</v>
      </c>
      <c r="H1336" s="53" t="s">
        <v>608</v>
      </c>
      <c r="I1336" s="53"/>
      <c r="J1336" s="54" t="s">
        <v>1519</v>
      </c>
      <c r="K1336" s="21" t="s">
        <v>64</v>
      </c>
      <c r="L1336" s="55">
        <v>1</v>
      </c>
      <c r="M1336" s="24">
        <v>0</v>
      </c>
      <c r="N1336" s="55">
        <f t="shared" si="162"/>
        <v>1</v>
      </c>
      <c r="O1336" s="24">
        <v>0</v>
      </c>
      <c r="P1336" s="25">
        <f t="shared" si="163"/>
        <v>0</v>
      </c>
      <c r="Q1336" s="56"/>
      <c r="R1336" s="57">
        <f>N1336*Q1336</f>
        <v>0</v>
      </c>
      <c r="S1336" s="56"/>
      <c r="T1336" s="57">
        <f>N1336*S1336</f>
        <v>0</v>
      </c>
      <c r="U1336" s="25">
        <v>21</v>
      </c>
      <c r="V1336" s="25">
        <f>P1336*(U1336/100)</f>
        <v>0</v>
      </c>
      <c r="W1336" s="25">
        <f>P1336+V1336</f>
        <v>0</v>
      </c>
      <c r="X1336" s="54"/>
      <c r="Y1336" s="53" t="s">
        <v>102</v>
      </c>
      <c r="Z1336" s="53" t="s">
        <v>68</v>
      </c>
    </row>
    <row r="1337" spans="6:26" s="52" customFormat="1" ht="12" outlineLevel="2" x14ac:dyDescent="0.2">
      <c r="F1337" s="20">
        <v>12</v>
      </c>
      <c r="G1337" s="21" t="s">
        <v>10</v>
      </c>
      <c r="H1337" s="53" t="s">
        <v>609</v>
      </c>
      <c r="I1337" s="53"/>
      <c r="J1337" s="54" t="s">
        <v>1667</v>
      </c>
      <c r="K1337" s="21" t="s">
        <v>64</v>
      </c>
      <c r="L1337" s="55">
        <v>3</v>
      </c>
      <c r="M1337" s="24">
        <v>0</v>
      </c>
      <c r="N1337" s="55">
        <f t="shared" si="162"/>
        <v>3</v>
      </c>
      <c r="O1337" s="24">
        <v>0</v>
      </c>
      <c r="P1337" s="25">
        <f t="shared" si="163"/>
        <v>0</v>
      </c>
      <c r="Q1337" s="56"/>
      <c r="R1337" s="57">
        <f>N1337*Q1337</f>
        <v>0</v>
      </c>
      <c r="S1337" s="56"/>
      <c r="T1337" s="57">
        <f>N1337*S1337</f>
        <v>0</v>
      </c>
      <c r="U1337" s="25">
        <v>21</v>
      </c>
      <c r="V1337" s="25">
        <f>P1337*(U1337/100)</f>
        <v>0</v>
      </c>
      <c r="W1337" s="25">
        <f>P1337+V1337</f>
        <v>0</v>
      </c>
      <c r="X1337" s="54"/>
      <c r="Y1337" s="53" t="s">
        <v>102</v>
      </c>
      <c r="Z1337" s="53" t="s">
        <v>68</v>
      </c>
    </row>
    <row r="1338" spans="6:26" s="52" customFormat="1" ht="12" outlineLevel="2" x14ac:dyDescent="0.2">
      <c r="F1338" s="20">
        <v>13</v>
      </c>
      <c r="G1338" s="21" t="s">
        <v>10</v>
      </c>
      <c r="H1338" s="53" t="s">
        <v>610</v>
      </c>
      <c r="I1338" s="53"/>
      <c r="J1338" s="54" t="s">
        <v>1411</v>
      </c>
      <c r="K1338" s="21" t="s">
        <v>64</v>
      </c>
      <c r="L1338" s="55">
        <v>2</v>
      </c>
      <c r="M1338" s="24">
        <v>0</v>
      </c>
      <c r="N1338" s="55">
        <f t="shared" si="162"/>
        <v>2</v>
      </c>
      <c r="O1338" s="24">
        <v>0</v>
      </c>
      <c r="P1338" s="25">
        <f t="shared" si="163"/>
        <v>0</v>
      </c>
      <c r="Q1338" s="56"/>
      <c r="R1338" s="57">
        <f>N1338*Q1338</f>
        <v>0</v>
      </c>
      <c r="S1338" s="56"/>
      <c r="T1338" s="57">
        <f>N1338*S1338</f>
        <v>0</v>
      </c>
      <c r="U1338" s="25">
        <v>21</v>
      </c>
      <c r="V1338" s="25">
        <f>P1338*(U1338/100)</f>
        <v>0</v>
      </c>
      <c r="W1338" s="25">
        <f>P1338+V1338</f>
        <v>0</v>
      </c>
      <c r="X1338" s="54"/>
      <c r="Y1338" s="53" t="s">
        <v>102</v>
      </c>
      <c r="Z1338" s="53" t="s">
        <v>68</v>
      </c>
    </row>
    <row r="1339" spans="6:26" s="52" customFormat="1" ht="12" outlineLevel="2" x14ac:dyDescent="0.2">
      <c r="F1339" s="20">
        <v>14</v>
      </c>
      <c r="G1339" s="21" t="s">
        <v>10</v>
      </c>
      <c r="H1339" s="53" t="s">
        <v>611</v>
      </c>
      <c r="I1339" s="53"/>
      <c r="J1339" s="54" t="s">
        <v>1096</v>
      </c>
      <c r="K1339" s="21" t="s">
        <v>64</v>
      </c>
      <c r="L1339" s="55">
        <v>80</v>
      </c>
      <c r="M1339" s="24">
        <v>0</v>
      </c>
      <c r="N1339" s="55">
        <f t="shared" si="162"/>
        <v>80</v>
      </c>
      <c r="O1339" s="24">
        <v>0</v>
      </c>
      <c r="P1339" s="25">
        <f t="shared" si="163"/>
        <v>0</v>
      </c>
      <c r="Q1339" s="56"/>
      <c r="R1339" s="57">
        <f>N1339*Q1339</f>
        <v>0</v>
      </c>
      <c r="S1339" s="56"/>
      <c r="T1339" s="57">
        <f>N1339*S1339</f>
        <v>0</v>
      </c>
      <c r="U1339" s="25">
        <v>21</v>
      </c>
      <c r="V1339" s="25">
        <f>P1339*(U1339/100)</f>
        <v>0</v>
      </c>
      <c r="W1339" s="25">
        <f>P1339+V1339</f>
        <v>0</v>
      </c>
      <c r="X1339" s="54"/>
      <c r="Y1339" s="53" t="s">
        <v>102</v>
      </c>
      <c r="Z1339" s="53" t="s">
        <v>68</v>
      </c>
    </row>
    <row r="1340" spans="6:26" s="52" customFormat="1" ht="12" outlineLevel="2" x14ac:dyDescent="0.2">
      <c r="F1340" s="20">
        <v>15</v>
      </c>
      <c r="G1340" s="21" t="s">
        <v>10</v>
      </c>
      <c r="H1340" s="53" t="s">
        <v>886</v>
      </c>
      <c r="I1340" s="53"/>
      <c r="J1340" s="54" t="s">
        <v>1813</v>
      </c>
      <c r="K1340" s="21" t="s">
        <v>15</v>
      </c>
      <c r="L1340" s="55">
        <v>19</v>
      </c>
      <c r="M1340" s="24">
        <v>0</v>
      </c>
      <c r="N1340" s="55">
        <f t="shared" si="162"/>
        <v>19</v>
      </c>
      <c r="O1340" s="24">
        <v>0</v>
      </c>
      <c r="P1340" s="25">
        <f t="shared" si="163"/>
        <v>0</v>
      </c>
      <c r="Q1340" s="56"/>
      <c r="R1340" s="57">
        <f>N1340*Q1340</f>
        <v>0</v>
      </c>
      <c r="S1340" s="56"/>
      <c r="T1340" s="57">
        <f>N1340*S1340</f>
        <v>0</v>
      </c>
      <c r="U1340" s="25">
        <v>21</v>
      </c>
      <c r="V1340" s="25">
        <f>P1340*(U1340/100)</f>
        <v>0</v>
      </c>
      <c r="W1340" s="25">
        <f>P1340+V1340</f>
        <v>0</v>
      </c>
      <c r="X1340" s="54"/>
      <c r="Y1340" s="53" t="s">
        <v>102</v>
      </c>
      <c r="Z1340" s="53" t="s">
        <v>68</v>
      </c>
    </row>
    <row r="1341" spans="6:26" s="52" customFormat="1" ht="12" outlineLevel="2" x14ac:dyDescent="0.2">
      <c r="F1341" s="20">
        <v>16</v>
      </c>
      <c r="G1341" s="21" t="s">
        <v>10</v>
      </c>
      <c r="H1341" s="53" t="s">
        <v>887</v>
      </c>
      <c r="I1341" s="53"/>
      <c r="J1341" s="54" t="s">
        <v>1718</v>
      </c>
      <c r="K1341" s="21" t="s">
        <v>15</v>
      </c>
      <c r="L1341" s="55">
        <v>19</v>
      </c>
      <c r="M1341" s="24">
        <v>0</v>
      </c>
      <c r="N1341" s="55">
        <f t="shared" si="162"/>
        <v>19</v>
      </c>
      <c r="O1341" s="24">
        <v>0</v>
      </c>
      <c r="P1341" s="25">
        <f t="shared" si="163"/>
        <v>0</v>
      </c>
      <c r="Q1341" s="56"/>
      <c r="R1341" s="57">
        <f>N1341*Q1341</f>
        <v>0</v>
      </c>
      <c r="S1341" s="56"/>
      <c r="T1341" s="57">
        <f>N1341*S1341</f>
        <v>0</v>
      </c>
      <c r="U1341" s="25">
        <v>21</v>
      </c>
      <c r="V1341" s="25">
        <f>P1341*(U1341/100)</f>
        <v>0</v>
      </c>
      <c r="W1341" s="25">
        <f>P1341+V1341</f>
        <v>0</v>
      </c>
      <c r="X1341" s="54"/>
      <c r="Y1341" s="53" t="s">
        <v>102</v>
      </c>
      <c r="Z1341" s="53" t="s">
        <v>68</v>
      </c>
    </row>
    <row r="1342" spans="6:26" s="52" customFormat="1" ht="12" outlineLevel="2" x14ac:dyDescent="0.2">
      <c r="F1342" s="20">
        <v>17</v>
      </c>
      <c r="G1342" s="21" t="s">
        <v>10</v>
      </c>
      <c r="H1342" s="53" t="s">
        <v>888</v>
      </c>
      <c r="I1342" s="53"/>
      <c r="J1342" s="54" t="s">
        <v>1513</v>
      </c>
      <c r="K1342" s="21" t="s">
        <v>15</v>
      </c>
      <c r="L1342" s="55">
        <v>19</v>
      </c>
      <c r="M1342" s="24">
        <v>0</v>
      </c>
      <c r="N1342" s="55">
        <f t="shared" si="162"/>
        <v>19</v>
      </c>
      <c r="O1342" s="24">
        <v>0</v>
      </c>
      <c r="P1342" s="25">
        <f t="shared" si="163"/>
        <v>0</v>
      </c>
      <c r="Q1342" s="56"/>
      <c r="R1342" s="57">
        <f>N1342*Q1342</f>
        <v>0</v>
      </c>
      <c r="S1342" s="56"/>
      <c r="T1342" s="57">
        <f>N1342*S1342</f>
        <v>0</v>
      </c>
      <c r="U1342" s="25">
        <v>21</v>
      </c>
      <c r="V1342" s="25">
        <f>P1342*(U1342/100)</f>
        <v>0</v>
      </c>
      <c r="W1342" s="25">
        <f>P1342+V1342</f>
        <v>0</v>
      </c>
      <c r="X1342" s="54"/>
      <c r="Y1342" s="53" t="s">
        <v>102</v>
      </c>
      <c r="Z1342" s="53" t="s">
        <v>68</v>
      </c>
    </row>
    <row r="1343" spans="6:26" s="52" customFormat="1" ht="12" outlineLevel="2" x14ac:dyDescent="0.2">
      <c r="F1343" s="20">
        <v>18</v>
      </c>
      <c r="G1343" s="21" t="s">
        <v>10</v>
      </c>
      <c r="H1343" s="53" t="s">
        <v>889</v>
      </c>
      <c r="I1343" s="53"/>
      <c r="J1343" s="54" t="s">
        <v>1823</v>
      </c>
      <c r="K1343" s="21" t="s">
        <v>15</v>
      </c>
      <c r="L1343" s="55">
        <v>19</v>
      </c>
      <c r="M1343" s="24">
        <v>0</v>
      </c>
      <c r="N1343" s="55">
        <f t="shared" si="162"/>
        <v>19</v>
      </c>
      <c r="O1343" s="24">
        <v>0</v>
      </c>
      <c r="P1343" s="25">
        <f t="shared" si="163"/>
        <v>0</v>
      </c>
      <c r="Q1343" s="56"/>
      <c r="R1343" s="57">
        <f>N1343*Q1343</f>
        <v>0</v>
      </c>
      <c r="S1343" s="56"/>
      <c r="T1343" s="57">
        <f>N1343*S1343</f>
        <v>0</v>
      </c>
      <c r="U1343" s="25">
        <v>21</v>
      </c>
      <c r="V1343" s="25">
        <f>P1343*(U1343/100)</f>
        <v>0</v>
      </c>
      <c r="W1343" s="25">
        <f>P1343+V1343</f>
        <v>0</v>
      </c>
      <c r="X1343" s="54"/>
      <c r="Y1343" s="53" t="s">
        <v>102</v>
      </c>
      <c r="Z1343" s="53" t="s">
        <v>68</v>
      </c>
    </row>
    <row r="1344" spans="6:26" s="52" customFormat="1" ht="24" outlineLevel="2" x14ac:dyDescent="0.2">
      <c r="F1344" s="20">
        <v>19</v>
      </c>
      <c r="G1344" s="21" t="s">
        <v>10</v>
      </c>
      <c r="H1344" s="53" t="s">
        <v>890</v>
      </c>
      <c r="I1344" s="53"/>
      <c r="J1344" s="54" t="s">
        <v>1972</v>
      </c>
      <c r="K1344" s="21" t="s">
        <v>15</v>
      </c>
      <c r="L1344" s="55">
        <v>19</v>
      </c>
      <c r="M1344" s="24">
        <v>0</v>
      </c>
      <c r="N1344" s="55">
        <f t="shared" si="162"/>
        <v>19</v>
      </c>
      <c r="O1344" s="24">
        <v>0</v>
      </c>
      <c r="P1344" s="25">
        <f t="shared" si="163"/>
        <v>0</v>
      </c>
      <c r="Q1344" s="56"/>
      <c r="R1344" s="57">
        <f>N1344*Q1344</f>
        <v>0</v>
      </c>
      <c r="S1344" s="56"/>
      <c r="T1344" s="57">
        <f>N1344*S1344</f>
        <v>0</v>
      </c>
      <c r="U1344" s="25">
        <v>21</v>
      </c>
      <c r="V1344" s="25">
        <f>P1344*(U1344/100)</f>
        <v>0</v>
      </c>
      <c r="W1344" s="25">
        <f>P1344+V1344</f>
        <v>0</v>
      </c>
      <c r="X1344" s="54"/>
      <c r="Y1344" s="53" t="s">
        <v>102</v>
      </c>
      <c r="Z1344" s="53" t="s">
        <v>68</v>
      </c>
    </row>
    <row r="1345" spans="6:26" s="52" customFormat="1" ht="12" outlineLevel="2" x14ac:dyDescent="0.2">
      <c r="F1345" s="20">
        <v>20</v>
      </c>
      <c r="G1345" s="21" t="s">
        <v>10</v>
      </c>
      <c r="H1345" s="53" t="s">
        <v>891</v>
      </c>
      <c r="I1345" s="53"/>
      <c r="J1345" s="54" t="s">
        <v>1596</v>
      </c>
      <c r="K1345" s="21" t="s">
        <v>13</v>
      </c>
      <c r="L1345" s="55">
        <v>77</v>
      </c>
      <c r="M1345" s="24">
        <v>0</v>
      </c>
      <c r="N1345" s="55">
        <f t="shared" si="162"/>
        <v>77</v>
      </c>
      <c r="O1345" s="24">
        <v>0</v>
      </c>
      <c r="P1345" s="25">
        <f t="shared" si="163"/>
        <v>0</v>
      </c>
      <c r="Q1345" s="56"/>
      <c r="R1345" s="57">
        <f>N1345*Q1345</f>
        <v>0</v>
      </c>
      <c r="S1345" s="56"/>
      <c r="T1345" s="57">
        <f>N1345*S1345</f>
        <v>0</v>
      </c>
      <c r="U1345" s="25">
        <v>21</v>
      </c>
      <c r="V1345" s="25">
        <f>P1345*(U1345/100)</f>
        <v>0</v>
      </c>
      <c r="W1345" s="25">
        <f>P1345+V1345</f>
        <v>0</v>
      </c>
      <c r="X1345" s="54"/>
      <c r="Y1345" s="53" t="s">
        <v>102</v>
      </c>
      <c r="Z1345" s="53" t="s">
        <v>68</v>
      </c>
    </row>
    <row r="1346" spans="6:26" s="52" customFormat="1" ht="12" outlineLevel="2" x14ac:dyDescent="0.2">
      <c r="F1346" s="20">
        <v>21</v>
      </c>
      <c r="G1346" s="21" t="s">
        <v>10</v>
      </c>
      <c r="H1346" s="53" t="s">
        <v>892</v>
      </c>
      <c r="I1346" s="53"/>
      <c r="J1346" s="54" t="s">
        <v>1610</v>
      </c>
      <c r="K1346" s="21" t="s">
        <v>13</v>
      </c>
      <c r="L1346" s="55">
        <v>34</v>
      </c>
      <c r="M1346" s="24">
        <v>0</v>
      </c>
      <c r="N1346" s="55">
        <f t="shared" si="162"/>
        <v>34</v>
      </c>
      <c r="O1346" s="24">
        <v>0</v>
      </c>
      <c r="P1346" s="25">
        <f t="shared" si="163"/>
        <v>0</v>
      </c>
      <c r="Q1346" s="56"/>
      <c r="R1346" s="57">
        <f>N1346*Q1346</f>
        <v>0</v>
      </c>
      <c r="S1346" s="56"/>
      <c r="T1346" s="57">
        <f>N1346*S1346</f>
        <v>0</v>
      </c>
      <c r="U1346" s="25">
        <v>21</v>
      </c>
      <c r="V1346" s="25">
        <f>P1346*(U1346/100)</f>
        <v>0</v>
      </c>
      <c r="W1346" s="25">
        <f>P1346+V1346</f>
        <v>0</v>
      </c>
      <c r="X1346" s="54"/>
      <c r="Y1346" s="53" t="s">
        <v>102</v>
      </c>
      <c r="Z1346" s="53" t="s">
        <v>68</v>
      </c>
    </row>
    <row r="1347" spans="6:26" s="52" customFormat="1" ht="12" outlineLevel="2" x14ac:dyDescent="0.2">
      <c r="F1347" s="20">
        <v>22</v>
      </c>
      <c r="G1347" s="21" t="s">
        <v>10</v>
      </c>
      <c r="H1347" s="53" t="s">
        <v>893</v>
      </c>
      <c r="I1347" s="53"/>
      <c r="J1347" s="54" t="s">
        <v>1727</v>
      </c>
      <c r="K1347" s="21" t="s">
        <v>13</v>
      </c>
      <c r="L1347" s="55">
        <v>2</v>
      </c>
      <c r="M1347" s="24">
        <v>0</v>
      </c>
      <c r="N1347" s="55">
        <f t="shared" si="162"/>
        <v>2</v>
      </c>
      <c r="O1347" s="24">
        <v>0</v>
      </c>
      <c r="P1347" s="25">
        <f t="shared" si="163"/>
        <v>0</v>
      </c>
      <c r="Q1347" s="56"/>
      <c r="R1347" s="57">
        <f>N1347*Q1347</f>
        <v>0</v>
      </c>
      <c r="S1347" s="56"/>
      <c r="T1347" s="57">
        <f>N1347*S1347</f>
        <v>0</v>
      </c>
      <c r="U1347" s="25">
        <v>21</v>
      </c>
      <c r="V1347" s="25">
        <f>P1347*(U1347/100)</f>
        <v>0</v>
      </c>
      <c r="W1347" s="25">
        <f>P1347+V1347</f>
        <v>0</v>
      </c>
      <c r="X1347" s="54"/>
      <c r="Y1347" s="53" t="s">
        <v>102</v>
      </c>
      <c r="Z1347" s="53" t="s">
        <v>68</v>
      </c>
    </row>
    <row r="1348" spans="6:26" s="52" customFormat="1" ht="12" outlineLevel="2" x14ac:dyDescent="0.2">
      <c r="F1348" s="20">
        <v>23</v>
      </c>
      <c r="G1348" s="21" t="s">
        <v>10</v>
      </c>
      <c r="H1348" s="53" t="s">
        <v>894</v>
      </c>
      <c r="I1348" s="53"/>
      <c r="J1348" s="54" t="s">
        <v>1889</v>
      </c>
      <c r="K1348" s="21" t="s">
        <v>13</v>
      </c>
      <c r="L1348" s="55">
        <v>77</v>
      </c>
      <c r="M1348" s="24">
        <v>0</v>
      </c>
      <c r="N1348" s="55">
        <f t="shared" si="162"/>
        <v>77</v>
      </c>
      <c r="O1348" s="24">
        <v>0</v>
      </c>
      <c r="P1348" s="25">
        <f t="shared" si="163"/>
        <v>0</v>
      </c>
      <c r="Q1348" s="56"/>
      <c r="R1348" s="57">
        <f>N1348*Q1348</f>
        <v>0</v>
      </c>
      <c r="S1348" s="56"/>
      <c r="T1348" s="57">
        <f>N1348*S1348</f>
        <v>0</v>
      </c>
      <c r="U1348" s="25">
        <v>21</v>
      </c>
      <c r="V1348" s="25">
        <f>P1348*(U1348/100)</f>
        <v>0</v>
      </c>
      <c r="W1348" s="25">
        <f>P1348+V1348</f>
        <v>0</v>
      </c>
      <c r="X1348" s="54"/>
      <c r="Y1348" s="53" t="s">
        <v>102</v>
      </c>
      <c r="Z1348" s="53" t="s">
        <v>68</v>
      </c>
    </row>
    <row r="1349" spans="6:26" s="52" customFormat="1" ht="12" outlineLevel="2" x14ac:dyDescent="0.2">
      <c r="F1349" s="20">
        <v>24</v>
      </c>
      <c r="G1349" s="21" t="s">
        <v>10</v>
      </c>
      <c r="H1349" s="53" t="s">
        <v>895</v>
      </c>
      <c r="I1349" s="53"/>
      <c r="J1349" s="54" t="s">
        <v>1887</v>
      </c>
      <c r="K1349" s="21" t="s">
        <v>13</v>
      </c>
      <c r="L1349" s="55">
        <v>34</v>
      </c>
      <c r="M1349" s="24">
        <v>0</v>
      </c>
      <c r="N1349" s="55">
        <f t="shared" si="162"/>
        <v>34</v>
      </c>
      <c r="O1349" s="24">
        <v>0</v>
      </c>
      <c r="P1349" s="25">
        <f t="shared" si="163"/>
        <v>0</v>
      </c>
      <c r="Q1349" s="56"/>
      <c r="R1349" s="57">
        <f>N1349*Q1349</f>
        <v>0</v>
      </c>
      <c r="S1349" s="56"/>
      <c r="T1349" s="57">
        <f>N1349*S1349</f>
        <v>0</v>
      </c>
      <c r="U1349" s="25">
        <v>21</v>
      </c>
      <c r="V1349" s="25">
        <f>P1349*(U1349/100)</f>
        <v>0</v>
      </c>
      <c r="W1349" s="25">
        <f>P1349+V1349</f>
        <v>0</v>
      </c>
      <c r="X1349" s="54"/>
      <c r="Y1349" s="53" t="s">
        <v>102</v>
      </c>
      <c r="Z1349" s="53" t="s">
        <v>68</v>
      </c>
    </row>
    <row r="1350" spans="6:26" s="52" customFormat="1" ht="12" outlineLevel="2" x14ac:dyDescent="0.2">
      <c r="F1350" s="20">
        <v>25</v>
      </c>
      <c r="G1350" s="21" t="s">
        <v>10</v>
      </c>
      <c r="H1350" s="53" t="s">
        <v>896</v>
      </c>
      <c r="I1350" s="53"/>
      <c r="J1350" s="54" t="s">
        <v>1888</v>
      </c>
      <c r="K1350" s="21" t="s">
        <v>13</v>
      </c>
      <c r="L1350" s="55">
        <v>2</v>
      </c>
      <c r="M1350" s="24">
        <v>0</v>
      </c>
      <c r="N1350" s="55">
        <f t="shared" si="162"/>
        <v>2</v>
      </c>
      <c r="O1350" s="24">
        <v>0</v>
      </c>
      <c r="P1350" s="25">
        <f t="shared" si="163"/>
        <v>0</v>
      </c>
      <c r="Q1350" s="56"/>
      <c r="R1350" s="57">
        <f>N1350*Q1350</f>
        <v>0</v>
      </c>
      <c r="S1350" s="56"/>
      <c r="T1350" s="57">
        <f>N1350*S1350</f>
        <v>0</v>
      </c>
      <c r="U1350" s="25">
        <v>21</v>
      </c>
      <c r="V1350" s="25">
        <f>P1350*(U1350/100)</f>
        <v>0</v>
      </c>
      <c r="W1350" s="25">
        <f>P1350+V1350</f>
        <v>0</v>
      </c>
      <c r="X1350" s="54"/>
      <c r="Y1350" s="53" t="s">
        <v>102</v>
      </c>
      <c r="Z1350" s="53" t="s">
        <v>68</v>
      </c>
    </row>
    <row r="1351" spans="6:26" s="52" customFormat="1" ht="12" outlineLevel="2" x14ac:dyDescent="0.2">
      <c r="F1351" s="20">
        <v>26</v>
      </c>
      <c r="G1351" s="21" t="s">
        <v>10</v>
      </c>
      <c r="H1351" s="53" t="s">
        <v>897</v>
      </c>
      <c r="I1351" s="53"/>
      <c r="J1351" s="54" t="s">
        <v>1284</v>
      </c>
      <c r="K1351" s="21" t="s">
        <v>13</v>
      </c>
      <c r="L1351" s="55">
        <v>80</v>
      </c>
      <c r="M1351" s="24">
        <v>0</v>
      </c>
      <c r="N1351" s="55">
        <f t="shared" si="162"/>
        <v>80</v>
      </c>
      <c r="O1351" s="24">
        <v>0</v>
      </c>
      <c r="P1351" s="25">
        <f t="shared" si="163"/>
        <v>0</v>
      </c>
      <c r="Q1351" s="56"/>
      <c r="R1351" s="57">
        <f>N1351*Q1351</f>
        <v>0</v>
      </c>
      <c r="S1351" s="56"/>
      <c r="T1351" s="57">
        <f>N1351*S1351</f>
        <v>0</v>
      </c>
      <c r="U1351" s="25">
        <v>21</v>
      </c>
      <c r="V1351" s="25">
        <f>P1351*(U1351/100)</f>
        <v>0</v>
      </c>
      <c r="W1351" s="25">
        <f>P1351+V1351</f>
        <v>0</v>
      </c>
      <c r="X1351" s="54"/>
      <c r="Y1351" s="53" t="s">
        <v>102</v>
      </c>
      <c r="Z1351" s="53" t="s">
        <v>68</v>
      </c>
    </row>
    <row r="1352" spans="6:26" s="52" customFormat="1" ht="12" outlineLevel="2" x14ac:dyDescent="0.2">
      <c r="F1352" s="20">
        <v>27</v>
      </c>
      <c r="G1352" s="21" t="s">
        <v>10</v>
      </c>
      <c r="H1352" s="53" t="s">
        <v>898</v>
      </c>
      <c r="I1352" s="53"/>
      <c r="J1352" s="54" t="s">
        <v>1680</v>
      </c>
      <c r="K1352" s="21" t="s">
        <v>13</v>
      </c>
      <c r="L1352" s="55">
        <v>2</v>
      </c>
      <c r="M1352" s="24">
        <v>0</v>
      </c>
      <c r="N1352" s="55">
        <f t="shared" si="162"/>
        <v>2</v>
      </c>
      <c r="O1352" s="24">
        <v>0</v>
      </c>
      <c r="P1352" s="25">
        <f t="shared" si="163"/>
        <v>0</v>
      </c>
      <c r="Q1352" s="56"/>
      <c r="R1352" s="57">
        <f>N1352*Q1352</f>
        <v>0</v>
      </c>
      <c r="S1352" s="56"/>
      <c r="T1352" s="57">
        <f>N1352*S1352</f>
        <v>0</v>
      </c>
      <c r="U1352" s="25">
        <v>21</v>
      </c>
      <c r="V1352" s="25">
        <f>P1352*(U1352/100)</f>
        <v>0</v>
      </c>
      <c r="W1352" s="25">
        <f>P1352+V1352</f>
        <v>0</v>
      </c>
      <c r="X1352" s="54"/>
      <c r="Y1352" s="53" t="s">
        <v>102</v>
      </c>
      <c r="Z1352" s="53" t="s">
        <v>68</v>
      </c>
    </row>
    <row r="1353" spans="6:26" s="52" customFormat="1" ht="12" outlineLevel="2" x14ac:dyDescent="0.2">
      <c r="F1353" s="20">
        <v>28</v>
      </c>
      <c r="G1353" s="21" t="s">
        <v>10</v>
      </c>
      <c r="H1353" s="53" t="s">
        <v>899</v>
      </c>
      <c r="I1353" s="53"/>
      <c r="J1353" s="54" t="s">
        <v>1421</v>
      </c>
      <c r="K1353" s="21" t="s">
        <v>13</v>
      </c>
      <c r="L1353" s="55">
        <v>2</v>
      </c>
      <c r="M1353" s="24">
        <v>0</v>
      </c>
      <c r="N1353" s="55">
        <f t="shared" si="162"/>
        <v>2</v>
      </c>
      <c r="O1353" s="24">
        <v>0</v>
      </c>
      <c r="P1353" s="25">
        <f t="shared" si="163"/>
        <v>0</v>
      </c>
      <c r="Q1353" s="56"/>
      <c r="R1353" s="57">
        <f>N1353*Q1353</f>
        <v>0</v>
      </c>
      <c r="S1353" s="56"/>
      <c r="T1353" s="57">
        <f>N1353*S1353</f>
        <v>0</v>
      </c>
      <c r="U1353" s="25">
        <v>21</v>
      </c>
      <c r="V1353" s="25">
        <f>P1353*(U1353/100)</f>
        <v>0</v>
      </c>
      <c r="W1353" s="25">
        <f>P1353+V1353</f>
        <v>0</v>
      </c>
      <c r="X1353" s="54"/>
      <c r="Y1353" s="53" t="s">
        <v>102</v>
      </c>
      <c r="Z1353" s="53" t="s">
        <v>68</v>
      </c>
    </row>
    <row r="1354" spans="6:26" s="52" customFormat="1" ht="12" outlineLevel="2" x14ac:dyDescent="0.2">
      <c r="F1354" s="20">
        <v>29</v>
      </c>
      <c r="G1354" s="21" t="s">
        <v>10</v>
      </c>
      <c r="H1354" s="53" t="s">
        <v>900</v>
      </c>
      <c r="I1354" s="53"/>
      <c r="J1354" s="54" t="s">
        <v>1342</v>
      </c>
      <c r="K1354" s="21" t="s">
        <v>13</v>
      </c>
      <c r="L1354" s="55">
        <v>113</v>
      </c>
      <c r="M1354" s="24">
        <v>0</v>
      </c>
      <c r="N1354" s="55">
        <f t="shared" si="162"/>
        <v>113</v>
      </c>
      <c r="O1354" s="24">
        <v>0</v>
      </c>
      <c r="P1354" s="25">
        <f t="shared" si="163"/>
        <v>0</v>
      </c>
      <c r="Q1354" s="56"/>
      <c r="R1354" s="57">
        <f>N1354*Q1354</f>
        <v>0</v>
      </c>
      <c r="S1354" s="56"/>
      <c r="T1354" s="57">
        <f>N1354*S1354</f>
        <v>0</v>
      </c>
      <c r="U1354" s="25">
        <v>21</v>
      </c>
      <c r="V1354" s="25">
        <f>P1354*(U1354/100)</f>
        <v>0</v>
      </c>
      <c r="W1354" s="25">
        <f>P1354+V1354</f>
        <v>0</v>
      </c>
      <c r="X1354" s="54"/>
      <c r="Y1354" s="53" t="s">
        <v>102</v>
      </c>
      <c r="Z1354" s="53" t="s">
        <v>68</v>
      </c>
    </row>
    <row r="1355" spans="6:26" s="52" customFormat="1" ht="12" outlineLevel="2" x14ac:dyDescent="0.2">
      <c r="F1355" s="20">
        <v>30</v>
      </c>
      <c r="G1355" s="21" t="s">
        <v>10</v>
      </c>
      <c r="H1355" s="53" t="s">
        <v>901</v>
      </c>
      <c r="I1355" s="53"/>
      <c r="J1355" s="54" t="s">
        <v>1671</v>
      </c>
      <c r="K1355" s="21" t="s">
        <v>15</v>
      </c>
      <c r="L1355" s="55">
        <v>19</v>
      </c>
      <c r="M1355" s="24">
        <v>0</v>
      </c>
      <c r="N1355" s="55">
        <f t="shared" si="162"/>
        <v>19</v>
      </c>
      <c r="O1355" s="24">
        <v>0</v>
      </c>
      <c r="P1355" s="25">
        <f t="shared" si="163"/>
        <v>0</v>
      </c>
      <c r="Q1355" s="56"/>
      <c r="R1355" s="57">
        <f>N1355*Q1355</f>
        <v>0</v>
      </c>
      <c r="S1355" s="56"/>
      <c r="T1355" s="57">
        <f>N1355*S1355</f>
        <v>0</v>
      </c>
      <c r="U1355" s="25">
        <v>21</v>
      </c>
      <c r="V1355" s="25">
        <f>P1355*(U1355/100)</f>
        <v>0</v>
      </c>
      <c r="W1355" s="25">
        <f>P1355+V1355</f>
        <v>0</v>
      </c>
      <c r="X1355" s="54"/>
      <c r="Y1355" s="53" t="s">
        <v>102</v>
      </c>
      <c r="Z1355" s="53" t="s">
        <v>68</v>
      </c>
    </row>
    <row r="1356" spans="6:26" s="52" customFormat="1" ht="12" outlineLevel="2" x14ac:dyDescent="0.2">
      <c r="F1356" s="20">
        <v>31</v>
      </c>
      <c r="G1356" s="21" t="s">
        <v>10</v>
      </c>
      <c r="H1356" s="53" t="s">
        <v>902</v>
      </c>
      <c r="I1356" s="53"/>
      <c r="J1356" s="54" t="s">
        <v>1679</v>
      </c>
      <c r="K1356" s="21" t="s">
        <v>16</v>
      </c>
      <c r="L1356" s="55">
        <v>3</v>
      </c>
      <c r="M1356" s="24">
        <v>0</v>
      </c>
      <c r="N1356" s="55">
        <f t="shared" si="162"/>
        <v>3</v>
      </c>
      <c r="O1356" s="24">
        <v>0</v>
      </c>
      <c r="P1356" s="25">
        <f t="shared" si="163"/>
        <v>0</v>
      </c>
      <c r="Q1356" s="56"/>
      <c r="R1356" s="57">
        <f>N1356*Q1356</f>
        <v>0</v>
      </c>
      <c r="S1356" s="56"/>
      <c r="T1356" s="57">
        <f>N1356*S1356</f>
        <v>0</v>
      </c>
      <c r="U1356" s="25">
        <v>21</v>
      </c>
      <c r="V1356" s="25">
        <f>P1356*(U1356/100)</f>
        <v>0</v>
      </c>
      <c r="W1356" s="25">
        <f>P1356+V1356</f>
        <v>0</v>
      </c>
      <c r="X1356" s="54"/>
      <c r="Y1356" s="53" t="s">
        <v>102</v>
      </c>
      <c r="Z1356" s="53" t="s">
        <v>68</v>
      </c>
    </row>
    <row r="1357" spans="6:26" s="52" customFormat="1" ht="12" outlineLevel="2" x14ac:dyDescent="0.2">
      <c r="F1357" s="20">
        <v>32</v>
      </c>
      <c r="G1357" s="21" t="s">
        <v>10</v>
      </c>
      <c r="H1357" s="53" t="s">
        <v>903</v>
      </c>
      <c r="I1357" s="53"/>
      <c r="J1357" s="54" t="s">
        <v>1892</v>
      </c>
      <c r="K1357" s="21" t="s">
        <v>13</v>
      </c>
      <c r="L1357" s="55">
        <v>2</v>
      </c>
      <c r="M1357" s="24">
        <v>0</v>
      </c>
      <c r="N1357" s="55">
        <f t="shared" si="162"/>
        <v>2</v>
      </c>
      <c r="O1357" s="24">
        <v>0</v>
      </c>
      <c r="P1357" s="25">
        <f t="shared" si="163"/>
        <v>0</v>
      </c>
      <c r="Q1357" s="56"/>
      <c r="R1357" s="57">
        <f>N1357*Q1357</f>
        <v>0</v>
      </c>
      <c r="S1357" s="56"/>
      <c r="T1357" s="57">
        <f>N1357*S1357</f>
        <v>0</v>
      </c>
      <c r="U1357" s="25">
        <v>21</v>
      </c>
      <c r="V1357" s="25">
        <f>P1357*(U1357/100)</f>
        <v>0</v>
      </c>
      <c r="W1357" s="25">
        <f>P1357+V1357</f>
        <v>0</v>
      </c>
      <c r="X1357" s="54"/>
      <c r="Y1357" s="53" t="s">
        <v>102</v>
      </c>
      <c r="Z1357" s="53" t="s">
        <v>68</v>
      </c>
    </row>
    <row r="1358" spans="6:26" s="52" customFormat="1" ht="12" outlineLevel="2" x14ac:dyDescent="0.2">
      <c r="F1358" s="20">
        <v>33</v>
      </c>
      <c r="G1358" s="21" t="s">
        <v>10</v>
      </c>
      <c r="H1358" s="53" t="s">
        <v>904</v>
      </c>
      <c r="I1358" s="53"/>
      <c r="J1358" s="54" t="s">
        <v>1702</v>
      </c>
      <c r="K1358" s="21" t="s">
        <v>15</v>
      </c>
      <c r="L1358" s="55">
        <v>19</v>
      </c>
      <c r="M1358" s="24">
        <v>0</v>
      </c>
      <c r="N1358" s="55">
        <f t="shared" si="162"/>
        <v>19</v>
      </c>
      <c r="O1358" s="24">
        <v>0</v>
      </c>
      <c r="P1358" s="25">
        <f t="shared" si="163"/>
        <v>0</v>
      </c>
      <c r="Q1358" s="56"/>
      <c r="R1358" s="57">
        <f>N1358*Q1358</f>
        <v>0</v>
      </c>
      <c r="S1358" s="56"/>
      <c r="T1358" s="57">
        <f>N1358*S1358</f>
        <v>0</v>
      </c>
      <c r="U1358" s="25">
        <v>21</v>
      </c>
      <c r="V1358" s="25">
        <f>P1358*(U1358/100)</f>
        <v>0</v>
      </c>
      <c r="W1358" s="25">
        <f>P1358+V1358</f>
        <v>0</v>
      </c>
      <c r="X1358" s="54"/>
      <c r="Y1358" s="53" t="s">
        <v>102</v>
      </c>
      <c r="Z1358" s="53" t="s">
        <v>68</v>
      </c>
    </row>
    <row r="1359" spans="6:26" s="52" customFormat="1" ht="12" outlineLevel="2" x14ac:dyDescent="0.2">
      <c r="F1359" s="20">
        <v>34</v>
      </c>
      <c r="G1359" s="21" t="s">
        <v>10</v>
      </c>
      <c r="H1359" s="53" t="s">
        <v>905</v>
      </c>
      <c r="I1359" s="53"/>
      <c r="J1359" s="54" t="s">
        <v>1349</v>
      </c>
      <c r="K1359" s="21" t="s">
        <v>6</v>
      </c>
      <c r="L1359" s="55">
        <v>16</v>
      </c>
      <c r="M1359" s="24">
        <v>0</v>
      </c>
      <c r="N1359" s="55">
        <f t="shared" si="162"/>
        <v>16</v>
      </c>
      <c r="O1359" s="24">
        <v>0</v>
      </c>
      <c r="P1359" s="25">
        <f t="shared" si="163"/>
        <v>0</v>
      </c>
      <c r="Q1359" s="56"/>
      <c r="R1359" s="57">
        <f>N1359*Q1359</f>
        <v>0</v>
      </c>
      <c r="S1359" s="56"/>
      <c r="T1359" s="57">
        <f>N1359*S1359</f>
        <v>0</v>
      </c>
      <c r="U1359" s="25">
        <v>21</v>
      </c>
      <c r="V1359" s="25">
        <f>P1359*(U1359/100)</f>
        <v>0</v>
      </c>
      <c r="W1359" s="25">
        <f>P1359+V1359</f>
        <v>0</v>
      </c>
      <c r="X1359" s="54"/>
      <c r="Y1359" s="53" t="s">
        <v>102</v>
      </c>
      <c r="Z1359" s="53" t="s">
        <v>68</v>
      </c>
    </row>
    <row r="1360" spans="6:26" s="52" customFormat="1" ht="12" outlineLevel="2" x14ac:dyDescent="0.2">
      <c r="F1360" s="20">
        <v>35</v>
      </c>
      <c r="G1360" s="21" t="s">
        <v>10</v>
      </c>
      <c r="H1360" s="53" t="s">
        <v>906</v>
      </c>
      <c r="I1360" s="53"/>
      <c r="J1360" s="54" t="s">
        <v>1468</v>
      </c>
      <c r="K1360" s="21" t="s">
        <v>14</v>
      </c>
      <c r="L1360" s="55">
        <v>0.1</v>
      </c>
      <c r="M1360" s="24">
        <v>0</v>
      </c>
      <c r="N1360" s="55">
        <f t="shared" si="162"/>
        <v>0.1</v>
      </c>
      <c r="O1360" s="24">
        <v>0</v>
      </c>
      <c r="P1360" s="25">
        <f t="shared" si="163"/>
        <v>0</v>
      </c>
      <c r="Q1360" s="56"/>
      <c r="R1360" s="57">
        <f>N1360*Q1360</f>
        <v>0</v>
      </c>
      <c r="S1360" s="56"/>
      <c r="T1360" s="57">
        <f>N1360*S1360</f>
        <v>0</v>
      </c>
      <c r="U1360" s="25">
        <v>21</v>
      </c>
      <c r="V1360" s="25">
        <f>P1360*(U1360/100)</f>
        <v>0</v>
      </c>
      <c r="W1360" s="25">
        <f>P1360+V1360</f>
        <v>0</v>
      </c>
      <c r="X1360" s="54"/>
      <c r="Y1360" s="53" t="s">
        <v>102</v>
      </c>
      <c r="Z1360" s="53" t="s">
        <v>68</v>
      </c>
    </row>
    <row r="1361" spans="6:26" s="52" customFormat="1" ht="12" outlineLevel="2" x14ac:dyDescent="0.2">
      <c r="F1361" s="20">
        <v>36</v>
      </c>
      <c r="G1361" s="21" t="s">
        <v>10</v>
      </c>
      <c r="H1361" s="53" t="s">
        <v>907</v>
      </c>
      <c r="I1361" s="53"/>
      <c r="J1361" s="54" t="s">
        <v>1321</v>
      </c>
      <c r="K1361" s="21" t="s">
        <v>11</v>
      </c>
      <c r="L1361" s="55">
        <v>6</v>
      </c>
      <c r="M1361" s="24">
        <v>0</v>
      </c>
      <c r="N1361" s="55">
        <f t="shared" si="162"/>
        <v>6</v>
      </c>
      <c r="O1361" s="24">
        <v>0</v>
      </c>
      <c r="P1361" s="25">
        <f t="shared" si="163"/>
        <v>0</v>
      </c>
      <c r="Q1361" s="56"/>
      <c r="R1361" s="57">
        <f>N1361*Q1361</f>
        <v>0</v>
      </c>
      <c r="S1361" s="56"/>
      <c r="T1361" s="57">
        <f>N1361*S1361</f>
        <v>0</v>
      </c>
      <c r="U1361" s="25">
        <v>21</v>
      </c>
      <c r="V1361" s="25">
        <f>P1361*(U1361/100)</f>
        <v>0</v>
      </c>
      <c r="W1361" s="25">
        <f>P1361+V1361</f>
        <v>0</v>
      </c>
      <c r="X1361" s="54"/>
      <c r="Y1361" s="53" t="s">
        <v>102</v>
      </c>
      <c r="Z1361" s="53" t="s">
        <v>68</v>
      </c>
    </row>
    <row r="1362" spans="6:26" s="52" customFormat="1" ht="12" outlineLevel="2" x14ac:dyDescent="0.2">
      <c r="F1362" s="20">
        <v>37</v>
      </c>
      <c r="G1362" s="21" t="s">
        <v>10</v>
      </c>
      <c r="H1362" s="53" t="s">
        <v>908</v>
      </c>
      <c r="I1362" s="53"/>
      <c r="J1362" s="54" t="s">
        <v>1330</v>
      </c>
      <c r="K1362" s="21" t="s">
        <v>11</v>
      </c>
      <c r="L1362" s="55">
        <v>2</v>
      </c>
      <c r="M1362" s="24">
        <v>0</v>
      </c>
      <c r="N1362" s="55">
        <f t="shared" si="162"/>
        <v>2</v>
      </c>
      <c r="O1362" s="24">
        <v>0</v>
      </c>
      <c r="P1362" s="25">
        <f t="shared" si="163"/>
        <v>0</v>
      </c>
      <c r="Q1362" s="56"/>
      <c r="R1362" s="57">
        <f>N1362*Q1362</f>
        <v>0</v>
      </c>
      <c r="S1362" s="56"/>
      <c r="T1362" s="57">
        <f>N1362*S1362</f>
        <v>0</v>
      </c>
      <c r="U1362" s="25">
        <v>21</v>
      </c>
      <c r="V1362" s="25">
        <f>P1362*(U1362/100)</f>
        <v>0</v>
      </c>
      <c r="W1362" s="25">
        <f>P1362+V1362</f>
        <v>0</v>
      </c>
      <c r="X1362" s="54"/>
      <c r="Y1362" s="53" t="s">
        <v>102</v>
      </c>
      <c r="Z1362" s="53" t="s">
        <v>68</v>
      </c>
    </row>
    <row r="1363" spans="6:26" s="52" customFormat="1" ht="12" outlineLevel="2" x14ac:dyDescent="0.2">
      <c r="F1363" s="20">
        <v>38</v>
      </c>
      <c r="G1363" s="21" t="s">
        <v>10</v>
      </c>
      <c r="H1363" s="53" t="s">
        <v>909</v>
      </c>
      <c r="I1363" s="53"/>
      <c r="J1363" s="54" t="s">
        <v>1922</v>
      </c>
      <c r="K1363" s="21" t="s">
        <v>16</v>
      </c>
      <c r="L1363" s="55">
        <v>5.7</v>
      </c>
      <c r="M1363" s="24">
        <v>0</v>
      </c>
      <c r="N1363" s="55">
        <f t="shared" si="162"/>
        <v>5.7</v>
      </c>
      <c r="O1363" s="24">
        <v>0</v>
      </c>
      <c r="P1363" s="25">
        <f t="shared" si="163"/>
        <v>0</v>
      </c>
      <c r="Q1363" s="56"/>
      <c r="R1363" s="57">
        <f>N1363*Q1363</f>
        <v>0</v>
      </c>
      <c r="S1363" s="56"/>
      <c r="T1363" s="57">
        <f>N1363*S1363</f>
        <v>0</v>
      </c>
      <c r="U1363" s="25">
        <v>21</v>
      </c>
      <c r="V1363" s="25">
        <f>P1363*(U1363/100)</f>
        <v>0</v>
      </c>
      <c r="W1363" s="25">
        <f>P1363+V1363</f>
        <v>0</v>
      </c>
      <c r="X1363" s="54"/>
      <c r="Y1363" s="53" t="s">
        <v>102</v>
      </c>
      <c r="Z1363" s="53" t="s">
        <v>68</v>
      </c>
    </row>
    <row r="1364" spans="6:26" s="52" customFormat="1" ht="12" outlineLevel="2" x14ac:dyDescent="0.2">
      <c r="F1364" s="20">
        <v>39</v>
      </c>
      <c r="G1364" s="21" t="s">
        <v>10</v>
      </c>
      <c r="H1364" s="53" t="s">
        <v>910</v>
      </c>
      <c r="I1364" s="53"/>
      <c r="J1364" s="54" t="s">
        <v>1502</v>
      </c>
      <c r="K1364" s="21" t="s">
        <v>5</v>
      </c>
      <c r="L1364" s="55">
        <v>2</v>
      </c>
      <c r="M1364" s="24">
        <v>0</v>
      </c>
      <c r="N1364" s="55">
        <f t="shared" si="162"/>
        <v>2</v>
      </c>
      <c r="O1364" s="24">
        <v>0</v>
      </c>
      <c r="P1364" s="25">
        <f t="shared" si="163"/>
        <v>0</v>
      </c>
      <c r="Q1364" s="56"/>
      <c r="R1364" s="57">
        <f>N1364*Q1364</f>
        <v>0</v>
      </c>
      <c r="S1364" s="56"/>
      <c r="T1364" s="57">
        <f>N1364*S1364</f>
        <v>0</v>
      </c>
      <c r="U1364" s="25">
        <v>21</v>
      </c>
      <c r="V1364" s="25">
        <f>P1364*(U1364/100)</f>
        <v>0</v>
      </c>
      <c r="W1364" s="25">
        <f>P1364+V1364</f>
        <v>0</v>
      </c>
      <c r="X1364" s="54"/>
      <c r="Y1364" s="53" t="s">
        <v>102</v>
      </c>
      <c r="Z1364" s="53" t="s">
        <v>68</v>
      </c>
    </row>
    <row r="1365" spans="6:26" s="52" customFormat="1" ht="12" outlineLevel="2" x14ac:dyDescent="0.2">
      <c r="F1365" s="20">
        <v>40</v>
      </c>
      <c r="G1365" s="21" t="s">
        <v>10</v>
      </c>
      <c r="H1365" s="53" t="s">
        <v>911</v>
      </c>
      <c r="I1365" s="53"/>
      <c r="J1365" s="54" t="s">
        <v>1771</v>
      </c>
      <c r="K1365" s="21" t="s">
        <v>16</v>
      </c>
      <c r="L1365" s="55">
        <v>2</v>
      </c>
      <c r="M1365" s="24">
        <v>0</v>
      </c>
      <c r="N1365" s="55">
        <f t="shared" si="162"/>
        <v>2</v>
      </c>
      <c r="O1365" s="24">
        <v>0</v>
      </c>
      <c r="P1365" s="25">
        <f t="shared" si="163"/>
        <v>0</v>
      </c>
      <c r="Q1365" s="56"/>
      <c r="R1365" s="57">
        <f>N1365*Q1365</f>
        <v>0</v>
      </c>
      <c r="S1365" s="56"/>
      <c r="T1365" s="57">
        <f>N1365*S1365</f>
        <v>0</v>
      </c>
      <c r="U1365" s="25">
        <v>21</v>
      </c>
      <c r="V1365" s="25">
        <f>P1365*(U1365/100)</f>
        <v>0</v>
      </c>
      <c r="W1365" s="25">
        <f>P1365+V1365</f>
        <v>0</v>
      </c>
      <c r="X1365" s="54"/>
      <c r="Y1365" s="53" t="s">
        <v>102</v>
      </c>
      <c r="Z1365" s="53" t="s">
        <v>68</v>
      </c>
    </row>
    <row r="1366" spans="6:26" s="52" customFormat="1" ht="12" outlineLevel="2" x14ac:dyDescent="0.2">
      <c r="F1366" s="20">
        <v>41</v>
      </c>
      <c r="G1366" s="21" t="s">
        <v>10</v>
      </c>
      <c r="H1366" s="53" t="s">
        <v>912</v>
      </c>
      <c r="I1366" s="53"/>
      <c r="J1366" s="54" t="s">
        <v>1668</v>
      </c>
      <c r="K1366" s="21" t="s">
        <v>13</v>
      </c>
      <c r="L1366" s="55">
        <v>6</v>
      </c>
      <c r="M1366" s="24">
        <v>0</v>
      </c>
      <c r="N1366" s="55">
        <f t="shared" si="162"/>
        <v>6</v>
      </c>
      <c r="O1366" s="24">
        <v>0</v>
      </c>
      <c r="P1366" s="25">
        <f t="shared" si="163"/>
        <v>0</v>
      </c>
      <c r="Q1366" s="56"/>
      <c r="R1366" s="57">
        <f>N1366*Q1366</f>
        <v>0</v>
      </c>
      <c r="S1366" s="56"/>
      <c r="T1366" s="57">
        <f>N1366*S1366</f>
        <v>0</v>
      </c>
      <c r="U1366" s="25">
        <v>21</v>
      </c>
      <c r="V1366" s="25">
        <f>P1366*(U1366/100)</f>
        <v>0</v>
      </c>
      <c r="W1366" s="25">
        <f>P1366+V1366</f>
        <v>0</v>
      </c>
      <c r="X1366" s="54"/>
      <c r="Y1366" s="53" t="s">
        <v>102</v>
      </c>
      <c r="Z1366" s="53" t="s">
        <v>68</v>
      </c>
    </row>
    <row r="1367" spans="6:26" s="52" customFormat="1" ht="12" outlineLevel="2" x14ac:dyDescent="0.2">
      <c r="F1367" s="20">
        <v>42</v>
      </c>
      <c r="G1367" s="21" t="s">
        <v>10</v>
      </c>
      <c r="H1367" s="53" t="s">
        <v>913</v>
      </c>
      <c r="I1367" s="53"/>
      <c r="J1367" s="54" t="s">
        <v>1333</v>
      </c>
      <c r="K1367" s="21" t="s">
        <v>13</v>
      </c>
      <c r="L1367" s="55">
        <v>2</v>
      </c>
      <c r="M1367" s="24">
        <v>0</v>
      </c>
      <c r="N1367" s="55">
        <f t="shared" si="162"/>
        <v>2</v>
      </c>
      <c r="O1367" s="24">
        <v>0</v>
      </c>
      <c r="P1367" s="25">
        <f t="shared" si="163"/>
        <v>0</v>
      </c>
      <c r="Q1367" s="56"/>
      <c r="R1367" s="57">
        <f>N1367*Q1367</f>
        <v>0</v>
      </c>
      <c r="S1367" s="56"/>
      <c r="T1367" s="57">
        <f>N1367*S1367</f>
        <v>0</v>
      </c>
      <c r="U1367" s="25">
        <v>21</v>
      </c>
      <c r="V1367" s="25">
        <f>P1367*(U1367/100)</f>
        <v>0</v>
      </c>
      <c r="W1367" s="25">
        <f>P1367+V1367</f>
        <v>0</v>
      </c>
      <c r="X1367" s="54"/>
      <c r="Y1367" s="53" t="s">
        <v>102</v>
      </c>
      <c r="Z1367" s="53" t="s">
        <v>68</v>
      </c>
    </row>
    <row r="1368" spans="6:26" s="102" customFormat="1" ht="12.75" customHeight="1" outlineLevel="2" x14ac:dyDescent="0.2">
      <c r="F1368" s="103"/>
      <c r="G1368" s="104"/>
      <c r="H1368" s="104"/>
      <c r="I1368" s="104"/>
      <c r="J1368" s="105"/>
      <c r="K1368" s="104"/>
      <c r="L1368" s="106"/>
      <c r="M1368" s="107"/>
      <c r="N1368" s="106"/>
      <c r="O1368" s="107"/>
      <c r="P1368" s="108"/>
      <c r="Q1368" s="109"/>
      <c r="R1368" s="107"/>
      <c r="S1368" s="107"/>
      <c r="T1368" s="107"/>
      <c r="U1368" s="110" t="s">
        <v>3</v>
      </c>
      <c r="V1368" s="107"/>
      <c r="W1368" s="107"/>
      <c r="X1368" s="107"/>
      <c r="Y1368" s="104"/>
      <c r="Z1368" s="104"/>
    </row>
    <row r="1369" spans="6:26" s="43" customFormat="1" ht="16.5" customHeight="1" outlineLevel="1" x14ac:dyDescent="0.2">
      <c r="F1369" s="44"/>
      <c r="G1369" s="6"/>
      <c r="H1369" s="45"/>
      <c r="I1369" s="45"/>
      <c r="J1369" s="45" t="s">
        <v>1608</v>
      </c>
      <c r="K1369" s="6"/>
      <c r="L1369" s="46"/>
      <c r="M1369" s="47"/>
      <c r="N1369" s="46"/>
      <c r="O1369" s="47"/>
      <c r="P1369" s="48">
        <f>SUBTOTAL(9,P1370:P1392)</f>
        <v>0</v>
      </c>
      <c r="Q1369" s="49"/>
      <c r="R1369" s="50">
        <f>SUBTOTAL(9,R1370:R1392)</f>
        <v>0</v>
      </c>
      <c r="S1369" s="47"/>
      <c r="T1369" s="50">
        <f>SUBTOTAL(9,T1370:T1392)</f>
        <v>0</v>
      </c>
      <c r="U1369" s="100" t="s">
        <v>3</v>
      </c>
      <c r="V1369" s="48">
        <f>SUBTOTAL(9,V1370:V1392)</f>
        <v>0</v>
      </c>
      <c r="W1369" s="48">
        <f>SUBTOTAL(9,W1370:W1392)</f>
        <v>0</v>
      </c>
      <c r="X1369" s="51"/>
      <c r="Y1369" s="29"/>
      <c r="Z1369" s="29"/>
    </row>
    <row r="1370" spans="6:26" s="52" customFormat="1" ht="12" outlineLevel="2" x14ac:dyDescent="0.2">
      <c r="F1370" s="20">
        <v>1</v>
      </c>
      <c r="G1370" s="21" t="s">
        <v>10</v>
      </c>
      <c r="H1370" s="53" t="s">
        <v>920</v>
      </c>
      <c r="I1370" s="53"/>
      <c r="J1370" s="54" t="s">
        <v>1786</v>
      </c>
      <c r="K1370" s="21" t="s">
        <v>13</v>
      </c>
      <c r="L1370" s="55">
        <v>14</v>
      </c>
      <c r="M1370" s="24">
        <v>0</v>
      </c>
      <c r="N1370" s="55">
        <f t="shared" ref="N1370:N1391" si="164">L1370*(1+M1370/100)</f>
        <v>14</v>
      </c>
      <c r="O1370" s="24">
        <v>0</v>
      </c>
      <c r="P1370" s="25">
        <f t="shared" ref="P1370:P1391" si="165">N1370*O1370</f>
        <v>0</v>
      </c>
      <c r="Q1370" s="56"/>
      <c r="R1370" s="57">
        <f>N1370*Q1370</f>
        <v>0</v>
      </c>
      <c r="S1370" s="56"/>
      <c r="T1370" s="57">
        <f>N1370*S1370</f>
        <v>0</v>
      </c>
      <c r="U1370" s="25">
        <v>21</v>
      </c>
      <c r="V1370" s="25">
        <f>P1370*(U1370/100)</f>
        <v>0</v>
      </c>
      <c r="W1370" s="25">
        <f>P1370+V1370</f>
        <v>0</v>
      </c>
      <c r="X1370" s="54"/>
      <c r="Y1370" s="53" t="s">
        <v>102</v>
      </c>
      <c r="Z1370" s="53" t="s">
        <v>69</v>
      </c>
    </row>
    <row r="1371" spans="6:26" s="52" customFormat="1" ht="24" outlineLevel="2" x14ac:dyDescent="0.2">
      <c r="F1371" s="20">
        <v>2</v>
      </c>
      <c r="G1371" s="21" t="s">
        <v>10</v>
      </c>
      <c r="H1371" s="53" t="s">
        <v>921</v>
      </c>
      <c r="I1371" s="53"/>
      <c r="J1371" s="54" t="s">
        <v>2087</v>
      </c>
      <c r="K1371" s="21" t="s">
        <v>13</v>
      </c>
      <c r="L1371" s="55">
        <v>4</v>
      </c>
      <c r="M1371" s="24">
        <v>0</v>
      </c>
      <c r="N1371" s="55">
        <f t="shared" si="164"/>
        <v>4</v>
      </c>
      <c r="O1371" s="24">
        <v>0</v>
      </c>
      <c r="P1371" s="25">
        <f t="shared" si="165"/>
        <v>0</v>
      </c>
      <c r="Q1371" s="56"/>
      <c r="R1371" s="57">
        <f>N1371*Q1371</f>
        <v>0</v>
      </c>
      <c r="S1371" s="56"/>
      <c r="T1371" s="57">
        <f>N1371*S1371</f>
        <v>0</v>
      </c>
      <c r="U1371" s="25">
        <v>21</v>
      </c>
      <c r="V1371" s="25">
        <f>P1371*(U1371/100)</f>
        <v>0</v>
      </c>
      <c r="W1371" s="25">
        <f>P1371+V1371</f>
        <v>0</v>
      </c>
      <c r="X1371" s="54"/>
      <c r="Y1371" s="53" t="s">
        <v>102</v>
      </c>
      <c r="Z1371" s="53" t="s">
        <v>69</v>
      </c>
    </row>
    <row r="1372" spans="6:26" s="52" customFormat="1" ht="24" outlineLevel="2" x14ac:dyDescent="0.2">
      <c r="F1372" s="20">
        <v>3</v>
      </c>
      <c r="G1372" s="21" t="s">
        <v>10</v>
      </c>
      <c r="H1372" s="53" t="s">
        <v>922</v>
      </c>
      <c r="I1372" s="53"/>
      <c r="J1372" s="54" t="s">
        <v>2006</v>
      </c>
      <c r="K1372" s="21" t="s">
        <v>13</v>
      </c>
      <c r="L1372" s="55">
        <v>6</v>
      </c>
      <c r="M1372" s="24">
        <v>0</v>
      </c>
      <c r="N1372" s="55">
        <f t="shared" si="164"/>
        <v>6</v>
      </c>
      <c r="O1372" s="24">
        <v>0</v>
      </c>
      <c r="P1372" s="25">
        <f t="shared" si="165"/>
        <v>0</v>
      </c>
      <c r="Q1372" s="56"/>
      <c r="R1372" s="57">
        <f>N1372*Q1372</f>
        <v>0</v>
      </c>
      <c r="S1372" s="56"/>
      <c r="T1372" s="57">
        <f>N1372*S1372</f>
        <v>0</v>
      </c>
      <c r="U1372" s="25">
        <v>21</v>
      </c>
      <c r="V1372" s="25">
        <f>P1372*(U1372/100)</f>
        <v>0</v>
      </c>
      <c r="W1372" s="25">
        <f>P1372+V1372</f>
        <v>0</v>
      </c>
      <c r="X1372" s="54"/>
      <c r="Y1372" s="53" t="s">
        <v>102</v>
      </c>
      <c r="Z1372" s="53" t="s">
        <v>69</v>
      </c>
    </row>
    <row r="1373" spans="6:26" s="52" customFormat="1" ht="24" outlineLevel="2" x14ac:dyDescent="0.2">
      <c r="F1373" s="20">
        <v>4</v>
      </c>
      <c r="G1373" s="21" t="s">
        <v>10</v>
      </c>
      <c r="H1373" s="53" t="s">
        <v>923</v>
      </c>
      <c r="I1373" s="53"/>
      <c r="J1373" s="54" t="s">
        <v>2027</v>
      </c>
      <c r="K1373" s="21" t="s">
        <v>13</v>
      </c>
      <c r="L1373" s="55">
        <v>4</v>
      </c>
      <c r="M1373" s="24">
        <v>0</v>
      </c>
      <c r="N1373" s="55">
        <f t="shared" si="164"/>
        <v>4</v>
      </c>
      <c r="O1373" s="24">
        <v>0</v>
      </c>
      <c r="P1373" s="25">
        <f t="shared" si="165"/>
        <v>0</v>
      </c>
      <c r="Q1373" s="56"/>
      <c r="R1373" s="57">
        <f>N1373*Q1373</f>
        <v>0</v>
      </c>
      <c r="S1373" s="56"/>
      <c r="T1373" s="57">
        <f>N1373*S1373</f>
        <v>0</v>
      </c>
      <c r="U1373" s="25">
        <v>21</v>
      </c>
      <c r="V1373" s="25">
        <f>P1373*(U1373/100)</f>
        <v>0</v>
      </c>
      <c r="W1373" s="25">
        <f>P1373+V1373</f>
        <v>0</v>
      </c>
      <c r="X1373" s="54"/>
      <c r="Y1373" s="53" t="s">
        <v>102</v>
      </c>
      <c r="Z1373" s="53" t="s">
        <v>69</v>
      </c>
    </row>
    <row r="1374" spans="6:26" s="52" customFormat="1" ht="12" outlineLevel="2" x14ac:dyDescent="0.2">
      <c r="F1374" s="20">
        <v>5</v>
      </c>
      <c r="G1374" s="21" t="s">
        <v>10</v>
      </c>
      <c r="H1374" s="53" t="s">
        <v>924</v>
      </c>
      <c r="I1374" s="53"/>
      <c r="J1374" s="54" t="s">
        <v>1670</v>
      </c>
      <c r="K1374" s="21" t="s">
        <v>5</v>
      </c>
      <c r="L1374" s="55">
        <v>4</v>
      </c>
      <c r="M1374" s="24">
        <v>0</v>
      </c>
      <c r="N1374" s="55">
        <f t="shared" si="164"/>
        <v>4</v>
      </c>
      <c r="O1374" s="24">
        <v>0</v>
      </c>
      <c r="P1374" s="25">
        <f t="shared" si="165"/>
        <v>0</v>
      </c>
      <c r="Q1374" s="56"/>
      <c r="R1374" s="57">
        <f>N1374*Q1374</f>
        <v>0</v>
      </c>
      <c r="S1374" s="56"/>
      <c r="T1374" s="57">
        <f>N1374*S1374</f>
        <v>0</v>
      </c>
      <c r="U1374" s="25">
        <v>21</v>
      </c>
      <c r="V1374" s="25">
        <f>P1374*(U1374/100)</f>
        <v>0</v>
      </c>
      <c r="W1374" s="25">
        <f>P1374+V1374</f>
        <v>0</v>
      </c>
      <c r="X1374" s="54"/>
      <c r="Y1374" s="53" t="s">
        <v>102</v>
      </c>
      <c r="Z1374" s="53" t="s">
        <v>69</v>
      </c>
    </row>
    <row r="1375" spans="6:26" s="52" customFormat="1" ht="12" outlineLevel="2" x14ac:dyDescent="0.2">
      <c r="F1375" s="20">
        <v>6</v>
      </c>
      <c r="G1375" s="21" t="s">
        <v>10</v>
      </c>
      <c r="H1375" s="53" t="s">
        <v>925</v>
      </c>
      <c r="I1375" s="53"/>
      <c r="J1375" s="54" t="s">
        <v>1776</v>
      </c>
      <c r="K1375" s="21" t="s">
        <v>13</v>
      </c>
      <c r="L1375" s="55">
        <v>1</v>
      </c>
      <c r="M1375" s="24">
        <v>0</v>
      </c>
      <c r="N1375" s="55">
        <f t="shared" si="164"/>
        <v>1</v>
      </c>
      <c r="O1375" s="24">
        <v>0</v>
      </c>
      <c r="P1375" s="25">
        <f t="shared" si="165"/>
        <v>0</v>
      </c>
      <c r="Q1375" s="56"/>
      <c r="R1375" s="57">
        <f>N1375*Q1375</f>
        <v>0</v>
      </c>
      <c r="S1375" s="56"/>
      <c r="T1375" s="57">
        <f>N1375*S1375</f>
        <v>0</v>
      </c>
      <c r="U1375" s="25">
        <v>21</v>
      </c>
      <c r="V1375" s="25">
        <f>P1375*(U1375/100)</f>
        <v>0</v>
      </c>
      <c r="W1375" s="25">
        <f>P1375+V1375</f>
        <v>0</v>
      </c>
      <c r="X1375" s="54"/>
      <c r="Y1375" s="53" t="s">
        <v>102</v>
      </c>
      <c r="Z1375" s="53" t="s">
        <v>69</v>
      </c>
    </row>
    <row r="1376" spans="6:26" s="52" customFormat="1" ht="12" outlineLevel="2" x14ac:dyDescent="0.2">
      <c r="F1376" s="20">
        <v>7</v>
      </c>
      <c r="G1376" s="21" t="s">
        <v>10</v>
      </c>
      <c r="H1376" s="53" t="s">
        <v>926</v>
      </c>
      <c r="I1376" s="53"/>
      <c r="J1376" s="54" t="s">
        <v>1350</v>
      </c>
      <c r="K1376" s="21" t="s">
        <v>6</v>
      </c>
      <c r="L1376" s="55">
        <v>18</v>
      </c>
      <c r="M1376" s="24">
        <v>0</v>
      </c>
      <c r="N1376" s="55">
        <f t="shared" si="164"/>
        <v>18</v>
      </c>
      <c r="O1376" s="24">
        <v>0</v>
      </c>
      <c r="P1376" s="25">
        <f t="shared" si="165"/>
        <v>0</v>
      </c>
      <c r="Q1376" s="56"/>
      <c r="R1376" s="57">
        <f>N1376*Q1376</f>
        <v>0</v>
      </c>
      <c r="S1376" s="56"/>
      <c r="T1376" s="57">
        <f>N1376*S1376</f>
        <v>0</v>
      </c>
      <c r="U1376" s="25">
        <v>21</v>
      </c>
      <c r="V1376" s="25">
        <f>P1376*(U1376/100)</f>
        <v>0</v>
      </c>
      <c r="W1376" s="25">
        <f>P1376+V1376</f>
        <v>0</v>
      </c>
      <c r="X1376" s="54"/>
      <c r="Y1376" s="53" t="s">
        <v>102</v>
      </c>
      <c r="Z1376" s="53" t="s">
        <v>69</v>
      </c>
    </row>
    <row r="1377" spans="6:26" s="52" customFormat="1" ht="12" outlineLevel="2" x14ac:dyDescent="0.2">
      <c r="F1377" s="20">
        <v>8</v>
      </c>
      <c r="G1377" s="21" t="s">
        <v>10</v>
      </c>
      <c r="H1377" s="53" t="s">
        <v>927</v>
      </c>
      <c r="I1377" s="53"/>
      <c r="J1377" s="54" t="s">
        <v>1626</v>
      </c>
      <c r="K1377" s="21" t="s">
        <v>13</v>
      </c>
      <c r="L1377" s="55">
        <v>3</v>
      </c>
      <c r="M1377" s="24">
        <v>0</v>
      </c>
      <c r="N1377" s="55">
        <f t="shared" si="164"/>
        <v>3</v>
      </c>
      <c r="O1377" s="24">
        <v>0</v>
      </c>
      <c r="P1377" s="25">
        <f t="shared" si="165"/>
        <v>0</v>
      </c>
      <c r="Q1377" s="56"/>
      <c r="R1377" s="57">
        <f>N1377*Q1377</f>
        <v>0</v>
      </c>
      <c r="S1377" s="56"/>
      <c r="T1377" s="57">
        <f>N1377*S1377</f>
        <v>0</v>
      </c>
      <c r="U1377" s="25">
        <v>21</v>
      </c>
      <c r="V1377" s="25">
        <f>P1377*(U1377/100)</f>
        <v>0</v>
      </c>
      <c r="W1377" s="25">
        <f>P1377+V1377</f>
        <v>0</v>
      </c>
      <c r="X1377" s="54"/>
      <c r="Y1377" s="53" t="s">
        <v>102</v>
      </c>
      <c r="Z1377" s="53" t="s">
        <v>69</v>
      </c>
    </row>
    <row r="1378" spans="6:26" s="52" customFormat="1" ht="12" outlineLevel="2" x14ac:dyDescent="0.2">
      <c r="F1378" s="20">
        <v>9</v>
      </c>
      <c r="G1378" s="21" t="s">
        <v>10</v>
      </c>
      <c r="H1378" s="53" t="s">
        <v>928</v>
      </c>
      <c r="I1378" s="53"/>
      <c r="J1378" s="54" t="s">
        <v>1616</v>
      </c>
      <c r="K1378" s="21" t="s">
        <v>13</v>
      </c>
      <c r="L1378" s="55">
        <v>8</v>
      </c>
      <c r="M1378" s="24">
        <v>0</v>
      </c>
      <c r="N1378" s="55">
        <f t="shared" si="164"/>
        <v>8</v>
      </c>
      <c r="O1378" s="24">
        <v>0</v>
      </c>
      <c r="P1378" s="25">
        <f t="shared" si="165"/>
        <v>0</v>
      </c>
      <c r="Q1378" s="56"/>
      <c r="R1378" s="57">
        <f>N1378*Q1378</f>
        <v>0</v>
      </c>
      <c r="S1378" s="56"/>
      <c r="T1378" s="57">
        <f>N1378*S1378</f>
        <v>0</v>
      </c>
      <c r="U1378" s="25">
        <v>21</v>
      </c>
      <c r="V1378" s="25">
        <f>P1378*(U1378/100)</f>
        <v>0</v>
      </c>
      <c r="W1378" s="25">
        <f>P1378+V1378</f>
        <v>0</v>
      </c>
      <c r="X1378" s="54"/>
      <c r="Y1378" s="53" t="s">
        <v>102</v>
      </c>
      <c r="Z1378" s="53" t="s">
        <v>69</v>
      </c>
    </row>
    <row r="1379" spans="6:26" s="52" customFormat="1" ht="12" outlineLevel="2" x14ac:dyDescent="0.2">
      <c r="F1379" s="20">
        <v>10</v>
      </c>
      <c r="G1379" s="21" t="s">
        <v>10</v>
      </c>
      <c r="H1379" s="53" t="s">
        <v>929</v>
      </c>
      <c r="I1379" s="53"/>
      <c r="J1379" s="54" t="s">
        <v>1658</v>
      </c>
      <c r="K1379" s="21" t="s">
        <v>13</v>
      </c>
      <c r="L1379" s="55">
        <v>1</v>
      </c>
      <c r="M1379" s="24">
        <v>0</v>
      </c>
      <c r="N1379" s="55">
        <f t="shared" si="164"/>
        <v>1</v>
      </c>
      <c r="O1379" s="24">
        <v>0</v>
      </c>
      <c r="P1379" s="25">
        <f t="shared" si="165"/>
        <v>0</v>
      </c>
      <c r="Q1379" s="56"/>
      <c r="R1379" s="57">
        <f>N1379*Q1379</f>
        <v>0</v>
      </c>
      <c r="S1379" s="56"/>
      <c r="T1379" s="57">
        <f>N1379*S1379</f>
        <v>0</v>
      </c>
      <c r="U1379" s="25">
        <v>21</v>
      </c>
      <c r="V1379" s="25">
        <f>P1379*(U1379/100)</f>
        <v>0</v>
      </c>
      <c r="W1379" s="25">
        <f>P1379+V1379</f>
        <v>0</v>
      </c>
      <c r="X1379" s="54"/>
      <c r="Y1379" s="53" t="s">
        <v>102</v>
      </c>
      <c r="Z1379" s="53" t="s">
        <v>69</v>
      </c>
    </row>
    <row r="1380" spans="6:26" s="52" customFormat="1" ht="12" outlineLevel="2" x14ac:dyDescent="0.2">
      <c r="F1380" s="20">
        <v>11</v>
      </c>
      <c r="G1380" s="21" t="s">
        <v>10</v>
      </c>
      <c r="H1380" s="53" t="s">
        <v>930</v>
      </c>
      <c r="I1380" s="53"/>
      <c r="J1380" s="54" t="s">
        <v>1545</v>
      </c>
      <c r="K1380" s="21" t="s">
        <v>13</v>
      </c>
      <c r="L1380" s="55">
        <v>2</v>
      </c>
      <c r="M1380" s="24">
        <v>0</v>
      </c>
      <c r="N1380" s="55">
        <f t="shared" si="164"/>
        <v>2</v>
      </c>
      <c r="O1380" s="24">
        <v>0</v>
      </c>
      <c r="P1380" s="25">
        <f t="shared" si="165"/>
        <v>0</v>
      </c>
      <c r="Q1380" s="56"/>
      <c r="R1380" s="57">
        <f>N1380*Q1380</f>
        <v>0</v>
      </c>
      <c r="S1380" s="56"/>
      <c r="T1380" s="57">
        <f>N1380*S1380</f>
        <v>0</v>
      </c>
      <c r="U1380" s="25">
        <v>21</v>
      </c>
      <c r="V1380" s="25">
        <f>P1380*(U1380/100)</f>
        <v>0</v>
      </c>
      <c r="W1380" s="25">
        <f>P1380+V1380</f>
        <v>0</v>
      </c>
      <c r="X1380" s="54"/>
      <c r="Y1380" s="53" t="s">
        <v>102</v>
      </c>
      <c r="Z1380" s="53" t="s">
        <v>69</v>
      </c>
    </row>
    <row r="1381" spans="6:26" s="52" customFormat="1" ht="12" outlineLevel="2" x14ac:dyDescent="0.2">
      <c r="F1381" s="20">
        <v>12</v>
      </c>
      <c r="G1381" s="21" t="s">
        <v>10</v>
      </c>
      <c r="H1381" s="53" t="s">
        <v>931</v>
      </c>
      <c r="I1381" s="53"/>
      <c r="J1381" s="54" t="s">
        <v>1328</v>
      </c>
      <c r="K1381" s="21" t="s">
        <v>13</v>
      </c>
      <c r="L1381" s="55">
        <v>2</v>
      </c>
      <c r="M1381" s="24">
        <v>0</v>
      </c>
      <c r="N1381" s="55">
        <f t="shared" si="164"/>
        <v>2</v>
      </c>
      <c r="O1381" s="24">
        <v>0</v>
      </c>
      <c r="P1381" s="25">
        <f t="shared" si="165"/>
        <v>0</v>
      </c>
      <c r="Q1381" s="56"/>
      <c r="R1381" s="57">
        <f>N1381*Q1381</f>
        <v>0</v>
      </c>
      <c r="S1381" s="56"/>
      <c r="T1381" s="57">
        <f>N1381*S1381</f>
        <v>0</v>
      </c>
      <c r="U1381" s="25">
        <v>21</v>
      </c>
      <c r="V1381" s="25">
        <f>P1381*(U1381/100)</f>
        <v>0</v>
      </c>
      <c r="W1381" s="25">
        <f>P1381+V1381</f>
        <v>0</v>
      </c>
      <c r="X1381" s="54"/>
      <c r="Y1381" s="53" t="s">
        <v>102</v>
      </c>
      <c r="Z1381" s="53" t="s">
        <v>69</v>
      </c>
    </row>
    <row r="1382" spans="6:26" s="52" customFormat="1" ht="12" outlineLevel="2" x14ac:dyDescent="0.2">
      <c r="F1382" s="20">
        <v>13</v>
      </c>
      <c r="G1382" s="21" t="s">
        <v>10</v>
      </c>
      <c r="H1382" s="53" t="s">
        <v>932</v>
      </c>
      <c r="I1382" s="53"/>
      <c r="J1382" s="54" t="s">
        <v>1067</v>
      </c>
      <c r="K1382" s="21" t="s">
        <v>13</v>
      </c>
      <c r="L1382" s="55">
        <v>2</v>
      </c>
      <c r="M1382" s="24">
        <v>0</v>
      </c>
      <c r="N1382" s="55">
        <f t="shared" si="164"/>
        <v>2</v>
      </c>
      <c r="O1382" s="24">
        <v>0</v>
      </c>
      <c r="P1382" s="25">
        <f t="shared" si="165"/>
        <v>0</v>
      </c>
      <c r="Q1382" s="56"/>
      <c r="R1382" s="57">
        <f>N1382*Q1382</f>
        <v>0</v>
      </c>
      <c r="S1382" s="56"/>
      <c r="T1382" s="57">
        <f>N1382*S1382</f>
        <v>0</v>
      </c>
      <c r="U1382" s="25">
        <v>21</v>
      </c>
      <c r="V1382" s="25">
        <f>P1382*(U1382/100)</f>
        <v>0</v>
      </c>
      <c r="W1382" s="25">
        <f>P1382+V1382</f>
        <v>0</v>
      </c>
      <c r="X1382" s="54"/>
      <c r="Y1382" s="53" t="s">
        <v>102</v>
      </c>
      <c r="Z1382" s="53" t="s">
        <v>69</v>
      </c>
    </row>
    <row r="1383" spans="6:26" s="52" customFormat="1" ht="12" outlineLevel="2" x14ac:dyDescent="0.2">
      <c r="F1383" s="20">
        <v>14</v>
      </c>
      <c r="G1383" s="21" t="s">
        <v>10</v>
      </c>
      <c r="H1383" s="53" t="s">
        <v>933</v>
      </c>
      <c r="I1383" s="53"/>
      <c r="J1383" s="54" t="s">
        <v>1232</v>
      </c>
      <c r="K1383" s="21" t="s">
        <v>13</v>
      </c>
      <c r="L1383" s="55">
        <v>1</v>
      </c>
      <c r="M1383" s="24">
        <v>0</v>
      </c>
      <c r="N1383" s="55">
        <f t="shared" si="164"/>
        <v>1</v>
      </c>
      <c r="O1383" s="24">
        <v>0</v>
      </c>
      <c r="P1383" s="25">
        <f t="shared" si="165"/>
        <v>0</v>
      </c>
      <c r="Q1383" s="56"/>
      <c r="R1383" s="57">
        <f>N1383*Q1383</f>
        <v>0</v>
      </c>
      <c r="S1383" s="56"/>
      <c r="T1383" s="57">
        <f>N1383*S1383</f>
        <v>0</v>
      </c>
      <c r="U1383" s="25">
        <v>21</v>
      </c>
      <c r="V1383" s="25">
        <f>P1383*(U1383/100)</f>
        <v>0</v>
      </c>
      <c r="W1383" s="25">
        <f>P1383+V1383</f>
        <v>0</v>
      </c>
      <c r="X1383" s="54"/>
      <c r="Y1383" s="53" t="s">
        <v>102</v>
      </c>
      <c r="Z1383" s="53" t="s">
        <v>69</v>
      </c>
    </row>
    <row r="1384" spans="6:26" s="52" customFormat="1" ht="12" outlineLevel="2" x14ac:dyDescent="0.2">
      <c r="F1384" s="20">
        <v>15</v>
      </c>
      <c r="G1384" s="21" t="s">
        <v>10</v>
      </c>
      <c r="H1384" s="53" t="s">
        <v>934</v>
      </c>
      <c r="I1384" s="53"/>
      <c r="J1384" s="54" t="s">
        <v>1231</v>
      </c>
      <c r="K1384" s="21" t="s">
        <v>13</v>
      </c>
      <c r="L1384" s="55">
        <v>2</v>
      </c>
      <c r="M1384" s="24">
        <v>0</v>
      </c>
      <c r="N1384" s="55">
        <f t="shared" si="164"/>
        <v>2</v>
      </c>
      <c r="O1384" s="24">
        <v>0</v>
      </c>
      <c r="P1384" s="25">
        <f t="shared" si="165"/>
        <v>0</v>
      </c>
      <c r="Q1384" s="56"/>
      <c r="R1384" s="57">
        <f>N1384*Q1384</f>
        <v>0</v>
      </c>
      <c r="S1384" s="56"/>
      <c r="T1384" s="57">
        <f>N1384*S1384</f>
        <v>0</v>
      </c>
      <c r="U1384" s="25">
        <v>21</v>
      </c>
      <c r="V1384" s="25">
        <f>P1384*(U1384/100)</f>
        <v>0</v>
      </c>
      <c r="W1384" s="25">
        <f>P1384+V1384</f>
        <v>0</v>
      </c>
      <c r="X1384" s="54"/>
      <c r="Y1384" s="53" t="s">
        <v>102</v>
      </c>
      <c r="Z1384" s="53" t="s">
        <v>69</v>
      </c>
    </row>
    <row r="1385" spans="6:26" s="52" customFormat="1" ht="12" outlineLevel="2" x14ac:dyDescent="0.2">
      <c r="F1385" s="20">
        <v>16</v>
      </c>
      <c r="G1385" s="21" t="s">
        <v>10</v>
      </c>
      <c r="H1385" s="53" t="s">
        <v>935</v>
      </c>
      <c r="I1385" s="53"/>
      <c r="J1385" s="54" t="s">
        <v>1230</v>
      </c>
      <c r="K1385" s="21" t="s">
        <v>13</v>
      </c>
      <c r="L1385" s="55">
        <v>3</v>
      </c>
      <c r="M1385" s="24">
        <v>0</v>
      </c>
      <c r="N1385" s="55">
        <f t="shared" si="164"/>
        <v>3</v>
      </c>
      <c r="O1385" s="24">
        <v>0</v>
      </c>
      <c r="P1385" s="25">
        <f t="shared" si="165"/>
        <v>0</v>
      </c>
      <c r="Q1385" s="56"/>
      <c r="R1385" s="57">
        <f>N1385*Q1385</f>
        <v>0</v>
      </c>
      <c r="S1385" s="56"/>
      <c r="T1385" s="57">
        <f>N1385*S1385</f>
        <v>0</v>
      </c>
      <c r="U1385" s="25">
        <v>21</v>
      </c>
      <c r="V1385" s="25">
        <f>P1385*(U1385/100)</f>
        <v>0</v>
      </c>
      <c r="W1385" s="25">
        <f>P1385+V1385</f>
        <v>0</v>
      </c>
      <c r="X1385" s="54"/>
      <c r="Y1385" s="53" t="s">
        <v>102</v>
      </c>
      <c r="Z1385" s="53" t="s">
        <v>69</v>
      </c>
    </row>
    <row r="1386" spans="6:26" s="52" customFormat="1" ht="12" outlineLevel="2" x14ac:dyDescent="0.2">
      <c r="F1386" s="20">
        <v>17</v>
      </c>
      <c r="G1386" s="21" t="s">
        <v>10</v>
      </c>
      <c r="H1386" s="53" t="s">
        <v>936</v>
      </c>
      <c r="I1386" s="53"/>
      <c r="J1386" s="54" t="s">
        <v>1270</v>
      </c>
      <c r="K1386" s="21" t="s">
        <v>13</v>
      </c>
      <c r="L1386" s="55">
        <v>4</v>
      </c>
      <c r="M1386" s="24">
        <v>0</v>
      </c>
      <c r="N1386" s="55">
        <f t="shared" si="164"/>
        <v>4</v>
      </c>
      <c r="O1386" s="24">
        <v>0</v>
      </c>
      <c r="P1386" s="25">
        <f t="shared" si="165"/>
        <v>0</v>
      </c>
      <c r="Q1386" s="56"/>
      <c r="R1386" s="57">
        <f>N1386*Q1386</f>
        <v>0</v>
      </c>
      <c r="S1386" s="56"/>
      <c r="T1386" s="57">
        <f>N1386*S1386</f>
        <v>0</v>
      </c>
      <c r="U1386" s="25">
        <v>21</v>
      </c>
      <c r="V1386" s="25">
        <f>P1386*(U1386/100)</f>
        <v>0</v>
      </c>
      <c r="W1386" s="25">
        <f>P1386+V1386</f>
        <v>0</v>
      </c>
      <c r="X1386" s="54"/>
      <c r="Y1386" s="53" t="s">
        <v>102</v>
      </c>
      <c r="Z1386" s="53" t="s">
        <v>69</v>
      </c>
    </row>
    <row r="1387" spans="6:26" s="52" customFormat="1" ht="12" outlineLevel="2" x14ac:dyDescent="0.2">
      <c r="F1387" s="20">
        <v>18</v>
      </c>
      <c r="G1387" s="21" t="s">
        <v>10</v>
      </c>
      <c r="H1387" s="53" t="s">
        <v>937</v>
      </c>
      <c r="I1387" s="53"/>
      <c r="J1387" s="54" t="s">
        <v>1613</v>
      </c>
      <c r="K1387" s="21" t="s">
        <v>13</v>
      </c>
      <c r="L1387" s="55">
        <v>2</v>
      </c>
      <c r="M1387" s="24">
        <v>0</v>
      </c>
      <c r="N1387" s="55">
        <f t="shared" si="164"/>
        <v>2</v>
      </c>
      <c r="O1387" s="24">
        <v>0</v>
      </c>
      <c r="P1387" s="25">
        <f t="shared" si="165"/>
        <v>0</v>
      </c>
      <c r="Q1387" s="56"/>
      <c r="R1387" s="57">
        <f>N1387*Q1387</f>
        <v>0</v>
      </c>
      <c r="S1387" s="56"/>
      <c r="T1387" s="57">
        <f>N1387*S1387</f>
        <v>0</v>
      </c>
      <c r="U1387" s="25">
        <v>21</v>
      </c>
      <c r="V1387" s="25">
        <f>P1387*(U1387/100)</f>
        <v>0</v>
      </c>
      <c r="W1387" s="25">
        <f>P1387+V1387</f>
        <v>0</v>
      </c>
      <c r="X1387" s="54"/>
      <c r="Y1387" s="53" t="s">
        <v>102</v>
      </c>
      <c r="Z1387" s="53" t="s">
        <v>69</v>
      </c>
    </row>
    <row r="1388" spans="6:26" s="52" customFormat="1" ht="12" outlineLevel="2" x14ac:dyDescent="0.2">
      <c r="F1388" s="20">
        <v>19</v>
      </c>
      <c r="G1388" s="21" t="s">
        <v>10</v>
      </c>
      <c r="H1388" s="53" t="s">
        <v>938</v>
      </c>
      <c r="I1388" s="53"/>
      <c r="J1388" s="54" t="s">
        <v>1320</v>
      </c>
      <c r="K1388" s="21" t="s">
        <v>13</v>
      </c>
      <c r="L1388" s="55">
        <v>3</v>
      </c>
      <c r="M1388" s="24">
        <v>0</v>
      </c>
      <c r="N1388" s="55">
        <f t="shared" si="164"/>
        <v>3</v>
      </c>
      <c r="O1388" s="24">
        <v>0</v>
      </c>
      <c r="P1388" s="25">
        <f t="shared" si="165"/>
        <v>0</v>
      </c>
      <c r="Q1388" s="56"/>
      <c r="R1388" s="57">
        <f>N1388*Q1388</f>
        <v>0</v>
      </c>
      <c r="S1388" s="56"/>
      <c r="T1388" s="57">
        <f>N1388*S1388</f>
        <v>0</v>
      </c>
      <c r="U1388" s="25">
        <v>21</v>
      </c>
      <c r="V1388" s="25">
        <f>P1388*(U1388/100)</f>
        <v>0</v>
      </c>
      <c r="W1388" s="25">
        <f>P1388+V1388</f>
        <v>0</v>
      </c>
      <c r="X1388" s="54"/>
      <c r="Y1388" s="53" t="s">
        <v>102</v>
      </c>
      <c r="Z1388" s="53" t="s">
        <v>69</v>
      </c>
    </row>
    <row r="1389" spans="6:26" s="52" customFormat="1" ht="12" outlineLevel="2" x14ac:dyDescent="0.2">
      <c r="F1389" s="20">
        <v>20</v>
      </c>
      <c r="G1389" s="21" t="s">
        <v>10</v>
      </c>
      <c r="H1389" s="53" t="s">
        <v>939</v>
      </c>
      <c r="I1389" s="53"/>
      <c r="J1389" s="54" t="s">
        <v>1501</v>
      </c>
      <c r="K1389" s="21" t="s">
        <v>13</v>
      </c>
      <c r="L1389" s="55">
        <v>3</v>
      </c>
      <c r="M1389" s="24">
        <v>0</v>
      </c>
      <c r="N1389" s="55">
        <f t="shared" si="164"/>
        <v>3</v>
      </c>
      <c r="O1389" s="24">
        <v>0</v>
      </c>
      <c r="P1389" s="25">
        <f t="shared" si="165"/>
        <v>0</v>
      </c>
      <c r="Q1389" s="56"/>
      <c r="R1389" s="57">
        <f>N1389*Q1389</f>
        <v>0</v>
      </c>
      <c r="S1389" s="56"/>
      <c r="T1389" s="57">
        <f>N1389*S1389</f>
        <v>0</v>
      </c>
      <c r="U1389" s="25">
        <v>21</v>
      </c>
      <c r="V1389" s="25">
        <f>P1389*(U1389/100)</f>
        <v>0</v>
      </c>
      <c r="W1389" s="25">
        <f>P1389+V1389</f>
        <v>0</v>
      </c>
      <c r="X1389" s="54"/>
      <c r="Y1389" s="53" t="s">
        <v>102</v>
      </c>
      <c r="Z1389" s="53" t="s">
        <v>69</v>
      </c>
    </row>
    <row r="1390" spans="6:26" s="52" customFormat="1" ht="12" outlineLevel="2" x14ac:dyDescent="0.2">
      <c r="F1390" s="20">
        <v>21</v>
      </c>
      <c r="G1390" s="21" t="s">
        <v>10</v>
      </c>
      <c r="H1390" s="53" t="s">
        <v>940</v>
      </c>
      <c r="I1390" s="53"/>
      <c r="J1390" s="54" t="s">
        <v>1761</v>
      </c>
      <c r="K1390" s="21" t="s">
        <v>13</v>
      </c>
      <c r="L1390" s="55">
        <v>1</v>
      </c>
      <c r="M1390" s="24">
        <v>0</v>
      </c>
      <c r="N1390" s="55">
        <f t="shared" si="164"/>
        <v>1</v>
      </c>
      <c r="O1390" s="24">
        <v>0</v>
      </c>
      <c r="P1390" s="25">
        <f t="shared" si="165"/>
        <v>0</v>
      </c>
      <c r="Q1390" s="56"/>
      <c r="R1390" s="57">
        <f>N1390*Q1390</f>
        <v>0</v>
      </c>
      <c r="S1390" s="56"/>
      <c r="T1390" s="57">
        <f>N1390*S1390</f>
        <v>0</v>
      </c>
      <c r="U1390" s="25">
        <v>21</v>
      </c>
      <c r="V1390" s="25">
        <f>P1390*(U1390/100)</f>
        <v>0</v>
      </c>
      <c r="W1390" s="25">
        <f>P1390+V1390</f>
        <v>0</v>
      </c>
      <c r="X1390" s="54"/>
      <c r="Y1390" s="53" t="s">
        <v>102</v>
      </c>
      <c r="Z1390" s="53" t="s">
        <v>69</v>
      </c>
    </row>
    <row r="1391" spans="6:26" s="52" customFormat="1" ht="12" outlineLevel="2" x14ac:dyDescent="0.2">
      <c r="F1391" s="20">
        <v>22</v>
      </c>
      <c r="G1391" s="21" t="s">
        <v>10</v>
      </c>
      <c r="H1391" s="53" t="s">
        <v>941</v>
      </c>
      <c r="I1391" s="53"/>
      <c r="J1391" s="54" t="s">
        <v>1770</v>
      </c>
      <c r="K1391" s="21" t="s">
        <v>16</v>
      </c>
      <c r="L1391" s="55">
        <v>3.5</v>
      </c>
      <c r="M1391" s="24">
        <v>0</v>
      </c>
      <c r="N1391" s="55">
        <f t="shared" si="164"/>
        <v>3.5</v>
      </c>
      <c r="O1391" s="24">
        <v>0</v>
      </c>
      <c r="P1391" s="25">
        <f t="shared" si="165"/>
        <v>0</v>
      </c>
      <c r="Q1391" s="56"/>
      <c r="R1391" s="57">
        <f>N1391*Q1391</f>
        <v>0</v>
      </c>
      <c r="S1391" s="56"/>
      <c r="T1391" s="57">
        <f>N1391*S1391</f>
        <v>0</v>
      </c>
      <c r="U1391" s="25">
        <v>21</v>
      </c>
      <c r="V1391" s="25">
        <f>P1391*(U1391/100)</f>
        <v>0</v>
      </c>
      <c r="W1391" s="25">
        <f>P1391+V1391</f>
        <v>0</v>
      </c>
      <c r="X1391" s="54"/>
      <c r="Y1391" s="53" t="s">
        <v>102</v>
      </c>
      <c r="Z1391" s="53" t="s">
        <v>69</v>
      </c>
    </row>
    <row r="1392" spans="6:26" s="102" customFormat="1" ht="12.75" customHeight="1" outlineLevel="2" x14ac:dyDescent="0.2">
      <c r="F1392" s="103"/>
      <c r="G1392" s="104"/>
      <c r="H1392" s="104"/>
      <c r="I1392" s="104"/>
      <c r="J1392" s="105"/>
      <c r="K1392" s="104"/>
      <c r="L1392" s="106"/>
      <c r="M1392" s="107"/>
      <c r="N1392" s="106"/>
      <c r="O1392" s="107"/>
      <c r="P1392" s="108"/>
      <c r="Q1392" s="109"/>
      <c r="R1392" s="107"/>
      <c r="S1392" s="107"/>
      <c r="T1392" s="107"/>
      <c r="U1392" s="110" t="s">
        <v>3</v>
      </c>
      <c r="V1392" s="107"/>
      <c r="W1392" s="107"/>
      <c r="X1392" s="107"/>
      <c r="Y1392" s="104"/>
      <c r="Z1392" s="104"/>
    </row>
    <row r="1393" spans="6:26" s="43" customFormat="1" ht="16.5" customHeight="1" outlineLevel="1" x14ac:dyDescent="0.2">
      <c r="F1393" s="44"/>
      <c r="G1393" s="6"/>
      <c r="H1393" s="45"/>
      <c r="I1393" s="45"/>
      <c r="J1393" s="45" t="s">
        <v>1062</v>
      </c>
      <c r="K1393" s="6"/>
      <c r="L1393" s="46"/>
      <c r="M1393" s="47"/>
      <c r="N1393" s="46"/>
      <c r="O1393" s="47"/>
      <c r="P1393" s="48">
        <f>SUBTOTAL(9,P1394:P1396)</f>
        <v>0</v>
      </c>
      <c r="Q1393" s="49"/>
      <c r="R1393" s="50">
        <f>SUBTOTAL(9,R1394:R1396)</f>
        <v>16.08319152</v>
      </c>
      <c r="S1393" s="47"/>
      <c r="T1393" s="50">
        <f>SUBTOTAL(9,T1394:T1396)</f>
        <v>0</v>
      </c>
      <c r="U1393" s="100" t="s">
        <v>3</v>
      </c>
      <c r="V1393" s="48">
        <f>SUBTOTAL(9,V1394:V1396)</f>
        <v>0</v>
      </c>
      <c r="W1393" s="48">
        <f>SUBTOTAL(9,W1394:W1396)</f>
        <v>0</v>
      </c>
      <c r="X1393" s="51"/>
      <c r="Y1393" s="29"/>
      <c r="Z1393" s="29"/>
    </row>
    <row r="1394" spans="6:26" s="52" customFormat="1" ht="12" outlineLevel="2" x14ac:dyDescent="0.2">
      <c r="F1394" s="20">
        <v>1</v>
      </c>
      <c r="G1394" s="21" t="s">
        <v>10</v>
      </c>
      <c r="H1394" s="53" t="s">
        <v>192</v>
      </c>
      <c r="I1394" s="53"/>
      <c r="J1394" s="54" t="s">
        <v>1618</v>
      </c>
      <c r="K1394" s="21" t="s">
        <v>16</v>
      </c>
      <c r="L1394" s="55">
        <v>7.128000000000001</v>
      </c>
      <c r="M1394" s="24">
        <v>0</v>
      </c>
      <c r="N1394" s="55">
        <f>L1394*(1+M1394/100)</f>
        <v>7.128000000000001</v>
      </c>
      <c r="O1394" s="24">
        <v>0</v>
      </c>
      <c r="P1394" s="25">
        <f>N1394*O1394</f>
        <v>0</v>
      </c>
      <c r="Q1394" s="56">
        <v>2.2563399999999998</v>
      </c>
      <c r="R1394" s="57">
        <f>N1394*Q1394</f>
        <v>16.08319152</v>
      </c>
      <c r="S1394" s="56"/>
      <c r="T1394" s="57">
        <f>N1394*S1394</f>
        <v>0</v>
      </c>
      <c r="U1394" s="25">
        <v>21</v>
      </c>
      <c r="V1394" s="25">
        <f>P1394*(U1394/100)</f>
        <v>0</v>
      </c>
      <c r="W1394" s="25">
        <f>P1394+V1394</f>
        <v>0</v>
      </c>
      <c r="X1394" s="54"/>
      <c r="Y1394" s="53" t="s">
        <v>102</v>
      </c>
      <c r="Z1394" s="53" t="s">
        <v>19</v>
      </c>
    </row>
    <row r="1395" spans="6:26" s="58" customFormat="1" ht="11.25" outlineLevel="3" x14ac:dyDescent="0.2">
      <c r="F1395" s="59"/>
      <c r="G1395" s="60"/>
      <c r="H1395" s="60"/>
      <c r="I1395" s="60"/>
      <c r="J1395" s="61" t="s">
        <v>1221</v>
      </c>
      <c r="K1395" s="60"/>
      <c r="L1395" s="62">
        <v>7.128000000000001</v>
      </c>
      <c r="M1395" s="63"/>
      <c r="N1395" s="64"/>
      <c r="O1395" s="63"/>
      <c r="P1395" s="65"/>
      <c r="Q1395" s="66"/>
      <c r="R1395" s="63"/>
      <c r="S1395" s="63"/>
      <c r="T1395" s="63"/>
      <c r="U1395" s="101" t="s">
        <v>3</v>
      </c>
      <c r="V1395" s="63"/>
      <c r="W1395" s="63"/>
      <c r="X1395" s="61"/>
      <c r="Y1395" s="60"/>
      <c r="Z1395" s="60"/>
    </row>
    <row r="1396" spans="6:26" s="102" customFormat="1" ht="12.75" customHeight="1" outlineLevel="2" x14ac:dyDescent="0.2">
      <c r="F1396" s="103"/>
      <c r="G1396" s="104"/>
      <c r="H1396" s="104"/>
      <c r="I1396" s="104"/>
      <c r="J1396" s="105"/>
      <c r="K1396" s="104"/>
      <c r="L1396" s="106"/>
      <c r="M1396" s="107"/>
      <c r="N1396" s="106"/>
      <c r="O1396" s="107"/>
      <c r="P1396" s="108"/>
      <c r="Q1396" s="109"/>
      <c r="R1396" s="107"/>
      <c r="S1396" s="107"/>
      <c r="T1396" s="107"/>
      <c r="U1396" s="110" t="s">
        <v>3</v>
      </c>
      <c r="V1396" s="107"/>
      <c r="W1396" s="107"/>
      <c r="X1396" s="107"/>
      <c r="Y1396" s="104"/>
      <c r="Z1396" s="104"/>
    </row>
    <row r="1397" spans="6:26" s="43" customFormat="1" ht="16.5" customHeight="1" outlineLevel="1" x14ac:dyDescent="0.2">
      <c r="F1397" s="44"/>
      <c r="G1397" s="6"/>
      <c r="H1397" s="45"/>
      <c r="I1397" s="45"/>
      <c r="J1397" s="45" t="s">
        <v>1202</v>
      </c>
      <c r="K1397" s="6"/>
      <c r="L1397" s="46"/>
      <c r="M1397" s="47"/>
      <c r="N1397" s="46"/>
      <c r="O1397" s="47"/>
      <c r="P1397" s="48">
        <f>SUBTOTAL(9,P1398:P1402)</f>
        <v>0</v>
      </c>
      <c r="Q1397" s="49"/>
      <c r="R1397" s="50">
        <f>SUBTOTAL(9,R1398:R1402)</f>
        <v>8.2607199999999992</v>
      </c>
      <c r="S1397" s="47"/>
      <c r="T1397" s="50">
        <f>SUBTOTAL(9,T1398:T1402)</f>
        <v>0</v>
      </c>
      <c r="U1397" s="100" t="s">
        <v>3</v>
      </c>
      <c r="V1397" s="48">
        <f>SUBTOTAL(9,V1398:V1402)</f>
        <v>0</v>
      </c>
      <c r="W1397" s="48">
        <f>SUBTOTAL(9,W1398:W1402)</f>
        <v>0</v>
      </c>
      <c r="X1397" s="51"/>
      <c r="Y1397" s="29"/>
      <c r="Z1397" s="29"/>
    </row>
    <row r="1398" spans="6:26" s="52" customFormat="1" ht="12" outlineLevel="2" x14ac:dyDescent="0.2">
      <c r="F1398" s="20">
        <v>1</v>
      </c>
      <c r="G1398" s="21" t="s">
        <v>10</v>
      </c>
      <c r="H1398" s="53" t="s">
        <v>215</v>
      </c>
      <c r="I1398" s="53"/>
      <c r="J1398" s="54" t="s">
        <v>1834</v>
      </c>
      <c r="K1398" s="21" t="s">
        <v>5</v>
      </c>
      <c r="L1398" s="55">
        <v>9.1999999999999993</v>
      </c>
      <c r="M1398" s="24">
        <v>0</v>
      </c>
      <c r="N1398" s="55">
        <f>L1398*(1+M1398/100)</f>
        <v>9.1999999999999993</v>
      </c>
      <c r="O1398" s="24">
        <v>0</v>
      </c>
      <c r="P1398" s="25">
        <f>N1398*O1398</f>
        <v>0</v>
      </c>
      <c r="Q1398" s="56">
        <v>5.6099999999999997E-2</v>
      </c>
      <c r="R1398" s="57">
        <f>N1398*Q1398</f>
        <v>0.51611999999999991</v>
      </c>
      <c r="S1398" s="56"/>
      <c r="T1398" s="57">
        <f>N1398*S1398</f>
        <v>0</v>
      </c>
      <c r="U1398" s="25">
        <v>21</v>
      </c>
      <c r="V1398" s="25">
        <f>P1398*(U1398/100)</f>
        <v>0</v>
      </c>
      <c r="W1398" s="25">
        <f>P1398+V1398</f>
        <v>0</v>
      </c>
      <c r="X1398" s="54"/>
      <c r="Y1398" s="53" t="s">
        <v>102</v>
      </c>
      <c r="Z1398" s="53" t="s">
        <v>20</v>
      </c>
    </row>
    <row r="1399" spans="6:26" s="52" customFormat="1" ht="24" outlineLevel="2" x14ac:dyDescent="0.2">
      <c r="F1399" s="20">
        <v>2</v>
      </c>
      <c r="G1399" s="21" t="s">
        <v>10</v>
      </c>
      <c r="H1399" s="53" t="s">
        <v>216</v>
      </c>
      <c r="I1399" s="53"/>
      <c r="J1399" s="54" t="s">
        <v>1981</v>
      </c>
      <c r="K1399" s="21" t="s">
        <v>64</v>
      </c>
      <c r="L1399" s="55">
        <v>5</v>
      </c>
      <c r="M1399" s="24">
        <v>0</v>
      </c>
      <c r="N1399" s="55">
        <f>L1399*(1+M1399/100)</f>
        <v>5</v>
      </c>
      <c r="O1399" s="24">
        <v>0</v>
      </c>
      <c r="P1399" s="25">
        <f>N1399*O1399</f>
        <v>0</v>
      </c>
      <c r="Q1399" s="56">
        <v>2.572E-2</v>
      </c>
      <c r="R1399" s="57">
        <f>N1399*Q1399</f>
        <v>0.12859999999999999</v>
      </c>
      <c r="S1399" s="56"/>
      <c r="T1399" s="57">
        <f>N1399*S1399</f>
        <v>0</v>
      </c>
      <c r="U1399" s="25">
        <v>21</v>
      </c>
      <c r="V1399" s="25">
        <f>P1399*(U1399/100)</f>
        <v>0</v>
      </c>
      <c r="W1399" s="25">
        <f>P1399+V1399</f>
        <v>0</v>
      </c>
      <c r="X1399" s="54"/>
      <c r="Y1399" s="53" t="s">
        <v>102</v>
      </c>
      <c r="Z1399" s="53" t="s">
        <v>20</v>
      </c>
    </row>
    <row r="1400" spans="6:26" s="52" customFormat="1" ht="24" outlineLevel="2" x14ac:dyDescent="0.2">
      <c r="F1400" s="20">
        <v>3</v>
      </c>
      <c r="G1400" s="21" t="s">
        <v>10</v>
      </c>
      <c r="H1400" s="53" t="s">
        <v>217</v>
      </c>
      <c r="I1400" s="53"/>
      <c r="J1400" s="54" t="s">
        <v>2089</v>
      </c>
      <c r="K1400" s="21" t="s">
        <v>15</v>
      </c>
      <c r="L1400" s="55">
        <v>22.4</v>
      </c>
      <c r="M1400" s="24">
        <v>0</v>
      </c>
      <c r="N1400" s="55">
        <f>L1400*(1+M1400/100)</f>
        <v>22.4</v>
      </c>
      <c r="O1400" s="24">
        <v>0</v>
      </c>
      <c r="P1400" s="25">
        <f>N1400*O1400</f>
        <v>0</v>
      </c>
      <c r="Q1400" s="56">
        <v>0.34</v>
      </c>
      <c r="R1400" s="57">
        <f>N1400*Q1400</f>
        <v>7.6159999999999997</v>
      </c>
      <c r="S1400" s="56"/>
      <c r="T1400" s="57">
        <f>N1400*S1400</f>
        <v>0</v>
      </c>
      <c r="U1400" s="25">
        <v>21</v>
      </c>
      <c r="V1400" s="25">
        <f>P1400*(U1400/100)</f>
        <v>0</v>
      </c>
      <c r="W1400" s="25">
        <f>P1400+V1400</f>
        <v>0</v>
      </c>
      <c r="X1400" s="54"/>
      <c r="Y1400" s="53" t="s">
        <v>102</v>
      </c>
      <c r="Z1400" s="53" t="s">
        <v>20</v>
      </c>
    </row>
    <row r="1401" spans="6:26" s="58" customFormat="1" ht="11.25" outlineLevel="3" x14ac:dyDescent="0.2">
      <c r="F1401" s="59"/>
      <c r="G1401" s="60"/>
      <c r="H1401" s="60"/>
      <c r="I1401" s="60"/>
      <c r="J1401" s="61" t="s">
        <v>107</v>
      </c>
      <c r="K1401" s="60"/>
      <c r="L1401" s="62">
        <v>22.4</v>
      </c>
      <c r="M1401" s="63"/>
      <c r="N1401" s="64"/>
      <c r="O1401" s="63"/>
      <c r="P1401" s="65"/>
      <c r="Q1401" s="66"/>
      <c r="R1401" s="63"/>
      <c r="S1401" s="63"/>
      <c r="T1401" s="63"/>
      <c r="U1401" s="101" t="s">
        <v>3</v>
      </c>
      <c r="V1401" s="63"/>
      <c r="W1401" s="63"/>
      <c r="X1401" s="61"/>
      <c r="Y1401" s="60"/>
      <c r="Z1401" s="60"/>
    </row>
    <row r="1402" spans="6:26" s="102" customFormat="1" ht="12.75" customHeight="1" outlineLevel="2" x14ac:dyDescent="0.2">
      <c r="F1402" s="103"/>
      <c r="G1402" s="104"/>
      <c r="H1402" s="104"/>
      <c r="I1402" s="104"/>
      <c r="J1402" s="105"/>
      <c r="K1402" s="104"/>
      <c r="L1402" s="106"/>
      <c r="M1402" s="107"/>
      <c r="N1402" s="106"/>
      <c r="O1402" s="107"/>
      <c r="P1402" s="108"/>
      <c r="Q1402" s="109"/>
      <c r="R1402" s="107"/>
      <c r="S1402" s="107"/>
      <c r="T1402" s="107"/>
      <c r="U1402" s="110" t="s">
        <v>3</v>
      </c>
      <c r="V1402" s="107"/>
      <c r="W1402" s="107"/>
      <c r="X1402" s="107"/>
      <c r="Y1402" s="104"/>
      <c r="Z1402" s="104"/>
    </row>
    <row r="1403" spans="6:26" s="43" customFormat="1" ht="16.5" customHeight="1" outlineLevel="1" x14ac:dyDescent="0.2">
      <c r="F1403" s="44"/>
      <c r="G1403" s="6"/>
      <c r="H1403" s="45"/>
      <c r="I1403" s="45"/>
      <c r="J1403" s="45" t="s">
        <v>1083</v>
      </c>
      <c r="K1403" s="6"/>
      <c r="L1403" s="46"/>
      <c r="M1403" s="47"/>
      <c r="N1403" s="46"/>
      <c r="O1403" s="47"/>
      <c r="P1403" s="48">
        <f>SUBTOTAL(9,P1404:P1425)</f>
        <v>0</v>
      </c>
      <c r="Q1403" s="49"/>
      <c r="R1403" s="50">
        <f>SUBTOTAL(9,R1404:R1425)</f>
        <v>0</v>
      </c>
      <c r="S1403" s="47"/>
      <c r="T1403" s="50">
        <f>SUBTOTAL(9,T1404:T1425)</f>
        <v>0</v>
      </c>
      <c r="U1403" s="100" t="s">
        <v>3</v>
      </c>
      <c r="V1403" s="48">
        <f>SUBTOTAL(9,V1404:V1425)</f>
        <v>0</v>
      </c>
      <c r="W1403" s="48">
        <f>SUBTOTAL(9,W1404:W1425)</f>
        <v>0</v>
      </c>
      <c r="X1403" s="51"/>
      <c r="Y1403" s="29"/>
      <c r="Z1403" s="29"/>
    </row>
    <row r="1404" spans="6:26" s="52" customFormat="1" ht="12" outlineLevel="2" x14ac:dyDescent="0.2">
      <c r="F1404" s="20">
        <v>1</v>
      </c>
      <c r="G1404" s="21" t="s">
        <v>10</v>
      </c>
      <c r="H1404" s="53" t="s">
        <v>942</v>
      </c>
      <c r="I1404" s="53"/>
      <c r="J1404" s="54" t="s">
        <v>1820</v>
      </c>
      <c r="K1404" s="21" t="s">
        <v>63</v>
      </c>
      <c r="L1404" s="55">
        <v>1</v>
      </c>
      <c r="M1404" s="24">
        <v>0</v>
      </c>
      <c r="N1404" s="55">
        <f t="shared" ref="N1404:N1424" si="166">L1404*(1+M1404/100)</f>
        <v>1</v>
      </c>
      <c r="O1404" s="24">
        <v>0</v>
      </c>
      <c r="P1404" s="25">
        <f t="shared" ref="P1404:P1424" si="167">N1404*O1404</f>
        <v>0</v>
      </c>
      <c r="Q1404" s="56"/>
      <c r="R1404" s="57">
        <f>N1404*Q1404</f>
        <v>0</v>
      </c>
      <c r="S1404" s="56"/>
      <c r="T1404" s="57">
        <f>N1404*S1404</f>
        <v>0</v>
      </c>
      <c r="U1404" s="25">
        <v>21</v>
      </c>
      <c r="V1404" s="25">
        <f>P1404*(U1404/100)</f>
        <v>0</v>
      </c>
      <c r="W1404" s="25">
        <f>P1404+V1404</f>
        <v>0</v>
      </c>
      <c r="X1404" s="54"/>
      <c r="Y1404" s="53" t="s">
        <v>102</v>
      </c>
      <c r="Z1404" s="53" t="s">
        <v>22</v>
      </c>
    </row>
    <row r="1405" spans="6:26" s="52" customFormat="1" ht="12" outlineLevel="2" x14ac:dyDescent="0.2">
      <c r="F1405" s="20">
        <v>2</v>
      </c>
      <c r="G1405" s="21" t="s">
        <v>10</v>
      </c>
      <c r="H1405" s="53" t="s">
        <v>943</v>
      </c>
      <c r="I1405" s="53"/>
      <c r="J1405" s="54" t="s">
        <v>1633</v>
      </c>
      <c r="K1405" s="21" t="s">
        <v>15</v>
      </c>
      <c r="L1405" s="55">
        <v>180</v>
      </c>
      <c r="M1405" s="24">
        <v>0</v>
      </c>
      <c r="N1405" s="55">
        <f t="shared" si="166"/>
        <v>180</v>
      </c>
      <c r="O1405" s="24">
        <v>0</v>
      </c>
      <c r="P1405" s="25">
        <f t="shared" si="167"/>
        <v>0</v>
      </c>
      <c r="Q1405" s="56"/>
      <c r="R1405" s="57">
        <f>N1405*Q1405</f>
        <v>0</v>
      </c>
      <c r="S1405" s="56"/>
      <c r="T1405" s="57">
        <f>N1405*S1405</f>
        <v>0</v>
      </c>
      <c r="U1405" s="25">
        <v>21</v>
      </c>
      <c r="V1405" s="25">
        <f>P1405*(U1405/100)</f>
        <v>0</v>
      </c>
      <c r="W1405" s="25">
        <f>P1405+V1405</f>
        <v>0</v>
      </c>
      <c r="X1405" s="54"/>
      <c r="Y1405" s="53" t="s">
        <v>102</v>
      </c>
      <c r="Z1405" s="53" t="s">
        <v>22</v>
      </c>
    </row>
    <row r="1406" spans="6:26" s="52" customFormat="1" ht="12" outlineLevel="2" x14ac:dyDescent="0.2">
      <c r="F1406" s="20">
        <v>3</v>
      </c>
      <c r="G1406" s="21" t="s">
        <v>10</v>
      </c>
      <c r="H1406" s="53" t="s">
        <v>944</v>
      </c>
      <c r="I1406" s="53"/>
      <c r="J1406" s="54" t="s">
        <v>1719</v>
      </c>
      <c r="K1406" s="21" t="s">
        <v>15</v>
      </c>
      <c r="L1406" s="55">
        <v>180</v>
      </c>
      <c r="M1406" s="24">
        <v>0</v>
      </c>
      <c r="N1406" s="55">
        <f t="shared" si="166"/>
        <v>180</v>
      </c>
      <c r="O1406" s="24">
        <v>0</v>
      </c>
      <c r="P1406" s="25">
        <f t="shared" si="167"/>
        <v>0</v>
      </c>
      <c r="Q1406" s="56"/>
      <c r="R1406" s="57">
        <f>N1406*Q1406</f>
        <v>0</v>
      </c>
      <c r="S1406" s="56"/>
      <c r="T1406" s="57">
        <f>N1406*S1406</f>
        <v>0</v>
      </c>
      <c r="U1406" s="25">
        <v>21</v>
      </c>
      <c r="V1406" s="25">
        <f>P1406*(U1406/100)</f>
        <v>0</v>
      </c>
      <c r="W1406" s="25">
        <f>P1406+V1406</f>
        <v>0</v>
      </c>
      <c r="X1406" s="54"/>
      <c r="Y1406" s="53" t="s">
        <v>102</v>
      </c>
      <c r="Z1406" s="53" t="s">
        <v>22</v>
      </c>
    </row>
    <row r="1407" spans="6:26" s="52" customFormat="1" ht="12" outlineLevel="2" x14ac:dyDescent="0.2">
      <c r="F1407" s="20">
        <v>4</v>
      </c>
      <c r="G1407" s="21" t="s">
        <v>10</v>
      </c>
      <c r="H1407" s="53" t="s">
        <v>945</v>
      </c>
      <c r="I1407" s="53"/>
      <c r="J1407" s="54" t="s">
        <v>1672</v>
      </c>
      <c r="K1407" s="21" t="s">
        <v>15</v>
      </c>
      <c r="L1407" s="55">
        <v>177</v>
      </c>
      <c r="M1407" s="24">
        <v>0</v>
      </c>
      <c r="N1407" s="55">
        <f t="shared" si="166"/>
        <v>177</v>
      </c>
      <c r="O1407" s="24">
        <v>0</v>
      </c>
      <c r="P1407" s="25">
        <f t="shared" si="167"/>
        <v>0</v>
      </c>
      <c r="Q1407" s="56"/>
      <c r="R1407" s="57">
        <f>N1407*Q1407</f>
        <v>0</v>
      </c>
      <c r="S1407" s="56"/>
      <c r="T1407" s="57">
        <f>N1407*S1407</f>
        <v>0</v>
      </c>
      <c r="U1407" s="25">
        <v>21</v>
      </c>
      <c r="V1407" s="25">
        <f>P1407*(U1407/100)</f>
        <v>0</v>
      </c>
      <c r="W1407" s="25">
        <f>P1407+V1407</f>
        <v>0</v>
      </c>
      <c r="X1407" s="54"/>
      <c r="Y1407" s="53" t="s">
        <v>102</v>
      </c>
      <c r="Z1407" s="53" t="s">
        <v>22</v>
      </c>
    </row>
    <row r="1408" spans="6:26" s="52" customFormat="1" ht="12" outlineLevel="2" x14ac:dyDescent="0.2">
      <c r="F1408" s="20">
        <v>5</v>
      </c>
      <c r="G1408" s="21" t="s">
        <v>10</v>
      </c>
      <c r="H1408" s="53" t="s">
        <v>946</v>
      </c>
      <c r="I1408" s="53"/>
      <c r="J1408" s="54" t="s">
        <v>1755</v>
      </c>
      <c r="K1408" s="21" t="s">
        <v>15</v>
      </c>
      <c r="L1408" s="55">
        <v>177</v>
      </c>
      <c r="M1408" s="24">
        <v>0</v>
      </c>
      <c r="N1408" s="55">
        <f t="shared" si="166"/>
        <v>177</v>
      </c>
      <c r="O1408" s="24">
        <v>0</v>
      </c>
      <c r="P1408" s="25">
        <f t="shared" si="167"/>
        <v>0</v>
      </c>
      <c r="Q1408" s="56"/>
      <c r="R1408" s="57">
        <f>N1408*Q1408</f>
        <v>0</v>
      </c>
      <c r="S1408" s="56"/>
      <c r="T1408" s="57">
        <f>N1408*S1408</f>
        <v>0</v>
      </c>
      <c r="U1408" s="25">
        <v>21</v>
      </c>
      <c r="V1408" s="25">
        <f>P1408*(U1408/100)</f>
        <v>0</v>
      </c>
      <c r="W1408" s="25">
        <f>P1408+V1408</f>
        <v>0</v>
      </c>
      <c r="X1408" s="54"/>
      <c r="Y1408" s="53" t="s">
        <v>102</v>
      </c>
      <c r="Z1408" s="53" t="s">
        <v>22</v>
      </c>
    </row>
    <row r="1409" spans="6:26" s="52" customFormat="1" ht="24" outlineLevel="2" x14ac:dyDescent="0.2">
      <c r="F1409" s="20">
        <v>6</v>
      </c>
      <c r="G1409" s="21" t="s">
        <v>10</v>
      </c>
      <c r="H1409" s="53" t="s">
        <v>947</v>
      </c>
      <c r="I1409" s="53"/>
      <c r="J1409" s="54" t="s">
        <v>2021</v>
      </c>
      <c r="K1409" s="21" t="s">
        <v>5</v>
      </c>
      <c r="L1409" s="55">
        <v>60</v>
      </c>
      <c r="M1409" s="24">
        <v>0</v>
      </c>
      <c r="N1409" s="55">
        <f t="shared" si="166"/>
        <v>60</v>
      </c>
      <c r="O1409" s="24">
        <v>0</v>
      </c>
      <c r="P1409" s="25">
        <f t="shared" si="167"/>
        <v>0</v>
      </c>
      <c r="Q1409" s="56"/>
      <c r="R1409" s="57">
        <f>N1409*Q1409</f>
        <v>0</v>
      </c>
      <c r="S1409" s="56"/>
      <c r="T1409" s="57">
        <f>N1409*S1409</f>
        <v>0</v>
      </c>
      <c r="U1409" s="25">
        <v>21</v>
      </c>
      <c r="V1409" s="25">
        <f>P1409*(U1409/100)</f>
        <v>0</v>
      </c>
      <c r="W1409" s="25">
        <f>P1409+V1409</f>
        <v>0</v>
      </c>
      <c r="X1409" s="54"/>
      <c r="Y1409" s="53" t="s">
        <v>102</v>
      </c>
      <c r="Z1409" s="53" t="s">
        <v>22</v>
      </c>
    </row>
    <row r="1410" spans="6:26" s="52" customFormat="1" ht="24" outlineLevel="2" x14ac:dyDescent="0.2">
      <c r="F1410" s="20">
        <v>7</v>
      </c>
      <c r="G1410" s="21" t="s">
        <v>10</v>
      </c>
      <c r="H1410" s="53" t="s">
        <v>948</v>
      </c>
      <c r="I1410" s="53"/>
      <c r="J1410" s="54" t="s">
        <v>2020</v>
      </c>
      <c r="K1410" s="21" t="s">
        <v>5</v>
      </c>
      <c r="L1410" s="55">
        <v>28</v>
      </c>
      <c r="M1410" s="24">
        <v>0</v>
      </c>
      <c r="N1410" s="55">
        <f t="shared" si="166"/>
        <v>28</v>
      </c>
      <c r="O1410" s="24">
        <v>0</v>
      </c>
      <c r="P1410" s="25">
        <f t="shared" si="167"/>
        <v>0</v>
      </c>
      <c r="Q1410" s="56"/>
      <c r="R1410" s="57">
        <f>N1410*Q1410</f>
        <v>0</v>
      </c>
      <c r="S1410" s="56"/>
      <c r="T1410" s="57">
        <f>N1410*S1410</f>
        <v>0</v>
      </c>
      <c r="U1410" s="25">
        <v>21</v>
      </c>
      <c r="V1410" s="25">
        <f>P1410*(U1410/100)</f>
        <v>0</v>
      </c>
      <c r="W1410" s="25">
        <f>P1410+V1410</f>
        <v>0</v>
      </c>
      <c r="X1410" s="54"/>
      <c r="Y1410" s="53" t="s">
        <v>102</v>
      </c>
      <c r="Z1410" s="53" t="s">
        <v>22</v>
      </c>
    </row>
    <row r="1411" spans="6:26" s="52" customFormat="1" ht="12" outlineLevel="2" x14ac:dyDescent="0.2">
      <c r="F1411" s="20">
        <v>8</v>
      </c>
      <c r="G1411" s="21" t="s">
        <v>10</v>
      </c>
      <c r="H1411" s="53" t="s">
        <v>949</v>
      </c>
      <c r="I1411" s="53"/>
      <c r="J1411" s="54" t="s">
        <v>1958</v>
      </c>
      <c r="K1411" s="21" t="s">
        <v>15</v>
      </c>
      <c r="L1411" s="55">
        <v>3</v>
      </c>
      <c r="M1411" s="24">
        <v>0</v>
      </c>
      <c r="N1411" s="55">
        <f t="shared" si="166"/>
        <v>3</v>
      </c>
      <c r="O1411" s="24">
        <v>0</v>
      </c>
      <c r="P1411" s="25">
        <f t="shared" si="167"/>
        <v>0</v>
      </c>
      <c r="Q1411" s="56"/>
      <c r="R1411" s="57">
        <f>N1411*Q1411</f>
        <v>0</v>
      </c>
      <c r="S1411" s="56"/>
      <c r="T1411" s="57">
        <f>N1411*S1411</f>
        <v>0</v>
      </c>
      <c r="U1411" s="25">
        <v>21</v>
      </c>
      <c r="V1411" s="25">
        <f>P1411*(U1411/100)</f>
        <v>0</v>
      </c>
      <c r="W1411" s="25">
        <f>P1411+V1411</f>
        <v>0</v>
      </c>
      <c r="X1411" s="54"/>
      <c r="Y1411" s="53" t="s">
        <v>102</v>
      </c>
      <c r="Z1411" s="53" t="s">
        <v>22</v>
      </c>
    </row>
    <row r="1412" spans="6:26" s="52" customFormat="1" ht="12" outlineLevel="2" x14ac:dyDescent="0.2">
      <c r="F1412" s="20">
        <v>9</v>
      </c>
      <c r="G1412" s="21" t="s">
        <v>10</v>
      </c>
      <c r="H1412" s="53" t="s">
        <v>950</v>
      </c>
      <c r="I1412" s="53"/>
      <c r="J1412" s="54" t="s">
        <v>1849</v>
      </c>
      <c r="K1412" s="21" t="s">
        <v>15</v>
      </c>
      <c r="L1412" s="55">
        <v>177</v>
      </c>
      <c r="M1412" s="24">
        <v>0</v>
      </c>
      <c r="N1412" s="55">
        <f t="shared" si="166"/>
        <v>177</v>
      </c>
      <c r="O1412" s="24">
        <v>0</v>
      </c>
      <c r="P1412" s="25">
        <f t="shared" si="167"/>
        <v>0</v>
      </c>
      <c r="Q1412" s="56"/>
      <c r="R1412" s="57">
        <f>N1412*Q1412</f>
        <v>0</v>
      </c>
      <c r="S1412" s="56"/>
      <c r="T1412" s="57">
        <f>N1412*S1412</f>
        <v>0</v>
      </c>
      <c r="U1412" s="25">
        <v>21</v>
      </c>
      <c r="V1412" s="25">
        <f>P1412*(U1412/100)</f>
        <v>0</v>
      </c>
      <c r="W1412" s="25">
        <f>P1412+V1412</f>
        <v>0</v>
      </c>
      <c r="X1412" s="54"/>
      <c r="Y1412" s="53" t="s">
        <v>102</v>
      </c>
      <c r="Z1412" s="53" t="s">
        <v>22</v>
      </c>
    </row>
    <row r="1413" spans="6:26" s="52" customFormat="1" ht="12" outlineLevel="2" x14ac:dyDescent="0.2">
      <c r="F1413" s="20">
        <v>10</v>
      </c>
      <c r="G1413" s="21" t="s">
        <v>10</v>
      </c>
      <c r="H1413" s="53" t="s">
        <v>951</v>
      </c>
      <c r="I1413" s="53"/>
      <c r="J1413" s="54" t="s">
        <v>1842</v>
      </c>
      <c r="K1413" s="21" t="s">
        <v>15</v>
      </c>
      <c r="L1413" s="55">
        <v>177</v>
      </c>
      <c r="M1413" s="24">
        <v>0</v>
      </c>
      <c r="N1413" s="55">
        <f t="shared" si="166"/>
        <v>177</v>
      </c>
      <c r="O1413" s="24">
        <v>0</v>
      </c>
      <c r="P1413" s="25">
        <f t="shared" si="167"/>
        <v>0</v>
      </c>
      <c r="Q1413" s="56"/>
      <c r="R1413" s="57">
        <f>N1413*Q1413</f>
        <v>0</v>
      </c>
      <c r="S1413" s="56"/>
      <c r="T1413" s="57">
        <f>N1413*S1413</f>
        <v>0</v>
      </c>
      <c r="U1413" s="25">
        <v>21</v>
      </c>
      <c r="V1413" s="25">
        <f>P1413*(U1413/100)</f>
        <v>0</v>
      </c>
      <c r="W1413" s="25">
        <f>P1413+V1413</f>
        <v>0</v>
      </c>
      <c r="X1413" s="54"/>
      <c r="Y1413" s="53" t="s">
        <v>102</v>
      </c>
      <c r="Z1413" s="53" t="s">
        <v>22</v>
      </c>
    </row>
    <row r="1414" spans="6:26" s="52" customFormat="1" ht="12" outlineLevel="2" x14ac:dyDescent="0.2">
      <c r="F1414" s="20">
        <v>11</v>
      </c>
      <c r="G1414" s="21" t="s">
        <v>10</v>
      </c>
      <c r="H1414" s="53" t="s">
        <v>952</v>
      </c>
      <c r="I1414" s="53"/>
      <c r="J1414" s="54" t="s">
        <v>1821</v>
      </c>
      <c r="K1414" s="21" t="s">
        <v>13</v>
      </c>
      <c r="L1414" s="55">
        <v>3</v>
      </c>
      <c r="M1414" s="24">
        <v>0</v>
      </c>
      <c r="N1414" s="55">
        <f t="shared" si="166"/>
        <v>3</v>
      </c>
      <c r="O1414" s="24">
        <v>0</v>
      </c>
      <c r="P1414" s="25">
        <f t="shared" si="167"/>
        <v>0</v>
      </c>
      <c r="Q1414" s="56"/>
      <c r="R1414" s="57">
        <f>N1414*Q1414</f>
        <v>0</v>
      </c>
      <c r="S1414" s="56"/>
      <c r="T1414" s="57">
        <f>N1414*S1414</f>
        <v>0</v>
      </c>
      <c r="U1414" s="25">
        <v>21</v>
      </c>
      <c r="V1414" s="25">
        <f>P1414*(U1414/100)</f>
        <v>0</v>
      </c>
      <c r="W1414" s="25">
        <f>P1414+V1414</f>
        <v>0</v>
      </c>
      <c r="X1414" s="54"/>
      <c r="Y1414" s="53" t="s">
        <v>102</v>
      </c>
      <c r="Z1414" s="53" t="s">
        <v>22</v>
      </c>
    </row>
    <row r="1415" spans="6:26" s="52" customFormat="1" ht="12" outlineLevel="2" x14ac:dyDescent="0.2">
      <c r="F1415" s="20">
        <v>12</v>
      </c>
      <c r="G1415" s="21" t="s">
        <v>10</v>
      </c>
      <c r="H1415" s="53" t="s">
        <v>953</v>
      </c>
      <c r="I1415" s="53"/>
      <c r="J1415" s="54" t="s">
        <v>1775</v>
      </c>
      <c r="K1415" s="21" t="s">
        <v>16</v>
      </c>
      <c r="L1415" s="55">
        <v>19</v>
      </c>
      <c r="M1415" s="24">
        <v>0</v>
      </c>
      <c r="N1415" s="55">
        <f t="shared" si="166"/>
        <v>19</v>
      </c>
      <c r="O1415" s="24">
        <v>0</v>
      </c>
      <c r="P1415" s="25">
        <f t="shared" si="167"/>
        <v>0</v>
      </c>
      <c r="Q1415" s="56"/>
      <c r="R1415" s="57">
        <f>N1415*Q1415</f>
        <v>0</v>
      </c>
      <c r="S1415" s="56"/>
      <c r="T1415" s="57">
        <f>N1415*S1415</f>
        <v>0</v>
      </c>
      <c r="U1415" s="25">
        <v>21</v>
      </c>
      <c r="V1415" s="25">
        <f>P1415*(U1415/100)</f>
        <v>0</v>
      </c>
      <c r="W1415" s="25">
        <f>P1415+V1415</f>
        <v>0</v>
      </c>
      <c r="X1415" s="54"/>
      <c r="Y1415" s="53" t="s">
        <v>102</v>
      </c>
      <c r="Z1415" s="53" t="s">
        <v>22</v>
      </c>
    </row>
    <row r="1416" spans="6:26" s="52" customFormat="1" ht="12" outlineLevel="2" x14ac:dyDescent="0.2">
      <c r="F1416" s="20">
        <v>13</v>
      </c>
      <c r="G1416" s="21" t="s">
        <v>10</v>
      </c>
      <c r="H1416" s="53" t="s">
        <v>954</v>
      </c>
      <c r="I1416" s="53"/>
      <c r="J1416" s="54" t="s">
        <v>1216</v>
      </c>
      <c r="K1416" s="21" t="s">
        <v>16</v>
      </c>
      <c r="L1416" s="55">
        <v>18</v>
      </c>
      <c r="M1416" s="24">
        <v>0</v>
      </c>
      <c r="N1416" s="55">
        <f t="shared" si="166"/>
        <v>18</v>
      </c>
      <c r="O1416" s="24">
        <v>0</v>
      </c>
      <c r="P1416" s="25">
        <f t="shared" si="167"/>
        <v>0</v>
      </c>
      <c r="Q1416" s="56"/>
      <c r="R1416" s="57">
        <f>N1416*Q1416</f>
        <v>0</v>
      </c>
      <c r="S1416" s="56"/>
      <c r="T1416" s="57">
        <f>N1416*S1416</f>
        <v>0</v>
      </c>
      <c r="U1416" s="25">
        <v>21</v>
      </c>
      <c r="V1416" s="25">
        <f>P1416*(U1416/100)</f>
        <v>0</v>
      </c>
      <c r="W1416" s="25">
        <f>P1416+V1416</f>
        <v>0</v>
      </c>
      <c r="X1416" s="54"/>
      <c r="Y1416" s="53" t="s">
        <v>102</v>
      </c>
      <c r="Z1416" s="53" t="s">
        <v>22</v>
      </c>
    </row>
    <row r="1417" spans="6:26" s="52" customFormat="1" ht="12" outlineLevel="2" x14ac:dyDescent="0.2">
      <c r="F1417" s="20">
        <v>14</v>
      </c>
      <c r="G1417" s="21" t="s">
        <v>10</v>
      </c>
      <c r="H1417" s="53" t="s">
        <v>955</v>
      </c>
      <c r="I1417" s="53"/>
      <c r="J1417" s="54" t="s">
        <v>1625</v>
      </c>
      <c r="K1417" s="21" t="s">
        <v>16</v>
      </c>
      <c r="L1417" s="55">
        <v>9</v>
      </c>
      <c r="M1417" s="24">
        <v>0</v>
      </c>
      <c r="N1417" s="55">
        <f t="shared" si="166"/>
        <v>9</v>
      </c>
      <c r="O1417" s="24">
        <v>0</v>
      </c>
      <c r="P1417" s="25">
        <f t="shared" si="167"/>
        <v>0</v>
      </c>
      <c r="Q1417" s="56"/>
      <c r="R1417" s="57">
        <f>N1417*Q1417</f>
        <v>0</v>
      </c>
      <c r="S1417" s="56"/>
      <c r="T1417" s="57">
        <f>N1417*S1417</f>
        <v>0</v>
      </c>
      <c r="U1417" s="25">
        <v>21</v>
      </c>
      <c r="V1417" s="25">
        <f>P1417*(U1417/100)</f>
        <v>0</v>
      </c>
      <c r="W1417" s="25">
        <f>P1417+V1417</f>
        <v>0</v>
      </c>
      <c r="X1417" s="54"/>
      <c r="Y1417" s="53" t="s">
        <v>102</v>
      </c>
      <c r="Z1417" s="53" t="s">
        <v>22</v>
      </c>
    </row>
    <row r="1418" spans="6:26" s="52" customFormat="1" ht="12" outlineLevel="2" x14ac:dyDescent="0.2">
      <c r="F1418" s="20">
        <v>15</v>
      </c>
      <c r="G1418" s="21" t="s">
        <v>10</v>
      </c>
      <c r="H1418" s="53" t="s">
        <v>956</v>
      </c>
      <c r="I1418" s="53"/>
      <c r="J1418" s="54" t="s">
        <v>1080</v>
      </c>
      <c r="K1418" s="21" t="s">
        <v>15</v>
      </c>
      <c r="L1418" s="55">
        <v>6</v>
      </c>
      <c r="M1418" s="24">
        <v>0</v>
      </c>
      <c r="N1418" s="55">
        <f t="shared" si="166"/>
        <v>6</v>
      </c>
      <c r="O1418" s="24">
        <v>0</v>
      </c>
      <c r="P1418" s="25">
        <f t="shared" si="167"/>
        <v>0</v>
      </c>
      <c r="Q1418" s="56"/>
      <c r="R1418" s="57">
        <f>N1418*Q1418</f>
        <v>0</v>
      </c>
      <c r="S1418" s="56"/>
      <c r="T1418" s="57">
        <f>N1418*S1418</f>
        <v>0</v>
      </c>
      <c r="U1418" s="25">
        <v>21</v>
      </c>
      <c r="V1418" s="25">
        <f>P1418*(U1418/100)</f>
        <v>0</v>
      </c>
      <c r="W1418" s="25">
        <f>P1418+V1418</f>
        <v>0</v>
      </c>
      <c r="X1418" s="54"/>
      <c r="Y1418" s="53" t="s">
        <v>102</v>
      </c>
      <c r="Z1418" s="53" t="s">
        <v>22</v>
      </c>
    </row>
    <row r="1419" spans="6:26" s="52" customFormat="1" ht="12" outlineLevel="2" x14ac:dyDescent="0.2">
      <c r="F1419" s="20">
        <v>16</v>
      </c>
      <c r="G1419" s="21" t="s">
        <v>10</v>
      </c>
      <c r="H1419" s="53" t="s">
        <v>957</v>
      </c>
      <c r="I1419" s="53"/>
      <c r="J1419" s="54" t="s">
        <v>1800</v>
      </c>
      <c r="K1419" s="21" t="s">
        <v>15</v>
      </c>
      <c r="L1419" s="55">
        <v>171</v>
      </c>
      <c r="M1419" s="24">
        <v>0</v>
      </c>
      <c r="N1419" s="55">
        <f t="shared" si="166"/>
        <v>171</v>
      </c>
      <c r="O1419" s="24">
        <v>0</v>
      </c>
      <c r="P1419" s="25">
        <f t="shared" si="167"/>
        <v>0</v>
      </c>
      <c r="Q1419" s="56"/>
      <c r="R1419" s="57">
        <f>N1419*Q1419</f>
        <v>0</v>
      </c>
      <c r="S1419" s="56"/>
      <c r="T1419" s="57">
        <f>N1419*S1419</f>
        <v>0</v>
      </c>
      <c r="U1419" s="25">
        <v>21</v>
      </c>
      <c r="V1419" s="25">
        <f>P1419*(U1419/100)</f>
        <v>0</v>
      </c>
      <c r="W1419" s="25">
        <f>P1419+V1419</f>
        <v>0</v>
      </c>
      <c r="X1419" s="54"/>
      <c r="Y1419" s="53" t="s">
        <v>102</v>
      </c>
      <c r="Z1419" s="53" t="s">
        <v>22</v>
      </c>
    </row>
    <row r="1420" spans="6:26" s="52" customFormat="1" ht="12" outlineLevel="2" x14ac:dyDescent="0.2">
      <c r="F1420" s="20">
        <v>17</v>
      </c>
      <c r="G1420" s="21" t="s">
        <v>10</v>
      </c>
      <c r="H1420" s="53" t="s">
        <v>958</v>
      </c>
      <c r="I1420" s="53"/>
      <c r="J1420" s="54" t="s">
        <v>1811</v>
      </c>
      <c r="K1420" s="21" t="s">
        <v>15</v>
      </c>
      <c r="L1420" s="55">
        <v>10.199999999999999</v>
      </c>
      <c r="M1420" s="24">
        <v>0</v>
      </c>
      <c r="N1420" s="55">
        <f t="shared" si="166"/>
        <v>10.199999999999999</v>
      </c>
      <c r="O1420" s="24">
        <v>0</v>
      </c>
      <c r="P1420" s="25">
        <f t="shared" si="167"/>
        <v>0</v>
      </c>
      <c r="Q1420" s="56"/>
      <c r="R1420" s="57">
        <f>N1420*Q1420</f>
        <v>0</v>
      </c>
      <c r="S1420" s="56"/>
      <c r="T1420" s="57">
        <f>N1420*S1420</f>
        <v>0</v>
      </c>
      <c r="U1420" s="25">
        <v>21</v>
      </c>
      <c r="V1420" s="25">
        <f>P1420*(U1420/100)</f>
        <v>0</v>
      </c>
      <c r="W1420" s="25">
        <f>P1420+V1420</f>
        <v>0</v>
      </c>
      <c r="X1420" s="54"/>
      <c r="Y1420" s="53" t="s">
        <v>102</v>
      </c>
      <c r="Z1420" s="53" t="s">
        <v>22</v>
      </c>
    </row>
    <row r="1421" spans="6:26" s="52" customFormat="1" ht="24" outlineLevel="2" x14ac:dyDescent="0.2">
      <c r="F1421" s="20">
        <v>18</v>
      </c>
      <c r="G1421" s="21" t="s">
        <v>10</v>
      </c>
      <c r="H1421" s="53" t="s">
        <v>959</v>
      </c>
      <c r="I1421" s="53"/>
      <c r="J1421" s="54" t="s">
        <v>1986</v>
      </c>
      <c r="K1421" s="21" t="s">
        <v>5</v>
      </c>
      <c r="L1421" s="55">
        <v>28</v>
      </c>
      <c r="M1421" s="24">
        <v>0</v>
      </c>
      <c r="N1421" s="55">
        <f t="shared" si="166"/>
        <v>28</v>
      </c>
      <c r="O1421" s="24">
        <v>0</v>
      </c>
      <c r="P1421" s="25">
        <f t="shared" si="167"/>
        <v>0</v>
      </c>
      <c r="Q1421" s="56"/>
      <c r="R1421" s="57">
        <f>N1421*Q1421</f>
        <v>0</v>
      </c>
      <c r="S1421" s="56"/>
      <c r="T1421" s="57">
        <f>N1421*S1421</f>
        <v>0</v>
      </c>
      <c r="U1421" s="25">
        <v>21</v>
      </c>
      <c r="V1421" s="25">
        <f>P1421*(U1421/100)</f>
        <v>0</v>
      </c>
      <c r="W1421" s="25">
        <f>P1421+V1421</f>
        <v>0</v>
      </c>
      <c r="X1421" s="54"/>
      <c r="Y1421" s="53" t="s">
        <v>102</v>
      </c>
      <c r="Z1421" s="53" t="s">
        <v>22</v>
      </c>
    </row>
    <row r="1422" spans="6:26" s="52" customFormat="1" ht="12" outlineLevel="2" x14ac:dyDescent="0.2">
      <c r="F1422" s="20">
        <v>19</v>
      </c>
      <c r="G1422" s="21" t="s">
        <v>10</v>
      </c>
      <c r="H1422" s="53" t="s">
        <v>960</v>
      </c>
      <c r="I1422" s="53"/>
      <c r="J1422" s="54" t="s">
        <v>1932</v>
      </c>
      <c r="K1422" s="21" t="s">
        <v>5</v>
      </c>
      <c r="L1422" s="55">
        <v>60</v>
      </c>
      <c r="M1422" s="24">
        <v>0</v>
      </c>
      <c r="N1422" s="55">
        <f t="shared" si="166"/>
        <v>60</v>
      </c>
      <c r="O1422" s="24">
        <v>0</v>
      </c>
      <c r="P1422" s="25">
        <f t="shared" si="167"/>
        <v>0</v>
      </c>
      <c r="Q1422" s="56"/>
      <c r="R1422" s="57">
        <f>N1422*Q1422</f>
        <v>0</v>
      </c>
      <c r="S1422" s="56"/>
      <c r="T1422" s="57">
        <f>N1422*S1422</f>
        <v>0</v>
      </c>
      <c r="U1422" s="25">
        <v>21</v>
      </c>
      <c r="V1422" s="25">
        <f>P1422*(U1422/100)</f>
        <v>0</v>
      </c>
      <c r="W1422" s="25">
        <f>P1422+V1422</f>
        <v>0</v>
      </c>
      <c r="X1422" s="54"/>
      <c r="Y1422" s="53" t="s">
        <v>102</v>
      </c>
      <c r="Z1422" s="53" t="s">
        <v>22</v>
      </c>
    </row>
    <row r="1423" spans="6:26" s="52" customFormat="1" ht="12" outlineLevel="2" x14ac:dyDescent="0.2">
      <c r="F1423" s="20">
        <v>20</v>
      </c>
      <c r="G1423" s="21" t="s">
        <v>10</v>
      </c>
      <c r="H1423" s="53" t="s">
        <v>961</v>
      </c>
      <c r="I1423" s="53"/>
      <c r="J1423" s="54" t="s">
        <v>1812</v>
      </c>
      <c r="K1423" s="21" t="s">
        <v>16</v>
      </c>
      <c r="L1423" s="55">
        <v>1</v>
      </c>
      <c r="M1423" s="24">
        <v>0</v>
      </c>
      <c r="N1423" s="55">
        <f t="shared" si="166"/>
        <v>1</v>
      </c>
      <c r="O1423" s="24">
        <v>0</v>
      </c>
      <c r="P1423" s="25">
        <f t="shared" si="167"/>
        <v>0</v>
      </c>
      <c r="Q1423" s="56"/>
      <c r="R1423" s="57">
        <f>N1423*Q1423</f>
        <v>0</v>
      </c>
      <c r="S1423" s="56"/>
      <c r="T1423" s="57">
        <f>N1423*S1423</f>
        <v>0</v>
      </c>
      <c r="U1423" s="25">
        <v>21</v>
      </c>
      <c r="V1423" s="25">
        <f>P1423*(U1423/100)</f>
        <v>0</v>
      </c>
      <c r="W1423" s="25">
        <f>P1423+V1423</f>
        <v>0</v>
      </c>
      <c r="X1423" s="54"/>
      <c r="Y1423" s="53" t="s">
        <v>102</v>
      </c>
      <c r="Z1423" s="53" t="s">
        <v>22</v>
      </c>
    </row>
    <row r="1424" spans="6:26" s="52" customFormat="1" ht="12" outlineLevel="2" x14ac:dyDescent="0.2">
      <c r="F1424" s="20">
        <v>21</v>
      </c>
      <c r="G1424" s="21" t="s">
        <v>10</v>
      </c>
      <c r="H1424" s="53" t="s">
        <v>962</v>
      </c>
      <c r="I1424" s="53"/>
      <c r="J1424" s="54" t="s">
        <v>1350</v>
      </c>
      <c r="K1424" s="21" t="s">
        <v>6</v>
      </c>
      <c r="L1424" s="55">
        <v>81</v>
      </c>
      <c r="M1424" s="24">
        <v>0</v>
      </c>
      <c r="N1424" s="55">
        <f t="shared" si="166"/>
        <v>81</v>
      </c>
      <c r="O1424" s="24">
        <v>0</v>
      </c>
      <c r="P1424" s="25">
        <f t="shared" si="167"/>
        <v>0</v>
      </c>
      <c r="Q1424" s="56"/>
      <c r="R1424" s="57">
        <f>N1424*Q1424</f>
        <v>0</v>
      </c>
      <c r="S1424" s="56"/>
      <c r="T1424" s="57">
        <f>N1424*S1424</f>
        <v>0</v>
      </c>
      <c r="U1424" s="25">
        <v>21</v>
      </c>
      <c r="V1424" s="25">
        <f>P1424*(U1424/100)</f>
        <v>0</v>
      </c>
      <c r="W1424" s="25">
        <f>P1424+V1424</f>
        <v>0</v>
      </c>
      <c r="X1424" s="54"/>
      <c r="Y1424" s="53" t="s">
        <v>102</v>
      </c>
      <c r="Z1424" s="53" t="s">
        <v>22</v>
      </c>
    </row>
    <row r="1425" spans="6:26" s="102" customFormat="1" ht="12.75" customHeight="1" outlineLevel="2" x14ac:dyDescent="0.2">
      <c r="F1425" s="103"/>
      <c r="G1425" s="104"/>
      <c r="H1425" s="104"/>
      <c r="I1425" s="104"/>
      <c r="J1425" s="105"/>
      <c r="K1425" s="104"/>
      <c r="L1425" s="106"/>
      <c r="M1425" s="107"/>
      <c r="N1425" s="106"/>
      <c r="O1425" s="107"/>
      <c r="P1425" s="108"/>
      <c r="Q1425" s="109"/>
      <c r="R1425" s="107"/>
      <c r="S1425" s="107"/>
      <c r="T1425" s="107"/>
      <c r="U1425" s="110" t="s">
        <v>3</v>
      </c>
      <c r="V1425" s="107"/>
      <c r="W1425" s="107"/>
      <c r="X1425" s="107"/>
      <c r="Y1425" s="104"/>
      <c r="Z1425" s="104"/>
    </row>
    <row r="1426" spans="6:26" s="43" customFormat="1" ht="16.5" customHeight="1" outlineLevel="1" x14ac:dyDescent="0.2">
      <c r="F1426" s="44"/>
      <c r="G1426" s="6"/>
      <c r="H1426" s="45"/>
      <c r="I1426" s="45"/>
      <c r="J1426" s="45" t="s">
        <v>1432</v>
      </c>
      <c r="K1426" s="6"/>
      <c r="L1426" s="46"/>
      <c r="M1426" s="47"/>
      <c r="N1426" s="46"/>
      <c r="O1426" s="47"/>
      <c r="P1426" s="48">
        <f>SUBTOTAL(9,P1427:P1430)</f>
        <v>0</v>
      </c>
      <c r="Q1426" s="49"/>
      <c r="R1426" s="50">
        <f>SUBTOTAL(9,R1427:R1430)</f>
        <v>1.5120000000000001E-2</v>
      </c>
      <c r="S1426" s="47"/>
      <c r="T1426" s="50">
        <f>SUBTOTAL(9,T1427:T1430)</f>
        <v>0</v>
      </c>
      <c r="U1426" s="100" t="s">
        <v>3</v>
      </c>
      <c r="V1426" s="48">
        <f>SUBTOTAL(9,V1427:V1430)</f>
        <v>0</v>
      </c>
      <c r="W1426" s="48">
        <f>SUBTOTAL(9,W1427:W1430)</f>
        <v>0</v>
      </c>
      <c r="X1426" s="51"/>
      <c r="Y1426" s="29"/>
      <c r="Z1426" s="29"/>
    </row>
    <row r="1427" spans="6:26" s="52" customFormat="1" ht="12" outlineLevel="2" x14ac:dyDescent="0.2">
      <c r="F1427" s="20">
        <v>1</v>
      </c>
      <c r="G1427" s="21" t="s">
        <v>10</v>
      </c>
      <c r="H1427" s="53" t="s">
        <v>257</v>
      </c>
      <c r="I1427" s="53"/>
      <c r="J1427" s="54" t="s">
        <v>1931</v>
      </c>
      <c r="K1427" s="21" t="s">
        <v>15</v>
      </c>
      <c r="L1427" s="55">
        <v>4.32</v>
      </c>
      <c r="M1427" s="24">
        <v>0</v>
      </c>
      <c r="N1427" s="55">
        <f>L1427*(1+M1427/100)</f>
        <v>4.32</v>
      </c>
      <c r="O1427" s="24">
        <v>0</v>
      </c>
      <c r="P1427" s="25">
        <f>N1427*O1427</f>
        <v>0</v>
      </c>
      <c r="Q1427" s="56">
        <v>3.5000000000000001E-3</v>
      </c>
      <c r="R1427" s="57">
        <f>N1427*Q1427</f>
        <v>1.5120000000000001E-2</v>
      </c>
      <c r="S1427" s="56"/>
      <c r="T1427" s="57">
        <f>N1427*S1427</f>
        <v>0</v>
      </c>
      <c r="U1427" s="25">
        <v>21</v>
      </c>
      <c r="V1427" s="25">
        <f>P1427*(U1427/100)</f>
        <v>0</v>
      </c>
      <c r="W1427" s="25">
        <f>P1427+V1427</f>
        <v>0</v>
      </c>
      <c r="X1427" s="54"/>
      <c r="Y1427" s="53" t="s">
        <v>102</v>
      </c>
      <c r="Z1427" s="53" t="s">
        <v>26</v>
      </c>
    </row>
    <row r="1428" spans="6:26" s="58" customFormat="1" ht="11.25" outlineLevel="3" x14ac:dyDescent="0.2">
      <c r="F1428" s="59"/>
      <c r="G1428" s="60"/>
      <c r="H1428" s="60"/>
      <c r="I1428" s="60"/>
      <c r="J1428" s="61" t="s">
        <v>1169</v>
      </c>
      <c r="K1428" s="60"/>
      <c r="L1428" s="62">
        <v>4.32</v>
      </c>
      <c r="M1428" s="63"/>
      <c r="N1428" s="64"/>
      <c r="O1428" s="63"/>
      <c r="P1428" s="65"/>
      <c r="Q1428" s="66"/>
      <c r="R1428" s="63"/>
      <c r="S1428" s="63"/>
      <c r="T1428" s="63"/>
      <c r="U1428" s="101" t="s">
        <v>3</v>
      </c>
      <c r="V1428" s="63"/>
      <c r="W1428" s="63"/>
      <c r="X1428" s="61"/>
      <c r="Y1428" s="60"/>
      <c r="Z1428" s="60"/>
    </row>
    <row r="1429" spans="6:26" s="52" customFormat="1" ht="24" outlineLevel="2" x14ac:dyDescent="0.2">
      <c r="F1429" s="20">
        <v>2</v>
      </c>
      <c r="G1429" s="21" t="s">
        <v>10</v>
      </c>
      <c r="H1429" s="53" t="s">
        <v>573</v>
      </c>
      <c r="I1429" s="53"/>
      <c r="J1429" s="54" t="s">
        <v>2040</v>
      </c>
      <c r="K1429" s="21" t="s">
        <v>0</v>
      </c>
      <c r="L1429" s="55">
        <v>3.05</v>
      </c>
      <c r="M1429" s="24">
        <v>0</v>
      </c>
      <c r="N1429" s="55">
        <f>L1429*(1+M1429/100)</f>
        <v>3.05</v>
      </c>
      <c r="O1429" s="24">
        <v>0</v>
      </c>
      <c r="P1429" s="25">
        <f>N1429*O1429</f>
        <v>0</v>
      </c>
      <c r="Q1429" s="56"/>
      <c r="R1429" s="57">
        <f>N1429*Q1429</f>
        <v>0</v>
      </c>
      <c r="S1429" s="56"/>
      <c r="T1429" s="57">
        <f>N1429*S1429</f>
        <v>0</v>
      </c>
      <c r="U1429" s="25">
        <v>21</v>
      </c>
      <c r="V1429" s="25">
        <f>P1429*(U1429/100)</f>
        <v>0</v>
      </c>
      <c r="W1429" s="25">
        <f>P1429+V1429</f>
        <v>0</v>
      </c>
      <c r="X1429" s="54"/>
      <c r="Y1429" s="53" t="s">
        <v>102</v>
      </c>
      <c r="Z1429" s="53" t="s">
        <v>26</v>
      </c>
    </row>
    <row r="1430" spans="6:26" s="102" customFormat="1" ht="12.75" customHeight="1" outlineLevel="2" x14ac:dyDescent="0.2">
      <c r="F1430" s="103"/>
      <c r="G1430" s="104"/>
      <c r="H1430" s="104"/>
      <c r="I1430" s="104"/>
      <c r="J1430" s="105"/>
      <c r="K1430" s="104"/>
      <c r="L1430" s="106"/>
      <c r="M1430" s="107"/>
      <c r="N1430" s="106"/>
      <c r="O1430" s="107"/>
      <c r="P1430" s="108"/>
      <c r="Q1430" s="109"/>
      <c r="R1430" s="107"/>
      <c r="S1430" s="107"/>
      <c r="T1430" s="107"/>
      <c r="U1430" s="110" t="s">
        <v>3</v>
      </c>
      <c r="V1430" s="107"/>
      <c r="W1430" s="107"/>
      <c r="X1430" s="107"/>
      <c r="Y1430" s="104"/>
      <c r="Z1430" s="104"/>
    </row>
    <row r="1431" spans="6:26" s="43" customFormat="1" ht="16.5" customHeight="1" outlineLevel="1" x14ac:dyDescent="0.2">
      <c r="F1431" s="44"/>
      <c r="G1431" s="6"/>
      <c r="H1431" s="45"/>
      <c r="I1431" s="45"/>
      <c r="J1431" s="45" t="s">
        <v>1476</v>
      </c>
      <c r="K1431" s="6"/>
      <c r="L1431" s="46"/>
      <c r="M1431" s="47"/>
      <c r="N1431" s="46"/>
      <c r="O1431" s="47"/>
      <c r="P1431" s="48">
        <f>SUBTOTAL(9,P1432:P1434)</f>
        <v>0</v>
      </c>
      <c r="Q1431" s="49"/>
      <c r="R1431" s="50">
        <f>SUBTOTAL(9,R1432:R1434)</f>
        <v>0</v>
      </c>
      <c r="S1431" s="47"/>
      <c r="T1431" s="50">
        <f>SUBTOTAL(9,T1432:T1434)</f>
        <v>0</v>
      </c>
      <c r="U1431" s="100" t="s">
        <v>3</v>
      </c>
      <c r="V1431" s="48">
        <f>SUBTOTAL(9,V1432:V1434)</f>
        <v>0</v>
      </c>
      <c r="W1431" s="48">
        <f>SUBTOTAL(9,W1432:W1434)</f>
        <v>0</v>
      </c>
      <c r="X1431" s="51"/>
      <c r="Y1431" s="29"/>
      <c r="Z1431" s="29"/>
    </row>
    <row r="1432" spans="6:26" s="52" customFormat="1" ht="24" outlineLevel="2" x14ac:dyDescent="0.2">
      <c r="F1432" s="20">
        <v>1</v>
      </c>
      <c r="G1432" s="21" t="s">
        <v>10</v>
      </c>
      <c r="H1432" s="53" t="s">
        <v>500</v>
      </c>
      <c r="I1432" s="53"/>
      <c r="J1432" s="54" t="s">
        <v>2084</v>
      </c>
      <c r="K1432" s="21" t="s">
        <v>64</v>
      </c>
      <c r="L1432" s="55">
        <v>1</v>
      </c>
      <c r="M1432" s="24">
        <v>0</v>
      </c>
      <c r="N1432" s="55">
        <f>L1432*(1+M1432/100)</f>
        <v>1</v>
      </c>
      <c r="O1432" s="24">
        <v>0</v>
      </c>
      <c r="P1432" s="25">
        <f>N1432*O1432</f>
        <v>0</v>
      </c>
      <c r="Q1432" s="56"/>
      <c r="R1432" s="57">
        <f>N1432*Q1432</f>
        <v>0</v>
      </c>
      <c r="S1432" s="56"/>
      <c r="T1432" s="57">
        <f>N1432*S1432</f>
        <v>0</v>
      </c>
      <c r="U1432" s="25">
        <v>21</v>
      </c>
      <c r="V1432" s="25">
        <f>P1432*(U1432/100)</f>
        <v>0</v>
      </c>
      <c r="W1432" s="25">
        <f>P1432+V1432</f>
        <v>0</v>
      </c>
      <c r="X1432" s="54"/>
      <c r="Y1432" s="53" t="s">
        <v>102</v>
      </c>
      <c r="Z1432" s="53" t="s">
        <v>44</v>
      </c>
    </row>
    <row r="1433" spans="6:26" s="52" customFormat="1" ht="24" outlineLevel="2" x14ac:dyDescent="0.2">
      <c r="F1433" s="20">
        <v>2</v>
      </c>
      <c r="G1433" s="21" t="s">
        <v>10</v>
      </c>
      <c r="H1433" s="53" t="s">
        <v>582</v>
      </c>
      <c r="I1433" s="53"/>
      <c r="J1433" s="54" t="s">
        <v>1956</v>
      </c>
      <c r="K1433" s="21" t="s">
        <v>0</v>
      </c>
      <c r="L1433" s="55">
        <v>1.35</v>
      </c>
      <c r="M1433" s="24">
        <v>0</v>
      </c>
      <c r="N1433" s="55">
        <f>L1433*(1+M1433/100)</f>
        <v>1.35</v>
      </c>
      <c r="O1433" s="24">
        <v>0</v>
      </c>
      <c r="P1433" s="25">
        <f>N1433*O1433</f>
        <v>0</v>
      </c>
      <c r="Q1433" s="56"/>
      <c r="R1433" s="57">
        <f>N1433*Q1433</f>
        <v>0</v>
      </c>
      <c r="S1433" s="56"/>
      <c r="T1433" s="57">
        <f>N1433*S1433</f>
        <v>0</v>
      </c>
      <c r="U1433" s="25">
        <v>21</v>
      </c>
      <c r="V1433" s="25">
        <f>P1433*(U1433/100)</f>
        <v>0</v>
      </c>
      <c r="W1433" s="25">
        <f>P1433+V1433</f>
        <v>0</v>
      </c>
      <c r="X1433" s="54"/>
      <c r="Y1433" s="53" t="s">
        <v>102</v>
      </c>
      <c r="Z1433" s="53" t="s">
        <v>44</v>
      </c>
    </row>
    <row r="1434" spans="6:26" s="102" customFormat="1" ht="12.75" customHeight="1" outlineLevel="2" x14ac:dyDescent="0.2">
      <c r="F1434" s="103"/>
      <c r="G1434" s="104"/>
      <c r="H1434" s="104"/>
      <c r="I1434" s="104"/>
      <c r="J1434" s="105"/>
      <c r="K1434" s="104"/>
      <c r="L1434" s="106"/>
      <c r="M1434" s="107"/>
      <c r="N1434" s="106"/>
      <c r="O1434" s="107"/>
      <c r="P1434" s="108"/>
      <c r="Q1434" s="109"/>
      <c r="R1434" s="107"/>
      <c r="S1434" s="107"/>
      <c r="T1434" s="107"/>
      <c r="U1434" s="110" t="s">
        <v>3</v>
      </c>
      <c r="V1434" s="107"/>
      <c r="W1434" s="107"/>
      <c r="X1434" s="107"/>
      <c r="Y1434" s="104"/>
      <c r="Z1434" s="104"/>
    </row>
    <row r="1435" spans="6:26" s="102" customFormat="1" ht="12.75" customHeight="1" outlineLevel="1" x14ac:dyDescent="0.2">
      <c r="F1435" s="103"/>
      <c r="G1435" s="104"/>
      <c r="H1435" s="104"/>
      <c r="I1435" s="104"/>
      <c r="J1435" s="105"/>
      <c r="K1435" s="104"/>
      <c r="L1435" s="106"/>
      <c r="M1435" s="107"/>
      <c r="N1435" s="106"/>
      <c r="O1435" s="107"/>
      <c r="P1435" s="108"/>
      <c r="Q1435" s="109"/>
      <c r="R1435" s="107"/>
      <c r="S1435" s="107"/>
      <c r="T1435" s="107"/>
      <c r="U1435" s="110" t="s">
        <v>3</v>
      </c>
      <c r="V1435" s="107"/>
      <c r="W1435" s="107"/>
      <c r="X1435" s="107"/>
      <c r="Y1435" s="104"/>
      <c r="Z1435" s="104"/>
    </row>
    <row r="1436" spans="6:26" s="102" customFormat="1" ht="12.75" customHeight="1" x14ac:dyDescent="0.2">
      <c r="F1436" s="103"/>
      <c r="G1436" s="104"/>
      <c r="H1436" s="104"/>
      <c r="I1436" s="104"/>
      <c r="J1436" s="105"/>
      <c r="K1436" s="104"/>
      <c r="L1436" s="106"/>
      <c r="M1436" s="107"/>
      <c r="N1436" s="106"/>
      <c r="O1436" s="107"/>
      <c r="P1436" s="108"/>
      <c r="Q1436" s="109"/>
      <c r="R1436" s="107"/>
      <c r="S1436" s="107"/>
      <c r="T1436" s="107"/>
      <c r="U1436" s="110" t="s">
        <v>3</v>
      </c>
      <c r="V1436" s="107"/>
      <c r="W1436" s="107"/>
      <c r="X1436" s="107"/>
      <c r="Y1436" s="104"/>
      <c r="Z1436" s="104"/>
    </row>
  </sheetData>
  <phoneticPr fontId="0" type="noConversion"/>
  <pageMargins left="0.39370078740157483" right="0.39370078740157483" top="0.59055118110236227" bottom="0.59055118110236227" header="0.39370078740157483" footer="0.39370078740157483"/>
  <pageSetup paperSize="9" scale="90" fitToHeight="9999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2.75" x14ac:dyDescent="0.2"/>
  <cols>
    <col min="1" max="1" width="8.7109375" customWidth="1"/>
    <col min="2" max="2" width="40.7109375" customWidth="1"/>
    <col min="3" max="3" width="10.7109375" customWidth="1"/>
    <col min="4" max="4" width="40.7109375" customWidth="1"/>
  </cols>
  <sheetData>
    <row r="1" spans="1:4" x14ac:dyDescent="0.2">
      <c r="A1" s="126" t="s">
        <v>110</v>
      </c>
      <c r="B1" s="126" t="s">
        <v>104</v>
      </c>
      <c r="C1" s="126" t="s">
        <v>117</v>
      </c>
      <c r="D1" s="126" t="s">
        <v>100</v>
      </c>
    </row>
    <row r="2" spans="1:4" ht="12.75" customHeight="1" x14ac:dyDescent="0.2">
      <c r="A2" s="93"/>
      <c r="B2" s="95" t="s">
        <v>1221</v>
      </c>
      <c r="C2" s="96"/>
      <c r="D2" s="94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15</vt:i4>
      </vt:variant>
    </vt:vector>
  </HeadingPairs>
  <TitlesOfParts>
    <vt:vector size="19" baseType="lpstr">
      <vt:lpstr>Kryci list</vt:lpstr>
      <vt:lpstr>Rekapitulace</vt:lpstr>
      <vt:lpstr>Zakazka</vt:lpstr>
      <vt:lpstr>Figury</vt:lpstr>
      <vt:lpstr>__CENA__</vt:lpstr>
      <vt:lpstr>__MAIN__</vt:lpstr>
      <vt:lpstr>Rekapitulace!__MAIN2__</vt:lpstr>
      <vt:lpstr>__MAIN3__</vt:lpstr>
      <vt:lpstr>__SAZBA__</vt:lpstr>
      <vt:lpstr>__T0__</vt:lpstr>
      <vt:lpstr>__T1__</vt:lpstr>
      <vt:lpstr>__T2__</vt:lpstr>
      <vt:lpstr>__T3__</vt:lpstr>
      <vt:lpstr>__TE0__</vt:lpstr>
      <vt:lpstr>__TE1__</vt:lpstr>
      <vt:lpstr>__TE3__</vt:lpstr>
      <vt:lpstr>Rekapitulace!__TR0__</vt:lpstr>
      <vt:lpstr>Rekapitulace!__TR1__</vt:lpstr>
      <vt:lpstr>Zakazka!Názvy_tisku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Alice Otáhalová</cp:lastModifiedBy>
  <cp:lastPrinted>2008-10-14T10:44:21Z</cp:lastPrinted>
  <dcterms:created xsi:type="dcterms:W3CDTF">2007-10-16T11:08:58Z</dcterms:created>
  <dcterms:modified xsi:type="dcterms:W3CDTF">2015-02-02T14:50:04Z</dcterms:modified>
</cp:coreProperties>
</file>