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ynyking\Documents\___Kyncl\_1627_Zásobník sněhu sportovního klubu lyžování\"/>
    </mc:Choice>
  </mc:AlternateContent>
  <bookViews>
    <workbookView xWindow="366" yWindow="266" windowWidth="18731" windowHeight="12207" activeTab="1"/>
  </bookViews>
  <sheets>
    <sheet name="Uchazeč" sheetId="5" r:id="rId1"/>
    <sheet name="Stavba" sheetId="1" r:id="rId2"/>
    <sheet name="VzorObjekt" sheetId="9" state="hidden" r:id="rId3"/>
    <sheet name="VzorPolozky" sheetId="10" state="hidden" r:id="rId4"/>
    <sheet name="Rekapitulace Objekt 00" sheetId="11" state="hidden" r:id="rId5"/>
    <sheet name="00 SO 90 Naklady" sheetId="12" r:id="rId6"/>
    <sheet name="Rekapitulace Objekt SO 01" sheetId="13" r:id="rId7"/>
    <sheet name="SO 01 SO 01 Pol" sheetId="14" r:id="rId8"/>
    <sheet name="Rekapitulace Objekt SO 02" sheetId="15" r:id="rId9"/>
    <sheet name="SO 02 SO 02.1 Pol" sheetId="16" r:id="rId10"/>
    <sheet name="SO 02 SO 02.2 Pol" sheetId="17" r:id="rId11"/>
    <sheet name="Rekapitulace Objekt SO 03" sheetId="18" r:id="rId12"/>
    <sheet name="SO 03 SO 03 Pol" sheetId="19" r:id="rId13"/>
    <sheet name="Rekapitulace Objekt SO 04" sheetId="20" r:id="rId14"/>
    <sheet name="SO 04 SO 04.1 Pol" sheetId="21" r:id="rId15"/>
    <sheet name="SO 04 SO 04.2 Pol" sheetId="22" r:id="rId16"/>
  </sheets>
  <externalReferences>
    <externalReference r:id="rId17"/>
  </externalReferences>
  <definedNames>
    <definedName name="CelkemObjekty" localSheetId="1">Stavba!$I$29</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'00 SO 90 Naklady'!$A$1:$I$48</definedName>
    <definedName name="_xlnm.Print_Area" localSheetId="4">'Rekapitulace Objekt 00'!$A$1:$H$25</definedName>
    <definedName name="_xlnm.Print_Area" localSheetId="6">'Rekapitulace Objekt SO 01'!$A$1:$H$42</definedName>
    <definedName name="_xlnm.Print_Area" localSheetId="8">'Rekapitulace Objekt SO 02'!$A$1:$H$42</definedName>
    <definedName name="_xlnm.Print_Area" localSheetId="11">'Rekapitulace Objekt SO 03'!$A$1:$H$37</definedName>
    <definedName name="_xlnm.Print_Area" localSheetId="13">'Rekapitulace Objekt SO 04'!$A$1:$H$42</definedName>
    <definedName name="_xlnm.Print_Area" localSheetId="7">'SO 01 SO 01 Pol'!$A$1:$I$462</definedName>
    <definedName name="_xlnm.Print_Area" localSheetId="9">'SO 02 SO 02.1 Pol'!$A$1:$I$348</definedName>
    <definedName name="_xlnm.Print_Area" localSheetId="10">'SO 02 SO 02.2 Pol'!$A$1:$I$418</definedName>
    <definedName name="_xlnm.Print_Area" localSheetId="12">'SO 03 SO 03 Pol'!$A$1:$I$428</definedName>
    <definedName name="_xlnm.Print_Area" localSheetId="14">'SO 04 SO 04.1 Pol'!$A$1:$I$141</definedName>
    <definedName name="_xlnm.Print_Area" localSheetId="15">'SO 04 SO 04.2 Pol'!$A$1:$I$156</definedName>
    <definedName name="_xlnm.Print_Area" localSheetId="1">Stavba!$A$1:$J$143</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52511" fullCalcOnLoad="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J28" i="1" l="1"/>
  <c r="J27" i="1"/>
  <c r="J26" i="1"/>
  <c r="J25" i="1"/>
  <c r="J2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P23" i="20"/>
  <c r="O23" i="20"/>
  <c r="P22" i="20"/>
  <c r="O22" i="20"/>
  <c r="H23" i="20"/>
  <c r="H22" i="20"/>
  <c r="H24" i="20" s="1"/>
  <c r="H42" i="20"/>
  <c r="D42" i="20"/>
  <c r="H41" i="20"/>
  <c r="H40" i="20"/>
  <c r="H39" i="20"/>
  <c r="H38" i="20"/>
  <c r="H37" i="20"/>
  <c r="BC35" i="20"/>
  <c r="AO158" i="22"/>
  <c r="AN158" i="22"/>
  <c r="G157" i="22"/>
  <c r="AZ139" i="22"/>
  <c r="AZ92" i="22"/>
  <c r="AZ18" i="22"/>
  <c r="AZ10" i="22"/>
  <c r="G11" i="22"/>
  <c r="F8" i="22" s="1"/>
  <c r="G20" i="22"/>
  <c r="G25" i="22"/>
  <c r="G35" i="22"/>
  <c r="G51" i="22"/>
  <c r="G68" i="22"/>
  <c r="G84" i="22"/>
  <c r="G93" i="22"/>
  <c r="G100" i="22"/>
  <c r="G107" i="22"/>
  <c r="F110" i="22"/>
  <c r="G113" i="22"/>
  <c r="G118" i="22"/>
  <c r="G124" i="22"/>
  <c r="F121" i="22" s="1"/>
  <c r="G135" i="22"/>
  <c r="F132" i="22" s="1"/>
  <c r="G141" i="22"/>
  <c r="G146" i="22"/>
  <c r="G149" i="22"/>
  <c r="G155" i="22"/>
  <c r="F152" i="22" s="1"/>
  <c r="H33" i="20"/>
  <c r="D33" i="20"/>
  <c r="H32" i="20"/>
  <c r="H31" i="20"/>
  <c r="H30" i="20"/>
  <c r="H29" i="20"/>
  <c r="H28" i="20"/>
  <c r="BC26" i="20"/>
  <c r="AO143" i="21"/>
  <c r="AN143" i="21"/>
  <c r="G142" i="21"/>
  <c r="AZ80" i="21"/>
  <c r="AZ10" i="21"/>
  <c r="G11" i="21"/>
  <c r="F8" i="21" s="1"/>
  <c r="G19" i="21"/>
  <c r="G29" i="21"/>
  <c r="G43" i="21"/>
  <c r="G58" i="21"/>
  <c r="G72" i="21"/>
  <c r="G81" i="21"/>
  <c r="G88" i="21"/>
  <c r="G95" i="21"/>
  <c r="G101" i="21"/>
  <c r="G106" i="21"/>
  <c r="F98" i="21" s="1"/>
  <c r="F109" i="21"/>
  <c r="G112" i="21"/>
  <c r="G121" i="21"/>
  <c r="F118" i="21" s="1"/>
  <c r="G126" i="21"/>
  <c r="G131" i="21"/>
  <c r="G134" i="21"/>
  <c r="G140" i="21"/>
  <c r="F137" i="21" s="1"/>
  <c r="D24" i="20"/>
  <c r="B7" i="20"/>
  <c r="B6" i="20"/>
  <c r="C1" i="20"/>
  <c r="B1" i="20"/>
  <c r="P21" i="18"/>
  <c r="O21" i="18"/>
  <c r="H21" i="18"/>
  <c r="H22" i="18" s="1"/>
  <c r="H37" i="18"/>
  <c r="D37" i="18"/>
  <c r="H36" i="18"/>
  <c r="H35" i="18"/>
  <c r="H34" i="18"/>
  <c r="H33" i="18"/>
  <c r="H32" i="18"/>
  <c r="H31" i="18"/>
  <c r="H30" i="18"/>
  <c r="H29" i="18"/>
  <c r="H28" i="18"/>
  <c r="H27" i="18"/>
  <c r="H26" i="18"/>
  <c r="BC24" i="18"/>
  <c r="AO430" i="19"/>
  <c r="AN430" i="19"/>
  <c r="G429" i="19"/>
  <c r="AZ286" i="19"/>
  <c r="AZ210" i="19"/>
  <c r="AZ161" i="19"/>
  <c r="AZ28" i="19"/>
  <c r="AZ16" i="19"/>
  <c r="AZ10" i="19"/>
  <c r="G11" i="19"/>
  <c r="F8" i="19" s="1"/>
  <c r="G17" i="19"/>
  <c r="G30" i="19"/>
  <c r="G36" i="19"/>
  <c r="G63" i="19"/>
  <c r="G91" i="19"/>
  <c r="G120" i="19"/>
  <c r="G148" i="19"/>
  <c r="G162" i="19"/>
  <c r="G180" i="19"/>
  <c r="G197" i="19"/>
  <c r="G203" i="19"/>
  <c r="F200" i="19" s="1"/>
  <c r="G211" i="19"/>
  <c r="G217" i="19"/>
  <c r="G226" i="19"/>
  <c r="F223" i="19" s="1"/>
  <c r="G243" i="19"/>
  <c r="G255" i="19"/>
  <c r="G267" i="19"/>
  <c r="G270" i="19"/>
  <c r="F280" i="19"/>
  <c r="G283" i="19"/>
  <c r="G287" i="19"/>
  <c r="G290" i="19"/>
  <c r="F292" i="19"/>
  <c r="G293" i="19"/>
  <c r="G297" i="19"/>
  <c r="G302" i="19"/>
  <c r="F301" i="19" s="1"/>
  <c r="G305" i="19"/>
  <c r="G309" i="19"/>
  <c r="G312" i="19"/>
  <c r="G316" i="19"/>
  <c r="G321" i="19"/>
  <c r="G323" i="19"/>
  <c r="F319" i="19" s="1"/>
  <c r="F324" i="19"/>
  <c r="G327" i="19"/>
  <c r="G330" i="19"/>
  <c r="F328" i="19" s="1"/>
  <c r="G340" i="19"/>
  <c r="G355" i="19"/>
  <c r="G369" i="19"/>
  <c r="F367" i="19" s="1"/>
  <c r="G381" i="19"/>
  <c r="G396" i="19"/>
  <c r="G416" i="19"/>
  <c r="F413" i="19" s="1"/>
  <c r="D22" i="18"/>
  <c r="B7" i="18"/>
  <c r="B6" i="18"/>
  <c r="C1" i="18"/>
  <c r="B1" i="18"/>
  <c r="P22" i="15"/>
  <c r="O22" i="15"/>
  <c r="P21" i="15"/>
  <c r="O21" i="15"/>
  <c r="H22" i="15"/>
  <c r="H21" i="15"/>
  <c r="H42" i="15"/>
  <c r="D42" i="15"/>
  <c r="H41" i="15"/>
  <c r="H40" i="15"/>
  <c r="H39" i="15"/>
  <c r="H38" i="15"/>
  <c r="H37" i="15"/>
  <c r="BC35" i="15"/>
  <c r="AO420" i="17"/>
  <c r="AN420" i="17"/>
  <c r="G419" i="17"/>
  <c r="AZ369" i="17"/>
  <c r="AZ175" i="17"/>
  <c r="AZ41" i="17"/>
  <c r="AZ10" i="17"/>
  <c r="G11" i="17"/>
  <c r="G43" i="17"/>
  <c r="G53" i="17"/>
  <c r="G95" i="17"/>
  <c r="F8" i="17" s="1"/>
  <c r="G138" i="17"/>
  <c r="G176" i="17"/>
  <c r="G215" i="17"/>
  <c r="G219" i="17"/>
  <c r="G262" i="17"/>
  <c r="F260" i="17" s="1"/>
  <c r="G268" i="17"/>
  <c r="G273" i="17"/>
  <c r="G289" i="17"/>
  <c r="G308" i="17"/>
  <c r="F305" i="17" s="1"/>
  <c r="G347" i="17"/>
  <c r="G350" i="17"/>
  <c r="G353" i="17"/>
  <c r="G359" i="17"/>
  <c r="F344" i="17" s="1"/>
  <c r="G365" i="17"/>
  <c r="G371" i="17"/>
  <c r="G378" i="17"/>
  <c r="G382" i="17"/>
  <c r="G385" i="17"/>
  <c r="G389" i="17"/>
  <c r="G392" i="17"/>
  <c r="G397" i="17"/>
  <c r="G400" i="17"/>
  <c r="G403" i="17"/>
  <c r="G406" i="17"/>
  <c r="G411" i="17"/>
  <c r="G417" i="17"/>
  <c r="F414" i="17" s="1"/>
  <c r="H33" i="15"/>
  <c r="D33" i="15"/>
  <c r="H32" i="15"/>
  <c r="H31" i="15"/>
  <c r="H30" i="15"/>
  <c r="H29" i="15"/>
  <c r="H28" i="15"/>
  <c r="H27" i="15"/>
  <c r="BC25" i="15"/>
  <c r="AO350" i="16"/>
  <c r="AN350" i="16"/>
  <c r="G349" i="16"/>
  <c r="AZ335" i="16"/>
  <c r="AZ294" i="16"/>
  <c r="AZ283" i="16"/>
  <c r="AZ160" i="16"/>
  <c r="AZ28" i="16"/>
  <c r="AZ10" i="16"/>
  <c r="G11" i="16"/>
  <c r="G30" i="16"/>
  <c r="G40" i="16"/>
  <c r="G60" i="16"/>
  <c r="F8" i="16" s="1"/>
  <c r="G87" i="16"/>
  <c r="G115" i="16"/>
  <c r="G142" i="16"/>
  <c r="G161" i="16"/>
  <c r="G178" i="16"/>
  <c r="G195" i="16"/>
  <c r="G201" i="16"/>
  <c r="F198" i="16" s="1"/>
  <c r="G220" i="16"/>
  <c r="G240" i="16"/>
  <c r="F237" i="16" s="1"/>
  <c r="G261" i="16"/>
  <c r="G264" i="16"/>
  <c r="G267" i="16"/>
  <c r="G273" i="16"/>
  <c r="F258" i="16" s="1"/>
  <c r="G279" i="16"/>
  <c r="G285" i="16"/>
  <c r="G296" i="16"/>
  <c r="G301" i="16"/>
  <c r="G304" i="16"/>
  <c r="G307" i="16"/>
  <c r="G310" i="16"/>
  <c r="G316" i="16"/>
  <c r="G322" i="16"/>
  <c r="G325" i="16"/>
  <c r="G328" i="16"/>
  <c r="F333" i="16"/>
  <c r="G336" i="16"/>
  <c r="G340" i="16"/>
  <c r="G347" i="16"/>
  <c r="F344" i="16" s="1"/>
  <c r="H23" i="15"/>
  <c r="D23" i="15"/>
  <c r="B7" i="15"/>
  <c r="B6" i="15"/>
  <c r="C1" i="15"/>
  <c r="B1" i="15"/>
  <c r="P21" i="13"/>
  <c r="O21" i="13"/>
  <c r="H21" i="13"/>
  <c r="H22" i="13" s="1"/>
  <c r="H42" i="13"/>
  <c r="D42" i="13"/>
  <c r="H41" i="13"/>
  <c r="H40" i="13"/>
  <c r="H39" i="13"/>
  <c r="H38" i="13"/>
  <c r="H37" i="13"/>
  <c r="H36" i="13"/>
  <c r="H35" i="13"/>
  <c r="H34" i="13"/>
  <c r="H33" i="13"/>
  <c r="H32" i="13"/>
  <c r="H31" i="13"/>
  <c r="H30" i="13"/>
  <c r="H29" i="13"/>
  <c r="H28" i="13"/>
  <c r="H27" i="13"/>
  <c r="H26" i="13"/>
  <c r="BC24" i="13"/>
  <c r="AO464" i="14"/>
  <c r="AN464" i="14"/>
  <c r="G463" i="14"/>
  <c r="AZ388" i="14"/>
  <c r="AZ302" i="14"/>
  <c r="AZ249" i="14"/>
  <c r="AZ209" i="14"/>
  <c r="AZ87" i="14"/>
  <c r="AZ39" i="14"/>
  <c r="AZ31" i="14"/>
  <c r="AZ24" i="14"/>
  <c r="AZ17" i="14"/>
  <c r="AZ10" i="14"/>
  <c r="G12" i="14"/>
  <c r="F8" i="14" s="1"/>
  <c r="G19" i="14"/>
  <c r="G26" i="14"/>
  <c r="G33" i="14"/>
  <c r="G40" i="14"/>
  <c r="F37" i="14" s="1"/>
  <c r="G46" i="14"/>
  <c r="G54" i="14"/>
  <c r="G62" i="14"/>
  <c r="G72" i="14"/>
  <c r="G80" i="14"/>
  <c r="G88" i="14"/>
  <c r="F85" i="14" s="1"/>
  <c r="G95" i="14"/>
  <c r="F92" i="14" s="1"/>
  <c r="G115" i="14"/>
  <c r="G126" i="14"/>
  <c r="G130" i="14"/>
  <c r="G134" i="14"/>
  <c r="G138" i="14"/>
  <c r="G144" i="14"/>
  <c r="G166" i="14"/>
  <c r="F175" i="14"/>
  <c r="G179" i="14"/>
  <c r="G210" i="14"/>
  <c r="G214" i="14"/>
  <c r="F221" i="14"/>
  <c r="G224" i="14"/>
  <c r="G231" i="14"/>
  <c r="G234" i="14"/>
  <c r="F237" i="14"/>
  <c r="G240" i="14"/>
  <c r="G244" i="14"/>
  <c r="G250" i="14"/>
  <c r="F247" i="14" s="1"/>
  <c r="G256" i="14"/>
  <c r="G262" i="14"/>
  <c r="G271" i="14"/>
  <c r="F268" i="14" s="1"/>
  <c r="G276" i="14"/>
  <c r="G286" i="14"/>
  <c r="G290" i="14"/>
  <c r="G294" i="14"/>
  <c r="G298" i="14"/>
  <c r="G303" i="14"/>
  <c r="G307" i="14"/>
  <c r="G311" i="14"/>
  <c r="G319" i="14"/>
  <c r="F315" i="14" s="1"/>
  <c r="G323" i="14"/>
  <c r="F322" i="14" s="1"/>
  <c r="G327" i="14"/>
  <c r="G332" i="14"/>
  <c r="G339" i="14"/>
  <c r="F336" i="14" s="1"/>
  <c r="G346" i="14"/>
  <c r="G359" i="14"/>
  <c r="G365" i="14"/>
  <c r="G369" i="14"/>
  <c r="G380" i="14"/>
  <c r="G390" i="14"/>
  <c r="F384" i="14" s="1"/>
  <c r="G393" i="14"/>
  <c r="G402" i="14"/>
  <c r="G417" i="14"/>
  <c r="G421" i="14"/>
  <c r="F391" i="14" s="1"/>
  <c r="G428" i="14"/>
  <c r="G433" i="14"/>
  <c r="G442" i="14"/>
  <c r="F443" i="14"/>
  <c r="G444" i="14"/>
  <c r="G453" i="14"/>
  <c r="G455" i="14"/>
  <c r="F454" i="14" s="1"/>
  <c r="G461" i="14"/>
  <c r="D22" i="13"/>
  <c r="B7" i="13"/>
  <c r="B6" i="13"/>
  <c r="C1" i="13"/>
  <c r="B1" i="13"/>
  <c r="P18" i="11"/>
  <c r="O18" i="11"/>
  <c r="H18" i="11"/>
  <c r="H19" i="11" s="1"/>
  <c r="H25" i="11"/>
  <c r="D25" i="11"/>
  <c r="H24" i="11"/>
  <c r="H23" i="11"/>
  <c r="BC21" i="11"/>
  <c r="AO50" i="12"/>
  <c r="AN50" i="12"/>
  <c r="G49" i="12"/>
  <c r="BA33" i="12"/>
  <c r="BA31" i="12"/>
  <c r="BA29" i="12"/>
  <c r="BA25" i="12"/>
  <c r="BA23" i="12"/>
  <c r="BA19" i="12"/>
  <c r="BA17" i="12"/>
  <c r="BA15" i="12"/>
  <c r="BA13" i="12"/>
  <c r="BA11" i="12"/>
  <c r="BA10" i="12"/>
  <c r="G9" i="12"/>
  <c r="F8" i="12" s="1"/>
  <c r="G12" i="12"/>
  <c r="G14" i="12"/>
  <c r="G16" i="12"/>
  <c r="G18" i="12"/>
  <c r="G20" i="12"/>
  <c r="G22" i="12"/>
  <c r="F21" i="12" s="1"/>
  <c r="G24" i="12"/>
  <c r="G28" i="12"/>
  <c r="G30" i="12"/>
  <c r="G32" i="12"/>
  <c r="G34" i="12"/>
  <c r="G35" i="12"/>
  <c r="G38" i="12"/>
  <c r="G41" i="12"/>
  <c r="G42" i="12"/>
  <c r="G43" i="12"/>
  <c r="G47" i="12"/>
  <c r="D19" i="11"/>
  <c r="B7" i="11"/>
  <c r="B6" i="11"/>
  <c r="C1" i="11"/>
  <c r="B1" i="11"/>
  <c r="AZ104" i="1"/>
  <c r="AZ103" i="1"/>
  <c r="AZ101" i="1"/>
  <c r="AZ100" i="1"/>
  <c r="AZ98" i="1"/>
  <c r="AZ97" i="1"/>
  <c r="AZ95" i="1"/>
  <c r="AZ93" i="1"/>
  <c r="AZ92" i="1"/>
  <c r="AZ91" i="1"/>
  <c r="AZ89" i="1"/>
  <c r="AZ85" i="1"/>
  <c r="AZ83" i="1"/>
  <c r="AZ81" i="1"/>
  <c r="AZ77" i="1"/>
  <c r="AZ76" i="1"/>
  <c r="AZ74" i="1"/>
  <c r="AZ73" i="1"/>
  <c r="AZ71" i="1"/>
  <c r="AZ70" i="1"/>
  <c r="AZ69" i="1"/>
  <c r="AZ67" i="1"/>
  <c r="AZ66" i="1"/>
  <c r="AZ64" i="1"/>
  <c r="AZ62" i="1"/>
  <c r="AZ61" i="1"/>
  <c r="AZ59" i="1"/>
  <c r="AZ57" i="1"/>
  <c r="AZ56" i="1"/>
  <c r="AZ54" i="1"/>
  <c r="AZ53" i="1"/>
  <c r="AZ51" i="1"/>
  <c r="AZ50" i="1"/>
  <c r="AZ48" i="1"/>
  <c r="AZ46" i="1"/>
  <c r="AZ45" i="1"/>
  <c r="AZ44" i="1"/>
  <c r="AZ43" i="1"/>
  <c r="AZ42" i="1"/>
  <c r="AZ41" i="1"/>
  <c r="AZ38" i="1"/>
  <c r="AZ36" i="1"/>
  <c r="AZ35" i="1"/>
  <c r="AZ33" i="1"/>
  <c r="AZ31" i="1"/>
  <c r="J29" i="1"/>
  <c r="B1" i="9"/>
  <c r="C1" i="9"/>
  <c r="B7" i="9"/>
  <c r="B6" i="9"/>
  <c r="J143" i="1" l="1"/>
</calcChain>
</file>

<file path=xl/sharedStrings.xml><?xml version="1.0" encoding="utf-8"?>
<sst xmlns="http://schemas.openxmlformats.org/spreadsheetml/2006/main" count="3862" uniqueCount="1111">
  <si>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</si>
  <si>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</si>
  <si>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</si>
  <si>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</si>
  <si>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</si>
  <si>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</si>
  <si>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</si>
  <si>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</si>
  <si>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</si>
  <si>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</si>
  <si>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</si>
  <si>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</si>
  <si>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</si>
  <si>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</si>
  <si>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</si>
  <si>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</si>
  <si>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800.122</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</si>
  <si>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</si>
  <si>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</si>
  <si>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</si>
  <si>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</si>
  <si>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</si>
  <si>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</si>
  <si>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</si>
  <si>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</si>
  <si>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</si>
  <si>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</si>
  <si>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</si>
  <si>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</si>
  <si>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</si>
  <si>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</si>
  <si>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</si>
  <si>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</si>
  <si>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</si>
  <si>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</si>
  <si>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</si>
  <si>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</si>
  <si>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</si>
  <si>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</si>
  <si>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</si>
  <si>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</si>
  <si>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1627</t>
  </si>
  <si>
    <t>Zásobník sněhu sportovního klubu lyžování</t>
  </si>
  <si>
    <t>SPORTOVNÍ KLUB NOVÉ MĚSTO NA MORAVĚ z.s.</t>
  </si>
  <si>
    <t>Vlachovická 1200, 592 31 Nové Město na Moravě</t>
  </si>
  <si>
    <t>Ing. Milan Pelikán</t>
  </si>
  <si>
    <t>Lučiny 1186/1</t>
  </si>
  <si>
    <t>Žďár nad Sázavou-Žďár nad Sázavou 1</t>
  </si>
  <si>
    <t>59101</t>
  </si>
  <si>
    <t>18117422</t>
  </si>
  <si>
    <t>CZ6210150133</t>
  </si>
  <si>
    <t>43378480</t>
  </si>
  <si>
    <t>Ostatní a vedlejší náklady</t>
  </si>
  <si>
    <t>00</t>
  </si>
  <si>
    <t>Vedlejší a ostatní náklady</t>
  </si>
  <si>
    <t>Stavební objekt</t>
  </si>
  <si>
    <t>SO 01</t>
  </si>
  <si>
    <t>Zásobník sněhu</t>
  </si>
  <si>
    <t>815.99.9.1</t>
  </si>
  <si>
    <t>SO 02</t>
  </si>
  <si>
    <t>Odvodnění zásobníku</t>
  </si>
  <si>
    <t>831.19.1.1</t>
  </si>
  <si>
    <t>SO 03</t>
  </si>
  <si>
    <t>Rozvody technického zasněžování</t>
  </si>
  <si>
    <t>827.11.2.1</t>
  </si>
  <si>
    <t>SO 04</t>
  </si>
  <si>
    <t>Rezerva přípojek inženýrských sítí</t>
  </si>
  <si>
    <t>827.21.A.1.1</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</si>
  <si>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</si>
  <si>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</si>
  <si>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</si>
  <si>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</si>
  <si>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</si>
  <si>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</si>
  <si>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</si>
  <si>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</si>
  <si>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</si>
  <si>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</si>
  <si>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</si>
  <si>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</si>
  <si>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</si>
  <si>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</si>
  <si>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</si>
  <si>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</si>
  <si>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</si>
  <si>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</si>
  <si>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</si>
  <si>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</si>
  <si>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</si>
  <si>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</si>
  <si>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</si>
  <si>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</si>
  <si>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</si>
  <si>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</si>
  <si>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</si>
  <si>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</si>
  <si>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</si>
  <si>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</si>
  <si>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</si>
  <si>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</si>
  <si>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Výkaz výměr / rozpočet slouží jako podklad pro výběrové řízení. Rozpočet je sestaven na základě katalogu stavebních prací RTS. Výkaz výměr / rozpočet neslouží ke stanovení skutečné ceny díla. Předpokládá se, že oslovené realizační firmy provedou vlastní ověření výkazu výměr a případně vlastní zaměření předmětných konstrukcí, na základě kterého stanoví skutečnou cenu díla.</t>
  </si>
  <si>
    <t>Pokud jsou v položkách rozpočtu uvedeny názvy VÝROBCŮ a VÝROBKŮ, pak jde jen o stanovení standardu a mohou být použity i jiné technicky a kvalitativně srovnatelné výrobky.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</si>
  <si>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</si>
  <si>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</si>
  <si>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</si>
  <si>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</si>
  <si>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</si>
  <si>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</si>
  <si>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</si>
  <si>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</si>
  <si>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</si>
  <si>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</si>
  <si>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</si>
  <si>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</si>
  <si>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</si>
  <si>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</si>
  <si>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</si>
  <si>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1</t>
  </si>
  <si>
    <t>Zemní práce</t>
  </si>
  <si>
    <t>11</t>
  </si>
  <si>
    <t>Přípravné a přidružené práce</t>
  </si>
  <si>
    <t>12</t>
  </si>
  <si>
    <t>Odkopávky a prokopávky</t>
  </si>
  <si>
    <t>13</t>
  </si>
  <si>
    <t>Hloubené vykopávky</t>
  </si>
  <si>
    <t>16</t>
  </si>
  <si>
    <t>Přemístění výkopku</t>
  </si>
  <si>
    <t>17</t>
  </si>
  <si>
    <t>Konstrukce ze zemin</t>
  </si>
  <si>
    <t>18</t>
  </si>
  <si>
    <t>Povrchové úpravy terénu</t>
  </si>
  <si>
    <t>181</t>
  </si>
  <si>
    <t>Sadové úpravy</t>
  </si>
  <si>
    <t>2</t>
  </si>
  <si>
    <t>Základy a zvláštní zakládání</t>
  </si>
  <si>
    <t>3</t>
  </si>
  <si>
    <t>Svislé a kompletní konstrukce</t>
  </si>
  <si>
    <t>4</t>
  </si>
  <si>
    <t>Vodorovné konstrukce</t>
  </si>
  <si>
    <t>5</t>
  </si>
  <si>
    <t>Komunikace</t>
  </si>
  <si>
    <t>63</t>
  </si>
  <si>
    <t>Podlahy a podlahové konstrukce</t>
  </si>
  <si>
    <t>8</t>
  </si>
  <si>
    <t>Trubní vedení</t>
  </si>
  <si>
    <t>86</t>
  </si>
  <si>
    <t>Potrubí z trub ocelových</t>
  </si>
  <si>
    <t>86.02</t>
  </si>
  <si>
    <t>Zasněžovací systém - přípojná místa</t>
  </si>
  <si>
    <t>9</t>
  </si>
  <si>
    <t>Ostatní konstrukce, bourání</t>
  </si>
  <si>
    <t>900</t>
  </si>
  <si>
    <t>HZS</t>
  </si>
  <si>
    <t>91</t>
  </si>
  <si>
    <t>Doplňující práce na komunikaci</t>
  </si>
  <si>
    <t>99</t>
  </si>
  <si>
    <t>Staveništní přesun hmot</t>
  </si>
  <si>
    <t>711</t>
  </si>
  <si>
    <t>Izolace proti vodě</t>
  </si>
  <si>
    <t>713</t>
  </si>
  <si>
    <t>Izolace tepelné</t>
  </si>
  <si>
    <t>767</t>
  </si>
  <si>
    <t>Konstrukce zámečnické</t>
  </si>
  <si>
    <t>M21</t>
  </si>
  <si>
    <t>Elektromontáže</t>
  </si>
  <si>
    <t>M23</t>
  </si>
  <si>
    <t>Montáže potrubí</t>
  </si>
  <si>
    <t>M46</t>
  </si>
  <si>
    <t>Zemní práce při montážích</t>
  </si>
  <si>
    <t>VN</t>
  </si>
  <si>
    <t>Vedlejší náklady</t>
  </si>
  <si>
    <t>ON</t>
  </si>
  <si>
    <t>Ostatní náklady</t>
  </si>
  <si>
    <t>Cena celkem</t>
  </si>
  <si>
    <t>NAK</t>
  </si>
  <si>
    <t>Rozsah:</t>
  </si>
  <si>
    <t>Rekapitulace soupisů náležejících k objektu</t>
  </si>
  <si>
    <t>Soupis</t>
  </si>
  <si>
    <t>Cena (Kč)</t>
  </si>
  <si>
    <t>SO 90</t>
  </si>
  <si>
    <t>Celkem objekt</t>
  </si>
  <si>
    <t>Soupis vedlejších a ostatních nákladů</t>
  </si>
  <si>
    <t>Ceník</t>
  </si>
  <si>
    <t>Cen. soustava</t>
  </si>
  <si>
    <t>#LevelZatrideniCeniku#</t>
  </si>
  <si>
    <t>Ceník, kapitola</t>
  </si>
  <si>
    <t>Poznámka uchazeče</t>
  </si>
  <si>
    <t>Díl:</t>
  </si>
  <si>
    <t>DIL</t>
  </si>
  <si>
    <t>005111020R</t>
  </si>
  <si>
    <t>Vytyčení stavby</t>
  </si>
  <si>
    <t>Soubor</t>
  </si>
  <si>
    <t>RTS</t>
  </si>
  <si>
    <t>POL_NEZ</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</si>
  <si>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</si>
  <si>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</si>
  <si>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</si>
  <si>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</si>
  <si>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</si>
  <si>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</si>
  <si>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</si>
  <si>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</si>
  <si>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</si>
  <si>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</si>
  <si>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</si>
  <si>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</si>
  <si>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</si>
  <si>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005127 RT</t>
  </si>
  <si>
    <t>Pronájem mobilního WC po dobu výstavby vč.dopravy</t>
  </si>
  <si>
    <t>Vlastní</t>
  </si>
  <si>
    <t>00411 R</t>
  </si>
  <si>
    <t>Přípravné a průzkumné služby či práce</t>
  </si>
  <si>
    <t>Náklady dodavatele vyplývající z povinností dodavatele stanovených obchodními podmínkami před zahájením stavebních prací. Tato skupina zahrnuje zejména náklady na přípravné činnosti.</t>
  </si>
  <si>
    <t>004111020R</t>
  </si>
  <si>
    <t xml:space="preserve">Vypracování projektové dokumentace </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</si>
  <si>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</si>
  <si>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 xml:space="preserve">realizační dokumentace : </t>
  </si>
  <si>
    <t>1,00</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</si>
  <si>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</si>
  <si>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</si>
  <si>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</si>
  <si>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</si>
  <si>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</si>
  <si>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</si>
  <si>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00528 R</t>
  </si>
  <si>
    <t>Podmínky dotačních programů</t>
  </si>
  <si>
    <t>Náklady zhotovitele, které vznikají v souvislosti se specifickými obchodními podmínkami objednatele.</t>
  </si>
  <si>
    <t>00896T</t>
  </si>
  <si>
    <t>Oplocení staveniště po celou dobu výstavby</t>
  </si>
  <si>
    <t>00900T</t>
  </si>
  <si>
    <t>Záchranný archeologický průzkum</t>
  </si>
  <si>
    <t xml:space="preserve">archeologický průzkum a případné archeologické práce : </t>
  </si>
  <si>
    <t>00901T</t>
  </si>
  <si>
    <t>Statický posudek stability svahu</t>
  </si>
  <si>
    <t xml:space="preserve">statický posudek s výpočtem zajištění stability svahu : </t>
  </si>
  <si>
    <t>00902T</t>
  </si>
  <si>
    <t>D+M zmonitorování stavu komunikace před a po výstavbě</t>
  </si>
  <si>
    <t>00903T</t>
  </si>
  <si>
    <t>D+M zajištění údržby komunikace</t>
  </si>
  <si>
    <t>00904T</t>
  </si>
  <si>
    <t>Obnova komunikace v rozsahu stavba-skládka v technologii mikrokoberec</t>
  </si>
  <si>
    <t xml:space="preserve">m2    </t>
  </si>
  <si>
    <t xml:space="preserve">Dle vyjádřejí Krajské správy a údržby silnic Vysočiny : </t>
  </si>
  <si>
    <t xml:space="preserve">Kalový zákryt _EKZÚ - emulzní kalový zákryt udržovací : </t>
  </si>
  <si>
    <t>900,00*5,50</t>
  </si>
  <si>
    <t>00905T</t>
  </si>
  <si>
    <t>Dopravní značení</t>
  </si>
  <si>
    <t>Geodetické zaměření rohů stavby, stabilizace bodů a sestavení laviček.</t>
  </si>
  <si>
    <t>Celkem za objekt</t>
  </si>
  <si>
    <t/>
  </si>
  <si>
    <t>Rekapitulace soupisu</t>
  </si>
  <si>
    <t>Stavební díl</t>
  </si>
  <si>
    <t>Celkem soupis</t>
  </si>
  <si>
    <t>STA</t>
  </si>
  <si>
    <t>815</t>
  </si>
  <si>
    <t>Objekty pozemní zvláštní</t>
  </si>
  <si>
    <t>815.9</t>
  </si>
  <si>
    <t>Objekty pozemní různé</t>
  </si>
  <si>
    <t>815.99</t>
  </si>
  <si>
    <t>objekty zvláštní pozemní ostatní</t>
  </si>
  <si>
    <t>815.99.9</t>
  </si>
  <si>
    <t>svislá nosná konstrukce z jiných materiálů</t>
  </si>
  <si>
    <t>novostavba objektu</t>
  </si>
  <si>
    <t>m3</t>
  </si>
  <si>
    <t>Položkový soupis prací a dodávek</t>
  </si>
  <si>
    <t>112 20-11 Odstranění pařezů pod úrovní terénu</t>
  </si>
  <si>
    <t>s jejich vykopáním nebo vytrháním, s přesekáním kořenů a s případným nutným přemístěním pařezů na hromady do vzdálenosti do 50 m nebo s naložením na dopravní prostředek,</t>
  </si>
  <si>
    <t>SPX</t>
  </si>
  <si>
    <t>112 20-111 vykopáním</t>
  </si>
  <si>
    <t>112201101R00</t>
  </si>
  <si>
    <t>...o průměru přes 100 do 300 mm</t>
  </si>
  <si>
    <t>kus</t>
  </si>
  <si>
    <t>800-1</t>
  </si>
  <si>
    <t>POL</t>
  </si>
  <si>
    <t xml:space="preserve">odstranění pařezů po stromech : </t>
  </si>
  <si>
    <t xml:space="preserve">likvidaci stromů si provede majitel pozemku na své náklady : </t>
  </si>
  <si>
    <t>50,00</t>
  </si>
  <si>
    <t>112201102R00</t>
  </si>
  <si>
    <t>...o průměru přes 300 do 500 mm</t>
  </si>
  <si>
    <t>112201103R00</t>
  </si>
  <si>
    <t>...o průměru přes 500 do 700 mm</t>
  </si>
  <si>
    <t>112201104R00</t>
  </si>
  <si>
    <t>...o průměru přes 700 do 900 mm</t>
  </si>
  <si>
    <t>121 10-11 Sejmutí ornice</t>
  </si>
  <si>
    <t>nebo lesní půdy, s naložením na dopravní prostředek a vodorovným přemístěním na hromady v místě upotřebení nebo na dočasné či trvalé skládky se složením,</t>
  </si>
  <si>
    <t>121101103R00</t>
  </si>
  <si>
    <t>...s přemístěním na vzdálenost přes 100 do 250 m</t>
  </si>
  <si>
    <t xml:space="preserve">skrývka ornice tl.150 mm : </t>
  </si>
  <si>
    <t>8769,45*0,15</t>
  </si>
  <si>
    <t>122 10 Odkopávky a  prokopávky nezapažené</t>
  </si>
  <si>
    <t>s přehozením výkopku na vzdálenost do 3 m nebo s naložením na dopravní prostředek,</t>
  </si>
  <si>
    <t>122 10-2 v horninách 1 a 2</t>
  </si>
  <si>
    <t>122101104R00</t>
  </si>
  <si>
    <t>...přes 10 000 m3</t>
  </si>
  <si>
    <t xml:space="preserve">odtěžení potřebné zeminy do tvaru daného projektovou dokumentací : </t>
  </si>
  <si>
    <t xml:space="preserve">množstí převzato od projektanta : </t>
  </si>
  <si>
    <t xml:space="preserve">% třídy těžitelnosti převzato z inženýrsko-geologického průzkumu : </t>
  </si>
  <si>
    <t>39485,00*0,2405</t>
  </si>
  <si>
    <t>122 10-3 v hornině 3</t>
  </si>
  <si>
    <t>122201104R00</t>
  </si>
  <si>
    <t>39485,00*0,6162</t>
  </si>
  <si>
    <t>122 10-4 v hornině 4</t>
  </si>
  <si>
    <t>122301104R00</t>
  </si>
  <si>
    <t>39485,00*0,0885</t>
  </si>
  <si>
    <t xml:space="preserve">odkopávka pro vjezd : </t>
  </si>
  <si>
    <t>254,11*0,50</t>
  </si>
  <si>
    <t>122 10-5 v hornině 5</t>
  </si>
  <si>
    <t>122401104R00</t>
  </si>
  <si>
    <t>39485,00*0,0335</t>
  </si>
  <si>
    <t>122 10-6 v hornině 6</t>
  </si>
  <si>
    <t>122501104R00</t>
  </si>
  <si>
    <t xml:space="preserve">množstí převzato od projektanta  : </t>
  </si>
  <si>
    <t>39485,00*0,0213</t>
  </si>
  <si>
    <t>132 10 Hloubení rýh šířky do 60 cm</t>
  </si>
  <si>
    <t>zapažených i nezapažených s urovnáním dna do předepsaného profilu a spádu, s přehozením výkopku na přilehlém terénu na vzdálenost do 3 m od podélné osy rýhy nebo s naložením výkopku na dopravní prostředek.</t>
  </si>
  <si>
    <t>132201111R00</t>
  </si>
  <si>
    <t>...do 100 m3, v hornině 3, hloubení strojně</t>
  </si>
  <si>
    <t xml:space="preserve">rýha pro propustek pod vjezdem  : </t>
  </si>
  <si>
    <t>9,285*1,10*0,20</t>
  </si>
  <si>
    <t>2*(3,00*0,40*0,60)</t>
  </si>
  <si>
    <t>162 10 Vodorovné přemístění výkopku</t>
  </si>
  <si>
    <t>po suchu, bez ohledu na druh dopravního prostředku, bez naložení výkopku, avšak se složením bez rozhrnutí,</t>
  </si>
  <si>
    <t>162701105R00</t>
  </si>
  <si>
    <t>...z horniny 1 až 4, na vzdálenost přes 9 000  do 10 000 m</t>
  </si>
  <si>
    <t>162701155R00</t>
  </si>
  <si>
    <t>...z horniny 5 až 7, na vzdálenost přes 9 000  do 10 000 m</t>
  </si>
  <si>
    <t>162 40 Vodorovné přemístění větví, kmenů, nebo pařezů</t>
  </si>
  <si>
    <t xml:space="preserve"> s naložením, složením a dopravou,</t>
  </si>
  <si>
    <t>162301421R00</t>
  </si>
  <si>
    <t>...pařezů, průměru kmene přes 100 do 300 mm, na vzdálenost do 5 000 m</t>
  </si>
  <si>
    <t>162301422R00</t>
  </si>
  <si>
    <t>...pařezů, průměru kmene přes 300 do 500 mm, na vzdálenost do 5 000 m</t>
  </si>
  <si>
    <t>162301423R00</t>
  </si>
  <si>
    <t>...pařezů, průměru kmene přes 500 do 700 mm, na vzdálenost do 5 000 m</t>
  </si>
  <si>
    <t>162301424R00</t>
  </si>
  <si>
    <t>...pařezů, průměru kmene přes 700 do 900 mm, na vzdálenost do 5 000 m</t>
  </si>
  <si>
    <t>167 10 Nakládání, skládání, překládání neulehlého výkopku</t>
  </si>
  <si>
    <t>167 10-1 nakládání výkopku</t>
  </si>
  <si>
    <t>167101102R00</t>
  </si>
  <si>
    <t>...přes 100 m3, z horniny 1 až 4</t>
  </si>
  <si>
    <t>167101152R00</t>
  </si>
  <si>
    <t>...přes 100 m3, z horniny 5 až 7</t>
  </si>
  <si>
    <t>171 10 Uložení sypaniny do násypů zhutněných</t>
  </si>
  <si>
    <t>s rozprostřením sypaniny ve vrstvách a s hrubým urovnáním,</t>
  </si>
  <si>
    <t>171 10-1 s uzavřením povrchu násypu z hornin soudržných s předepsanou mírou zhutnění v procentech výsledků zkoušek Proctor-Standard</t>
  </si>
  <si>
    <t>171101102R00</t>
  </si>
  <si>
    <t>...na 96 % PS</t>
  </si>
  <si>
    <t>175 10-12 Obsyp objektů</t>
  </si>
  <si>
    <t>sypaninou z vhodných hornin tř. 1 - 4 nebo materiálem, uloženým ve vzdálenosti do 30 m od vnějšího kraje objektu, pro jakoukoliv míru zhutnění,</t>
  </si>
  <si>
    <t>175101201R00</t>
  </si>
  <si>
    <t>...bez prohození sypaniny</t>
  </si>
  <si>
    <t xml:space="preserve">obsyp u opěrných stěn : </t>
  </si>
  <si>
    <t xml:space="preserve">kamenivo frakce 63-125 : </t>
  </si>
  <si>
    <t>(28,80+105,60+55,20+88,80+31,20+40,80)*0,60*0,40</t>
  </si>
  <si>
    <t>583320003</t>
  </si>
  <si>
    <t>kamenivo přírodní těžené frakce 63,0 až 125,0 mm; Jihomoravský kraj</t>
  </si>
  <si>
    <t>T</t>
  </si>
  <si>
    <t>SPCM</t>
  </si>
  <si>
    <t>Začátek provozního součtu</t>
  </si>
  <si>
    <t xml:space="preserve">  (28,80+105,60+55,20+88,80+31,20+40,80)*0,60*0,40</t>
  </si>
  <si>
    <t>Konec provozního součtu</t>
  </si>
  <si>
    <t>84,0960*1,90</t>
  </si>
  <si>
    <t>181 10 Úprava pláně v zářezech</t>
  </si>
  <si>
    <t>vyrovnáním výškových rozdílů, ploch vodorovných a ploch do sklonu 1 : 5.</t>
  </si>
  <si>
    <t>181101102R00</t>
  </si>
  <si>
    <t>...v hornině 1 až 4, se zhutněním</t>
  </si>
  <si>
    <t>m2</t>
  </si>
  <si>
    <t xml:space="preserve">Skladba dna depa : </t>
  </si>
  <si>
    <t>7066,29</t>
  </si>
  <si>
    <t xml:space="preserve">Skladba vjezdu do depa : </t>
  </si>
  <si>
    <t>254,11</t>
  </si>
  <si>
    <t>182 10 Svahování v zářezech</t>
  </si>
  <si>
    <t>trvalých svahů do projektovaných profilů s potřebným přemístěním výkopku při svahování v zářezech,</t>
  </si>
  <si>
    <t>182101101R00</t>
  </si>
  <si>
    <t>...v hornině 1 až 4</t>
  </si>
  <si>
    <t xml:space="preserve">úprava svahu : </t>
  </si>
  <si>
    <t>2180,00/2</t>
  </si>
  <si>
    <t>182101102R00</t>
  </si>
  <si>
    <t>...v hornině 5</t>
  </si>
  <si>
    <t>182 00-11 Plošná úprava terénu</t>
  </si>
  <si>
    <t>Plošná úprava terénu s urovnáním povrchu, bez doplnění ornice, v hornině 1 až 4</t>
  </si>
  <si>
    <t>182001112R00</t>
  </si>
  <si>
    <t>Plošná úprava terénu, nerovnosti do 10 cm svah 1:2</t>
  </si>
  <si>
    <t>823-1</t>
  </si>
  <si>
    <t xml:space="preserve">kolem obvodu zásobníku na sníh : </t>
  </si>
  <si>
    <t>375,00*2,00</t>
  </si>
  <si>
    <t>180 40 Založení trávníku s dodáním osiva</t>
  </si>
  <si>
    <t>180400021RA0</t>
  </si>
  <si>
    <t>...parkového, ve svahu</t>
  </si>
  <si>
    <t>AP-HSV</t>
  </si>
  <si>
    <t>327 12-111 Osazení dílců zdi</t>
  </si>
  <si>
    <t>Montáž prefabrikovaných dílců opěrných zárubní nebo obkladních z betonu železového (2) nebo předpjatého (3) včetně případné nutné spojovací vrstvy z jakékoliv cementové malty</t>
  </si>
  <si>
    <t>327121111R00</t>
  </si>
  <si>
    <t>Osazení dílců opěrných zárubní z ŽB do 5 t</t>
  </si>
  <si>
    <t>801-2</t>
  </si>
  <si>
    <t xml:space="preserve">obvodový vrchní práh tvořený opěrnou ŽB PREFA stěnou tvaru "L" : </t>
  </si>
  <si>
    <t xml:space="preserve">  (28,80+105,60+55,20+88,80+31,20+40,80)/2,40</t>
  </si>
  <si>
    <t>146,00</t>
  </si>
  <si>
    <t>593-8454X</t>
  </si>
  <si>
    <t>Stěna opěrná "L" rozměru 2380x650x1200 mm</t>
  </si>
  <si>
    <t>593-8455X</t>
  </si>
  <si>
    <t>Doprava opěrných stěn "L" rozměru 2380x650x1200 mm</t>
  </si>
  <si>
    <t>564 2.-11 Podklad nebo podsyp ze štěrkopísku</t>
  </si>
  <si>
    <t>s rozprostřením, vlhčením a zhutněním</t>
  </si>
  <si>
    <t>564261111R00</t>
  </si>
  <si>
    <t>...tloušťka po zhutnění 200 mm</t>
  </si>
  <si>
    <t>822-1</t>
  </si>
  <si>
    <t xml:space="preserve">štěrk frakce 8-16 mm : </t>
  </si>
  <si>
    <t>564 8 Podklad ze štěrkodrti s rozprostřením a zhutněním</t>
  </si>
  <si>
    <t>564861111R00</t>
  </si>
  <si>
    <t xml:space="preserve">štěrk frakce 16-32 mm : </t>
  </si>
  <si>
    <t xml:space="preserve">štěrkodrť ŠD a Ge min.200 mm : </t>
  </si>
  <si>
    <t>565 13-1 Podklad z kameniva obaleného asfaltem</t>
  </si>
  <si>
    <t>s rozprostřením a zhutněním</t>
  </si>
  <si>
    <t>565141111RT3</t>
  </si>
  <si>
    <t>...v pruhu šířky do 3 m, třídy 1, tloušťka po zhutnění 60 mm</t>
  </si>
  <si>
    <t>573 19 Nátěr infiltrační kationaktivní emulzí</t>
  </si>
  <si>
    <t>573191111R00</t>
  </si>
  <si>
    <t>...v množství 1 kg/m2</t>
  </si>
  <si>
    <t>573 2 Postřik živičný spojovací bez posypu kamenivem</t>
  </si>
  <si>
    <t>573231111R00</t>
  </si>
  <si>
    <t>...ze silniční emulze, v množství od 0,5 do 0,7 kg/m2</t>
  </si>
  <si>
    <t>577 11 Beton asfaltový z modifikovaného asfaltu</t>
  </si>
  <si>
    <t>577112113RT3</t>
  </si>
  <si>
    <t>...v pruhu šířky do 3 m, ACO 11 S , tloušťky 40 mm, plochy do 200 m2</t>
  </si>
  <si>
    <t>596 21-5 Kladení zámkové dlažby do drtě</t>
  </si>
  <si>
    <t>s provedením lože z kameniva drceného, s vyplněním spár, s dvojitým hutněním a se smetením přebytečného materiálu na krajnici. S dodáním hmot pro lože a výplň spár.</t>
  </si>
  <si>
    <t>596215041R00</t>
  </si>
  <si>
    <t>...tloušťka dlažby 80 mm, tloušťka lože 50 mm</t>
  </si>
  <si>
    <t xml:space="preserve">zámková dlažba do lože z písku tl.50 mm : </t>
  </si>
  <si>
    <t>592-45266</t>
  </si>
  <si>
    <t>Dlažba zámková přírodní 20x10x8 cm</t>
  </si>
  <si>
    <t>7066,29*1,05</t>
  </si>
  <si>
    <t>596 21-5045.RX0</t>
  </si>
  <si>
    <t>Příplatek za řezání zámkové dlažby tl.8 cm</t>
  </si>
  <si>
    <t>631 57 Násyp pod podlahy z kameniva</t>
  </si>
  <si>
    <t>pod mazaniny a dlažby, popř. na plochých střechách, vodorovný nebo ve spádu, s udusáním a urovnáním povrchu,</t>
  </si>
  <si>
    <t>631 57-1 z kameniva</t>
  </si>
  <si>
    <t>631571003R00</t>
  </si>
  <si>
    <t>...ze štěrkopísku 0-32 pro zpevnění podkladu</t>
  </si>
  <si>
    <t>801-1</t>
  </si>
  <si>
    <t xml:space="preserve">lože pod opěrné stěny : </t>
  </si>
  <si>
    <t>(28,80+105,60+55,20+88,80+31,20+40,80)*0,65*0,20</t>
  </si>
  <si>
    <t>900-001</t>
  </si>
  <si>
    <t>D+M balíky slámy tl.600 mm u opěrných stěn</t>
  </si>
  <si>
    <t xml:space="preserve">u opěrných stěn z vnitřní strany : </t>
  </si>
  <si>
    <t xml:space="preserve">výměra převzata z PD : </t>
  </si>
  <si>
    <t>375,00*0,60*1,50</t>
  </si>
  <si>
    <t>900-002</t>
  </si>
  <si>
    <t>D+M protierozní trojrozměrná georohož -PP/HDPE/PET, tl.25mm,pevnost v tahu 3,5 kN/m,hmotnost 0,30kg/m2</t>
  </si>
  <si>
    <t xml:space="preserve">Skladba S2 : </t>
  </si>
  <si>
    <t xml:space="preserve">úprava svahu proti erozi a separaci sněhu : </t>
  </si>
  <si>
    <t xml:space="preserve">viz řez A a B : </t>
  </si>
  <si>
    <t>2180,00</t>
  </si>
  <si>
    <t>900-003</t>
  </si>
  <si>
    <t>D+M zatěžovací pytle vyplněné štěrkem, délky 120 cm, pr.27 cm</t>
  </si>
  <si>
    <t>m</t>
  </si>
  <si>
    <t xml:space="preserve">kolem obvodu : </t>
  </si>
  <si>
    <t>97,95+31,20+88,50+55,00+115,00+5,00</t>
  </si>
  <si>
    <t>3*102,00+97,00+91,00+83,00+77,00+70,00</t>
  </si>
  <si>
    <t>917 71 Osazení silničního nebo chodníkového obrubníku</t>
  </si>
  <si>
    <t>se zatřením lože, s vyplněním a zatřením spár cementovou maltou. S dodáním hmot pro lože tl. 80-100 mm.</t>
  </si>
  <si>
    <t>917862111R00</t>
  </si>
  <si>
    <t>...stojatého, s boční opěrou z betonu prostého, do lože z betonu prostého C 12/15</t>
  </si>
  <si>
    <t xml:space="preserve">lemující obrubník kolem plochy depa : </t>
  </si>
  <si>
    <t>39,99+28,26+81,74+39,64+90,97+4,57+28,29</t>
  </si>
  <si>
    <t xml:space="preserve">lemující obrubník klem vjezdové plochy : </t>
  </si>
  <si>
    <t>26,50+26,50</t>
  </si>
  <si>
    <t>918 10 Lože pod obrubníky, krajníky nebo obruby</t>
  </si>
  <si>
    <t>z dlažebních kostek z betonu prostého</t>
  </si>
  <si>
    <t>918101111R00</t>
  </si>
  <si>
    <t>...z betonu prostého C 12/15</t>
  </si>
  <si>
    <t xml:space="preserve">  39,99+28,26+81,74+39,64+90,97+4,57+28,29</t>
  </si>
  <si>
    <t>313,46*0,30*0,25</t>
  </si>
  <si>
    <t xml:space="preserve">  26,50+26,50</t>
  </si>
  <si>
    <t>53,00*0,30*0,25</t>
  </si>
  <si>
    <t>919 41-1 Čelo propustku z prostého betonu</t>
  </si>
  <si>
    <t>zdivo základu, zdivo nadzákladové z betonu prostého C -8/10, římsa z betonu železového C 12/15, zřízení bednění a jeho odstranění</t>
  </si>
  <si>
    <t>919411121R00</t>
  </si>
  <si>
    <t>...z trub DN 600 až 800 mm</t>
  </si>
  <si>
    <t xml:space="preserve">čelo propustku DN 600 : </t>
  </si>
  <si>
    <t xml:space="preserve">monolitický beton tl.40 cm - 3000x2100x400 mm : </t>
  </si>
  <si>
    <t xml:space="preserve">pod vjezdem k zásobníku sněhu : </t>
  </si>
  <si>
    <t>2,00</t>
  </si>
  <si>
    <t>919 51 Zřízení trub. propustků a hospodářských přejezdů</t>
  </si>
  <si>
    <t>919511211R00</t>
  </si>
  <si>
    <t>Zřízení potrubního propustku z beton. trub DN 600</t>
  </si>
  <si>
    <t>831-1</t>
  </si>
  <si>
    <t xml:space="preserve">propustek DN 600 : </t>
  </si>
  <si>
    <t>0,40+9,285+0,40</t>
  </si>
  <si>
    <t>59217472</t>
  </si>
  <si>
    <t>obrubník silniční materiál beton; l = 1 000 mm; š = 150 mm; h = 250,0 mm; barva šedá</t>
  </si>
  <si>
    <t>313,46*1,05</t>
  </si>
  <si>
    <t>53,00*1,05</t>
  </si>
  <si>
    <t>59223119</t>
  </si>
  <si>
    <t>trouba betonová hrdlová TBH; DN 600,0 mm; l = 2 500 mm; Fn 128,7 kN/m</t>
  </si>
  <si>
    <t xml:space="preserve">výkres č.02.101 : </t>
  </si>
  <si>
    <t>(0,40+9,285+0,40)/2,50*1,05</t>
  </si>
  <si>
    <t>998 14-54 Zásobníky a jámy pozemní</t>
  </si>
  <si>
    <t>Přesun hmot</t>
  </si>
  <si>
    <t>pro zásobníky a jámy pozemní pro zemědělství (mimo sil, 814 4)</t>
  </si>
  <si>
    <t>se svislou nosnou konstrukcí montovanou z dílců betonových plošných, tyčových pro nosnou konstrukci zakrytí monolitickou betonovou nebo montovanou betonovou nebo bez zakrytí</t>
  </si>
  <si>
    <t>Příplatek za zvětšený přesun přes vymezenou největší dopravní vzdálenost</t>
  </si>
  <si>
    <t>998145421R00</t>
  </si>
  <si>
    <t>Přesun hmot, zásobníky zemědělské montované</t>
  </si>
  <si>
    <t>t</t>
  </si>
  <si>
    <t>711 49 Provedení izolace proti tlakové vodě ostatní práce</t>
  </si>
  <si>
    <t>711491172RT1</t>
  </si>
  <si>
    <t>...vodorovná, ochranná textílie, materiál ve specifikaci</t>
  </si>
  <si>
    <t>800-711</t>
  </si>
  <si>
    <t xml:space="preserve">Skladba S1 : </t>
  </si>
  <si>
    <t xml:space="preserve">ochranná, separační vrstva geotextílie : </t>
  </si>
  <si>
    <t>10840,00</t>
  </si>
  <si>
    <t>67390522</t>
  </si>
  <si>
    <t>geotextilie PP, PES; funkce drenážní, separační, ochranná, výztužná, filtrační; plošná hmotnost 150 g/m2; tl. při 2 kPa 2,10 mm</t>
  </si>
  <si>
    <t xml:space="preserve">  2180,00</t>
  </si>
  <si>
    <t>2180,00*1,15</t>
  </si>
  <si>
    <t xml:space="preserve">  10840,00</t>
  </si>
  <si>
    <t>10840,00*1,15</t>
  </si>
  <si>
    <t>711-001</t>
  </si>
  <si>
    <t>D+M ochranná plastová mříž - 220/240g/m2, barva bílá</t>
  </si>
  <si>
    <t xml:space="preserve">na vrchní hydroizolaci - silážní fólie : </t>
  </si>
  <si>
    <t>9600,00</t>
  </si>
  <si>
    <t>711-002</t>
  </si>
  <si>
    <t>D+M vrchní hydroizolace - silážní PE fólie, specifikace dle výkresu v PD</t>
  </si>
  <si>
    <t xml:space="preserve">vrchní hydroizolace - silážní fólie : </t>
  </si>
  <si>
    <t xml:space="preserve">šířky 16 m, přesahy 1,9 m, délka 66 až 98 m : </t>
  </si>
  <si>
    <t xml:space="preserve">tlouš'tka izolace 0,15 - 0,20 mm : </t>
  </si>
  <si>
    <t xml:space="preserve">barva fólie bílá : </t>
  </si>
  <si>
    <t>11076,00</t>
  </si>
  <si>
    <t>711-003</t>
  </si>
  <si>
    <t>D+M ochranná, separační a tepelně izolační vrstva, pěnová PE fólie, barva šedá, specifikace dle PD</t>
  </si>
  <si>
    <t xml:space="preserve">ochranná, separační a tepelně izolační vrstva - pěnová PE fólie : </t>
  </si>
  <si>
    <t xml:space="preserve">barva šedá : </t>
  </si>
  <si>
    <t>18066,00</t>
  </si>
  <si>
    <t>711-004</t>
  </si>
  <si>
    <t>D+M spodní hydroizolace - silážní PE fólie, specifikace dle výkresu v PD</t>
  </si>
  <si>
    <t xml:space="preserve">spodní hydroizolace - silážní fólie : </t>
  </si>
  <si>
    <t>998 71-1 Přesun hmot pro izolace proti vodě</t>
  </si>
  <si>
    <t>50 m vodorovně měřeno od těžiště půdorysné plochy skládky do těžiště půdorysné plochy objektu</t>
  </si>
  <si>
    <t>998711201R00</t>
  </si>
  <si>
    <t>...svisle do 6 m</t>
  </si>
  <si>
    <t>%</t>
  </si>
  <si>
    <t>713-001</t>
  </si>
  <si>
    <t>D+M tepelná izolace dřevoštěpka z jehličnatého, dřeva, tloušťka izolace po zhutnění 500 mm</t>
  </si>
  <si>
    <t xml:space="preserve">tepelná izolace dřevoštěpkou : </t>
  </si>
  <si>
    <t xml:space="preserve">tloušťka po zhutnění 500 mm : </t>
  </si>
  <si>
    <t xml:space="preserve">max. obj.hmotnost 210kg/m3 : </t>
  </si>
  <si>
    <t xml:space="preserve">max.vlhkost 20% : </t>
  </si>
  <si>
    <t>9033,00</t>
  </si>
  <si>
    <t>998 71-3 Přesun hmot pro izolace tepelné</t>
  </si>
  <si>
    <t>50 m vodorovně</t>
  </si>
  <si>
    <t>998713201R00</t>
  </si>
  <si>
    <t>...v objektech výšky do 6 m</t>
  </si>
  <si>
    <t>800-713</t>
  </si>
  <si>
    <t>767-001</t>
  </si>
  <si>
    <t>D+M kotvící poplastovaná lišta, pro vrchní a spodní hydroizolaci do opěrných stěn</t>
  </si>
  <si>
    <t xml:space="preserve">ukotvení hydroizolace k opěrným stěnám : </t>
  </si>
  <si>
    <t xml:space="preserve">dle návrhu projektanta, dle PD : </t>
  </si>
  <si>
    <t>28,80+105,60+55,20+88,80+31,20+40,80</t>
  </si>
  <si>
    <t>998 76-7 Přesun hmot pro kovové stavební doplňk. konstrukce</t>
  </si>
  <si>
    <t>998767201R00</t>
  </si>
  <si>
    <t>800-767</t>
  </si>
  <si>
    <t>831</t>
  </si>
  <si>
    <t>Hydromeliorace</t>
  </si>
  <si>
    <t>831.1</t>
  </si>
  <si>
    <t>Odvodnění (včetně regulačních drenáží)</t>
  </si>
  <si>
    <t>831.19</t>
  </si>
  <si>
    <t>odvodnění ostatní</t>
  </si>
  <si>
    <t>831.19.1</t>
  </si>
  <si>
    <t>potrubí z trub z plastických hmot</t>
  </si>
  <si>
    <t>SO 02.1</t>
  </si>
  <si>
    <t>Dešťová kanalizace</t>
  </si>
  <si>
    <t>SO 02.2</t>
  </si>
  <si>
    <t>Odvodnění tajícího sněhu</t>
  </si>
  <si>
    <t>132 20 Hloubení rýh šířky přes 60 do 200 cm</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</si>
  <si>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</si>
  <si>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132201212R00</t>
  </si>
  <si>
    <t xml:space="preserve">...do 1000 m3, v hornině 3, hloubení strojně </t>
  </si>
  <si>
    <t xml:space="preserve">rýha pro potrubí DN 200 : </t>
  </si>
  <si>
    <t xml:space="preserve">  9,50+3,00</t>
  </si>
  <si>
    <t>12,50*1,00*1,80</t>
  </si>
  <si>
    <t xml:space="preserve">rýha pro potrubí DN 300 : </t>
  </si>
  <si>
    <t xml:space="preserve">  43,00+22,00+36,00</t>
  </si>
  <si>
    <t>101,00*1,10*1,80</t>
  </si>
  <si>
    <t xml:space="preserve">rýha pro potrubí DN 500 : </t>
  </si>
  <si>
    <t xml:space="preserve">  17,00+56,00+17,00</t>
  </si>
  <si>
    <t>90,00*1,30*1,80</t>
  </si>
  <si>
    <t>133 Hloubení šachet</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</si>
  <si>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</si>
  <si>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133 3 v hornině 3</t>
  </si>
  <si>
    <t>133201101R00</t>
  </si>
  <si>
    <t>...do 100 m3</t>
  </si>
  <si>
    <t xml:space="preserve">výkop šachty Š1 - Š4 : </t>
  </si>
  <si>
    <t>3*(1,50*1,50*2,00)</t>
  </si>
  <si>
    <t>1*(1,50*1,50*2,50)</t>
  </si>
  <si>
    <t xml:space="preserve">výkop pro vtokové jímky DN 1000 : </t>
  </si>
  <si>
    <t>2*(1,50*1,50*2,00)</t>
  </si>
  <si>
    <t xml:space="preserve">výkop pro vtoky u jímek : </t>
  </si>
  <si>
    <t>2*5,00</t>
  </si>
  <si>
    <t>162301101R00</t>
  </si>
  <si>
    <t>...z horniny 1 až 4, na vzdálenost přes 50  do 500 m</t>
  </si>
  <si>
    <t xml:space="preserve">přemístění zeminy na deponii pro zpětný zásyp : </t>
  </si>
  <si>
    <t xml:space="preserve">zhutněný zásyp nad obsypem potrubí vykopanou zeminou : </t>
  </si>
  <si>
    <t xml:space="preserve">potrubí DN 200 : </t>
  </si>
  <si>
    <t>12,50*1,00*1,20</t>
  </si>
  <si>
    <t xml:space="preserve">potrubí DN 300 : </t>
  </si>
  <si>
    <t>101,00*1,10*1,10</t>
  </si>
  <si>
    <t xml:space="preserve">potrubí DN 500 : </t>
  </si>
  <si>
    <t>90,00*1,30*0,90</t>
  </si>
  <si>
    <t xml:space="preserve">přemístění zeminy z deponie na obsyp : </t>
  </si>
  <si>
    <t>242,51</t>
  </si>
  <si>
    <t xml:space="preserve">odpočet zpětného zásyp rýh : </t>
  </si>
  <si>
    <t>-242,51</t>
  </si>
  <si>
    <t>174 10-11 Zásyp sypaninou se zhutněním</t>
  </si>
  <si>
    <t>z jakékoliv horniny s uložením výkopku po vrstvách,</t>
  </si>
  <si>
    <t>174101101R00</t>
  </si>
  <si>
    <t>...jam, šachet, rýh nebo kolem objektů v těchto vykopávkách</t>
  </si>
  <si>
    <t>175 10-11 Obsyp potrubí</t>
  </si>
  <si>
    <t>sypaninou z vhodných hornin tř. 1 - 4 nebo materiálem připraveným podél výkopu ve vzdálenosti do 3 m od jeho kraje, pro jakoukoliv hloubku výkopu a jakoukoliv míru zhutnění,</t>
  </si>
  <si>
    <t>175101101R00</t>
  </si>
  <si>
    <t xml:space="preserve">obsyp kolem potrubí : </t>
  </si>
  <si>
    <t>12,50*1,00*0,50</t>
  </si>
  <si>
    <t>101,00*1,10*0,60</t>
  </si>
  <si>
    <t>90,00*1,30*0,80</t>
  </si>
  <si>
    <t>58337304</t>
  </si>
  <si>
    <t>štěrkopísek frakce 0,0 až 16,0 mm; třída B</t>
  </si>
  <si>
    <t>(12,50*1,00*0,50)*1,90</t>
  </si>
  <si>
    <t>(101,00*1,10*0,60)*1,90</t>
  </si>
  <si>
    <t>(90,00*1,30*0,80)*1,90</t>
  </si>
  <si>
    <t>141-001</t>
  </si>
  <si>
    <t>D+M podvrt pod komunikací, hor.1-4, pro potrubí PVC DN 500 mm</t>
  </si>
  <si>
    <t xml:space="preserve">podvrt pro potrubí mezi Š2 a Š3 : </t>
  </si>
  <si>
    <t>6,00</t>
  </si>
  <si>
    <t>182001111R00</t>
  </si>
  <si>
    <t>Plošná úprava terénu, nerovnosti do 10 cm v rovině</t>
  </si>
  <si>
    <t xml:space="preserve">po montáži potrubí : </t>
  </si>
  <si>
    <t>12,50*1,00</t>
  </si>
  <si>
    <t>101,00*1,10</t>
  </si>
  <si>
    <t>90,00*1,30</t>
  </si>
  <si>
    <t>Založení trávníku v rovině nebo ve svahu  do 1 : 5,</t>
  </si>
  <si>
    <t>180400120RA0</t>
  </si>
  <si>
    <t>Založení trávníku parkového,rovina,s odplevelením</t>
  </si>
  <si>
    <t>451 Lože pod potrubí, stoky a drobné objekty</t>
  </si>
  <si>
    <t>v otevřeném výkopu,</t>
  </si>
  <si>
    <t>451572111R00</t>
  </si>
  <si>
    <t>...z kameniva drobného těženého 0÷4 mm</t>
  </si>
  <si>
    <t>827-1</t>
  </si>
  <si>
    <t xml:space="preserve">lože pro potrubí DN 200 : </t>
  </si>
  <si>
    <t>12,50*1,00*0,10</t>
  </si>
  <si>
    <t xml:space="preserve">lože pro potrubí DN 300 : </t>
  </si>
  <si>
    <t>101,00*1,10*0,10</t>
  </si>
  <si>
    <t xml:space="preserve">lože pro potrubí DN 500 : </t>
  </si>
  <si>
    <t>90,00*1,30*0,10</t>
  </si>
  <si>
    <t xml:space="preserve">lože pod šachty Š1 - Š4 a jímky DN 1000 : </t>
  </si>
  <si>
    <t>6*(1,60*1,60*0,20)</t>
  </si>
  <si>
    <t>871 3 Montáž potrubí z trub z plastů těsněných gumovým kroužkem</t>
  </si>
  <si>
    <t>v otevřeném výkopu ve sklonu do 20 %,</t>
  </si>
  <si>
    <t>871353121R00</t>
  </si>
  <si>
    <t>...DN 200 mm</t>
  </si>
  <si>
    <t>9,50+3,00</t>
  </si>
  <si>
    <t>871373121R00</t>
  </si>
  <si>
    <t>...DN 300 mm</t>
  </si>
  <si>
    <t>43,00+22,00+36,00</t>
  </si>
  <si>
    <t>871413121R00</t>
  </si>
  <si>
    <t>...DN 500 mm</t>
  </si>
  <si>
    <t>17,00+56,00+17,00</t>
  </si>
  <si>
    <t>877 35-3 Montáž tvarovek na potrubí z trub z plastů těsněných gumovým kroužkem</t>
  </si>
  <si>
    <t>877 35-31 odbočných</t>
  </si>
  <si>
    <t>877373121R00</t>
  </si>
  <si>
    <t xml:space="preserve">odbočky z potrubí DN 300 na potrubí DN 200 : </t>
  </si>
  <si>
    <t>895 94 Zřízení vpusti kanalizační</t>
  </si>
  <si>
    <t>včetně zřízení lože ze štěrkopísku,</t>
  </si>
  <si>
    <t>895 94-1 uliční z betonových dílců</t>
  </si>
  <si>
    <t>895941311R00</t>
  </si>
  <si>
    <t>...typ UVB - 50</t>
  </si>
  <si>
    <t xml:space="preserve">viz výkres situace : </t>
  </si>
  <si>
    <t>894 41 Šachty z betonových dílců</t>
  </si>
  <si>
    <t>kanalizační, obložením dna betonem C 25/30 z cementu portlandského nebo struskoportlandského, podkladní prstenec z prostého betonu C -/7,5 pod poklop do výšky 10 cm, dodávka a osazení poklopu litinového kruhového včetně rámu.</t>
  </si>
  <si>
    <t>894 41-2 betonové šachty prefabrikované</t>
  </si>
  <si>
    <t>894412311RAB</t>
  </si>
  <si>
    <t>...DN 1000, stěna 120 mm, dno přímé V max. 40, hloubka dna 2,26 m, poklop litina 40 t</t>
  </si>
  <si>
    <t xml:space="preserve">D+M šachty Š1 - Š4 mimo Š3 : </t>
  </si>
  <si>
    <t xml:space="preserve">specifikace viz schéma na výkres č. : </t>
  </si>
  <si>
    <t xml:space="preserve">položka musí obsahovat dodávka, osazení na místo určení a dopravu : </t>
  </si>
  <si>
    <t>4,00-1,00</t>
  </si>
  <si>
    <t xml:space="preserve">D+M vtoková jímka DN 1000 : </t>
  </si>
  <si>
    <t>894412311RBB</t>
  </si>
  <si>
    <t>...DN 1000, stěna 120 mm, dno přímé V max. 40, hloubka dna 3,26 m, poklop litina 40 t</t>
  </si>
  <si>
    <t xml:space="preserve">D+M šachty Š3 : </t>
  </si>
  <si>
    <t>28611264.A</t>
  </si>
  <si>
    <t>trubka plastová kanalizační PVC; hladká, s hrdlem; Sn 8 kN/m2; D = 200,0 mm; s = 5,90 mm; l = 3000,0 mm</t>
  </si>
  <si>
    <t>3,00/3,00</t>
  </si>
  <si>
    <t>28611265.A</t>
  </si>
  <si>
    <t>trubka plastová kanalizační PVC; hladká, s hrdlem; Sn 8 kN/m2; D = 200,0 mm; s = 5,90 mm; l = 5000,0 mm</t>
  </si>
  <si>
    <t>10,00/5,00</t>
  </si>
  <si>
    <t>28611270.A</t>
  </si>
  <si>
    <t>trubka plastová kanalizační PVC; hladká, s hrdlem; Sn 8 kN/m2; D = 315,0 mm; s = 9,20 mm; l = 1000,0 mm</t>
  </si>
  <si>
    <t>28611272.A</t>
  </si>
  <si>
    <t>trubka plastová kanalizační PVC; hladká, s hrdlem; Sn 8 kN/m2; D = 315,0 mm; s = 9,20 mm; l = 5000,0 mm</t>
  </si>
  <si>
    <t>100,00/5,00</t>
  </si>
  <si>
    <t>28611278.A</t>
  </si>
  <si>
    <t>trubka plastová kanalizační PVC; hladká, s hrdlem; Sn 8 kN/m2; D = 500,0 mm; s = 14,60 mm; l = 5000,0 mm</t>
  </si>
  <si>
    <t>90,00/5,00</t>
  </si>
  <si>
    <t>28651718.A</t>
  </si>
  <si>
    <t>odbočka PVC; 45,0 °; d1 = 315 mm; d2 = 200 mm; l = 700 mm; hladká, hrdlovaná; DN 300,0 mm; DN2 200 mm</t>
  </si>
  <si>
    <t>592-2382X</t>
  </si>
  <si>
    <t>Vpusť uliční betonová, kompletní dodávka</t>
  </si>
  <si>
    <t>895-002</t>
  </si>
  <si>
    <t>D+M napojení trub DN 200-500 do prefa šachet</t>
  </si>
  <si>
    <t xml:space="preserve">příplatek za napojení do šachet Š1 - Š4 : </t>
  </si>
  <si>
    <t>4,00</t>
  </si>
  <si>
    <t xml:space="preserve">příplatek za napojení do vtokových jímek : </t>
  </si>
  <si>
    <t>919 41-3 Vtoková jímka z betonu C 8/10 propustku</t>
  </si>
  <si>
    <t>dlažba dna jímky z lomového kamene tl. 25 cm, do lože z cementové malty, vyplnění spár a vyspárování dlažby dna jímky cementovou maltou, zřízení bednění a jeho odstranění,</t>
  </si>
  <si>
    <t>919413211R00</t>
  </si>
  <si>
    <t>...z trub DN 900 až 1500 mm</t>
  </si>
  <si>
    <t xml:space="preserve">kompletní provedení čelního vtoku vč.vydláždění u vtokových jímek DN 1000 : </t>
  </si>
  <si>
    <t xml:space="preserve">viz PD : </t>
  </si>
  <si>
    <t>919 51-1112.RX0</t>
  </si>
  <si>
    <t>Výústní objekt z lomového kamene pro DN 500 mm</t>
  </si>
  <si>
    <t xml:space="preserve">výústní objekt u potrubí DN 500 : </t>
  </si>
  <si>
    <t>998 27-61 Přesun hmot pro trubní vedení z trub plastových nebo sklolaminátových</t>
  </si>
  <si>
    <t>vodovodu nebo kanalizace ražené nebo hloubené (827 1.1, 827 1.9, 827 2.1, 827 2.9), drobných objektů</t>
  </si>
  <si>
    <t>998276101R00</t>
  </si>
  <si>
    <t>...v otevřeném výkopu</t>
  </si>
  <si>
    <t>132501101R00</t>
  </si>
  <si>
    <t>...jakékoliv množství, v hornině 6, hloubení ručně i strojně</t>
  </si>
  <si>
    <t xml:space="preserve">rýha pro drenáže DN 100 mm : </t>
  </si>
  <si>
    <t xml:space="preserve">  21,50+27,50+33,00+33,50+33,50+33,50+33,50+22,00</t>
  </si>
  <si>
    <t xml:space="preserve">  10,50+16,50+22,50+28,00+33,00+11,00</t>
  </si>
  <si>
    <t xml:space="preserve">  12,00+18,00+19,00+11,00+10,50+12,50</t>
  </si>
  <si>
    <t xml:space="preserve">  24,50+26,00+27,50+28,50+3,00+31,00+32,50+21,50</t>
  </si>
  <si>
    <t>637,00*0,40*0,25</t>
  </si>
  <si>
    <t xml:space="preserve">rýha pro drenáže DN 150 mm : </t>
  </si>
  <si>
    <t>313,46*0,40*0,45</t>
  </si>
  <si>
    <t xml:space="preserve">  70,10+90,50</t>
  </si>
  <si>
    <t>160,60*0,50*0,40</t>
  </si>
  <si>
    <t xml:space="preserve">  30,60+29,82+30,87</t>
  </si>
  <si>
    <t>91,29*0,60*0,50</t>
  </si>
  <si>
    <t xml:space="preserve">rýha pro potrubí DN 400 : </t>
  </si>
  <si>
    <t xml:space="preserve">  25,00</t>
  </si>
  <si>
    <t>25,00*0,70*0,60</t>
  </si>
  <si>
    <t>133 6 v hornině 6</t>
  </si>
  <si>
    <t>133501101R00</t>
  </si>
  <si>
    <t>...pro jakýkoliv objem výkopu</t>
  </si>
  <si>
    <t xml:space="preserve">výkop pro drenážní šachty : </t>
  </si>
  <si>
    <t xml:space="preserve">šachty DŠ 1 až DŠ 5 : </t>
  </si>
  <si>
    <t>5*(0,70*0,70*0,35)</t>
  </si>
  <si>
    <t xml:space="preserve">výkop pro ŽB šachtu Š5 : </t>
  </si>
  <si>
    <t>1,50*1,50*1,50</t>
  </si>
  <si>
    <t xml:space="preserve">výkop pro zadržovací jímku : </t>
  </si>
  <si>
    <t>4,09*3,69*2,40</t>
  </si>
  <si>
    <t xml:space="preserve">dovoz zeminy na obsyp : </t>
  </si>
  <si>
    <t xml:space="preserve">obsyp zadržovací jímky vykopanou zeminou : </t>
  </si>
  <si>
    <t>-3,00*2,60*2,17</t>
  </si>
  <si>
    <t xml:space="preserve">drenáže DN 100 mm : </t>
  </si>
  <si>
    <t>637,00*0,40*0,20</t>
  </si>
  <si>
    <t xml:space="preserve">drenáže DN 150 mm : </t>
  </si>
  <si>
    <t>313,46*0,45*0,25</t>
  </si>
  <si>
    <t>160,60*0,50*0,30</t>
  </si>
  <si>
    <t>91,29*0,60*0,40</t>
  </si>
  <si>
    <t xml:space="preserve">potrubí DN 400 : </t>
  </si>
  <si>
    <t>25,00*0,70*0,50</t>
  </si>
  <si>
    <t xml:space="preserve">obsyp kolem drenážních šachet DŠ 1 - DŠ 5 vykopanou zeminou : </t>
  </si>
  <si>
    <t>5*(0,70*0,70*0,75)</t>
  </si>
  <si>
    <t xml:space="preserve">zbylý obsyp u obvodové drenáže DN 150 : </t>
  </si>
  <si>
    <t xml:space="preserve">viz výkres SO 02.202 : </t>
  </si>
  <si>
    <t>(313,46*0,35*0,35)/2</t>
  </si>
  <si>
    <t>313,46*0,55*0,10</t>
  </si>
  <si>
    <t>175 10-119 příplatek k ceně</t>
  </si>
  <si>
    <t>175101109R00</t>
  </si>
  <si>
    <t xml:space="preserve">...za prohození sypaniny </t>
  </si>
  <si>
    <t>(637,00*0,40*0,20)*1,90</t>
  </si>
  <si>
    <t>(313,46*0,45*0,25)*1,90</t>
  </si>
  <si>
    <t>(160,60*0,50*0,30)*1,90</t>
  </si>
  <si>
    <t>(91,29*0,60*0,40)*1,90</t>
  </si>
  <si>
    <t>(25,00*0,70*0,50)*1,90</t>
  </si>
  <si>
    <t xml:space="preserve">  5*(0,70*0,70*0,75)</t>
  </si>
  <si>
    <t>1,8375*1,90</t>
  </si>
  <si>
    <t xml:space="preserve">  (313,46*0,35*0,35)/2</t>
  </si>
  <si>
    <t xml:space="preserve">  313,46*0,55*0,10</t>
  </si>
  <si>
    <t>36,4397*1,90</t>
  </si>
  <si>
    <t>212 75-5 Trativody z drenážních trubek bez lože</t>
  </si>
  <si>
    <t>212755114R00</t>
  </si>
  <si>
    <t>Trativody z drenážních trubek DN 10 cm bez lože</t>
  </si>
  <si>
    <t>800-2</t>
  </si>
  <si>
    <t>21,50+27,50+33,00+33,50+33,50+33,50+33,50+22,00</t>
  </si>
  <si>
    <t>10,50+16,50+22,50+28,00+33,00+11,00</t>
  </si>
  <si>
    <t>12,00+18,00+19,00+11,00+10,50+12,50</t>
  </si>
  <si>
    <t>24,50+26,00+27,50+28,50+3,00+31,00+32,50+21,50</t>
  </si>
  <si>
    <t>212755116R00</t>
  </si>
  <si>
    <t>Trativody z drenážních trubek DN 16 cm bez lože</t>
  </si>
  <si>
    <t>212 97-1 Zřízení opláštění odvod. trativodů z geotextilie</t>
  </si>
  <si>
    <t>v rýze nebo v zářezu se stěnami</t>
  </si>
  <si>
    <t>212971110R00</t>
  </si>
  <si>
    <t>Opláštění trativodů z geotext., do sklonu 1:2,5</t>
  </si>
  <si>
    <t xml:space="preserve">obalení štěrkového obsypu geotextílií : </t>
  </si>
  <si>
    <t>637,00*(2*0,40+2*0,25+0,20)</t>
  </si>
  <si>
    <t>313,46*(2*0,40+2*0,45+0,20)</t>
  </si>
  <si>
    <t>67390524</t>
  </si>
  <si>
    <t>geotextilie PP, PES; funkce drenážní, separační, ochranná, výztužná, filtrační; plošná hmotnost 200 g/m2; tl. při 2 kPa 2,10 mm</t>
  </si>
  <si>
    <t>637,00*(2*0,40+2*0,25+0,20)*1,20</t>
  </si>
  <si>
    <t>313,46*(2*0,40+2*0,45+0,20)*1,20</t>
  </si>
  <si>
    <t xml:space="preserve">lože pro drenáže DN 100 mm : </t>
  </si>
  <si>
    <t>637,00*0,40*0,10</t>
  </si>
  <si>
    <t xml:space="preserve">lože pro drenáže DN 150 mm : </t>
  </si>
  <si>
    <t>313,46*0,40*0,10</t>
  </si>
  <si>
    <t>160,60*0,50*0,10</t>
  </si>
  <si>
    <t>91,29*0,60*0,10</t>
  </si>
  <si>
    <t xml:space="preserve">lože pro potrubí DN 400 : </t>
  </si>
  <si>
    <t>25,00*0,70*0,10</t>
  </si>
  <si>
    <t xml:space="preserve">lože pro drenážní šachty : </t>
  </si>
  <si>
    <t>5*(0,70*0,70*0,10)</t>
  </si>
  <si>
    <t xml:space="preserve">lože pro šachtu Š5 : </t>
  </si>
  <si>
    <t>1,60*1,60*0,20</t>
  </si>
  <si>
    <t xml:space="preserve">lože pod zadržovací jímku : </t>
  </si>
  <si>
    <t>3,35*2,95*0,20</t>
  </si>
  <si>
    <t>70,10+90,50</t>
  </si>
  <si>
    <t>30,60+29,82+30,87</t>
  </si>
  <si>
    <t>871393121R00</t>
  </si>
  <si>
    <t>...DN 400 mm</t>
  </si>
  <si>
    <t>25,00</t>
  </si>
  <si>
    <t>877353121R00</t>
  </si>
  <si>
    <t xml:space="preserve">odbočky z potrubí DN 200 na trativody DN 100 : </t>
  </si>
  <si>
    <t>19,00</t>
  </si>
  <si>
    <t xml:space="preserve">odbočky z potrubí DN 300 na trativody DN 100 : </t>
  </si>
  <si>
    <t>9,00</t>
  </si>
  <si>
    <t xml:space="preserve">D+M šachty Š5 : </t>
  </si>
  <si>
    <t xml:space="preserve">specifikace viz schéma na výkres č.SO 02.203 : </t>
  </si>
  <si>
    <t>894 43 Šachty plastové</t>
  </si>
  <si>
    <t>894 43-2 plastové šachty z dílců</t>
  </si>
  <si>
    <t>894431112RAC</t>
  </si>
  <si>
    <t>...D 315 mm, dno sběrné, D 110 mm, délka šachtové roury 1,25 m, poklop děrovaný litina 40 t</t>
  </si>
  <si>
    <t xml:space="preserve">drenážní šachty DŠ 1 - DŠ 5 : </t>
  </si>
  <si>
    <t xml:space="preserve">specifikace viz schéma na výkres č.SO 02.202 : </t>
  </si>
  <si>
    <t>5,00</t>
  </si>
  <si>
    <t>28611263.A</t>
  </si>
  <si>
    <t>trubka plastová kanalizační PVC; hladká, s hrdlem; Sn 8 kN/m2; D = 200,0 mm; s = 5,90 mm; l = 1000,0 mm</t>
  </si>
  <si>
    <t>70,00/5,00</t>
  </si>
  <si>
    <t>30,00/5,00</t>
  </si>
  <si>
    <t>28611275.A</t>
  </si>
  <si>
    <t>trubka plastová kanalizační PVC; hladká, s hrdlem; Sn 8 kN/m2; D = 400,0 mm; s = 11,70 mm; l = 5000,0 mm</t>
  </si>
  <si>
    <t>25,00/5,00</t>
  </si>
  <si>
    <t>28651706.A</t>
  </si>
  <si>
    <t>odbočka PVC; 45,0 °; d1 = 200 mm; d2 = 110 mm; l = 380 mm; hladká, hrdlovaná; DN 200,0 mm; DN2 100 mm</t>
  </si>
  <si>
    <t>28651715.A</t>
  </si>
  <si>
    <t>odbočka PVC; 45,0 °; d1 = 315 mm; d2 = 110 mm; l = 600 mm; hladká, hrdlovaná; DN 300,0 mm; DN2 100 mm</t>
  </si>
  <si>
    <t>895-001</t>
  </si>
  <si>
    <t>D+M betonová zadržovací PREFA jímka, 3000x2600x2170 mm + přechodová skruž a poklop</t>
  </si>
  <si>
    <t xml:space="preserve">D+M zadržovací prefa jímky : </t>
  </si>
  <si>
    <t>D+M napojení trub DN 200-400 do šachty Š5</t>
  </si>
  <si>
    <t xml:space="preserve">příplatek za napojení do šachty Š5 : </t>
  </si>
  <si>
    <t>827</t>
  </si>
  <si>
    <t>Vedení trubní dálková  přípojná</t>
  </si>
  <si>
    <t>827.1</t>
  </si>
  <si>
    <t>Vodovody trubní</t>
  </si>
  <si>
    <t>827.11</t>
  </si>
  <si>
    <t>řady vodovodní přívodní a zásobovací</t>
  </si>
  <si>
    <t>827.11.2</t>
  </si>
  <si>
    <t>potrubí z trub ocelových</t>
  </si>
  <si>
    <t>Technický vodovod 168x2,5 + NN + SLP</t>
  </si>
  <si>
    <t>132201101R00</t>
  </si>
  <si>
    <t>...do 100 m3, v hornině 3, hloubení ručně i strojně</t>
  </si>
  <si>
    <t xml:space="preserve">rýha pro rozvody zasněžování : </t>
  </si>
  <si>
    <t xml:space="preserve">rýha B1 : </t>
  </si>
  <si>
    <t>86,00*0,40*0,70</t>
  </si>
  <si>
    <t>132201202R00</t>
  </si>
  <si>
    <t>...do 1000 m3, v hornině 3, hloubení ručně i strojně</t>
  </si>
  <si>
    <t xml:space="preserve">rýha A1 : </t>
  </si>
  <si>
    <t>309,00*0,90*1,20</t>
  </si>
  <si>
    <t xml:space="preserve">rýha A2 : </t>
  </si>
  <si>
    <t>49,00*0,90*1,20</t>
  </si>
  <si>
    <t xml:space="preserve">rýha A3 : </t>
  </si>
  <si>
    <t>22,00*0,90*1,20</t>
  </si>
  <si>
    <t xml:space="preserve">odbočky k HB : </t>
  </si>
  <si>
    <t>20,00*0,90*1,20</t>
  </si>
  <si>
    <t xml:space="preserve">výkop pro podzemní hydrobox : </t>
  </si>
  <si>
    <t>2,50*2,00*1,90</t>
  </si>
  <si>
    <t xml:space="preserve">zásyp rýhy po zhotovení kabelů a potrubí - vykopaná zemina : </t>
  </si>
  <si>
    <t>309,00*0,90*0,80</t>
  </si>
  <si>
    <t>49,00*0,90*0,80</t>
  </si>
  <si>
    <t>22,00*0,90*0,80</t>
  </si>
  <si>
    <t>20,00*0,90*0,80</t>
  </si>
  <si>
    <t>86,00*0,40*0,50</t>
  </si>
  <si>
    <t>305,20</t>
  </si>
  <si>
    <t xml:space="preserve">kolem podzemních hydroboxů : </t>
  </si>
  <si>
    <t>-1,20*1,00*1,50</t>
  </si>
  <si>
    <t xml:space="preserve">přemístění zeminy z deponie na obsyp kolem podzemních hydroboxů : </t>
  </si>
  <si>
    <t>-305,20</t>
  </si>
  <si>
    <t xml:space="preserve">odpočet zásypu kolem podzemních hydroboxů : </t>
  </si>
  <si>
    <t xml:space="preserve">  2,50*2,00*1,90</t>
  </si>
  <si>
    <t xml:space="preserve">  -1,20*1,00*1,50</t>
  </si>
  <si>
    <t>-15,40</t>
  </si>
  <si>
    <t xml:space="preserve">obsyp potrubí a kabelů - prosetá zemina : </t>
  </si>
  <si>
    <t>309,00*0,90*0,30</t>
  </si>
  <si>
    <t>49,00*0,90*0,30</t>
  </si>
  <si>
    <t>22,00*0,90*0,30</t>
  </si>
  <si>
    <t>20,00*0,90*0,30</t>
  </si>
  <si>
    <t>86,00*0,40*0,10</t>
  </si>
  <si>
    <t xml:space="preserve">obsyp kolem osazeného hydroboxu : </t>
  </si>
  <si>
    <t>D+M podvrt pod komunikací, hor.1-4, pro potrubí PVC DN do 200 mm</t>
  </si>
  <si>
    <t xml:space="preserve">podvrt pro potrubí : </t>
  </si>
  <si>
    <t>274 31 Beton základových pasů prostý</t>
  </si>
  <si>
    <t>274 31-3 prostý</t>
  </si>
  <si>
    <t>274313611R00</t>
  </si>
  <si>
    <t>...z betonu C 16/20</t>
  </si>
  <si>
    <t xml:space="preserve">betonový základ pod osazení rozvodné skříně nadzemních hydroboxů : </t>
  </si>
  <si>
    <t xml:space="preserve">  (2*0,82+2*0,30+0,30)*0,06*0,70</t>
  </si>
  <si>
    <t>0,1067*8</t>
  </si>
  <si>
    <t>274 35 Bednění stěn základových pasů</t>
  </si>
  <si>
    <t>svislé nebo šikmé (odkloněné), půdorysně přímé nebo zalomené, stěn základových pasů ve volných nebo zapažených jámách, rýhách, šachtách, včetně případných vzpěr,</t>
  </si>
  <si>
    <t>274351215R00</t>
  </si>
  <si>
    <t>...zřízení</t>
  </si>
  <si>
    <t xml:space="preserve">  (2*0,82+2*0,42+2*0,70+4*0,30)*0,70</t>
  </si>
  <si>
    <t>3,5560*8</t>
  </si>
  <si>
    <t>274351216R00</t>
  </si>
  <si>
    <t>...odstranění</t>
  </si>
  <si>
    <t xml:space="preserve">lože pod potrubí ve výkopu : </t>
  </si>
  <si>
    <t>309,00*0,90*0,10</t>
  </si>
  <si>
    <t>49,00*0,90*0,10</t>
  </si>
  <si>
    <t>22,00*0,90*0,10</t>
  </si>
  <si>
    <t>20,00*0,90*0,10</t>
  </si>
  <si>
    <t xml:space="preserve">lože pod podzemní hydroboxy : </t>
  </si>
  <si>
    <t>1,50*1,30*0,20</t>
  </si>
  <si>
    <t>452 31 Podkladní a zajišťovací konstrukce z betonu</t>
  </si>
  <si>
    <t>z cementu portlandského nebo struskoportlandského, v otevřeném výkopu,</t>
  </si>
  <si>
    <t>452313121R00</t>
  </si>
  <si>
    <t>...bloky pro potrubí , z betonu prostého  C 8/10</t>
  </si>
  <si>
    <t xml:space="preserve">betonové kotevní bloky : </t>
  </si>
  <si>
    <t xml:space="preserve">typ "KB1" : </t>
  </si>
  <si>
    <t>8*(1,20*0,80*0,80)</t>
  </si>
  <si>
    <t xml:space="preserve">typ "KB2" : </t>
  </si>
  <si>
    <t>1,60*0,80*0,80</t>
  </si>
  <si>
    <t xml:space="preserve">typ "KB3" : </t>
  </si>
  <si>
    <t>1,20*0,80*0,80</t>
  </si>
  <si>
    <t xml:space="preserve">typ "KB4" : </t>
  </si>
  <si>
    <t>12*(0,80*0,80*0,80)</t>
  </si>
  <si>
    <t>452 35 Bednění podkladních a zajišťovacích konstrukcí</t>
  </si>
  <si>
    <t>452353101R00</t>
  </si>
  <si>
    <t xml:space="preserve">...bloků pro potrubí </t>
  </si>
  <si>
    <t>((2*1,20+2*0,80)*0,80)*8</t>
  </si>
  <si>
    <t>(2*1,60+2*0,80)*0,80</t>
  </si>
  <si>
    <t>(2*1,20+2*0,80)*0,80</t>
  </si>
  <si>
    <t>((2*0,80+2*0,80)*0,80)*12</t>
  </si>
  <si>
    <t>463 21 Rovnanina z lomového kamene neupraveného</t>
  </si>
  <si>
    <t>pro podélné i příčné objekty</t>
  </si>
  <si>
    <t>463211100R00</t>
  </si>
  <si>
    <t>Rovnanina z lom.kam. do 3 m3, 80 kg, urovnání líce</t>
  </si>
  <si>
    <t>831-2</t>
  </si>
  <si>
    <t xml:space="preserve">nadzemní hydroboxy : </t>
  </si>
  <si>
    <t>8*3,00</t>
  </si>
  <si>
    <t>452-001</t>
  </si>
  <si>
    <t>D+M podkladní trámek dřevěný 300x100x100 mm</t>
  </si>
  <si>
    <t xml:space="preserve">trámky po 1000 mm : </t>
  </si>
  <si>
    <t>309,00/1,00</t>
  </si>
  <si>
    <t>49,00/1,00</t>
  </si>
  <si>
    <t>22,00/1,00</t>
  </si>
  <si>
    <t>20,00/1,00</t>
  </si>
  <si>
    <t>892 1 Tlakové zkoušky vodovodního potrubí</t>
  </si>
  <si>
    <t>přísun, montáže, demontáže a odsunu zkoušecího čerpadla, napuštění tlakovou vodou a dodání vody pro tlakovou zkoušku,</t>
  </si>
  <si>
    <t>892351111R00</t>
  </si>
  <si>
    <t>...DN 150 nebo 200 mm</t>
  </si>
  <si>
    <t>380,00</t>
  </si>
  <si>
    <t>892 2 Zabezpečení konců vodovodního potrubí při tlakových zkouškách</t>
  </si>
  <si>
    <t>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t>
  </si>
  <si>
    <t>892372111R00</t>
  </si>
  <si>
    <t>...DN do 300 mm</t>
  </si>
  <si>
    <t>úsek</t>
  </si>
  <si>
    <t>892 3 Proplach a desinfekce vodovodního potrubí</t>
  </si>
  <si>
    <t>napuštění a vypuštění vody, dodání vody a desinfekčního prostředku, náklady na bakteriologický rozbor vody,</t>
  </si>
  <si>
    <t>892353111R00</t>
  </si>
  <si>
    <t>860-001</t>
  </si>
  <si>
    <t>D+M ocelové rychlospojkové potrubí 168x2,5 mm, DN 150, PN 40</t>
  </si>
  <si>
    <t xml:space="preserve">viz výkres situace a technická zpráva : </t>
  </si>
  <si>
    <t xml:space="preserve">řad A : </t>
  </si>
  <si>
    <t>860-002</t>
  </si>
  <si>
    <t>D+M ocelové rychlospojkové potrubí 60x1,8 mm, DN 50, PN 40</t>
  </si>
  <si>
    <t xml:space="preserve">Odbočky k HB : </t>
  </si>
  <si>
    <t>20,00</t>
  </si>
  <si>
    <t>860 02-1009.RX0</t>
  </si>
  <si>
    <t>Montáž a zapojení nadzemních hydroboxů</t>
  </si>
  <si>
    <t>8,00</t>
  </si>
  <si>
    <t>860 02-1009.RX1</t>
  </si>
  <si>
    <t>Dodávka nadzemních hydroboxů, kompletní dodávka, specifikace viz PD a technická zpráva</t>
  </si>
  <si>
    <t xml:space="preserve">kompletní dodávka dle technické zprávy : </t>
  </si>
  <si>
    <t>860 02-1010.RX0</t>
  </si>
  <si>
    <t>Montáž a zapojení podzemních hydroboxů</t>
  </si>
  <si>
    <t>860 02-1010.RX1</t>
  </si>
  <si>
    <t>Dodávka podzemních hydroboxů, kompletní dodávka, specifikace viz PD a technická zpráva</t>
  </si>
  <si>
    <t>860 02-1025.RX0</t>
  </si>
  <si>
    <t>D+M odvodnění dna šachty HB potrubím DN 50</t>
  </si>
  <si>
    <t xml:space="preserve">podzemní hydroboxy : </t>
  </si>
  <si>
    <t>9 Hodinové zúčtovací sazby</t>
  </si>
  <si>
    <t>904      R01</t>
  </si>
  <si>
    <t>Hzs-zkousky v ramci montaz.praci, Komplexni vyzkouseni</t>
  </si>
  <si>
    <t>h</t>
  </si>
  <si>
    <t>Prav.M</t>
  </si>
  <si>
    <t>905      R01</t>
  </si>
  <si>
    <t>Hzs-revize provoz.souboru a st.obj.</t>
  </si>
  <si>
    <t>Přir.M</t>
  </si>
  <si>
    <t>998 27-22 Přesun hmot pro trubní vedení z ocelových trub</t>
  </si>
  <si>
    <t>svařovaných (vodovody, plynovody, teplovody, shybky, produktovody - 827 1.2, 827 2.2, 827 4.2, 827 5.2, 827 6.2) včetně drobných objektů,</t>
  </si>
  <si>
    <t>998272201R00</t>
  </si>
  <si>
    <t>210 22 Vedení uzemňovací</t>
  </si>
  <si>
    <t>210220021RT1</t>
  </si>
  <si>
    <t>Vedení uzemňovací v zemi FeZn do 120 mm2</t>
  </si>
  <si>
    <t xml:space="preserve">uzemnění - zemnící pásek FeZn 30x4 mm : </t>
  </si>
  <si>
    <t>309,00*1,10</t>
  </si>
  <si>
    <t>49,00*1,10</t>
  </si>
  <si>
    <t>22,00*1,10</t>
  </si>
  <si>
    <t>20,00*1,10</t>
  </si>
  <si>
    <t>34113241</t>
  </si>
  <si>
    <t>kabel 1-AYKY; silový, instalační; pevné uložení vnitřní, pevné uložení do země a vně; Al jádro sektorové lanované (SM); počet žil 4; vnější průměr 56,0 mm; jmen.průřez jádra 3x240+120 mm2; teplota použití -35 až 70 °C; odolný proti šíření plamene podle vyhlášky č. 21/1996</t>
  </si>
  <si>
    <t xml:space="preserve">napájecí kabel : </t>
  </si>
  <si>
    <t xml:space="preserve">  rýha A1 : </t>
  </si>
  <si>
    <t xml:space="preserve">  309,00</t>
  </si>
  <si>
    <t xml:space="preserve">  rýha A2 : </t>
  </si>
  <si>
    <t xml:space="preserve">  49,00*2</t>
  </si>
  <si>
    <t xml:space="preserve">  rýha A3 : </t>
  </si>
  <si>
    <t xml:space="preserve">  22,00*2</t>
  </si>
  <si>
    <t xml:space="preserve">  odbočky k HB : </t>
  </si>
  <si>
    <t xml:space="preserve">  20,00*2</t>
  </si>
  <si>
    <t xml:space="preserve">  rýha B1 : </t>
  </si>
  <si>
    <t xml:space="preserve">  86,00</t>
  </si>
  <si>
    <t>577,00*1,10</t>
  </si>
  <si>
    <t>210 90-1069.R00</t>
  </si>
  <si>
    <t>Montáž silového kabelu 3 x 240 + 120 mm2</t>
  </si>
  <si>
    <t>309,00</t>
  </si>
  <si>
    <t>49,00*2</t>
  </si>
  <si>
    <t>22,00*2</t>
  </si>
  <si>
    <t>20,00*2</t>
  </si>
  <si>
    <t>86,00</t>
  </si>
  <si>
    <t>230 19-10 Uložení plastových chrániček</t>
  </si>
  <si>
    <t>230191003R00</t>
  </si>
  <si>
    <t>Uložení chráničky ve výkopu PE 40x3,0mm</t>
  </si>
  <si>
    <t xml:space="preserve">chránička - 2x trubka DN 40 mm : </t>
  </si>
  <si>
    <t>309,00*2</t>
  </si>
  <si>
    <t>86,00*2</t>
  </si>
  <si>
    <t>3457114700</t>
  </si>
  <si>
    <t>trubka kabelová ohebná dvouplášťová korugovaná; vnější plášť z HDPE, vnitřní z LDPE; mat. není samozhášivý; mezní hodnota zatížení 450 N/5 cm; teplot.rozsah -45 až 60 °C; stupeň hořlavosti A; barva standardně červená; vnější pr.= 40,0 mm; vnitřní pr.= 32,0 mm; IP 40, při použití těsnicího kroužku IP 67</t>
  </si>
  <si>
    <t xml:space="preserve">  309,00*2</t>
  </si>
  <si>
    <t xml:space="preserve">  86,00*2</t>
  </si>
  <si>
    <t>972,00*1,10</t>
  </si>
  <si>
    <t>240-001</t>
  </si>
  <si>
    <t>D+M kabelový žlab PVC 100x100x5 mm</t>
  </si>
  <si>
    <t xml:space="preserve">kabelový žlab PVC : </t>
  </si>
  <si>
    <t xml:space="preserve">Materiál žlabů_Polyvinylchlorid (PVC – RE) : </t>
  </si>
  <si>
    <t xml:space="preserve">Provozní tepolota_-30 °C ÷ + 60 °C : </t>
  </si>
  <si>
    <t xml:space="preserve">Montážní tepolota_-5 °C ÷ + 50 °C : </t>
  </si>
  <si>
    <t xml:space="preserve">viz výkres SO 03.102 : </t>
  </si>
  <si>
    <t>460 49-001 Fólie výstražná z PVC</t>
  </si>
  <si>
    <t>Vyrovnání povrchu kabelové rýhy, rozvinutí a uložení výstražné fólie z PVC do rýhy.</t>
  </si>
  <si>
    <t>460490012R00</t>
  </si>
  <si>
    <t>Fólie výstražná z PVC, šířka 33 cm</t>
  </si>
  <si>
    <t xml:space="preserve">výstražná fólie : </t>
  </si>
  <si>
    <t>86,00*1,10</t>
  </si>
  <si>
    <t>827.2</t>
  </si>
  <si>
    <t>Kanalizace trubní</t>
  </si>
  <si>
    <t>827.21</t>
  </si>
  <si>
    <t>sítě kanalizační</t>
  </si>
  <si>
    <t>827.21.A</t>
  </si>
  <si>
    <t>profil potrubí DN do 1000 mm</t>
  </si>
  <si>
    <t>827.21.A.1</t>
  </si>
  <si>
    <t>potrubí z trub z plastických hmot a sklolaminátu</t>
  </si>
  <si>
    <t>SO 04.1</t>
  </si>
  <si>
    <t>Vodovod</t>
  </si>
  <si>
    <t>SO 04.2</t>
  </si>
  <si>
    <t>Kanalizace</t>
  </si>
  <si>
    <t xml:space="preserve">rýhy pro potrubí vodovodu DN 50 : </t>
  </si>
  <si>
    <t xml:space="preserve">  51,00</t>
  </si>
  <si>
    <t>51,00*0,80*1,80</t>
  </si>
  <si>
    <t xml:space="preserve">potrubí vodovodu DN 50 : </t>
  </si>
  <si>
    <t>51,00*0,80*(1,80-0,45)</t>
  </si>
  <si>
    <t>55,08</t>
  </si>
  <si>
    <t>-51,00*0,80*(1,80-0,45)</t>
  </si>
  <si>
    <t>51,00*0,80*0,35</t>
  </si>
  <si>
    <t>(51,00*0,80*0,35)*1,90</t>
  </si>
  <si>
    <t xml:space="preserve">podvrt pro potrubí  : </t>
  </si>
  <si>
    <t>51,00*1,00</t>
  </si>
  <si>
    <t xml:space="preserve">lože pro potrubí vodovodu DN 50 : </t>
  </si>
  <si>
    <t>51,00*0,80*0,10</t>
  </si>
  <si>
    <t>871 Montáž potrubí z plastických hmot</t>
  </si>
  <si>
    <t>871231121R00</t>
  </si>
  <si>
    <t>...z tlakových trubek polyetylenových, vnějšího průměru 75 mm</t>
  </si>
  <si>
    <t xml:space="preserve">vodovodní potrubí DN 50 : </t>
  </si>
  <si>
    <t>51,00</t>
  </si>
  <si>
    <t>892241111R00</t>
  </si>
  <si>
    <t>...DN do 80 mm</t>
  </si>
  <si>
    <t>892233111R00</t>
  </si>
  <si>
    <t>...DN od 40 do 70 mm</t>
  </si>
  <si>
    <t>28613803</t>
  </si>
  <si>
    <t>trubka plastová vodovodní hladká; HDPE (PE 80); SDR 17,6; PN 6; D = 50,0 mm; s = 2,90 mm; l = 6000,0 mm</t>
  </si>
  <si>
    <t>(51,00/6,00)*1,06</t>
  </si>
  <si>
    <t xml:space="preserve">rýha pro potrubí kanalizace DN 200 : </t>
  </si>
  <si>
    <t>51,00*1,00*1,80</t>
  </si>
  <si>
    <t xml:space="preserve">výkop šachty  : </t>
  </si>
  <si>
    <t>1*(1,50*1,50*2,00)</t>
  </si>
  <si>
    <t xml:space="preserve">potrubí kanalizace DN 200 : </t>
  </si>
  <si>
    <t>51,00*1,00*(1,80-0,60)</t>
  </si>
  <si>
    <t>61,20</t>
  </si>
  <si>
    <t>-51,00*1,00*(1,80-0,60)</t>
  </si>
  <si>
    <t>51,00*1,00*0,50</t>
  </si>
  <si>
    <t>(51,00*1,00*0,50)*1,90</t>
  </si>
  <si>
    <t xml:space="preserve">lože pro potrubí kanalizace DN 200 : </t>
  </si>
  <si>
    <t>51,00*1,00*0,10</t>
  </si>
  <si>
    <t xml:space="preserve">lože šachty : </t>
  </si>
  <si>
    <t xml:space="preserve">D+M šachty  : </t>
  </si>
  <si>
    <t>50,00/5,00</t>
  </si>
  <si>
    <t>=</t>
  </si>
  <si>
    <t>Celkem za stavbu bez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</si>
</sst>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1" formatCode="#,##0.00\ _K_č"/>
    <numFmt numFmtId="172" formatCode="#,##0.00000"/>
    <numFmt numFmtId="173" formatCode="#,##0.00_\_K_č"/>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10"/>
      <color indexed="9"/>
      <name val="Arial CE"/>
      <charset val="238"/>
    </font>
    <font>
      <b/>
      <sz val="10"/>
      <name val="Arial CE"/>
      <charset val="238"/>
    </font>
    <font>
      <b/>
      <sz val="9"/>
      <name val="Arial CE"/>
      <charset val="238"/>
    </font>
    <font>
      <sz val="9"/>
      <name val="Arial CE"/>
      <charset val="238"/>
    </font>
    <font>
      <b/>
      <sz val="8"/>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
      <sz val="8"/>
      <color indexed="21"/>
      <name val="Arial CE"/>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301">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71" fontId="7" fillId="0" borderId="8" xfId="0" applyNumberFormat="1" applyFont="1" applyBorder="1"/>
    <xf numFmtId="171" fontId="7" fillId="0" borderId="9" xfId="0" applyNumberFormat="1" applyFont="1" applyBorder="1"/>
    <xf numFmtId="171" fontId="0" fillId="0" borderId="0" xfId="0" applyNumberFormat="1"/>
    <xf numFmtId="171"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72"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72"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13" fillId="0" borderId="37" xfId="0" applyNumberFormat="1" applyFont="1" applyBorder="1"/>
    <xf numFmtId="4" fontId="13" fillId="0" borderId="11" xfId="0" applyNumberFormat="1" applyFont="1" applyBorder="1"/>
    <xf numFmtId="4" fontId="13" fillId="0" borderId="12" xfId="0" applyNumberFormat="1" applyFont="1" applyBorder="1"/>
    <xf numFmtId="4" fontId="13" fillId="0" borderId="12" xfId="0" applyNumberFormat="1" applyFont="1" applyBorder="1"/>
    <xf numFmtId="4" fontId="13" fillId="0" borderId="12" xfId="0" applyNumberFormat="1" applyFont="1" applyBorder="1" applyAlignment="1"/>
    <xf numFmtId="4" fontId="13" fillId="0" borderId="27" xfId="0" applyNumberFormat="1" applyFont="1" applyBorder="1"/>
    <xf numFmtId="4" fontId="13" fillId="0" borderId="27" xfId="0" applyNumberFormat="1" applyFont="1" applyBorder="1" applyAlignment="1"/>
    <xf numFmtId="0" fontId="14" fillId="0" borderId="0" xfId="0" applyNumberFormat="1" applyFont="1" applyAlignment="1">
      <alignment wrapText="1"/>
    </xf>
    <xf numFmtId="0" fontId="0" fillId="0" borderId="0" xfId="0" applyNumberFormat="1" applyAlignment="1">
      <alignment wrapText="1"/>
    </xf>
    <xf numFmtId="0" fontId="13" fillId="0" borderId="0" xfId="0" applyFont="1"/>
    <xf numFmtId="0" fontId="16" fillId="0" borderId="37" xfId="0" applyFont="1" applyBorder="1" applyAlignment="1">
      <alignment horizontal="center" vertical="center" wrapText="1"/>
    </xf>
    <xf numFmtId="0" fontId="16" fillId="4" borderId="44"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4" borderId="45" xfId="0" applyFont="1" applyFill="1" applyBorder="1" applyAlignment="1">
      <alignment horizontal="center" vertical="center" wrapText="1" shrinkToFit="1"/>
    </xf>
    <xf numFmtId="0" fontId="16" fillId="4" borderId="39" xfId="0" applyFont="1" applyFill="1" applyBorder="1" applyAlignment="1">
      <alignment horizontal="center" vertical="center" wrapText="1" shrinkToFit="1"/>
    </xf>
    <xf numFmtId="4" fontId="17" fillId="0" borderId="37" xfId="0" applyNumberFormat="1" applyFont="1" applyBorder="1" applyAlignment="1">
      <alignment vertical="center"/>
    </xf>
    <xf numFmtId="4" fontId="17" fillId="0" borderId="44" xfId="0" applyNumberFormat="1" applyFont="1" applyBorder="1" applyAlignment="1">
      <alignment vertical="center"/>
    </xf>
    <xf numFmtId="4" fontId="17" fillId="0" borderId="45" xfId="0" applyNumberFormat="1" applyFont="1" applyBorder="1" applyAlignment="1">
      <alignment vertical="center" wrapText="1"/>
    </xf>
    <xf numFmtId="4" fontId="17" fillId="0" borderId="45" xfId="0" applyNumberFormat="1" applyFont="1" applyBorder="1" applyAlignment="1">
      <alignment horizontal="center" vertical="center" wrapText="1"/>
    </xf>
    <xf numFmtId="4" fontId="17" fillId="0" borderId="45" xfId="0" applyNumberFormat="1" applyFont="1" applyBorder="1" applyAlignment="1">
      <alignment vertical="center" wrapText="1" shrinkToFit="1"/>
    </xf>
    <xf numFmtId="4" fontId="17" fillId="0" borderId="39" xfId="0" applyNumberFormat="1" applyFont="1" applyBorder="1" applyAlignment="1">
      <alignment vertical="center" shrinkToFit="1"/>
    </xf>
    <xf numFmtId="4" fontId="17" fillId="0" borderId="0" xfId="0" applyNumberFormat="1" applyFont="1" applyBorder="1" applyAlignment="1">
      <alignment vertical="center" wrapText="1"/>
    </xf>
    <xf numFmtId="4" fontId="17" fillId="0" borderId="0" xfId="0" applyNumberFormat="1" applyFont="1" applyBorder="1" applyAlignment="1">
      <alignment horizontal="center" vertical="center" wrapText="1"/>
    </xf>
    <xf numFmtId="4" fontId="17" fillId="0" borderId="0" xfId="0" applyNumberFormat="1" applyFont="1" applyBorder="1" applyAlignment="1">
      <alignment vertical="center" wrapText="1" shrinkToFit="1"/>
    </xf>
    <xf numFmtId="4" fontId="17" fillId="0" borderId="42" xfId="0" applyNumberFormat="1" applyFont="1" applyBorder="1" applyAlignment="1">
      <alignment vertical="center" shrinkToFit="1"/>
    </xf>
    <xf numFmtId="4" fontId="17" fillId="0" borderId="40" xfId="0" applyNumberFormat="1" applyFont="1" applyBorder="1" applyAlignment="1">
      <alignment vertical="center"/>
    </xf>
    <xf numFmtId="4" fontId="17" fillId="0" borderId="10" xfId="0" applyNumberFormat="1" applyFont="1" applyBorder="1" applyAlignment="1">
      <alignment vertical="center" wrapText="1"/>
    </xf>
    <xf numFmtId="4" fontId="17" fillId="0" borderId="10" xfId="0" applyNumberFormat="1" applyFont="1" applyBorder="1" applyAlignment="1">
      <alignment horizontal="center" vertical="center" wrapText="1"/>
    </xf>
    <xf numFmtId="4" fontId="17" fillId="0" borderId="10" xfId="0" applyNumberFormat="1" applyFont="1" applyBorder="1" applyAlignment="1">
      <alignment vertical="center" wrapText="1" shrinkToFit="1"/>
    </xf>
    <xf numFmtId="4" fontId="17" fillId="0" borderId="43" xfId="0" applyNumberFormat="1" applyFont="1" applyBorder="1" applyAlignment="1">
      <alignment vertical="center" shrinkToFit="1"/>
    </xf>
    <xf numFmtId="4" fontId="16" fillId="0" borderId="37" xfId="0" applyNumberFormat="1" applyFont="1" applyBorder="1" applyAlignment="1">
      <alignment vertical="center"/>
    </xf>
    <xf numFmtId="4" fontId="16" fillId="6" borderId="40" xfId="0" applyNumberFormat="1" applyFont="1" applyFill="1" applyBorder="1" applyAlignment="1">
      <alignment vertical="center"/>
    </xf>
    <xf numFmtId="4" fontId="16" fillId="6" borderId="10" xfId="0" applyNumberFormat="1" applyFont="1" applyFill="1" applyBorder="1" applyAlignment="1">
      <alignment vertical="center"/>
    </xf>
    <xf numFmtId="4" fontId="16" fillId="6" borderId="10" xfId="0" applyNumberFormat="1" applyFont="1" applyFill="1" applyBorder="1" applyAlignment="1">
      <alignment horizontal="center" vertical="center"/>
    </xf>
    <xf numFmtId="4" fontId="16" fillId="6" borderId="10" xfId="0" applyNumberFormat="1" applyFont="1" applyFill="1" applyBorder="1" applyAlignment="1">
      <alignment vertical="center" shrinkToFit="1"/>
    </xf>
    <xf numFmtId="4" fontId="16" fillId="6" borderId="41" xfId="0" applyNumberFormat="1" applyFont="1" applyFill="1" applyBorder="1" applyAlignment="1">
      <alignment vertical="center" shrinkToFit="1"/>
    </xf>
    <xf numFmtId="49" fontId="12" fillId="0" borderId="7" xfId="0" applyNumberFormat="1" applyFont="1" applyBorder="1"/>
    <xf numFmtId="49" fontId="12" fillId="0" borderId="7" xfId="0" applyNumberFormat="1" applyFont="1" applyBorder="1"/>
    <xf numFmtId="0" fontId="15" fillId="0" borderId="0" xfId="0" applyFont="1" applyAlignment="1">
      <alignment vertical="top"/>
    </xf>
    <xf numFmtId="0" fontId="18" fillId="0" borderId="0" xfId="0" applyFont="1" applyAlignment="1">
      <alignment vertical="top"/>
    </xf>
    <xf numFmtId="171" fontId="18" fillId="0" borderId="0" xfId="0" applyNumberFormat="1" applyFont="1" applyAlignment="1">
      <alignment vertical="top"/>
    </xf>
    <xf numFmtId="49" fontId="7" fillId="0" borderId="0" xfId="0" applyNumberFormat="1" applyFont="1"/>
    <xf numFmtId="0" fontId="7" fillId="0" borderId="12" xfId="0" applyFont="1" applyBorder="1"/>
    <xf numFmtId="49" fontId="7" fillId="0" borderId="11" xfId="0" applyNumberFormat="1" applyFont="1" applyBorder="1"/>
    <xf numFmtId="0" fontId="7" fillId="0" borderId="13" xfId="0" applyFont="1" applyBorder="1"/>
    <xf numFmtId="49" fontId="7" fillId="0" borderId="48" xfId="0" applyNumberFormat="1" applyFont="1" applyBorder="1"/>
    <xf numFmtId="171" fontId="7" fillId="0" borderId="29" xfId="0" applyNumberFormat="1" applyFont="1" applyBorder="1"/>
    <xf numFmtId="0" fontId="7" fillId="4" borderId="49" xfId="0" applyFont="1" applyFill="1" applyBorder="1"/>
    <xf numFmtId="0" fontId="7" fillId="4" borderId="50" xfId="0" applyFont="1" applyFill="1" applyBorder="1"/>
    <xf numFmtId="0" fontId="7" fillId="4" borderId="51" xfId="0" applyFont="1" applyFill="1" applyBorder="1"/>
    <xf numFmtId="0" fontId="7" fillId="4" borderId="52" xfId="0" applyFont="1" applyFill="1" applyBorder="1"/>
    <xf numFmtId="171" fontId="7" fillId="4" borderId="53" xfId="0" applyNumberFormat="1" applyFont="1" applyFill="1" applyBorder="1"/>
    <xf numFmtId="0" fontId="7" fillId="4" borderId="54" xfId="0" applyFont="1" applyFill="1" applyBorder="1"/>
    <xf numFmtId="0" fontId="7" fillId="4" borderId="55" xfId="0" applyFont="1" applyFill="1" applyBorder="1"/>
    <xf numFmtId="0" fontId="7" fillId="4" borderId="56" xfId="0" applyFont="1" applyFill="1" applyBorder="1"/>
    <xf numFmtId="49" fontId="7" fillId="4" borderId="56" xfId="0" applyNumberFormat="1" applyFont="1" applyFill="1" applyBorder="1"/>
    <xf numFmtId="0" fontId="7" fillId="4" borderId="57" xfId="0" applyFont="1" applyFill="1" applyBorder="1"/>
    <xf numFmtId="171" fontId="7" fillId="4" borderId="58" xfId="0" applyNumberFormat="1" applyFont="1" applyFill="1" applyBorder="1"/>
    <xf numFmtId="0" fontId="0" fillId="0" borderId="0" xfId="0" applyAlignment="1">
      <alignment horizontal="center"/>
    </xf>
    <xf numFmtId="0" fontId="13" fillId="0" borderId="0" xfId="0" applyFont="1"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59" xfId="0" applyFill="1" applyBorder="1" applyAlignment="1">
      <alignment vertical="top"/>
    </xf>
    <xf numFmtId="0" fontId="0" fillId="4" borderId="60" xfId="0" applyFill="1" applyBorder="1" applyAlignment="1">
      <alignment vertical="top"/>
    </xf>
    <xf numFmtId="0" fontId="0" fillId="4" borderId="60" xfId="0" applyFill="1" applyBorder="1" applyAlignment="1">
      <alignment horizontal="center" vertical="top"/>
    </xf>
    <xf numFmtId="49" fontId="0" fillId="4" borderId="60" xfId="0" applyNumberFormat="1" applyFill="1" applyBorder="1" applyAlignment="1">
      <alignment vertical="top"/>
    </xf>
    <xf numFmtId="0" fontId="0" fillId="4" borderId="62" xfId="0" applyFill="1" applyBorder="1" applyAlignment="1">
      <alignment vertical="top"/>
    </xf>
    <xf numFmtId="0" fontId="19" fillId="0" borderId="0" xfId="0" applyFont="1"/>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8" fillId="0" borderId="0" xfId="0" applyNumberFormat="1" applyFont="1" applyAlignment="1">
      <alignment vertical="top"/>
    </xf>
    <xf numFmtId="0" fontId="22" fillId="0" borderId="0" xfId="0" applyNumberFormat="1" applyFont="1" applyAlignment="1">
      <alignment wrapText="1"/>
    </xf>
    <xf numFmtId="0" fontId="13" fillId="0" borderId="0" xfId="0" applyFont="1" applyAlignment="1">
      <alignment horizontal="center"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60" xfId="0" applyNumberFormat="1" applyFill="1" applyBorder="1" applyAlignment="1">
      <alignment vertical="top" wrapText="1"/>
    </xf>
    <xf numFmtId="0" fontId="0" fillId="4" borderId="61" xfId="0" applyFill="1" applyBorder="1" applyAlignment="1">
      <alignment vertical="top" wrapText="1"/>
    </xf>
    <xf numFmtId="0" fontId="0" fillId="4" borderId="40" xfId="0" applyNumberFormat="1" applyFill="1" applyBorder="1" applyAlignment="1">
      <alignment vertical="top"/>
    </xf>
    <xf numFmtId="0" fontId="18" fillId="0" borderId="37" xfId="0" applyNumberFormat="1" applyFont="1" applyBorder="1" applyAlignment="1">
      <alignment vertical="top"/>
    </xf>
    <xf numFmtId="0" fontId="19" fillId="0" borderId="37" xfId="0" applyNumberFormat="1" applyFont="1" applyBorder="1" applyAlignment="1">
      <alignment vertical="top"/>
    </xf>
    <xf numFmtId="0" fontId="0" fillId="4" borderId="43" xfId="0" applyFill="1" applyBorder="1" applyAlignment="1">
      <alignment horizontal="center" vertical="top" shrinkToFit="1"/>
    </xf>
    <xf numFmtId="0" fontId="19" fillId="0" borderId="42" xfId="0" applyFont="1" applyBorder="1" applyAlignment="1">
      <alignment horizontal="center" vertical="top" shrinkToFit="1"/>
    </xf>
    <xf numFmtId="0" fontId="20" fillId="0" borderId="0" xfId="0" applyNumberFormat="1" applyFont="1" applyBorder="1" applyAlignment="1">
      <alignment vertical="top" wrapText="1" shrinkToFit="1"/>
    </xf>
    <xf numFmtId="0" fontId="21" fillId="0" borderId="42" xfId="0" applyNumberFormat="1" applyFont="1" applyBorder="1" applyAlignment="1">
      <alignment horizontal="center" vertical="top" wrapText="1" shrinkToFit="1"/>
    </xf>
    <xf numFmtId="172" fontId="0" fillId="4" borderId="43" xfId="0" applyNumberFormat="1" applyFill="1" applyBorder="1" applyAlignment="1">
      <alignment vertical="top" shrinkToFit="1"/>
    </xf>
    <xf numFmtId="172" fontId="19" fillId="0" borderId="42" xfId="0" applyNumberFormat="1" applyFont="1" applyBorder="1" applyAlignment="1">
      <alignment vertical="top" shrinkToFit="1"/>
    </xf>
    <xf numFmtId="172" fontId="20" fillId="0" borderId="0" xfId="0" applyNumberFormat="1" applyFont="1" applyBorder="1" applyAlignment="1">
      <alignment vertical="top" wrapText="1" shrinkToFit="1"/>
    </xf>
    <xf numFmtId="172" fontId="21" fillId="0" borderId="42" xfId="0" applyNumberFormat="1" applyFont="1" applyBorder="1" applyAlignment="1">
      <alignment vertical="top" wrapText="1" shrinkToFit="1"/>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4" fontId="0" fillId="4" borderId="40" xfId="0" applyNumberFormat="1" applyFill="1" applyBorder="1" applyAlignment="1">
      <alignment vertical="top" shrinkToFit="1"/>
    </xf>
    <xf numFmtId="4" fontId="19" fillId="5" borderId="42" xfId="0" applyNumberFormat="1" applyFont="1" applyFill="1" applyBorder="1" applyAlignment="1" applyProtection="1">
      <alignment vertical="top" shrinkToFit="1"/>
      <protection locked="0"/>
    </xf>
    <xf numFmtId="4" fontId="19" fillId="0" borderId="42" xfId="0" applyNumberFormat="1" applyFont="1" applyBorder="1" applyAlignment="1">
      <alignment vertical="top" shrinkToFit="1"/>
    </xf>
    <xf numFmtId="4" fontId="19" fillId="0" borderId="37" xfId="0" applyNumberFormat="1" applyFont="1" applyBorder="1" applyAlignment="1">
      <alignment vertical="top" shrinkToFit="1"/>
    </xf>
    <xf numFmtId="4" fontId="20" fillId="0" borderId="0" xfId="0" applyNumberFormat="1" applyFont="1" applyBorder="1" applyAlignment="1">
      <alignment vertical="top" wrapText="1" shrinkToFit="1"/>
    </xf>
    <xf numFmtId="4" fontId="20" fillId="0" borderId="38" xfId="0" applyNumberFormat="1" applyFont="1" applyBorder="1" applyAlignment="1">
      <alignment vertical="top" wrapText="1" shrinkToFi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49" fontId="0" fillId="0" borderId="0" xfId="0" applyNumberFormat="1" applyBorder="1"/>
    <xf numFmtId="0" fontId="0" fillId="4" borderId="43" xfId="0" applyNumberFormat="1" applyFill="1" applyBorder="1" applyAlignment="1">
      <alignment horizontal="left" vertical="top" wrapText="1"/>
    </xf>
    <xf numFmtId="0" fontId="19" fillId="0" borderId="42" xfId="0" applyNumberFormat="1" applyFont="1" applyBorder="1" applyAlignment="1">
      <alignment horizontal="left" vertical="top" wrapText="1"/>
    </xf>
    <xf numFmtId="0" fontId="20" fillId="0" borderId="37" xfId="0" applyNumberFormat="1" applyFont="1" applyBorder="1" applyAlignment="1">
      <alignment horizontal="left" vertical="top" wrapText="1"/>
    </xf>
    <xf numFmtId="0" fontId="21" fillId="0" borderId="42" xfId="0" quotePrefix="1" applyNumberFormat="1" applyFont="1" applyBorder="1" applyAlignment="1">
      <alignment horizontal="left" vertical="top" wrapText="1"/>
    </xf>
    <xf numFmtId="49" fontId="0" fillId="0" borderId="38" xfId="0" applyNumberFormat="1" applyBorder="1" applyAlignment="1">
      <alignment horizontal="left" vertical="top"/>
    </xf>
    <xf numFmtId="0" fontId="15" fillId="4" borderId="0" xfId="0" applyFont="1" applyFill="1" applyBorder="1"/>
    <xf numFmtId="49" fontId="15" fillId="4" borderId="0" xfId="0" applyNumberFormat="1" applyFont="1" applyFill="1" applyBorder="1"/>
    <xf numFmtId="49" fontId="15" fillId="4" borderId="0" xfId="0" applyNumberFormat="1" applyFont="1" applyFill="1" applyBorder="1" applyAlignment="1">
      <alignment horizontal="left"/>
    </xf>
    <xf numFmtId="0" fontId="15" fillId="4" borderId="0" xfId="0" applyFont="1" applyFill="1" applyBorder="1" applyAlignment="1">
      <alignment horizontal="center"/>
    </xf>
    <xf numFmtId="4" fontId="15" fillId="4" borderId="0" xfId="0" applyNumberFormat="1" applyFont="1" applyFill="1" applyBorder="1"/>
    <xf numFmtId="0" fontId="0" fillId="4" borderId="47" xfId="0" applyFill="1" applyBorder="1" applyAlignment="1">
      <alignment vertical="top"/>
    </xf>
    <xf numFmtId="0" fontId="18" fillId="0" borderId="63" xfId="0" applyFont="1" applyBorder="1" applyAlignment="1">
      <alignment vertical="top"/>
    </xf>
    <xf numFmtId="0" fontId="19" fillId="0" borderId="63" xfId="0" applyFont="1" applyBorder="1" applyAlignment="1">
      <alignment vertical="top"/>
    </xf>
    <xf numFmtId="4" fontId="0" fillId="4" borderId="64" xfId="0" applyNumberFormat="1" applyFill="1" applyBorder="1" applyAlignment="1">
      <alignment vertical="top" shrinkToFit="1"/>
    </xf>
    <xf numFmtId="4" fontId="19" fillId="0" borderId="65" xfId="0" applyNumberFormat="1" applyFont="1" applyBorder="1" applyAlignment="1">
      <alignment vertical="top" shrinkToFit="1"/>
    </xf>
    <xf numFmtId="0" fontId="0" fillId="4" borderId="60" xfId="0" applyFill="1" applyBorder="1" applyAlignment="1">
      <alignment vertical="top" wrapText="1"/>
    </xf>
    <xf numFmtId="0" fontId="0" fillId="4" borderId="49" xfId="0" applyFill="1" applyBorder="1" applyAlignment="1">
      <alignment vertical="top"/>
    </xf>
    <xf numFmtId="49" fontId="0" fillId="4" borderId="50" xfId="0" applyNumberFormat="1" applyFill="1" applyBorder="1" applyAlignment="1">
      <alignment vertical="top"/>
    </xf>
    <xf numFmtId="0" fontId="0" fillId="4" borderId="32" xfId="0" applyFill="1" applyBorder="1" applyAlignment="1">
      <alignment vertical="top" wrapText="1"/>
    </xf>
    <xf numFmtId="0" fontId="0" fillId="4" borderId="32" xfId="0" applyFill="1" applyBorder="1" applyAlignment="1">
      <alignment vertical="top"/>
    </xf>
    <xf numFmtId="172" fontId="0" fillId="4" borderId="32" xfId="0" applyNumberFormat="1" applyFill="1" applyBorder="1" applyAlignment="1">
      <alignment vertical="top"/>
    </xf>
    <xf numFmtId="4" fontId="0" fillId="4" borderId="32" xfId="0" applyNumberFormat="1" applyFill="1" applyBorder="1" applyAlignment="1">
      <alignment vertical="top"/>
    </xf>
    <xf numFmtId="4" fontId="0" fillId="0" borderId="66" xfId="0" applyNumberFormat="1" applyBorder="1" applyAlignment="1">
      <alignment vertical="top"/>
    </xf>
    <xf numFmtId="4" fontId="0" fillId="0" borderId="67" xfId="0" applyNumberFormat="1" applyBorder="1" applyAlignment="1">
      <alignment vertical="top"/>
    </xf>
    <xf numFmtId="0" fontId="18" fillId="0" borderId="23" xfId="0" applyFont="1" applyBorder="1" applyAlignment="1">
      <alignment vertical="top"/>
    </xf>
    <xf numFmtId="0" fontId="18" fillId="0" borderId="24" xfId="0" applyNumberFormat="1" applyFont="1" applyBorder="1" applyAlignment="1">
      <alignment vertical="top"/>
    </xf>
    <xf numFmtId="0" fontId="19" fillId="0" borderId="68" xfId="0" applyNumberFormat="1" applyFont="1" applyBorder="1" applyAlignment="1">
      <alignment horizontal="left" vertical="top" wrapText="1"/>
    </xf>
    <xf numFmtId="0" fontId="19" fillId="0" borderId="68" xfId="0" applyFont="1" applyBorder="1" applyAlignment="1">
      <alignment horizontal="center" vertical="top" shrinkToFit="1"/>
    </xf>
    <xf numFmtId="172" fontId="19" fillId="0" borderId="68" xfId="0" applyNumberFormat="1" applyFont="1" applyBorder="1" applyAlignment="1">
      <alignment vertical="top" shrinkToFit="1"/>
    </xf>
    <xf numFmtId="4" fontId="19" fillId="5" borderId="68" xfId="0" applyNumberFormat="1" applyFont="1" applyFill="1" applyBorder="1" applyAlignment="1" applyProtection="1">
      <alignment vertical="top" shrinkToFit="1"/>
      <protection locked="0"/>
    </xf>
    <xf numFmtId="4" fontId="19" fillId="0" borderId="68" xfId="0" applyNumberFormat="1" applyFont="1" applyBorder="1" applyAlignment="1">
      <alignment vertical="top" shrinkToFit="1"/>
    </xf>
    <xf numFmtId="4" fontId="19" fillId="0" borderId="24" xfId="0" applyNumberFormat="1" applyFont="1" applyBorder="1" applyAlignment="1">
      <alignment vertical="top" shrinkToFit="1"/>
    </xf>
    <xf numFmtId="4" fontId="19" fillId="0" borderId="69" xfId="0" applyNumberFormat="1" applyFont="1" applyBorder="1" applyAlignment="1">
      <alignment vertical="top" shrinkToFit="1"/>
    </xf>
    <xf numFmtId="0" fontId="18" fillId="0" borderId="0" xfId="0" applyNumberFormat="1" applyFont="1" applyAlignment="1">
      <alignment vertical="top" wrapText="1"/>
    </xf>
    <xf numFmtId="173" fontId="7" fillId="0" borderId="29" xfId="0" applyNumberFormat="1" applyFont="1" applyBorder="1"/>
    <xf numFmtId="173" fontId="7" fillId="4" borderId="58" xfId="0" applyNumberFormat="1" applyFont="1" applyFill="1" applyBorder="1"/>
    <xf numFmtId="49" fontId="7" fillId="0" borderId="9" xfId="0" applyNumberFormat="1" applyFont="1" applyBorder="1"/>
    <xf numFmtId="0" fontId="19" fillId="0" borderId="44" xfId="0" applyNumberFormat="1" applyFont="1" applyBorder="1" applyAlignment="1">
      <alignment vertical="top" wrapText="1"/>
    </xf>
    <xf numFmtId="0" fontId="19" fillId="0" borderId="37" xfId="0" applyNumberFormat="1" applyFont="1" applyBorder="1" applyAlignment="1">
      <alignment vertical="top" wrapText="1"/>
    </xf>
    <xf numFmtId="0" fontId="19" fillId="0" borderId="45" xfId="0" applyNumberFormat="1" applyFont="1" applyBorder="1" applyAlignment="1">
      <alignment vertical="top" wrapText="1" shrinkToFit="1"/>
    </xf>
    <xf numFmtId="0" fontId="23" fillId="0" borderId="42" xfId="0" applyNumberFormat="1" applyFont="1" applyBorder="1" applyAlignment="1">
      <alignment horizontal="center" vertical="top" wrapText="1" shrinkToFit="1"/>
    </xf>
    <xf numFmtId="172" fontId="19" fillId="0" borderId="45" xfId="0" applyNumberFormat="1" applyFont="1" applyBorder="1" applyAlignment="1">
      <alignment vertical="top" wrapText="1" shrinkToFit="1"/>
    </xf>
    <xf numFmtId="172" fontId="23" fillId="0" borderId="42" xfId="0" applyNumberFormat="1" applyFont="1" applyBorder="1" applyAlignment="1">
      <alignment vertical="top" wrapText="1" shrinkToFit="1"/>
    </xf>
    <xf numFmtId="172" fontId="19" fillId="5" borderId="42" xfId="0" applyNumberFormat="1" applyFont="1" applyFill="1" applyBorder="1" applyAlignment="1" applyProtection="1">
      <alignment vertical="top" shrinkToFit="1"/>
      <protection locked="0"/>
    </xf>
    <xf numFmtId="4" fontId="19" fillId="0" borderId="45" xfId="0" applyNumberFormat="1" applyFont="1" applyBorder="1" applyAlignment="1">
      <alignment vertical="top" wrapText="1" shrinkToFit="1"/>
    </xf>
    <xf numFmtId="4" fontId="19" fillId="0" borderId="46" xfId="0" applyNumberFormat="1" applyFont="1" applyBorder="1" applyAlignment="1">
      <alignment vertical="top" wrapText="1" shrinkToFit="1"/>
    </xf>
    <xf numFmtId="4" fontId="19" fillId="0" borderId="38" xfId="0" applyNumberFormat="1" applyFont="1" applyBorder="1" applyAlignment="1">
      <alignment vertical="top" wrapText="1" shrinkToFit="1"/>
    </xf>
    <xf numFmtId="0" fontId="19" fillId="0" borderId="44" xfId="0" applyNumberFormat="1" applyFont="1" applyBorder="1" applyAlignment="1">
      <alignment horizontal="left" vertical="top" wrapText="1"/>
    </xf>
    <xf numFmtId="0" fontId="19" fillId="0" borderId="37" xfId="0" applyNumberFormat="1" applyFont="1" applyBorder="1" applyAlignment="1">
      <alignment horizontal="left" vertical="top" wrapText="1"/>
    </xf>
    <xf numFmtId="0" fontId="23" fillId="0" borderId="42" xfId="0" applyNumberFormat="1" applyFont="1" applyBorder="1" applyAlignment="1">
      <alignment horizontal="left" vertical="top" wrapText="1"/>
    </xf>
    <xf numFmtId="0" fontId="23" fillId="0" borderId="42" xfId="0" quotePrefix="1" applyNumberFormat="1" applyFont="1" applyBorder="1" applyAlignment="1">
      <alignment horizontal="left" vertical="top" wrapText="1"/>
    </xf>
    <xf numFmtId="0" fontId="19" fillId="0" borderId="0" xfId="0" applyNumberFormat="1" applyFont="1" applyBorder="1" applyAlignment="1">
      <alignment vertical="top" wrapText="1" shrinkToFit="1"/>
    </xf>
    <xf numFmtId="172" fontId="19" fillId="0" borderId="0" xfId="0" applyNumberFormat="1" applyFont="1" applyBorder="1" applyAlignment="1">
      <alignment vertical="top" wrapText="1" shrinkToFit="1"/>
    </xf>
    <xf numFmtId="4" fontId="19" fillId="0" borderId="0" xfId="0" applyNumberFormat="1" applyFont="1" applyBorder="1" applyAlignment="1">
      <alignment vertical="top" wrapText="1" shrinkToFit="1"/>
    </xf>
    <xf numFmtId="0" fontId="19" fillId="0" borderId="23" xfId="0" applyFont="1" applyBorder="1" applyAlignment="1">
      <alignment vertical="top"/>
    </xf>
    <xf numFmtId="0" fontId="19" fillId="0" borderId="24" xfId="0" applyNumberFormat="1" applyFont="1" applyBorder="1" applyAlignment="1">
      <alignment vertical="top"/>
    </xf>
    <xf numFmtId="172" fontId="19" fillId="5" borderId="68" xfId="0" applyNumberFormat="1" applyFont="1" applyFill="1" applyBorder="1" applyAlignment="1" applyProtection="1">
      <alignment vertical="top" shrinkToFit="1"/>
      <protection locked="0"/>
    </xf>
    <xf numFmtId="0" fontId="21" fillId="0" borderId="68" xfId="0" quotePrefix="1" applyNumberFormat="1" applyFont="1" applyBorder="1" applyAlignment="1">
      <alignment horizontal="left" vertical="top" wrapText="1"/>
    </xf>
    <xf numFmtId="0" fontId="21" fillId="0" borderId="68" xfId="0" applyNumberFormat="1" applyFont="1" applyBorder="1" applyAlignment="1">
      <alignment horizontal="center" vertical="top" wrapText="1" shrinkToFit="1"/>
    </xf>
    <xf numFmtId="172" fontId="21" fillId="0" borderId="68" xfId="0" applyNumberFormat="1" applyFont="1" applyBorder="1" applyAlignment="1">
      <alignment vertical="top" wrapText="1" shrinkToFi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2.75" x14ac:dyDescent="0.25"/>
  <cols>
    <col min="1" max="1" width="23.09765625" customWidth="1"/>
  </cols>
  <sheetData>
    <row r="1" spans="1:8" x14ac:dyDescent="0.25">
      <c r="A1" s="15"/>
      <c r="B1" s="15"/>
      <c r="C1" s="15"/>
      <c r="D1" s="15"/>
      <c r="E1" s="15"/>
      <c r="F1" s="15"/>
      <c r="G1" s="15"/>
      <c r="H1" s="15"/>
    </row>
    <row r="2" spans="1:8" ht="15.55" x14ac:dyDescent="0.3">
      <c r="A2" s="16" t="s">
        <v>4</v>
      </c>
      <c r="B2" s="17"/>
      <c r="C2" s="15"/>
      <c r="D2" s="15"/>
      <c r="E2" s="15"/>
      <c r="F2" s="15"/>
      <c r="G2" s="15"/>
      <c r="H2" s="15"/>
    </row>
    <row r="3" spans="1:8" ht="15.55" x14ac:dyDescent="0.3">
      <c r="A3" s="16"/>
      <c r="B3" s="17"/>
      <c r="C3" s="15"/>
      <c r="D3" s="15"/>
      <c r="E3" s="15"/>
      <c r="F3" s="15"/>
      <c r="G3" s="15"/>
      <c r="H3" s="15"/>
    </row>
    <row r="4" spans="1:8" ht="13.3" thickBot="1" x14ac:dyDescent="0.3">
      <c r="A4" s="18"/>
      <c r="B4" s="17"/>
      <c r="C4" s="15"/>
      <c r="D4" s="15"/>
      <c r="E4" s="15"/>
      <c r="F4" s="15"/>
      <c r="G4" s="15"/>
      <c r="H4" s="15"/>
    </row>
    <row r="5" spans="1:8" x14ac:dyDescent="0.25">
      <c r="A5" s="19" t="s">
        <v>5</v>
      </c>
      <c r="B5" s="87" t="s">
        <v>0</v>
      </c>
      <c r="C5" s="87"/>
      <c r="D5" s="87"/>
      <c r="E5" s="87"/>
      <c r="F5" s="87"/>
      <c r="G5" s="88"/>
      <c r="H5" s="15"/>
    </row>
    <row r="6" spans="1:8" x14ac:dyDescent="0.25">
      <c r="A6" s="20" t="s">
        <v>6</v>
      </c>
      <c r="B6" s="89"/>
      <c r="C6" s="89"/>
      <c r="D6" s="89"/>
      <c r="E6" s="89"/>
      <c r="F6" s="89"/>
      <c r="G6" s="90"/>
      <c r="H6" s="15"/>
    </row>
    <row r="7" spans="1:8" x14ac:dyDescent="0.25">
      <c r="A7" s="20" t="s">
        <v>7</v>
      </c>
      <c r="B7" s="89"/>
      <c r="C7" s="89"/>
      <c r="D7" s="89"/>
      <c r="E7" s="89"/>
      <c r="F7" s="89"/>
      <c r="G7" s="90"/>
      <c r="H7" s="15"/>
    </row>
    <row r="8" spans="1:8" x14ac:dyDescent="0.25">
      <c r="A8" s="20" t="s">
        <v>8</v>
      </c>
      <c r="B8" s="89"/>
      <c r="C8" s="89"/>
      <c r="D8" s="89"/>
      <c r="E8" s="89"/>
      <c r="F8" s="89"/>
      <c r="G8" s="90"/>
      <c r="H8" s="15"/>
    </row>
    <row r="9" spans="1:8" x14ac:dyDescent="0.25">
      <c r="A9" s="20" t="s">
        <v>9</v>
      </c>
      <c r="B9" s="89"/>
      <c r="C9" s="89"/>
      <c r="D9" s="89"/>
      <c r="E9" s="89"/>
      <c r="F9" s="89"/>
      <c r="G9" s="90"/>
      <c r="H9" s="15"/>
    </row>
    <row r="10" spans="1:8" x14ac:dyDescent="0.25">
      <c r="A10" s="20" t="s">
        <v>10</v>
      </c>
      <c r="B10" s="89"/>
      <c r="C10" s="89"/>
      <c r="D10" s="89"/>
      <c r="E10" s="89"/>
      <c r="F10" s="89"/>
      <c r="G10" s="90"/>
      <c r="H10" s="15"/>
    </row>
    <row r="11" spans="1:8" x14ac:dyDescent="0.25">
      <c r="A11" s="20" t="s">
        <v>11</v>
      </c>
      <c r="B11" s="79"/>
      <c r="C11" s="79"/>
      <c r="D11" s="79"/>
      <c r="E11" s="79"/>
      <c r="F11" s="79"/>
      <c r="G11" s="80"/>
      <c r="H11" s="15"/>
    </row>
    <row r="12" spans="1:8" x14ac:dyDescent="0.25">
      <c r="A12" s="20" t="s">
        <v>12</v>
      </c>
      <c r="B12" s="81"/>
      <c r="C12" s="82"/>
      <c r="D12" s="82"/>
      <c r="E12" s="82"/>
      <c r="F12" s="82"/>
      <c r="G12" s="83"/>
      <c r="H12" s="15"/>
    </row>
    <row r="13" spans="1:8" ht="13.3" thickBot="1" x14ac:dyDescent="0.3">
      <c r="A13" s="21" t="s">
        <v>13</v>
      </c>
      <c r="B13" s="84"/>
      <c r="C13" s="84"/>
      <c r="D13" s="84"/>
      <c r="E13" s="84"/>
      <c r="F13" s="84"/>
      <c r="G13" s="85"/>
      <c r="H13" s="15"/>
    </row>
    <row r="14" spans="1:8" x14ac:dyDescent="0.25">
      <c r="A14" s="15"/>
      <c r="B14" s="15"/>
      <c r="C14" s="15"/>
      <c r="D14" s="15"/>
      <c r="E14" s="15"/>
      <c r="F14" s="15"/>
      <c r="G14" s="15"/>
      <c r="H14" s="15"/>
    </row>
    <row r="15" spans="1:8" x14ac:dyDescent="0.25">
      <c r="A15" s="15"/>
      <c r="B15" s="15"/>
      <c r="C15" s="15"/>
      <c r="D15" s="15"/>
      <c r="E15" s="15"/>
      <c r="F15" s="15"/>
      <c r="G15" s="15"/>
      <c r="H15" s="15"/>
    </row>
    <row r="16" spans="1:8" x14ac:dyDescent="0.25">
      <c r="A16" s="22" t="s">
        <v>14</v>
      </c>
      <c r="B16" s="15"/>
      <c r="C16" s="15"/>
      <c r="D16" s="15"/>
      <c r="E16" s="15"/>
      <c r="F16" s="15"/>
      <c r="G16" s="15"/>
      <c r="H16" s="15"/>
    </row>
    <row r="17" spans="1:8" ht="52.5" customHeight="1" x14ac:dyDescent="0.25">
      <c r="A17" s="86" t="s">
        <v>40</v>
      </c>
      <c r="B17" s="86"/>
      <c r="C17" s="86"/>
      <c r="D17" s="86"/>
      <c r="E17" s="86"/>
      <c r="F17" s="86"/>
      <c r="G17" s="86"/>
      <c r="H17" s="15"/>
    </row>
  </sheetData>
  <sheetProtection algorithmName="SHA-512" hashValue="S8FvdtPm/Cz/VUp5voEQBky/iO0c4VKm8wsF1nRgHlvYhxU31hMyW4e/Pj/66zLqJHU6WRLvEUzJ+LBgwCF6QA==" saltValue="ou0bw3SzE09I9DpMkafw6g==" spinCount="100000"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59</v>
      </c>
      <c r="C3" s="214" t="s">
        <v>60</v>
      </c>
      <c r="D3" s="187"/>
      <c r="E3" s="186"/>
      <c r="F3" s="186"/>
      <c r="G3" s="189"/>
      <c r="AC3" s="8" t="s">
        <v>253</v>
      </c>
    </row>
    <row r="4" spans="1:60" ht="13.3" thickBot="1" x14ac:dyDescent="0.3">
      <c r="A4" s="196" t="s">
        <v>32</v>
      </c>
      <c r="B4" s="197" t="s">
        <v>571</v>
      </c>
      <c r="C4" s="215" t="s">
        <v>572</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SUM(G9:G197)</f>
        <v>0</v>
      </c>
      <c r="G8" s="231"/>
      <c r="H8" s="232"/>
      <c r="I8" s="254"/>
      <c r="AE8" t="s">
        <v>188</v>
      </c>
    </row>
    <row r="9" spans="1:60" outlineLevel="1" x14ac:dyDescent="0.25">
      <c r="A9" s="253"/>
      <c r="B9" s="278" t="s">
        <v>575</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576</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577</v>
      </c>
      <c r="C11" s="242" t="s">
        <v>578</v>
      </c>
      <c r="D11" s="223" t="s">
        <v>263</v>
      </c>
      <c r="E11" s="227">
        <v>433.08</v>
      </c>
      <c r="F11" s="233"/>
      <c r="G11" s="234">
        <f>ROUND(E11*F11,2)</f>
        <v>0</v>
      </c>
      <c r="H11" s="235" t="s">
        <v>272</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273</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579</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90" t="s">
        <v>358</v>
      </c>
      <c r="D13" s="281"/>
      <c r="E13" s="283"/>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1" t="s">
        <v>580</v>
      </c>
      <c r="D14" s="281"/>
      <c r="E14" s="283">
        <v>12.5</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90" t="s">
        <v>360</v>
      </c>
      <c r="D15" s="281"/>
      <c r="E15" s="283"/>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581</v>
      </c>
      <c r="D16" s="225"/>
      <c r="E16" s="229">
        <v>22.5</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21"/>
      <c r="C17" s="244" t="s">
        <v>582</v>
      </c>
      <c r="D17" s="225"/>
      <c r="E17" s="229"/>
      <c r="F17" s="234"/>
      <c r="G17" s="234"/>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90" t="s">
        <v>358</v>
      </c>
      <c r="D18" s="281"/>
      <c r="E18" s="283"/>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91" t="s">
        <v>583</v>
      </c>
      <c r="D19" s="281"/>
      <c r="E19" s="283">
        <v>101</v>
      </c>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90" t="s">
        <v>360</v>
      </c>
      <c r="D20" s="281"/>
      <c r="E20" s="283"/>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584</v>
      </c>
      <c r="D21" s="225"/>
      <c r="E21" s="229">
        <v>199.98</v>
      </c>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585</v>
      </c>
      <c r="D22" s="225"/>
      <c r="E22" s="229"/>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90" t="s">
        <v>358</v>
      </c>
      <c r="D23" s="281"/>
      <c r="E23" s="283"/>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91" t="s">
        <v>586</v>
      </c>
      <c r="D24" s="281"/>
      <c r="E24" s="283">
        <v>90</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90" t="s">
        <v>360</v>
      </c>
      <c r="D25" s="281"/>
      <c r="E25" s="283"/>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587</v>
      </c>
      <c r="D26" s="225"/>
      <c r="E26" s="229">
        <v>210.6</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79" t="s">
        <v>588</v>
      </c>
      <c r="C27" s="289"/>
      <c r="D27" s="292"/>
      <c r="E27" s="293"/>
      <c r="F27" s="294"/>
      <c r="G27" s="287"/>
      <c r="H27" s="235"/>
      <c r="I27" s="255"/>
      <c r="J27" s="206"/>
      <c r="K27" s="206"/>
      <c r="L27" s="206"/>
      <c r="M27" s="206"/>
      <c r="N27" s="206"/>
      <c r="O27" s="206"/>
      <c r="P27" s="206"/>
      <c r="Q27" s="206"/>
      <c r="R27" s="206"/>
      <c r="S27" s="206"/>
      <c r="T27" s="206"/>
      <c r="U27" s="206"/>
      <c r="V27" s="206"/>
      <c r="W27" s="206"/>
      <c r="X27" s="206"/>
      <c r="Y27" s="206"/>
      <c r="Z27" s="206"/>
      <c r="AA27" s="206"/>
      <c r="AB27" s="206"/>
      <c r="AC27" s="206">
        <v>0</v>
      </c>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ht="20.5" outlineLevel="1" x14ac:dyDescent="0.25">
      <c r="A28" s="253"/>
      <c r="B28" s="279" t="s">
        <v>589</v>
      </c>
      <c r="C28" s="289"/>
      <c r="D28" s="292"/>
      <c r="E28" s="293"/>
      <c r="F28" s="294"/>
      <c r="G28" s="287"/>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t="s">
        <v>267</v>
      </c>
      <c r="AF28" s="206"/>
      <c r="AG28" s="206"/>
      <c r="AH28" s="206"/>
      <c r="AI28" s="206"/>
      <c r="AJ28" s="206"/>
      <c r="AK28" s="206"/>
      <c r="AL28" s="206"/>
      <c r="AM28" s="206"/>
      <c r="AN28" s="206"/>
      <c r="AO28" s="206"/>
      <c r="AP28" s="206"/>
      <c r="AQ28" s="206"/>
      <c r="AR28" s="206"/>
      <c r="AS28" s="206"/>
      <c r="AT28" s="206"/>
      <c r="AU28" s="206"/>
      <c r="AV28" s="206"/>
      <c r="AW28" s="206"/>
      <c r="AX28" s="206"/>
      <c r="AY28" s="206"/>
      <c r="AZ28" s="211" t="str">
        <f>B28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28" s="206"/>
      <c r="BB28" s="206"/>
      <c r="BC28" s="206"/>
      <c r="BD28" s="206"/>
      <c r="BE28" s="206"/>
      <c r="BF28" s="206"/>
      <c r="BG28" s="206"/>
      <c r="BH28" s="206"/>
    </row>
    <row r="29" spans="1:60" outlineLevel="1" x14ac:dyDescent="0.25">
      <c r="A29" s="253"/>
      <c r="B29" s="279" t="s">
        <v>590</v>
      </c>
      <c r="C29" s="289"/>
      <c r="D29" s="292"/>
      <c r="E29" s="293"/>
      <c r="F29" s="294"/>
      <c r="G29" s="287"/>
      <c r="H29" s="235"/>
      <c r="I29" s="255"/>
      <c r="J29" s="206"/>
      <c r="K29" s="206"/>
      <c r="L29" s="206"/>
      <c r="M29" s="206"/>
      <c r="N29" s="206"/>
      <c r="O29" s="206"/>
      <c r="P29" s="206"/>
      <c r="Q29" s="206"/>
      <c r="R29" s="206"/>
      <c r="S29" s="206"/>
      <c r="T29" s="206"/>
      <c r="U29" s="206"/>
      <c r="V29" s="206"/>
      <c r="W29" s="206"/>
      <c r="X29" s="206"/>
      <c r="Y29" s="206"/>
      <c r="Z29" s="206"/>
      <c r="AA29" s="206"/>
      <c r="AB29" s="206"/>
      <c r="AC29" s="206">
        <v>1</v>
      </c>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2">
        <v>2</v>
      </c>
      <c r="B30" s="220" t="s">
        <v>591</v>
      </c>
      <c r="C30" s="242" t="s">
        <v>592</v>
      </c>
      <c r="D30" s="223" t="s">
        <v>263</v>
      </c>
      <c r="E30" s="227">
        <v>38.125</v>
      </c>
      <c r="F30" s="233"/>
      <c r="G30" s="234">
        <f>ROUND(E30*F30,2)</f>
        <v>0</v>
      </c>
      <c r="H30" s="235" t="s">
        <v>272</v>
      </c>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273</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4" t="s">
        <v>593</v>
      </c>
      <c r="D31" s="225"/>
      <c r="E31" s="229"/>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594</v>
      </c>
      <c r="D32" s="225"/>
      <c r="E32" s="229">
        <v>13.5</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595</v>
      </c>
      <c r="D33" s="225"/>
      <c r="E33" s="229">
        <v>5.63</v>
      </c>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596</v>
      </c>
      <c r="D34" s="225"/>
      <c r="E34" s="229"/>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597</v>
      </c>
      <c r="D35" s="225"/>
      <c r="E35" s="229">
        <v>9</v>
      </c>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598</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599</v>
      </c>
      <c r="D37" s="225"/>
      <c r="E37" s="229">
        <v>10</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79" t="s">
        <v>320</v>
      </c>
      <c r="C38" s="289"/>
      <c r="D38" s="292"/>
      <c r="E38" s="293"/>
      <c r="F38" s="294"/>
      <c r="G38" s="287"/>
      <c r="H38" s="235"/>
      <c r="I38" s="255"/>
      <c r="J38" s="206"/>
      <c r="K38" s="206"/>
      <c r="L38" s="206"/>
      <c r="M38" s="206"/>
      <c r="N38" s="206"/>
      <c r="O38" s="206"/>
      <c r="P38" s="206"/>
      <c r="Q38" s="206"/>
      <c r="R38" s="206"/>
      <c r="S38" s="206"/>
      <c r="T38" s="206"/>
      <c r="U38" s="206"/>
      <c r="V38" s="206"/>
      <c r="W38" s="206"/>
      <c r="X38" s="206"/>
      <c r="Y38" s="206"/>
      <c r="Z38" s="206"/>
      <c r="AA38" s="206"/>
      <c r="AB38" s="206"/>
      <c r="AC38" s="206">
        <v>0</v>
      </c>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79" t="s">
        <v>321</v>
      </c>
      <c r="C39" s="289"/>
      <c r="D39" s="292"/>
      <c r="E39" s="293"/>
      <c r="F39" s="294"/>
      <c r="G39" s="287"/>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t="s">
        <v>267</v>
      </c>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2">
        <v>3</v>
      </c>
      <c r="B40" s="220" t="s">
        <v>600</v>
      </c>
      <c r="C40" s="242" t="s">
        <v>601</v>
      </c>
      <c r="D40" s="223" t="s">
        <v>263</v>
      </c>
      <c r="E40" s="227">
        <v>485.02</v>
      </c>
      <c r="F40" s="233"/>
      <c r="G40" s="234">
        <f>ROUND(E40*F40,2)</f>
        <v>0</v>
      </c>
      <c r="H40" s="235" t="s">
        <v>272</v>
      </c>
      <c r="I40" s="255" t="s">
        <v>192</v>
      </c>
      <c r="J40" s="206"/>
      <c r="K40" s="206"/>
      <c r="L40" s="206"/>
      <c r="M40" s="206"/>
      <c r="N40" s="206"/>
      <c r="O40" s="206"/>
      <c r="P40" s="206"/>
      <c r="Q40" s="206"/>
      <c r="R40" s="206"/>
      <c r="S40" s="206"/>
      <c r="T40" s="206"/>
      <c r="U40" s="206"/>
      <c r="V40" s="206"/>
      <c r="W40" s="206"/>
      <c r="X40" s="206"/>
      <c r="Y40" s="206"/>
      <c r="Z40" s="206"/>
      <c r="AA40" s="206"/>
      <c r="AB40" s="206"/>
      <c r="AC40" s="206"/>
      <c r="AD40" s="206"/>
      <c r="AE40" s="206" t="s">
        <v>273</v>
      </c>
      <c r="AF40" s="206"/>
      <c r="AG40" s="206"/>
      <c r="AH40" s="206"/>
      <c r="AI40" s="206"/>
      <c r="AJ40" s="206"/>
      <c r="AK40" s="206"/>
      <c r="AL40" s="206"/>
      <c r="AM40" s="206">
        <v>21</v>
      </c>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602</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603</v>
      </c>
      <c r="D42" s="225"/>
      <c r="E42" s="229"/>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604</v>
      </c>
      <c r="D43" s="225"/>
      <c r="E43" s="229"/>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90" t="s">
        <v>358</v>
      </c>
      <c r="D44" s="281"/>
      <c r="E44" s="283"/>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91" t="s">
        <v>580</v>
      </c>
      <c r="D45" s="281"/>
      <c r="E45" s="283">
        <v>12.5</v>
      </c>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90" t="s">
        <v>360</v>
      </c>
      <c r="D46" s="281"/>
      <c r="E46" s="283"/>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605</v>
      </c>
      <c r="D47" s="225"/>
      <c r="E47" s="229">
        <v>15</v>
      </c>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606</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90" t="s">
        <v>358</v>
      </c>
      <c r="D49" s="281"/>
      <c r="E49" s="283"/>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91" t="s">
        <v>583</v>
      </c>
      <c r="D50" s="281"/>
      <c r="E50" s="283">
        <v>101</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90" t="s">
        <v>360</v>
      </c>
      <c r="D51" s="281"/>
      <c r="E51" s="283"/>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607</v>
      </c>
      <c r="D52" s="225"/>
      <c r="E52" s="229">
        <v>122.21</v>
      </c>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44" t="s">
        <v>608</v>
      </c>
      <c r="D53" s="225"/>
      <c r="E53" s="229"/>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90" t="s">
        <v>358</v>
      </c>
      <c r="D54" s="281"/>
      <c r="E54" s="283"/>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91" t="s">
        <v>586</v>
      </c>
      <c r="D55" s="281"/>
      <c r="E55" s="283">
        <v>90</v>
      </c>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90" t="s">
        <v>360</v>
      </c>
      <c r="D56" s="281"/>
      <c r="E56" s="283"/>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609</v>
      </c>
      <c r="D57" s="225"/>
      <c r="E57" s="229">
        <v>105.3</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610</v>
      </c>
      <c r="D58" s="225"/>
      <c r="E58" s="229"/>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611</v>
      </c>
      <c r="D59" s="225"/>
      <c r="E59" s="229">
        <v>242.51</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2">
        <v>4</v>
      </c>
      <c r="B60" s="220" t="s">
        <v>322</v>
      </c>
      <c r="C60" s="242" t="s">
        <v>323</v>
      </c>
      <c r="D60" s="223" t="s">
        <v>263</v>
      </c>
      <c r="E60" s="227">
        <v>228.69499999999999</v>
      </c>
      <c r="F60" s="233"/>
      <c r="G60" s="234">
        <f>ROUND(E60*F60,2)</f>
        <v>0</v>
      </c>
      <c r="H60" s="235" t="s">
        <v>272</v>
      </c>
      <c r="I60" s="255" t="s">
        <v>192</v>
      </c>
      <c r="J60" s="206"/>
      <c r="K60" s="206"/>
      <c r="L60" s="206"/>
      <c r="M60" s="206"/>
      <c r="N60" s="206"/>
      <c r="O60" s="206"/>
      <c r="P60" s="206"/>
      <c r="Q60" s="206"/>
      <c r="R60" s="206"/>
      <c r="S60" s="206"/>
      <c r="T60" s="206"/>
      <c r="U60" s="206"/>
      <c r="V60" s="206"/>
      <c r="W60" s="206"/>
      <c r="X60" s="206"/>
      <c r="Y60" s="206"/>
      <c r="Z60" s="206"/>
      <c r="AA60" s="206"/>
      <c r="AB60" s="206"/>
      <c r="AC60" s="206"/>
      <c r="AD60" s="206"/>
      <c r="AE60" s="206" t="s">
        <v>273</v>
      </c>
      <c r="AF60" s="206"/>
      <c r="AG60" s="206"/>
      <c r="AH60" s="206"/>
      <c r="AI60" s="206"/>
      <c r="AJ60" s="206"/>
      <c r="AK60" s="206"/>
      <c r="AL60" s="206"/>
      <c r="AM60" s="206">
        <v>21</v>
      </c>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579</v>
      </c>
      <c r="D61" s="225"/>
      <c r="E61" s="229"/>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90" t="s">
        <v>358</v>
      </c>
      <c r="D62" s="281"/>
      <c r="E62" s="283"/>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91" t="s">
        <v>580</v>
      </c>
      <c r="D63" s="281"/>
      <c r="E63" s="283">
        <v>12.5</v>
      </c>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90" t="s">
        <v>360</v>
      </c>
      <c r="D64" s="281"/>
      <c r="E64" s="283"/>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581</v>
      </c>
      <c r="D65" s="225"/>
      <c r="E65" s="229">
        <v>22.5</v>
      </c>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582</v>
      </c>
      <c r="D66" s="225"/>
      <c r="E66" s="229"/>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90" t="s">
        <v>358</v>
      </c>
      <c r="D67" s="281"/>
      <c r="E67" s="283"/>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91" t="s">
        <v>583</v>
      </c>
      <c r="D68" s="281"/>
      <c r="E68" s="283">
        <v>101</v>
      </c>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90" t="s">
        <v>360</v>
      </c>
      <c r="D69" s="281"/>
      <c r="E69" s="283"/>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44" t="s">
        <v>584</v>
      </c>
      <c r="D70" s="225"/>
      <c r="E70" s="229">
        <v>199.98</v>
      </c>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585</v>
      </c>
      <c r="D71" s="225"/>
      <c r="E71" s="229"/>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90" t="s">
        <v>358</v>
      </c>
      <c r="D72" s="281"/>
      <c r="E72" s="283"/>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91" t="s">
        <v>586</v>
      </c>
      <c r="D73" s="281"/>
      <c r="E73" s="283">
        <v>90</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90" t="s">
        <v>360</v>
      </c>
      <c r="D74" s="281"/>
      <c r="E74" s="283"/>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587</v>
      </c>
      <c r="D75" s="225"/>
      <c r="E75" s="229">
        <v>210.6</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593</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594</v>
      </c>
      <c r="D77" s="225"/>
      <c r="E77" s="229">
        <v>13.5</v>
      </c>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595</v>
      </c>
      <c r="D78" s="225"/>
      <c r="E78" s="229">
        <v>5.63</v>
      </c>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44" t="s">
        <v>596</v>
      </c>
      <c r="D79" s="225"/>
      <c r="E79" s="229"/>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44" t="s">
        <v>597</v>
      </c>
      <c r="D80" s="225"/>
      <c r="E80" s="229">
        <v>9</v>
      </c>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598</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599</v>
      </c>
      <c r="D82" s="225"/>
      <c r="E82" s="229">
        <v>10</v>
      </c>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612</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613</v>
      </c>
      <c r="D84" s="225"/>
      <c r="E84" s="229">
        <v>-242.51</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79" t="s">
        <v>336</v>
      </c>
      <c r="C85" s="289"/>
      <c r="D85" s="292"/>
      <c r="E85" s="293"/>
      <c r="F85" s="294"/>
      <c r="G85" s="287"/>
      <c r="H85" s="235"/>
      <c r="I85" s="255"/>
      <c r="J85" s="206"/>
      <c r="K85" s="206"/>
      <c r="L85" s="206"/>
      <c r="M85" s="206"/>
      <c r="N85" s="206"/>
      <c r="O85" s="206"/>
      <c r="P85" s="206"/>
      <c r="Q85" s="206"/>
      <c r="R85" s="206"/>
      <c r="S85" s="206"/>
      <c r="T85" s="206"/>
      <c r="U85" s="206"/>
      <c r="V85" s="206"/>
      <c r="W85" s="206"/>
      <c r="X85" s="206"/>
      <c r="Y85" s="206"/>
      <c r="Z85" s="206"/>
      <c r="AA85" s="206"/>
      <c r="AB85" s="206"/>
      <c r="AC85" s="206">
        <v>0</v>
      </c>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79" t="s">
        <v>337</v>
      </c>
      <c r="C86" s="289"/>
      <c r="D86" s="292"/>
      <c r="E86" s="293"/>
      <c r="F86" s="294"/>
      <c r="G86" s="287"/>
      <c r="H86" s="235"/>
      <c r="I86" s="255"/>
      <c r="J86" s="206"/>
      <c r="K86" s="206"/>
      <c r="L86" s="206"/>
      <c r="M86" s="206"/>
      <c r="N86" s="206"/>
      <c r="O86" s="206"/>
      <c r="P86" s="206"/>
      <c r="Q86" s="206"/>
      <c r="R86" s="206"/>
      <c r="S86" s="206"/>
      <c r="T86" s="206"/>
      <c r="U86" s="206"/>
      <c r="V86" s="206"/>
      <c r="W86" s="206"/>
      <c r="X86" s="206"/>
      <c r="Y86" s="206"/>
      <c r="Z86" s="206"/>
      <c r="AA86" s="206"/>
      <c r="AB86" s="206"/>
      <c r="AC86" s="206">
        <v>1</v>
      </c>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2">
        <v>5</v>
      </c>
      <c r="B87" s="220" t="s">
        <v>338</v>
      </c>
      <c r="C87" s="242" t="s">
        <v>339</v>
      </c>
      <c r="D87" s="223" t="s">
        <v>263</v>
      </c>
      <c r="E87" s="227">
        <v>228.69499999999999</v>
      </c>
      <c r="F87" s="233"/>
      <c r="G87" s="234">
        <f>ROUND(E87*F87,2)</f>
        <v>0</v>
      </c>
      <c r="H87" s="235" t="s">
        <v>272</v>
      </c>
      <c r="I87" s="255" t="s">
        <v>192</v>
      </c>
      <c r="J87" s="206"/>
      <c r="K87" s="206"/>
      <c r="L87" s="206"/>
      <c r="M87" s="206"/>
      <c r="N87" s="206"/>
      <c r="O87" s="206"/>
      <c r="P87" s="206"/>
      <c r="Q87" s="206"/>
      <c r="R87" s="206"/>
      <c r="S87" s="206"/>
      <c r="T87" s="206"/>
      <c r="U87" s="206"/>
      <c r="V87" s="206"/>
      <c r="W87" s="206"/>
      <c r="X87" s="206"/>
      <c r="Y87" s="206"/>
      <c r="Z87" s="206"/>
      <c r="AA87" s="206"/>
      <c r="AB87" s="206"/>
      <c r="AC87" s="206"/>
      <c r="AD87" s="206"/>
      <c r="AE87" s="206" t="s">
        <v>273</v>
      </c>
      <c r="AF87" s="206"/>
      <c r="AG87" s="206"/>
      <c r="AH87" s="206"/>
      <c r="AI87" s="206"/>
      <c r="AJ87" s="206"/>
      <c r="AK87" s="206"/>
      <c r="AL87" s="206"/>
      <c r="AM87" s="206">
        <v>21</v>
      </c>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579</v>
      </c>
      <c r="D88" s="225"/>
      <c r="E88" s="229"/>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90" t="s">
        <v>358</v>
      </c>
      <c r="D89" s="281"/>
      <c r="E89" s="283"/>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91" t="s">
        <v>580</v>
      </c>
      <c r="D90" s="281"/>
      <c r="E90" s="283">
        <v>12.5</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90" t="s">
        <v>360</v>
      </c>
      <c r="D91" s="281"/>
      <c r="E91" s="283"/>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581</v>
      </c>
      <c r="D92" s="225"/>
      <c r="E92" s="229">
        <v>22.5</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44" t="s">
        <v>582</v>
      </c>
      <c r="D93" s="225"/>
      <c r="E93" s="229"/>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90" t="s">
        <v>358</v>
      </c>
      <c r="D94" s="281"/>
      <c r="E94" s="283"/>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91" t="s">
        <v>583</v>
      </c>
      <c r="D95" s="281"/>
      <c r="E95" s="283">
        <v>101</v>
      </c>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90" t="s">
        <v>360</v>
      </c>
      <c r="D96" s="281"/>
      <c r="E96" s="283"/>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584</v>
      </c>
      <c r="D97" s="225"/>
      <c r="E97" s="229">
        <v>199.98</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585</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90" t="s">
        <v>358</v>
      </c>
      <c r="D99" s="281"/>
      <c r="E99" s="283"/>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91" t="s">
        <v>586</v>
      </c>
      <c r="D100" s="281"/>
      <c r="E100" s="283">
        <v>90</v>
      </c>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90" t="s">
        <v>360</v>
      </c>
      <c r="D101" s="281"/>
      <c r="E101" s="283"/>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587</v>
      </c>
      <c r="D102" s="225"/>
      <c r="E102" s="229">
        <v>210.6</v>
      </c>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593</v>
      </c>
      <c r="D103" s="225"/>
      <c r="E103" s="229"/>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594</v>
      </c>
      <c r="D104" s="225"/>
      <c r="E104" s="229">
        <v>13.5</v>
      </c>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595</v>
      </c>
      <c r="D105" s="225"/>
      <c r="E105" s="229">
        <v>5.63</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596</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597</v>
      </c>
      <c r="D107" s="225"/>
      <c r="E107" s="229">
        <v>9</v>
      </c>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598</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599</v>
      </c>
      <c r="D109" s="225"/>
      <c r="E109" s="229">
        <v>10</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44" t="s">
        <v>612</v>
      </c>
      <c r="D110" s="225"/>
      <c r="E110" s="229"/>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44" t="s">
        <v>613</v>
      </c>
      <c r="D111" s="225"/>
      <c r="E111" s="229">
        <v>-242.51</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79" t="s">
        <v>342</v>
      </c>
      <c r="C112" s="289"/>
      <c r="D112" s="292"/>
      <c r="E112" s="293"/>
      <c r="F112" s="294"/>
      <c r="G112" s="287"/>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v>0</v>
      </c>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79" t="s">
        <v>343</v>
      </c>
      <c r="C113" s="289"/>
      <c r="D113" s="292"/>
      <c r="E113" s="293"/>
      <c r="F113" s="294"/>
      <c r="G113" s="287"/>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t="s">
        <v>267</v>
      </c>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79" t="s">
        <v>344</v>
      </c>
      <c r="C114" s="289"/>
      <c r="D114" s="292"/>
      <c r="E114" s="293"/>
      <c r="F114" s="294"/>
      <c r="G114" s="287"/>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v>1</v>
      </c>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2">
        <v>6</v>
      </c>
      <c r="B115" s="220" t="s">
        <v>345</v>
      </c>
      <c r="C115" s="242" t="s">
        <v>346</v>
      </c>
      <c r="D115" s="223" t="s">
        <v>263</v>
      </c>
      <c r="E115" s="227">
        <v>228.69499999999999</v>
      </c>
      <c r="F115" s="233"/>
      <c r="G115" s="234">
        <f>ROUND(E115*F115,2)</f>
        <v>0</v>
      </c>
      <c r="H115" s="235" t="s">
        <v>272</v>
      </c>
      <c r="I115" s="255" t="s">
        <v>192</v>
      </c>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t="s">
        <v>273</v>
      </c>
      <c r="AF115" s="206"/>
      <c r="AG115" s="206"/>
      <c r="AH115" s="206"/>
      <c r="AI115" s="206"/>
      <c r="AJ115" s="206"/>
      <c r="AK115" s="206"/>
      <c r="AL115" s="206"/>
      <c r="AM115" s="206">
        <v>21</v>
      </c>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579</v>
      </c>
      <c r="D116" s="225"/>
      <c r="E116" s="229"/>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90" t="s">
        <v>358</v>
      </c>
      <c r="D117" s="281"/>
      <c r="E117" s="283"/>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91" t="s">
        <v>580</v>
      </c>
      <c r="D118" s="281"/>
      <c r="E118" s="283">
        <v>12.5</v>
      </c>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90" t="s">
        <v>360</v>
      </c>
      <c r="D119" s="281"/>
      <c r="E119" s="283"/>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581</v>
      </c>
      <c r="D120" s="225"/>
      <c r="E120" s="229">
        <v>22.5</v>
      </c>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582</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90" t="s">
        <v>358</v>
      </c>
      <c r="D122" s="281"/>
      <c r="E122" s="283"/>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91" t="s">
        <v>583</v>
      </c>
      <c r="D123" s="281"/>
      <c r="E123" s="283">
        <v>101</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90" t="s">
        <v>360</v>
      </c>
      <c r="D124" s="281"/>
      <c r="E124" s="283"/>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584</v>
      </c>
      <c r="D125" s="225"/>
      <c r="E125" s="229">
        <v>199.98</v>
      </c>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585</v>
      </c>
      <c r="D126" s="225"/>
      <c r="E126" s="229"/>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90" t="s">
        <v>358</v>
      </c>
      <c r="D127" s="281"/>
      <c r="E127" s="283"/>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91" t="s">
        <v>586</v>
      </c>
      <c r="D128" s="281"/>
      <c r="E128" s="283">
        <v>90</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90" t="s">
        <v>360</v>
      </c>
      <c r="D129" s="281"/>
      <c r="E129" s="283"/>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587</v>
      </c>
      <c r="D130" s="225"/>
      <c r="E130" s="229">
        <v>210.6</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593</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594</v>
      </c>
      <c r="D132" s="225"/>
      <c r="E132" s="229">
        <v>13.5</v>
      </c>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595</v>
      </c>
      <c r="D133" s="225"/>
      <c r="E133" s="229">
        <v>5.63</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596</v>
      </c>
      <c r="D134" s="225"/>
      <c r="E134" s="229"/>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597</v>
      </c>
      <c r="D135" s="225"/>
      <c r="E135" s="229">
        <v>9</v>
      </c>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598</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599</v>
      </c>
      <c r="D137" s="225"/>
      <c r="E137" s="229">
        <v>10</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21"/>
      <c r="C138" s="244" t="s">
        <v>612</v>
      </c>
      <c r="D138" s="225"/>
      <c r="E138" s="229"/>
      <c r="F138" s="234"/>
      <c r="G138" s="234"/>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613</v>
      </c>
      <c r="D139" s="225"/>
      <c r="E139" s="229">
        <v>-242.51</v>
      </c>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79" t="s">
        <v>614</v>
      </c>
      <c r="C140" s="289"/>
      <c r="D140" s="292"/>
      <c r="E140" s="293"/>
      <c r="F140" s="294"/>
      <c r="G140" s="287"/>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v>0</v>
      </c>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79" t="s">
        <v>615</v>
      </c>
      <c r="C141" s="289"/>
      <c r="D141" s="292"/>
      <c r="E141" s="293"/>
      <c r="F141" s="294"/>
      <c r="G141" s="287"/>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t="s">
        <v>267</v>
      </c>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2">
        <v>7</v>
      </c>
      <c r="B142" s="220" t="s">
        <v>616</v>
      </c>
      <c r="C142" s="242" t="s">
        <v>617</v>
      </c>
      <c r="D142" s="223" t="s">
        <v>263</v>
      </c>
      <c r="E142" s="227">
        <v>242.51</v>
      </c>
      <c r="F142" s="233"/>
      <c r="G142" s="234">
        <f>ROUND(E142*F142,2)</f>
        <v>0</v>
      </c>
      <c r="H142" s="235" t="s">
        <v>272</v>
      </c>
      <c r="I142" s="255" t="s">
        <v>192</v>
      </c>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t="s">
        <v>273</v>
      </c>
      <c r="AF142" s="206"/>
      <c r="AG142" s="206"/>
      <c r="AH142" s="206"/>
      <c r="AI142" s="206"/>
      <c r="AJ142" s="206"/>
      <c r="AK142" s="206"/>
      <c r="AL142" s="206"/>
      <c r="AM142" s="206">
        <v>21</v>
      </c>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44" t="s">
        <v>603</v>
      </c>
      <c r="D143" s="225"/>
      <c r="E143" s="229"/>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44" t="s">
        <v>604</v>
      </c>
      <c r="D144" s="225"/>
      <c r="E144" s="229"/>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90" t="s">
        <v>358</v>
      </c>
      <c r="D145" s="281"/>
      <c r="E145" s="283"/>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91" t="s">
        <v>580</v>
      </c>
      <c r="D146" s="281"/>
      <c r="E146" s="283">
        <v>12.5</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90" t="s">
        <v>360</v>
      </c>
      <c r="D147" s="281"/>
      <c r="E147" s="283"/>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605</v>
      </c>
      <c r="D148" s="225"/>
      <c r="E148" s="229">
        <v>15</v>
      </c>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606</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90" t="s">
        <v>358</v>
      </c>
      <c r="D150" s="281"/>
      <c r="E150" s="283"/>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91" t="s">
        <v>583</v>
      </c>
      <c r="D151" s="281"/>
      <c r="E151" s="283">
        <v>101</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90" t="s">
        <v>360</v>
      </c>
      <c r="D152" s="281"/>
      <c r="E152" s="283"/>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607</v>
      </c>
      <c r="D153" s="225"/>
      <c r="E153" s="229">
        <v>122.21</v>
      </c>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608</v>
      </c>
      <c r="D154" s="225"/>
      <c r="E154" s="229"/>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90" t="s">
        <v>358</v>
      </c>
      <c r="D155" s="281"/>
      <c r="E155" s="283"/>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91" t="s">
        <v>586</v>
      </c>
      <c r="D156" s="281"/>
      <c r="E156" s="283">
        <v>90</v>
      </c>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90" t="s">
        <v>360</v>
      </c>
      <c r="D157" s="281"/>
      <c r="E157" s="283"/>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609</v>
      </c>
      <c r="D158" s="225"/>
      <c r="E158" s="229">
        <v>105.3</v>
      </c>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79" t="s">
        <v>618</v>
      </c>
      <c r="C159" s="289"/>
      <c r="D159" s="292"/>
      <c r="E159" s="293"/>
      <c r="F159" s="294"/>
      <c r="G159" s="287"/>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v>0</v>
      </c>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ht="20.5" outlineLevel="1" x14ac:dyDescent="0.25">
      <c r="A160" s="253"/>
      <c r="B160" s="279" t="s">
        <v>619</v>
      </c>
      <c r="C160" s="289"/>
      <c r="D160" s="292"/>
      <c r="E160" s="293"/>
      <c r="F160" s="294"/>
      <c r="G160" s="287"/>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t="s">
        <v>267</v>
      </c>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11" t="str">
        <f>B160</f>
        <v>sypaninou z vhodných hornin tř. 1 - 4 nebo materiálem připraveným podél výkopu ve vzdálenosti do 3 m od jeho kraje, pro jakoukoliv hloubku výkopu a jakoukoliv míru zhutnění,</v>
      </c>
      <c r="BA160" s="206"/>
      <c r="BB160" s="206"/>
      <c r="BC160" s="206"/>
      <c r="BD160" s="206"/>
      <c r="BE160" s="206"/>
      <c r="BF160" s="206"/>
      <c r="BG160" s="206"/>
      <c r="BH160" s="206"/>
    </row>
    <row r="161" spans="1:60" outlineLevel="1" x14ac:dyDescent="0.25">
      <c r="A161" s="252">
        <v>8</v>
      </c>
      <c r="B161" s="220" t="s">
        <v>620</v>
      </c>
      <c r="C161" s="242" t="s">
        <v>350</v>
      </c>
      <c r="D161" s="223" t="s">
        <v>263</v>
      </c>
      <c r="E161" s="227">
        <v>166.51</v>
      </c>
      <c r="F161" s="233"/>
      <c r="G161" s="234">
        <f>ROUND(E161*F161,2)</f>
        <v>0</v>
      </c>
      <c r="H161" s="235" t="s">
        <v>272</v>
      </c>
      <c r="I161" s="255" t="s">
        <v>192</v>
      </c>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t="s">
        <v>273</v>
      </c>
      <c r="AF161" s="206"/>
      <c r="AG161" s="206"/>
      <c r="AH161" s="206"/>
      <c r="AI161" s="206"/>
      <c r="AJ161" s="206"/>
      <c r="AK161" s="206"/>
      <c r="AL161" s="206"/>
      <c r="AM161" s="206">
        <v>21</v>
      </c>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621</v>
      </c>
      <c r="D162" s="225"/>
      <c r="E162" s="229"/>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604</v>
      </c>
      <c r="D163" s="225"/>
      <c r="E163" s="229"/>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90" t="s">
        <v>358</v>
      </c>
      <c r="D164" s="281"/>
      <c r="E164" s="283"/>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91" t="s">
        <v>580</v>
      </c>
      <c r="D165" s="281"/>
      <c r="E165" s="283">
        <v>12.5</v>
      </c>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90" t="s">
        <v>360</v>
      </c>
      <c r="D166" s="281"/>
      <c r="E166" s="283"/>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622</v>
      </c>
      <c r="D167" s="225"/>
      <c r="E167" s="229">
        <v>6.25</v>
      </c>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606</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90" t="s">
        <v>358</v>
      </c>
      <c r="D169" s="281"/>
      <c r="E169" s="283"/>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91" t="s">
        <v>583</v>
      </c>
      <c r="D170" s="281"/>
      <c r="E170" s="283">
        <v>101</v>
      </c>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90" t="s">
        <v>360</v>
      </c>
      <c r="D171" s="281"/>
      <c r="E171" s="283"/>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623</v>
      </c>
      <c r="D172" s="225"/>
      <c r="E172" s="229">
        <v>66.66</v>
      </c>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608</v>
      </c>
      <c r="D173" s="225"/>
      <c r="E173" s="229"/>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90" t="s">
        <v>358</v>
      </c>
      <c r="D174" s="281"/>
      <c r="E174" s="283"/>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outlineLevel="1" x14ac:dyDescent="0.25">
      <c r="A175" s="253"/>
      <c r="B175" s="221"/>
      <c r="C175" s="291" t="s">
        <v>586</v>
      </c>
      <c r="D175" s="281"/>
      <c r="E175" s="283">
        <v>90</v>
      </c>
      <c r="F175" s="234"/>
      <c r="G175" s="234"/>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row>
    <row r="176" spans="1:60" outlineLevel="1" x14ac:dyDescent="0.25">
      <c r="A176" s="253"/>
      <c r="B176" s="221"/>
      <c r="C176" s="290" t="s">
        <v>360</v>
      </c>
      <c r="D176" s="281"/>
      <c r="E176" s="283"/>
      <c r="F176" s="234"/>
      <c r="G176" s="234"/>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624</v>
      </c>
      <c r="D177" s="225"/>
      <c r="E177" s="229">
        <v>93.6</v>
      </c>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2">
        <v>9</v>
      </c>
      <c r="B178" s="220" t="s">
        <v>625</v>
      </c>
      <c r="C178" s="242" t="s">
        <v>626</v>
      </c>
      <c r="D178" s="223" t="s">
        <v>356</v>
      </c>
      <c r="E178" s="227">
        <v>316.36900000000003</v>
      </c>
      <c r="F178" s="233"/>
      <c r="G178" s="234">
        <f>ROUND(E178*F178,2)</f>
        <v>0</v>
      </c>
      <c r="H178" s="235" t="s">
        <v>357</v>
      </c>
      <c r="I178" s="255" t="s">
        <v>192</v>
      </c>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t="s">
        <v>193</v>
      </c>
      <c r="AF178" s="206"/>
      <c r="AG178" s="206"/>
      <c r="AH178" s="206"/>
      <c r="AI178" s="206"/>
      <c r="AJ178" s="206"/>
      <c r="AK178" s="206"/>
      <c r="AL178" s="206"/>
      <c r="AM178" s="206">
        <v>21</v>
      </c>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21"/>
      <c r="C179" s="244" t="s">
        <v>621</v>
      </c>
      <c r="D179" s="225"/>
      <c r="E179" s="229"/>
      <c r="F179" s="234"/>
      <c r="G179" s="234"/>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604</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90" t="s">
        <v>358</v>
      </c>
      <c r="D181" s="281"/>
      <c r="E181" s="283"/>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91" t="s">
        <v>580</v>
      </c>
      <c r="D182" s="281"/>
      <c r="E182" s="283">
        <v>12.5</v>
      </c>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90" t="s">
        <v>360</v>
      </c>
      <c r="D183" s="281"/>
      <c r="E183" s="283"/>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627</v>
      </c>
      <c r="D184" s="225"/>
      <c r="E184" s="229">
        <v>11.88</v>
      </c>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606</v>
      </c>
      <c r="D185" s="225"/>
      <c r="E185" s="229"/>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90" t="s">
        <v>358</v>
      </c>
      <c r="D186" s="281"/>
      <c r="E186" s="283"/>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91" t="s">
        <v>583</v>
      </c>
      <c r="D187" s="281"/>
      <c r="E187" s="283">
        <v>101</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90" t="s">
        <v>360</v>
      </c>
      <c r="D188" s="281"/>
      <c r="E188" s="283"/>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628</v>
      </c>
      <c r="D189" s="225"/>
      <c r="E189" s="229">
        <v>126.65</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608</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90" t="s">
        <v>358</v>
      </c>
      <c r="D191" s="281"/>
      <c r="E191" s="283"/>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91" t="s">
        <v>586</v>
      </c>
      <c r="D192" s="281"/>
      <c r="E192" s="283">
        <v>90</v>
      </c>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90" t="s">
        <v>360</v>
      </c>
      <c r="D193" s="281"/>
      <c r="E193" s="283"/>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629</v>
      </c>
      <c r="D194" s="225"/>
      <c r="E194" s="229">
        <v>177.84</v>
      </c>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2">
        <v>10</v>
      </c>
      <c r="B195" s="220" t="s">
        <v>630</v>
      </c>
      <c r="C195" s="242" t="s">
        <v>631</v>
      </c>
      <c r="D195" s="223" t="s">
        <v>456</v>
      </c>
      <c r="E195" s="227">
        <v>6</v>
      </c>
      <c r="F195" s="233"/>
      <c r="G195" s="234">
        <f>ROUND(E195*F195,2)</f>
        <v>0</v>
      </c>
      <c r="H195" s="235"/>
      <c r="I195" s="255" t="s">
        <v>209</v>
      </c>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t="s">
        <v>193</v>
      </c>
      <c r="AF195" s="206"/>
      <c r="AG195" s="206"/>
      <c r="AH195" s="206"/>
      <c r="AI195" s="206"/>
      <c r="AJ195" s="206"/>
      <c r="AK195" s="206"/>
      <c r="AL195" s="206"/>
      <c r="AM195" s="206">
        <v>21</v>
      </c>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632</v>
      </c>
      <c r="D196" s="225"/>
      <c r="E196" s="229"/>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633</v>
      </c>
      <c r="D197" s="225"/>
      <c r="E197" s="229">
        <v>6</v>
      </c>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x14ac:dyDescent="0.25">
      <c r="A198" s="251" t="s">
        <v>187</v>
      </c>
      <c r="B198" s="219" t="s">
        <v>131</v>
      </c>
      <c r="C198" s="241" t="s">
        <v>132</v>
      </c>
      <c r="D198" s="222"/>
      <c r="E198" s="226"/>
      <c r="F198" s="238">
        <f>SUM(G199:G236)</f>
        <v>0</v>
      </c>
      <c r="G198" s="239"/>
      <c r="H198" s="232"/>
      <c r="I198" s="254"/>
      <c r="AE198" t="s">
        <v>188</v>
      </c>
    </row>
    <row r="199" spans="1:60" outlineLevel="1" x14ac:dyDescent="0.25">
      <c r="A199" s="253"/>
      <c r="B199" s="278" t="s">
        <v>379</v>
      </c>
      <c r="C199" s="288"/>
      <c r="D199" s="280"/>
      <c r="E199" s="282"/>
      <c r="F199" s="285"/>
      <c r="G199" s="286"/>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v>0</v>
      </c>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79" t="s">
        <v>380</v>
      </c>
      <c r="C200" s="289"/>
      <c r="D200" s="292"/>
      <c r="E200" s="293"/>
      <c r="F200" s="294"/>
      <c r="G200" s="287"/>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t="s">
        <v>267</v>
      </c>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2">
        <v>11</v>
      </c>
      <c r="B201" s="220" t="s">
        <v>634</v>
      </c>
      <c r="C201" s="242" t="s">
        <v>635</v>
      </c>
      <c r="D201" s="223" t="s">
        <v>366</v>
      </c>
      <c r="E201" s="227">
        <v>240.6</v>
      </c>
      <c r="F201" s="233"/>
      <c r="G201" s="234">
        <f>ROUND(E201*F201,2)</f>
        <v>0</v>
      </c>
      <c r="H201" s="235" t="s">
        <v>383</v>
      </c>
      <c r="I201" s="255" t="s">
        <v>192</v>
      </c>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t="s">
        <v>273</v>
      </c>
      <c r="AF201" s="206"/>
      <c r="AG201" s="206"/>
      <c r="AH201" s="206"/>
      <c r="AI201" s="206"/>
      <c r="AJ201" s="206"/>
      <c r="AK201" s="206"/>
      <c r="AL201" s="206"/>
      <c r="AM201" s="206">
        <v>21</v>
      </c>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636</v>
      </c>
      <c r="D202" s="225"/>
      <c r="E202" s="229"/>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604</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90" t="s">
        <v>358</v>
      </c>
      <c r="D204" s="281"/>
      <c r="E204" s="283"/>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91" t="s">
        <v>580</v>
      </c>
      <c r="D205" s="281"/>
      <c r="E205" s="283">
        <v>12.5</v>
      </c>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90" t="s">
        <v>360</v>
      </c>
      <c r="D206" s="281"/>
      <c r="E206" s="283"/>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637</v>
      </c>
      <c r="D207" s="225"/>
      <c r="E207" s="229">
        <v>12.5</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606</v>
      </c>
      <c r="D208" s="225"/>
      <c r="E208" s="229"/>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21"/>
      <c r="C209" s="290" t="s">
        <v>358</v>
      </c>
      <c r="D209" s="281"/>
      <c r="E209" s="283"/>
      <c r="F209" s="234"/>
      <c r="G209" s="234"/>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21"/>
      <c r="C210" s="291" t="s">
        <v>583</v>
      </c>
      <c r="D210" s="281"/>
      <c r="E210" s="283">
        <v>101</v>
      </c>
      <c r="F210" s="234"/>
      <c r="G210" s="234"/>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90" t="s">
        <v>360</v>
      </c>
      <c r="D211" s="281"/>
      <c r="E211" s="283"/>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638</v>
      </c>
      <c r="D212" s="225"/>
      <c r="E212" s="229">
        <v>111.1</v>
      </c>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608</v>
      </c>
      <c r="D213" s="225"/>
      <c r="E213" s="229"/>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21"/>
      <c r="C214" s="290" t="s">
        <v>358</v>
      </c>
      <c r="D214" s="281"/>
      <c r="E214" s="283"/>
      <c r="F214" s="234"/>
      <c r="G214" s="234"/>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91" t="s">
        <v>586</v>
      </c>
      <c r="D215" s="281"/>
      <c r="E215" s="283">
        <v>90</v>
      </c>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90" t="s">
        <v>360</v>
      </c>
      <c r="D216" s="281"/>
      <c r="E216" s="283"/>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44" t="s">
        <v>639</v>
      </c>
      <c r="D217" s="225"/>
      <c r="E217" s="229">
        <v>117</v>
      </c>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79" t="s">
        <v>386</v>
      </c>
      <c r="C218" s="289"/>
      <c r="D218" s="292"/>
      <c r="E218" s="293"/>
      <c r="F218" s="294"/>
      <c r="G218" s="287"/>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v>0</v>
      </c>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79" t="s">
        <v>640</v>
      </c>
      <c r="C219" s="289"/>
      <c r="D219" s="292"/>
      <c r="E219" s="293"/>
      <c r="F219" s="294"/>
      <c r="G219" s="287"/>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t="s">
        <v>267</v>
      </c>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2">
        <v>12</v>
      </c>
      <c r="B220" s="220" t="s">
        <v>641</v>
      </c>
      <c r="C220" s="242" t="s">
        <v>642</v>
      </c>
      <c r="D220" s="223" t="s">
        <v>366</v>
      </c>
      <c r="E220" s="227">
        <v>240.6</v>
      </c>
      <c r="F220" s="233"/>
      <c r="G220" s="234">
        <f>ROUND(E220*F220,2)</f>
        <v>0</v>
      </c>
      <c r="H220" s="235" t="s">
        <v>389</v>
      </c>
      <c r="I220" s="255" t="s">
        <v>192</v>
      </c>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t="s">
        <v>273</v>
      </c>
      <c r="AF220" s="206"/>
      <c r="AG220" s="206"/>
      <c r="AH220" s="206"/>
      <c r="AI220" s="206"/>
      <c r="AJ220" s="206"/>
      <c r="AK220" s="206"/>
      <c r="AL220" s="206"/>
      <c r="AM220" s="206">
        <v>21</v>
      </c>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44" t="s">
        <v>636</v>
      </c>
      <c r="D221" s="225"/>
      <c r="E221" s="229"/>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44" t="s">
        <v>604</v>
      </c>
      <c r="D222" s="225"/>
      <c r="E222" s="229"/>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21"/>
      <c r="C223" s="290" t="s">
        <v>358</v>
      </c>
      <c r="D223" s="281"/>
      <c r="E223" s="283"/>
      <c r="F223" s="234"/>
      <c r="G223" s="234"/>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3"/>
      <c r="B224" s="221"/>
      <c r="C224" s="291" t="s">
        <v>580</v>
      </c>
      <c r="D224" s="281"/>
      <c r="E224" s="283">
        <v>12.5</v>
      </c>
      <c r="F224" s="234"/>
      <c r="G224" s="234"/>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90" t="s">
        <v>360</v>
      </c>
      <c r="D225" s="281"/>
      <c r="E225" s="283"/>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44" t="s">
        <v>637</v>
      </c>
      <c r="D226" s="225"/>
      <c r="E226" s="229">
        <v>12.5</v>
      </c>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606</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90" t="s">
        <v>358</v>
      </c>
      <c r="D228" s="281"/>
      <c r="E228" s="283"/>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91" t="s">
        <v>583</v>
      </c>
      <c r="D229" s="281"/>
      <c r="E229" s="283">
        <v>101</v>
      </c>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90" t="s">
        <v>360</v>
      </c>
      <c r="D230" s="281"/>
      <c r="E230" s="283"/>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44" t="s">
        <v>638</v>
      </c>
      <c r="D231" s="225"/>
      <c r="E231" s="229">
        <v>111.1</v>
      </c>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608</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90" t="s">
        <v>358</v>
      </c>
      <c r="D233" s="281"/>
      <c r="E233" s="283"/>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91" t="s">
        <v>586</v>
      </c>
      <c r="D234" s="281"/>
      <c r="E234" s="283">
        <v>90</v>
      </c>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90" t="s">
        <v>360</v>
      </c>
      <c r="D235" s="281"/>
      <c r="E235" s="283"/>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639</v>
      </c>
      <c r="D236" s="225"/>
      <c r="E236" s="229">
        <v>117</v>
      </c>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x14ac:dyDescent="0.25">
      <c r="A237" s="251" t="s">
        <v>187</v>
      </c>
      <c r="B237" s="219" t="s">
        <v>137</v>
      </c>
      <c r="C237" s="241" t="s">
        <v>138</v>
      </c>
      <c r="D237" s="222"/>
      <c r="E237" s="226"/>
      <c r="F237" s="238">
        <f>SUM(G238:G257)</f>
        <v>0</v>
      </c>
      <c r="G237" s="239"/>
      <c r="H237" s="232"/>
      <c r="I237" s="254"/>
      <c r="AE237" t="s">
        <v>188</v>
      </c>
    </row>
    <row r="238" spans="1:60" outlineLevel="1" x14ac:dyDescent="0.25">
      <c r="A238" s="253"/>
      <c r="B238" s="278" t="s">
        <v>643</v>
      </c>
      <c r="C238" s="288"/>
      <c r="D238" s="280"/>
      <c r="E238" s="282"/>
      <c r="F238" s="285"/>
      <c r="G238" s="286"/>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v>0</v>
      </c>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79" t="s">
        <v>644</v>
      </c>
      <c r="C239" s="289"/>
      <c r="D239" s="292"/>
      <c r="E239" s="293"/>
      <c r="F239" s="294"/>
      <c r="G239" s="287"/>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t="s">
        <v>267</v>
      </c>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2">
        <v>13</v>
      </c>
      <c r="B240" s="220" t="s">
        <v>645</v>
      </c>
      <c r="C240" s="242" t="s">
        <v>646</v>
      </c>
      <c r="D240" s="223" t="s">
        <v>263</v>
      </c>
      <c r="E240" s="227">
        <v>27.132000000000001</v>
      </c>
      <c r="F240" s="233"/>
      <c r="G240" s="234">
        <f>ROUND(E240*F240,2)</f>
        <v>0</v>
      </c>
      <c r="H240" s="235" t="s">
        <v>647</v>
      </c>
      <c r="I240" s="255" t="s">
        <v>192</v>
      </c>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t="s">
        <v>273</v>
      </c>
      <c r="AF240" s="206"/>
      <c r="AG240" s="206"/>
      <c r="AH240" s="206"/>
      <c r="AI240" s="206"/>
      <c r="AJ240" s="206"/>
      <c r="AK240" s="206"/>
      <c r="AL240" s="206"/>
      <c r="AM240" s="206">
        <v>21</v>
      </c>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44" t="s">
        <v>648</v>
      </c>
      <c r="D241" s="225"/>
      <c r="E241" s="229"/>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90" t="s">
        <v>358</v>
      </c>
      <c r="D242" s="281"/>
      <c r="E242" s="283"/>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21"/>
      <c r="C243" s="291" t="s">
        <v>580</v>
      </c>
      <c r="D243" s="281"/>
      <c r="E243" s="283">
        <v>12.5</v>
      </c>
      <c r="F243" s="234"/>
      <c r="G243" s="234"/>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90" t="s">
        <v>360</v>
      </c>
      <c r="D244" s="281"/>
      <c r="E244" s="283"/>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649</v>
      </c>
      <c r="D245" s="225"/>
      <c r="E245" s="229">
        <v>1.25</v>
      </c>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650</v>
      </c>
      <c r="D246" s="225"/>
      <c r="E246" s="229"/>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90" t="s">
        <v>358</v>
      </c>
      <c r="D247" s="281"/>
      <c r="E247" s="283"/>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91" t="s">
        <v>583</v>
      </c>
      <c r="D248" s="281"/>
      <c r="E248" s="283">
        <v>101</v>
      </c>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90" t="s">
        <v>360</v>
      </c>
      <c r="D249" s="281"/>
      <c r="E249" s="283"/>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44" t="s">
        <v>651</v>
      </c>
      <c r="D250" s="225"/>
      <c r="E250" s="229">
        <v>11.11</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652</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90" t="s">
        <v>358</v>
      </c>
      <c r="D252" s="281"/>
      <c r="E252" s="283"/>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91" t="s">
        <v>586</v>
      </c>
      <c r="D253" s="281"/>
      <c r="E253" s="283">
        <v>90</v>
      </c>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90" t="s">
        <v>360</v>
      </c>
      <c r="D254" s="281"/>
      <c r="E254" s="283"/>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44" t="s">
        <v>653</v>
      </c>
      <c r="D255" s="225"/>
      <c r="E255" s="229">
        <v>11.7</v>
      </c>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44" t="s">
        <v>654</v>
      </c>
      <c r="D256" s="225"/>
      <c r="E256" s="229"/>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655</v>
      </c>
      <c r="D257" s="225"/>
      <c r="E257" s="229">
        <v>3.07</v>
      </c>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x14ac:dyDescent="0.25">
      <c r="A258" s="251" t="s">
        <v>187</v>
      </c>
      <c r="B258" s="219" t="s">
        <v>143</v>
      </c>
      <c r="C258" s="241" t="s">
        <v>144</v>
      </c>
      <c r="D258" s="222"/>
      <c r="E258" s="226"/>
      <c r="F258" s="238">
        <f>SUM(G259:G332)</f>
        <v>0</v>
      </c>
      <c r="G258" s="239"/>
      <c r="H258" s="232"/>
      <c r="I258" s="254"/>
      <c r="AE258" t="s">
        <v>188</v>
      </c>
    </row>
    <row r="259" spans="1:60" outlineLevel="1" x14ac:dyDescent="0.25">
      <c r="A259" s="253"/>
      <c r="B259" s="278" t="s">
        <v>656</v>
      </c>
      <c r="C259" s="288"/>
      <c r="D259" s="280"/>
      <c r="E259" s="282"/>
      <c r="F259" s="285"/>
      <c r="G259" s="286"/>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v>0</v>
      </c>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79" t="s">
        <v>657</v>
      </c>
      <c r="C260" s="289"/>
      <c r="D260" s="292"/>
      <c r="E260" s="293"/>
      <c r="F260" s="294"/>
      <c r="G260" s="287"/>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t="s">
        <v>267</v>
      </c>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2">
        <v>14</v>
      </c>
      <c r="B261" s="220" t="s">
        <v>658</v>
      </c>
      <c r="C261" s="242" t="s">
        <v>659</v>
      </c>
      <c r="D261" s="223" t="s">
        <v>456</v>
      </c>
      <c r="E261" s="227">
        <v>12.5</v>
      </c>
      <c r="F261" s="233"/>
      <c r="G261" s="234">
        <f>ROUND(E261*F261,2)</f>
        <v>0</v>
      </c>
      <c r="H261" s="235" t="s">
        <v>647</v>
      </c>
      <c r="I261" s="255" t="s">
        <v>192</v>
      </c>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t="s">
        <v>273</v>
      </c>
      <c r="AF261" s="206"/>
      <c r="AG261" s="206"/>
      <c r="AH261" s="206"/>
      <c r="AI261" s="206"/>
      <c r="AJ261" s="206"/>
      <c r="AK261" s="206"/>
      <c r="AL261" s="206"/>
      <c r="AM261" s="206">
        <v>21</v>
      </c>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3"/>
      <c r="B262" s="221"/>
      <c r="C262" s="244" t="s">
        <v>604</v>
      </c>
      <c r="D262" s="225"/>
      <c r="E262" s="229"/>
      <c r="F262" s="234"/>
      <c r="G262" s="234"/>
      <c r="H262" s="235"/>
      <c r="I262" s="255"/>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660</v>
      </c>
      <c r="D263" s="225"/>
      <c r="E263" s="229">
        <v>12.5</v>
      </c>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2">
        <v>15</v>
      </c>
      <c r="B264" s="220" t="s">
        <v>661</v>
      </c>
      <c r="C264" s="242" t="s">
        <v>662</v>
      </c>
      <c r="D264" s="223" t="s">
        <v>456</v>
      </c>
      <c r="E264" s="227">
        <v>101</v>
      </c>
      <c r="F264" s="233"/>
      <c r="G264" s="234">
        <f>ROUND(E264*F264,2)</f>
        <v>0</v>
      </c>
      <c r="H264" s="235" t="s">
        <v>647</v>
      </c>
      <c r="I264" s="255" t="s">
        <v>192</v>
      </c>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t="s">
        <v>273</v>
      </c>
      <c r="AF264" s="206"/>
      <c r="AG264" s="206"/>
      <c r="AH264" s="206"/>
      <c r="AI264" s="206"/>
      <c r="AJ264" s="206"/>
      <c r="AK264" s="206"/>
      <c r="AL264" s="206"/>
      <c r="AM264" s="206">
        <v>21</v>
      </c>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44" t="s">
        <v>606</v>
      </c>
      <c r="D265" s="225"/>
      <c r="E265" s="229"/>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44" t="s">
        <v>663</v>
      </c>
      <c r="D266" s="225"/>
      <c r="E266" s="229">
        <v>101</v>
      </c>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2">
        <v>16</v>
      </c>
      <c r="B267" s="220" t="s">
        <v>664</v>
      </c>
      <c r="C267" s="242" t="s">
        <v>665</v>
      </c>
      <c r="D267" s="223" t="s">
        <v>456</v>
      </c>
      <c r="E267" s="227">
        <v>90</v>
      </c>
      <c r="F267" s="233"/>
      <c r="G267" s="234">
        <f>ROUND(E267*F267,2)</f>
        <v>0</v>
      </c>
      <c r="H267" s="235" t="s">
        <v>647</v>
      </c>
      <c r="I267" s="255" t="s">
        <v>192</v>
      </c>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t="s">
        <v>273</v>
      </c>
      <c r="AF267" s="206"/>
      <c r="AG267" s="206"/>
      <c r="AH267" s="206"/>
      <c r="AI267" s="206"/>
      <c r="AJ267" s="206"/>
      <c r="AK267" s="206"/>
      <c r="AL267" s="206"/>
      <c r="AM267" s="206">
        <v>21</v>
      </c>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3"/>
      <c r="B268" s="221"/>
      <c r="C268" s="244" t="s">
        <v>608</v>
      </c>
      <c r="D268" s="225"/>
      <c r="E268" s="229"/>
      <c r="F268" s="234"/>
      <c r="G268" s="234"/>
      <c r="H268" s="235"/>
      <c r="I268" s="255"/>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666</v>
      </c>
      <c r="D269" s="225"/>
      <c r="E269" s="229">
        <v>90</v>
      </c>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79" t="s">
        <v>667</v>
      </c>
      <c r="C270" s="289"/>
      <c r="D270" s="292"/>
      <c r="E270" s="293"/>
      <c r="F270" s="294"/>
      <c r="G270" s="287"/>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v>0</v>
      </c>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79" t="s">
        <v>644</v>
      </c>
      <c r="C271" s="289"/>
      <c r="D271" s="292"/>
      <c r="E271" s="293"/>
      <c r="F271" s="294"/>
      <c r="G271" s="287"/>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t="s">
        <v>267</v>
      </c>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79" t="s">
        <v>668</v>
      </c>
      <c r="C272" s="289"/>
      <c r="D272" s="292"/>
      <c r="E272" s="293"/>
      <c r="F272" s="294"/>
      <c r="G272" s="287"/>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v>1</v>
      </c>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2">
        <v>17</v>
      </c>
      <c r="B273" s="220" t="s">
        <v>669</v>
      </c>
      <c r="C273" s="242" t="s">
        <v>662</v>
      </c>
      <c r="D273" s="223" t="s">
        <v>271</v>
      </c>
      <c r="E273" s="227">
        <v>2</v>
      </c>
      <c r="F273" s="233"/>
      <c r="G273" s="234">
        <f>ROUND(E273*F273,2)</f>
        <v>0</v>
      </c>
      <c r="H273" s="235" t="s">
        <v>647</v>
      </c>
      <c r="I273" s="255" t="s">
        <v>192</v>
      </c>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t="s">
        <v>273</v>
      </c>
      <c r="AF273" s="206"/>
      <c r="AG273" s="206"/>
      <c r="AH273" s="206"/>
      <c r="AI273" s="206"/>
      <c r="AJ273" s="206"/>
      <c r="AK273" s="206"/>
      <c r="AL273" s="206"/>
      <c r="AM273" s="206">
        <v>21</v>
      </c>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670</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483</v>
      </c>
      <c r="D275" s="225"/>
      <c r="E275" s="229">
        <v>2</v>
      </c>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79" t="s">
        <v>671</v>
      </c>
      <c r="C276" s="289"/>
      <c r="D276" s="292"/>
      <c r="E276" s="293"/>
      <c r="F276" s="294"/>
      <c r="G276" s="287"/>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v>0</v>
      </c>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79" t="s">
        <v>672</v>
      </c>
      <c r="C277" s="289"/>
      <c r="D277" s="292"/>
      <c r="E277" s="293"/>
      <c r="F277" s="294"/>
      <c r="G277" s="287"/>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t="s">
        <v>267</v>
      </c>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79" t="s">
        <v>673</v>
      </c>
      <c r="C278" s="289"/>
      <c r="D278" s="292"/>
      <c r="E278" s="293"/>
      <c r="F278" s="294"/>
      <c r="G278" s="287"/>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v>1</v>
      </c>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2">
        <v>18</v>
      </c>
      <c r="B279" s="220" t="s">
        <v>674</v>
      </c>
      <c r="C279" s="242" t="s">
        <v>675</v>
      </c>
      <c r="D279" s="223" t="s">
        <v>271</v>
      </c>
      <c r="E279" s="227">
        <v>2</v>
      </c>
      <c r="F279" s="233"/>
      <c r="G279" s="234">
        <f>ROUND(E279*F279,2)</f>
        <v>0</v>
      </c>
      <c r="H279" s="235" t="s">
        <v>647</v>
      </c>
      <c r="I279" s="255" t="s">
        <v>192</v>
      </c>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t="s">
        <v>273</v>
      </c>
      <c r="AF279" s="206"/>
      <c r="AG279" s="206"/>
      <c r="AH279" s="206"/>
      <c r="AI279" s="206"/>
      <c r="AJ279" s="206"/>
      <c r="AK279" s="206"/>
      <c r="AL279" s="206"/>
      <c r="AM279" s="206">
        <v>21</v>
      </c>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44" t="s">
        <v>676</v>
      </c>
      <c r="D280" s="225"/>
      <c r="E280" s="229"/>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44" t="s">
        <v>483</v>
      </c>
      <c r="D281" s="225"/>
      <c r="E281" s="229">
        <v>2</v>
      </c>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79" t="s">
        <v>677</v>
      </c>
      <c r="C282" s="289"/>
      <c r="D282" s="292"/>
      <c r="E282" s="293"/>
      <c r="F282" s="294"/>
      <c r="G282" s="287"/>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v>0</v>
      </c>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ht="20.5" outlineLevel="1" x14ac:dyDescent="0.25">
      <c r="A283" s="253"/>
      <c r="B283" s="279" t="s">
        <v>678</v>
      </c>
      <c r="C283" s="289"/>
      <c r="D283" s="292"/>
      <c r="E283" s="293"/>
      <c r="F283" s="294"/>
      <c r="G283" s="287"/>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t="s">
        <v>267</v>
      </c>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11" t="str">
        <f>B283</f>
        <v>kanalizační, obložením dna betonem C 25/30 z cementu portlandského nebo struskoportlandského, podkladní prstenec z prostého betonu C -/7,5 pod poklop do výšky 10 cm, dodávka a osazení poklopu litinového kruhového včetně rámu.</v>
      </c>
      <c r="BA283" s="206"/>
      <c r="BB283" s="206"/>
      <c r="BC283" s="206"/>
      <c r="BD283" s="206"/>
      <c r="BE283" s="206"/>
      <c r="BF283" s="206"/>
      <c r="BG283" s="206"/>
      <c r="BH283" s="206"/>
    </row>
    <row r="284" spans="1:60" outlineLevel="1" x14ac:dyDescent="0.25">
      <c r="A284" s="253"/>
      <c r="B284" s="279" t="s">
        <v>679</v>
      </c>
      <c r="C284" s="289"/>
      <c r="D284" s="292"/>
      <c r="E284" s="293"/>
      <c r="F284" s="294"/>
      <c r="G284" s="287"/>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v>1</v>
      </c>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2">
        <v>19</v>
      </c>
      <c r="B285" s="220" t="s">
        <v>680</v>
      </c>
      <c r="C285" s="242" t="s">
        <v>681</v>
      </c>
      <c r="D285" s="223" t="s">
        <v>271</v>
      </c>
      <c r="E285" s="227">
        <v>5</v>
      </c>
      <c r="F285" s="233"/>
      <c r="G285" s="234">
        <f>ROUND(E285*F285,2)</f>
        <v>0</v>
      </c>
      <c r="H285" s="235" t="s">
        <v>389</v>
      </c>
      <c r="I285" s="255" t="s">
        <v>192</v>
      </c>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t="s">
        <v>273</v>
      </c>
      <c r="AF285" s="206"/>
      <c r="AG285" s="206"/>
      <c r="AH285" s="206"/>
      <c r="AI285" s="206"/>
      <c r="AJ285" s="206"/>
      <c r="AK285" s="206"/>
      <c r="AL285" s="206"/>
      <c r="AM285" s="206">
        <v>21</v>
      </c>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3"/>
      <c r="B286" s="221"/>
      <c r="C286" s="244" t="s">
        <v>682</v>
      </c>
      <c r="D286" s="225"/>
      <c r="E286" s="229"/>
      <c r="F286" s="234"/>
      <c r="G286" s="234"/>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44" t="s">
        <v>683</v>
      </c>
      <c r="D287" s="225"/>
      <c r="E287" s="229"/>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684</v>
      </c>
      <c r="D288" s="225"/>
      <c r="E288" s="229"/>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21"/>
      <c r="C289" s="244" t="s">
        <v>685</v>
      </c>
      <c r="D289" s="225"/>
      <c r="E289" s="229">
        <v>3</v>
      </c>
      <c r="F289" s="234"/>
      <c r="G289" s="234"/>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3"/>
      <c r="B290" s="221"/>
      <c r="C290" s="244" t="s">
        <v>686</v>
      </c>
      <c r="D290" s="225"/>
      <c r="E290" s="229"/>
      <c r="F290" s="234"/>
      <c r="G290" s="234"/>
      <c r="H290" s="235"/>
      <c r="I290" s="255"/>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683</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483</v>
      </c>
      <c r="D292" s="225"/>
      <c r="E292" s="229">
        <v>2</v>
      </c>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79" t="s">
        <v>677</v>
      </c>
      <c r="C293" s="289"/>
      <c r="D293" s="292"/>
      <c r="E293" s="293"/>
      <c r="F293" s="294"/>
      <c r="G293" s="287"/>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v>0</v>
      </c>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ht="20.5" outlineLevel="1" x14ac:dyDescent="0.25">
      <c r="A294" s="253"/>
      <c r="B294" s="279" t="s">
        <v>678</v>
      </c>
      <c r="C294" s="289"/>
      <c r="D294" s="292"/>
      <c r="E294" s="293"/>
      <c r="F294" s="294"/>
      <c r="G294" s="287"/>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t="s">
        <v>267</v>
      </c>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11" t="str">
        <f>B294</f>
        <v>kanalizační, obložením dna betonem C 25/30 z cementu portlandského nebo struskoportlandského, podkladní prstenec z prostého betonu C -/7,5 pod poklop do výšky 10 cm, dodávka a osazení poklopu litinového kruhového včetně rámu.</v>
      </c>
      <c r="BA294" s="206"/>
      <c r="BB294" s="206"/>
      <c r="BC294" s="206"/>
      <c r="BD294" s="206"/>
      <c r="BE294" s="206"/>
      <c r="BF294" s="206"/>
      <c r="BG294" s="206"/>
      <c r="BH294" s="206"/>
    </row>
    <row r="295" spans="1:60" outlineLevel="1" x14ac:dyDescent="0.25">
      <c r="A295" s="253"/>
      <c r="B295" s="279" t="s">
        <v>679</v>
      </c>
      <c r="C295" s="289"/>
      <c r="D295" s="292"/>
      <c r="E295" s="293"/>
      <c r="F295" s="294"/>
      <c r="G295" s="287"/>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v>1</v>
      </c>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2">
        <v>20</v>
      </c>
      <c r="B296" s="220" t="s">
        <v>687</v>
      </c>
      <c r="C296" s="242" t="s">
        <v>688</v>
      </c>
      <c r="D296" s="223" t="s">
        <v>271</v>
      </c>
      <c r="E296" s="227">
        <v>1</v>
      </c>
      <c r="F296" s="233"/>
      <c r="G296" s="234">
        <f>ROUND(E296*F296,2)</f>
        <v>0</v>
      </c>
      <c r="H296" s="235" t="s">
        <v>389</v>
      </c>
      <c r="I296" s="255" t="s">
        <v>192</v>
      </c>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t="s">
        <v>273</v>
      </c>
      <c r="AF296" s="206"/>
      <c r="AG296" s="206"/>
      <c r="AH296" s="206"/>
      <c r="AI296" s="206"/>
      <c r="AJ296" s="206"/>
      <c r="AK296" s="206"/>
      <c r="AL296" s="206"/>
      <c r="AM296" s="206">
        <v>21</v>
      </c>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21"/>
      <c r="C297" s="244" t="s">
        <v>689</v>
      </c>
      <c r="D297" s="225"/>
      <c r="E297" s="229"/>
      <c r="F297" s="234"/>
      <c r="G297" s="234"/>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44" t="s">
        <v>683</v>
      </c>
      <c r="D298" s="225"/>
      <c r="E298" s="229"/>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684</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217</v>
      </c>
      <c r="D300" s="225"/>
      <c r="E300" s="229">
        <v>1</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ht="19.95" outlineLevel="1" x14ac:dyDescent="0.25">
      <c r="A301" s="252">
        <v>21</v>
      </c>
      <c r="B301" s="220" t="s">
        <v>690</v>
      </c>
      <c r="C301" s="242" t="s">
        <v>691</v>
      </c>
      <c r="D301" s="223" t="s">
        <v>271</v>
      </c>
      <c r="E301" s="227">
        <v>1</v>
      </c>
      <c r="F301" s="233"/>
      <c r="G301" s="234">
        <f>ROUND(E301*F301,2)</f>
        <v>0</v>
      </c>
      <c r="H301" s="235" t="s">
        <v>357</v>
      </c>
      <c r="I301" s="255" t="s">
        <v>192</v>
      </c>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t="s">
        <v>193</v>
      </c>
      <c r="AF301" s="206"/>
      <c r="AG301" s="206"/>
      <c r="AH301" s="206"/>
      <c r="AI301" s="206"/>
      <c r="AJ301" s="206"/>
      <c r="AK301" s="206"/>
      <c r="AL301" s="206"/>
      <c r="AM301" s="206">
        <v>21</v>
      </c>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21"/>
      <c r="C302" s="244" t="s">
        <v>604</v>
      </c>
      <c r="D302" s="225"/>
      <c r="E302" s="229"/>
      <c r="F302" s="234"/>
      <c r="G302" s="234"/>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44" t="s">
        <v>692</v>
      </c>
      <c r="D303" s="225"/>
      <c r="E303" s="229">
        <v>1</v>
      </c>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ht="19.95" outlineLevel="1" x14ac:dyDescent="0.25">
      <c r="A304" s="252">
        <v>22</v>
      </c>
      <c r="B304" s="220" t="s">
        <v>693</v>
      </c>
      <c r="C304" s="242" t="s">
        <v>694</v>
      </c>
      <c r="D304" s="223" t="s">
        <v>271</v>
      </c>
      <c r="E304" s="227">
        <v>2</v>
      </c>
      <c r="F304" s="233"/>
      <c r="G304" s="234">
        <f>ROUND(E304*F304,2)</f>
        <v>0</v>
      </c>
      <c r="H304" s="235" t="s">
        <v>357</v>
      </c>
      <c r="I304" s="255" t="s">
        <v>192</v>
      </c>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t="s">
        <v>193</v>
      </c>
      <c r="AF304" s="206"/>
      <c r="AG304" s="206"/>
      <c r="AH304" s="206"/>
      <c r="AI304" s="206"/>
      <c r="AJ304" s="206"/>
      <c r="AK304" s="206"/>
      <c r="AL304" s="206"/>
      <c r="AM304" s="206">
        <v>21</v>
      </c>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3"/>
      <c r="B305" s="221"/>
      <c r="C305" s="244" t="s">
        <v>604</v>
      </c>
      <c r="D305" s="225"/>
      <c r="E305" s="229"/>
      <c r="F305" s="234"/>
      <c r="G305" s="234"/>
      <c r="H305" s="235"/>
      <c r="I305" s="255"/>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695</v>
      </c>
      <c r="D306" s="225"/>
      <c r="E306" s="229">
        <v>2</v>
      </c>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ht="19.95" outlineLevel="1" x14ac:dyDescent="0.25">
      <c r="A307" s="252">
        <v>23</v>
      </c>
      <c r="B307" s="220" t="s">
        <v>696</v>
      </c>
      <c r="C307" s="242" t="s">
        <v>697</v>
      </c>
      <c r="D307" s="223" t="s">
        <v>271</v>
      </c>
      <c r="E307" s="227">
        <v>1</v>
      </c>
      <c r="F307" s="233"/>
      <c r="G307" s="234">
        <f>ROUND(E307*F307,2)</f>
        <v>0</v>
      </c>
      <c r="H307" s="235" t="s">
        <v>357</v>
      </c>
      <c r="I307" s="255" t="s">
        <v>192</v>
      </c>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193</v>
      </c>
      <c r="AF307" s="206"/>
      <c r="AG307" s="206"/>
      <c r="AH307" s="206"/>
      <c r="AI307" s="206"/>
      <c r="AJ307" s="206"/>
      <c r="AK307" s="206"/>
      <c r="AL307" s="206"/>
      <c r="AM307" s="206">
        <v>21</v>
      </c>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606</v>
      </c>
      <c r="D308" s="225"/>
      <c r="E308" s="229"/>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217</v>
      </c>
      <c r="D309" s="225"/>
      <c r="E309" s="229">
        <v>1</v>
      </c>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ht="19.95" outlineLevel="1" x14ac:dyDescent="0.25">
      <c r="A310" s="252">
        <v>24</v>
      </c>
      <c r="B310" s="220" t="s">
        <v>698</v>
      </c>
      <c r="C310" s="242" t="s">
        <v>699</v>
      </c>
      <c r="D310" s="223" t="s">
        <v>271</v>
      </c>
      <c r="E310" s="227">
        <v>20</v>
      </c>
      <c r="F310" s="233"/>
      <c r="G310" s="234">
        <f>ROUND(E310*F310,2)</f>
        <v>0</v>
      </c>
      <c r="H310" s="235" t="s">
        <v>357</v>
      </c>
      <c r="I310" s="255" t="s">
        <v>192</v>
      </c>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t="s">
        <v>193</v>
      </c>
      <c r="AF310" s="206"/>
      <c r="AG310" s="206"/>
      <c r="AH310" s="206"/>
      <c r="AI310" s="206"/>
      <c r="AJ310" s="206"/>
      <c r="AK310" s="206"/>
      <c r="AL310" s="206"/>
      <c r="AM310" s="206">
        <v>21</v>
      </c>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44" t="s">
        <v>606</v>
      </c>
      <c r="D311" s="225"/>
      <c r="E311" s="229"/>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90" t="s">
        <v>358</v>
      </c>
      <c r="D312" s="281"/>
      <c r="E312" s="283"/>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91" t="s">
        <v>583</v>
      </c>
      <c r="D313" s="281"/>
      <c r="E313" s="283">
        <v>101</v>
      </c>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90" t="s">
        <v>360</v>
      </c>
      <c r="D314" s="281"/>
      <c r="E314" s="283"/>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44" t="s">
        <v>700</v>
      </c>
      <c r="D315" s="225"/>
      <c r="E315" s="229">
        <v>20</v>
      </c>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ht="19.95" outlineLevel="1" x14ac:dyDescent="0.25">
      <c r="A316" s="252">
        <v>25</v>
      </c>
      <c r="B316" s="220" t="s">
        <v>701</v>
      </c>
      <c r="C316" s="242" t="s">
        <v>702</v>
      </c>
      <c r="D316" s="223" t="s">
        <v>271</v>
      </c>
      <c r="E316" s="227">
        <v>18</v>
      </c>
      <c r="F316" s="233"/>
      <c r="G316" s="234">
        <f>ROUND(E316*F316,2)</f>
        <v>0</v>
      </c>
      <c r="H316" s="235" t="s">
        <v>357</v>
      </c>
      <c r="I316" s="255" t="s">
        <v>192</v>
      </c>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t="s">
        <v>193</v>
      </c>
      <c r="AF316" s="206"/>
      <c r="AG316" s="206"/>
      <c r="AH316" s="206"/>
      <c r="AI316" s="206"/>
      <c r="AJ316" s="206"/>
      <c r="AK316" s="206"/>
      <c r="AL316" s="206"/>
      <c r="AM316" s="206">
        <v>21</v>
      </c>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608</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90" t="s">
        <v>358</v>
      </c>
      <c r="D318" s="281"/>
      <c r="E318" s="283"/>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3"/>
      <c r="B319" s="221"/>
      <c r="C319" s="291" t="s">
        <v>586</v>
      </c>
      <c r="D319" s="281"/>
      <c r="E319" s="283">
        <v>90</v>
      </c>
      <c r="F319" s="234"/>
      <c r="G319" s="234"/>
      <c r="H319" s="235"/>
      <c r="I319" s="255"/>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90" t="s">
        <v>360</v>
      </c>
      <c r="D320" s="281"/>
      <c r="E320" s="283"/>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703</v>
      </c>
      <c r="D321" s="225"/>
      <c r="E321" s="229">
        <v>18</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ht="19.95" outlineLevel="1" x14ac:dyDescent="0.25">
      <c r="A322" s="252">
        <v>26</v>
      </c>
      <c r="B322" s="220" t="s">
        <v>704</v>
      </c>
      <c r="C322" s="242" t="s">
        <v>705</v>
      </c>
      <c r="D322" s="223" t="s">
        <v>271</v>
      </c>
      <c r="E322" s="227">
        <v>2</v>
      </c>
      <c r="F322" s="233"/>
      <c r="G322" s="234">
        <f>ROUND(E322*F322,2)</f>
        <v>0</v>
      </c>
      <c r="H322" s="235" t="s">
        <v>357</v>
      </c>
      <c r="I322" s="255" t="s">
        <v>192</v>
      </c>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t="s">
        <v>193</v>
      </c>
      <c r="AF322" s="206"/>
      <c r="AG322" s="206"/>
      <c r="AH322" s="206"/>
      <c r="AI322" s="206"/>
      <c r="AJ322" s="206"/>
      <c r="AK322" s="206"/>
      <c r="AL322" s="206"/>
      <c r="AM322" s="206">
        <v>21</v>
      </c>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3"/>
      <c r="B323" s="221"/>
      <c r="C323" s="244" t="s">
        <v>670</v>
      </c>
      <c r="D323" s="225"/>
      <c r="E323" s="229"/>
      <c r="F323" s="234"/>
      <c r="G323" s="234"/>
      <c r="H323" s="235"/>
      <c r="I323" s="255"/>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44" t="s">
        <v>483</v>
      </c>
      <c r="D324" s="225"/>
      <c r="E324" s="229">
        <v>2</v>
      </c>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2">
        <v>27</v>
      </c>
      <c r="B325" s="220" t="s">
        <v>706</v>
      </c>
      <c r="C325" s="242" t="s">
        <v>707</v>
      </c>
      <c r="D325" s="223" t="s">
        <v>271</v>
      </c>
      <c r="E325" s="227">
        <v>2</v>
      </c>
      <c r="F325" s="233"/>
      <c r="G325" s="234">
        <f>ROUND(E325*F325,2)</f>
        <v>0</v>
      </c>
      <c r="H325" s="235"/>
      <c r="I325" s="255" t="s">
        <v>209</v>
      </c>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t="s">
        <v>193</v>
      </c>
      <c r="AF325" s="206"/>
      <c r="AG325" s="206"/>
      <c r="AH325" s="206"/>
      <c r="AI325" s="206"/>
      <c r="AJ325" s="206"/>
      <c r="AK325" s="206"/>
      <c r="AL325" s="206"/>
      <c r="AM325" s="206">
        <v>21</v>
      </c>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676</v>
      </c>
      <c r="D326" s="225"/>
      <c r="E326" s="229"/>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3"/>
      <c r="B327" s="221"/>
      <c r="C327" s="244" t="s">
        <v>483</v>
      </c>
      <c r="D327" s="225"/>
      <c r="E327" s="229">
        <v>2</v>
      </c>
      <c r="F327" s="234"/>
      <c r="G327" s="234"/>
      <c r="H327" s="235"/>
      <c r="I327" s="255"/>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2">
        <v>28</v>
      </c>
      <c r="B328" s="220" t="s">
        <v>708</v>
      </c>
      <c r="C328" s="242" t="s">
        <v>709</v>
      </c>
      <c r="D328" s="223" t="s">
        <v>271</v>
      </c>
      <c r="E328" s="227">
        <v>6</v>
      </c>
      <c r="F328" s="233"/>
      <c r="G328" s="234">
        <f>ROUND(E328*F328,2)</f>
        <v>0</v>
      </c>
      <c r="H328" s="235"/>
      <c r="I328" s="255" t="s">
        <v>209</v>
      </c>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t="s">
        <v>193</v>
      </c>
      <c r="AF328" s="206"/>
      <c r="AG328" s="206"/>
      <c r="AH328" s="206"/>
      <c r="AI328" s="206"/>
      <c r="AJ328" s="206"/>
      <c r="AK328" s="206"/>
      <c r="AL328" s="206"/>
      <c r="AM328" s="206">
        <v>21</v>
      </c>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44" t="s">
        <v>710</v>
      </c>
      <c r="D329" s="225"/>
      <c r="E329" s="229"/>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44" t="s">
        <v>711</v>
      </c>
      <c r="D330" s="225"/>
      <c r="E330" s="229">
        <v>4</v>
      </c>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712</v>
      </c>
      <c r="D331" s="225"/>
      <c r="E331" s="229"/>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483</v>
      </c>
      <c r="D332" s="225"/>
      <c r="E332" s="229">
        <v>2</v>
      </c>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x14ac:dyDescent="0.25">
      <c r="A333" s="251" t="s">
        <v>187</v>
      </c>
      <c r="B333" s="219" t="s">
        <v>153</v>
      </c>
      <c r="C333" s="241" t="s">
        <v>154</v>
      </c>
      <c r="D333" s="222"/>
      <c r="E333" s="226"/>
      <c r="F333" s="238">
        <f>SUM(G334:G343)</f>
        <v>0</v>
      </c>
      <c r="G333" s="239"/>
      <c r="H333" s="232"/>
      <c r="I333" s="254"/>
      <c r="AE333" t="s">
        <v>188</v>
      </c>
    </row>
    <row r="334" spans="1:60" outlineLevel="1" x14ac:dyDescent="0.25">
      <c r="A334" s="253"/>
      <c r="B334" s="278" t="s">
        <v>713</v>
      </c>
      <c r="C334" s="288"/>
      <c r="D334" s="280"/>
      <c r="E334" s="282"/>
      <c r="F334" s="285"/>
      <c r="G334" s="286"/>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v>0</v>
      </c>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ht="20.5" outlineLevel="1" x14ac:dyDescent="0.25">
      <c r="A335" s="253"/>
      <c r="B335" s="279" t="s">
        <v>714</v>
      </c>
      <c r="C335" s="289"/>
      <c r="D335" s="292"/>
      <c r="E335" s="293"/>
      <c r="F335" s="294"/>
      <c r="G335" s="287"/>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t="s">
        <v>267</v>
      </c>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11" t="str">
        <f>B335</f>
        <v>dlažba dna jímky z lomového kamene tl. 25 cm, do lože z cementové malty, vyplnění spár a vyspárování dlažby dna jímky cementovou maltou, zřízení bednění a jeho odstranění,</v>
      </c>
      <c r="BA335" s="206"/>
      <c r="BB335" s="206"/>
      <c r="BC335" s="206"/>
      <c r="BD335" s="206"/>
      <c r="BE335" s="206"/>
      <c r="BF335" s="206"/>
      <c r="BG335" s="206"/>
      <c r="BH335" s="206"/>
    </row>
    <row r="336" spans="1:60" outlineLevel="1" x14ac:dyDescent="0.25">
      <c r="A336" s="252">
        <v>29</v>
      </c>
      <c r="B336" s="220" t="s">
        <v>715</v>
      </c>
      <c r="C336" s="242" t="s">
        <v>716</v>
      </c>
      <c r="D336" s="223" t="s">
        <v>271</v>
      </c>
      <c r="E336" s="227">
        <v>2</v>
      </c>
      <c r="F336" s="233"/>
      <c r="G336" s="234">
        <f>ROUND(E336*F336,2)</f>
        <v>0</v>
      </c>
      <c r="H336" s="235" t="s">
        <v>406</v>
      </c>
      <c r="I336" s="255" t="s">
        <v>192</v>
      </c>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t="s">
        <v>273</v>
      </c>
      <c r="AF336" s="206"/>
      <c r="AG336" s="206"/>
      <c r="AH336" s="206"/>
      <c r="AI336" s="206"/>
      <c r="AJ336" s="206"/>
      <c r="AK336" s="206"/>
      <c r="AL336" s="206"/>
      <c r="AM336" s="206">
        <v>21</v>
      </c>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717</v>
      </c>
      <c r="D337" s="225"/>
      <c r="E337" s="229"/>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718</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483</v>
      </c>
      <c r="D339" s="225"/>
      <c r="E339" s="229">
        <v>2</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2">
        <v>30</v>
      </c>
      <c r="B340" s="220" t="s">
        <v>719</v>
      </c>
      <c r="C340" s="242" t="s">
        <v>720</v>
      </c>
      <c r="D340" s="223" t="s">
        <v>271</v>
      </c>
      <c r="E340" s="227">
        <v>1</v>
      </c>
      <c r="F340" s="233"/>
      <c r="G340" s="234">
        <f>ROUND(E340*F340,2)</f>
        <v>0</v>
      </c>
      <c r="H340" s="235"/>
      <c r="I340" s="255" t="s">
        <v>209</v>
      </c>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t="s">
        <v>193</v>
      </c>
      <c r="AF340" s="206"/>
      <c r="AG340" s="206"/>
      <c r="AH340" s="206"/>
      <c r="AI340" s="206"/>
      <c r="AJ340" s="206"/>
      <c r="AK340" s="206"/>
      <c r="AL340" s="206"/>
      <c r="AM340" s="206">
        <v>21</v>
      </c>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721</v>
      </c>
      <c r="D341" s="225"/>
      <c r="E341" s="229"/>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676</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217</v>
      </c>
      <c r="D343" s="225"/>
      <c r="E343" s="229">
        <v>1</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x14ac:dyDescent="0.25">
      <c r="A344" s="251" t="s">
        <v>187</v>
      </c>
      <c r="B344" s="219" t="s">
        <v>155</v>
      </c>
      <c r="C344" s="241" t="s">
        <v>156</v>
      </c>
      <c r="D344" s="222"/>
      <c r="E344" s="226"/>
      <c r="F344" s="238">
        <f>SUM(G345:G347)</f>
        <v>0</v>
      </c>
      <c r="G344" s="239"/>
      <c r="H344" s="232"/>
      <c r="I344" s="254"/>
      <c r="AE344" t="s">
        <v>188</v>
      </c>
    </row>
    <row r="345" spans="1:60" outlineLevel="1" x14ac:dyDescent="0.25">
      <c r="A345" s="253"/>
      <c r="B345" s="278" t="s">
        <v>722</v>
      </c>
      <c r="C345" s="288"/>
      <c r="D345" s="280"/>
      <c r="E345" s="282"/>
      <c r="F345" s="285"/>
      <c r="G345" s="286"/>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v>0</v>
      </c>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79" t="s">
        <v>723</v>
      </c>
      <c r="C346" s="289"/>
      <c r="D346" s="292"/>
      <c r="E346" s="293"/>
      <c r="F346" s="294"/>
      <c r="G346" s="287"/>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267</v>
      </c>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ht="13.3" outlineLevel="1" thickBot="1" x14ac:dyDescent="0.3">
      <c r="A347" s="265">
        <v>31</v>
      </c>
      <c r="B347" s="266" t="s">
        <v>724</v>
      </c>
      <c r="C347" s="267" t="s">
        <v>725</v>
      </c>
      <c r="D347" s="268" t="s">
        <v>505</v>
      </c>
      <c r="E347" s="269">
        <v>402.90877</v>
      </c>
      <c r="F347" s="270"/>
      <c r="G347" s="271">
        <f>ROUND(E347*F347,2)</f>
        <v>0</v>
      </c>
      <c r="H347" s="272" t="s">
        <v>647</v>
      </c>
      <c r="I347" s="273" t="s">
        <v>192</v>
      </c>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t="s">
        <v>273</v>
      </c>
      <c r="AF347" s="206"/>
      <c r="AG347" s="206"/>
      <c r="AH347" s="206"/>
      <c r="AI347" s="206"/>
      <c r="AJ347" s="206"/>
      <c r="AK347" s="206"/>
      <c r="AL347" s="206"/>
      <c r="AM347" s="206">
        <v>21</v>
      </c>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hidden="1" x14ac:dyDescent="0.25">
      <c r="A348" s="54"/>
      <c r="B348" s="61" t="s">
        <v>249</v>
      </c>
      <c r="C348" s="245" t="s">
        <v>249</v>
      </c>
      <c r="D348" s="209"/>
      <c r="E348" s="207"/>
      <c r="F348" s="207"/>
      <c r="G348" s="207"/>
      <c r="H348" s="207"/>
      <c r="I348" s="208"/>
    </row>
    <row r="349" spans="1:60" hidden="1" x14ac:dyDescent="0.25">
      <c r="A349" s="246"/>
      <c r="B349" s="247" t="s">
        <v>248</v>
      </c>
      <c r="C349" s="248"/>
      <c r="D349" s="249"/>
      <c r="E349" s="246"/>
      <c r="F349" s="246"/>
      <c r="G349" s="250">
        <f>F8+F198+F237+F258+F333+F344</f>
        <v>0</v>
      </c>
      <c r="H349" s="46"/>
      <c r="I349" s="46"/>
      <c r="AN349">
        <v>15</v>
      </c>
      <c r="AO349">
        <v>21</v>
      </c>
    </row>
    <row r="350" spans="1:60" x14ac:dyDescent="0.25">
      <c r="A350" s="46"/>
      <c r="B350" s="240"/>
      <c r="C350" s="240"/>
      <c r="D350" s="185"/>
      <c r="E350" s="46"/>
      <c r="F350" s="46"/>
      <c r="G350" s="46"/>
      <c r="H350" s="46"/>
      <c r="I350" s="46"/>
      <c r="AN350">
        <f>SUMIF(AM8:AM349,AN349,G8:G349)</f>
        <v>0</v>
      </c>
      <c r="AO350">
        <f>SUMIF(AM8:AM349,AO349,G8:G349)</f>
        <v>0</v>
      </c>
    </row>
    <row r="351" spans="1:60" x14ac:dyDescent="0.25">
      <c r="D351" s="183"/>
    </row>
    <row r="352" spans="1:60"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L0HO10s50RhfLyZROv8EhP1eIFY+GB6uLsLNDdwVNI+atKCd4rdMlH/BBS92SidjnR5LeVnouR0uW6SMqSlOKw==" saltValue="5R5X0NKqkz6OC+MUO8BCuQ==" spinCount="100000" sheet="1"/>
  <mergeCells count="48">
    <mergeCell ref="F333:G333"/>
    <mergeCell ref="B334:G334"/>
    <mergeCell ref="B335:G335"/>
    <mergeCell ref="F344:G344"/>
    <mergeCell ref="B345:G345"/>
    <mergeCell ref="B346:G346"/>
    <mergeCell ref="B282:G282"/>
    <mergeCell ref="B283:G283"/>
    <mergeCell ref="B284:G284"/>
    <mergeCell ref="B293:G293"/>
    <mergeCell ref="B294:G294"/>
    <mergeCell ref="B295:G295"/>
    <mergeCell ref="B270:G270"/>
    <mergeCell ref="B271:G271"/>
    <mergeCell ref="B272:G272"/>
    <mergeCell ref="B276:G276"/>
    <mergeCell ref="B277:G277"/>
    <mergeCell ref="B278:G278"/>
    <mergeCell ref="F237:G237"/>
    <mergeCell ref="B238:G238"/>
    <mergeCell ref="B239:G239"/>
    <mergeCell ref="F258:G258"/>
    <mergeCell ref="B259:G259"/>
    <mergeCell ref="B260:G260"/>
    <mergeCell ref="B160:G160"/>
    <mergeCell ref="F198:G198"/>
    <mergeCell ref="B199:G199"/>
    <mergeCell ref="B200:G200"/>
    <mergeCell ref="B218:G218"/>
    <mergeCell ref="B219:G219"/>
    <mergeCell ref="B112:G112"/>
    <mergeCell ref="B113:G113"/>
    <mergeCell ref="B114:G114"/>
    <mergeCell ref="B140:G140"/>
    <mergeCell ref="B141:G141"/>
    <mergeCell ref="B159:G159"/>
    <mergeCell ref="B28:G28"/>
    <mergeCell ref="B29:G29"/>
    <mergeCell ref="B38:G38"/>
    <mergeCell ref="B39:G39"/>
    <mergeCell ref="B85:G85"/>
    <mergeCell ref="B86:G86"/>
    <mergeCell ref="A1:G1"/>
    <mergeCell ref="C7:G7"/>
    <mergeCell ref="F8:G8"/>
    <mergeCell ref="B9:G9"/>
    <mergeCell ref="B10:G10"/>
    <mergeCell ref="B27:G27"/>
  </mergeCells>
  <pageMargins left="0.59055118110236204" right="0.39370078740157499"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59</v>
      </c>
      <c r="C3" s="214" t="s">
        <v>60</v>
      </c>
      <c r="D3" s="187"/>
      <c r="E3" s="186"/>
      <c r="F3" s="186"/>
      <c r="G3" s="189"/>
      <c r="AC3" s="8" t="s">
        <v>253</v>
      </c>
    </row>
    <row r="4" spans="1:60" ht="13.3" thickBot="1" x14ac:dyDescent="0.3">
      <c r="A4" s="196" t="s">
        <v>32</v>
      </c>
      <c r="B4" s="197" t="s">
        <v>573</v>
      </c>
      <c r="C4" s="215" t="s">
        <v>574</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SUM(G9:G259)</f>
        <v>0</v>
      </c>
      <c r="G8" s="231"/>
      <c r="H8" s="232"/>
      <c r="I8" s="254"/>
      <c r="AE8" t="s">
        <v>188</v>
      </c>
    </row>
    <row r="9" spans="1:60" outlineLevel="1" x14ac:dyDescent="0.25">
      <c r="A9" s="253"/>
      <c r="B9" s="278" t="s">
        <v>313</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314</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přehozením výkopku na přilehlém terénu na vzdálenost do 3 m od podélné osy rýhy nebo s naložením výkopku na dopravní prostředek.</v>
      </c>
      <c r="BA10" s="206"/>
      <c r="BB10" s="206"/>
      <c r="BC10" s="206"/>
      <c r="BD10" s="206"/>
      <c r="BE10" s="206"/>
      <c r="BF10" s="206"/>
      <c r="BG10" s="206"/>
      <c r="BH10" s="206"/>
    </row>
    <row r="11" spans="1:60" outlineLevel="1" x14ac:dyDescent="0.25">
      <c r="A11" s="252">
        <v>1</v>
      </c>
      <c r="B11" s="220" t="s">
        <v>726</v>
      </c>
      <c r="C11" s="242" t="s">
        <v>727</v>
      </c>
      <c r="D11" s="223" t="s">
        <v>263</v>
      </c>
      <c r="E11" s="227">
        <v>190.12979999999999</v>
      </c>
      <c r="F11" s="233"/>
      <c r="G11" s="234">
        <f>ROUND(E11*F11,2)</f>
        <v>0</v>
      </c>
      <c r="H11" s="235" t="s">
        <v>272</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273</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728</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90" t="s">
        <v>358</v>
      </c>
      <c r="D13" s="281"/>
      <c r="E13" s="283"/>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1" t="s">
        <v>729</v>
      </c>
      <c r="D14" s="281"/>
      <c r="E14" s="283">
        <v>238</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91" t="s">
        <v>730</v>
      </c>
      <c r="D15" s="281"/>
      <c r="E15" s="283">
        <v>121.5</v>
      </c>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91" t="s">
        <v>731</v>
      </c>
      <c r="D16" s="281"/>
      <c r="E16" s="283">
        <v>83</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21"/>
      <c r="C17" s="291" t="s">
        <v>732</v>
      </c>
      <c r="D17" s="281"/>
      <c r="E17" s="283">
        <v>194.5</v>
      </c>
      <c r="F17" s="234"/>
      <c r="G17" s="234"/>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90" t="s">
        <v>360</v>
      </c>
      <c r="D18" s="281"/>
      <c r="E18" s="283"/>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44" t="s">
        <v>733</v>
      </c>
      <c r="D19" s="225"/>
      <c r="E19" s="229">
        <v>63.7</v>
      </c>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734</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90" t="s">
        <v>358</v>
      </c>
      <c r="D21" s="281"/>
      <c r="E21" s="283"/>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91" t="s">
        <v>472</v>
      </c>
      <c r="D22" s="281"/>
      <c r="E22" s="283">
        <v>313.45999999999998</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90" t="s">
        <v>360</v>
      </c>
      <c r="D23" s="281"/>
      <c r="E23" s="283"/>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44" t="s">
        <v>735</v>
      </c>
      <c r="D24" s="225"/>
      <c r="E24" s="229">
        <v>56.42</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44" t="s">
        <v>579</v>
      </c>
      <c r="D25" s="225"/>
      <c r="E25" s="229"/>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90" t="s">
        <v>358</v>
      </c>
      <c r="D26" s="281"/>
      <c r="E26" s="283"/>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91" t="s">
        <v>736</v>
      </c>
      <c r="D27" s="281"/>
      <c r="E27" s="283">
        <v>160.6</v>
      </c>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90" t="s">
        <v>360</v>
      </c>
      <c r="D28" s="281"/>
      <c r="E28" s="283"/>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4" t="s">
        <v>737</v>
      </c>
      <c r="D29" s="225"/>
      <c r="E29" s="229">
        <v>32.119999999999997</v>
      </c>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44" t="s">
        <v>582</v>
      </c>
      <c r="D30" s="225"/>
      <c r="E30" s="229"/>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90" t="s">
        <v>358</v>
      </c>
      <c r="D31" s="281"/>
      <c r="E31" s="283"/>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91" t="s">
        <v>738</v>
      </c>
      <c r="D32" s="281"/>
      <c r="E32" s="283">
        <v>91.29</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90" t="s">
        <v>360</v>
      </c>
      <c r="D33" s="281"/>
      <c r="E33" s="283"/>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739</v>
      </c>
      <c r="D34" s="225"/>
      <c r="E34" s="229">
        <v>27.39</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740</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90" t="s">
        <v>358</v>
      </c>
      <c r="D36" s="281"/>
      <c r="E36" s="283"/>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91" t="s">
        <v>741</v>
      </c>
      <c r="D37" s="281"/>
      <c r="E37" s="283">
        <v>25</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90" t="s">
        <v>360</v>
      </c>
      <c r="D38" s="281"/>
      <c r="E38" s="283"/>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742</v>
      </c>
      <c r="D39" s="225"/>
      <c r="E39" s="229">
        <v>10.5</v>
      </c>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79" t="s">
        <v>588</v>
      </c>
      <c r="C40" s="289"/>
      <c r="D40" s="292"/>
      <c r="E40" s="293"/>
      <c r="F40" s="294"/>
      <c r="G40" s="287"/>
      <c r="H40" s="235"/>
      <c r="I40" s="255"/>
      <c r="J40" s="206"/>
      <c r="K40" s="206"/>
      <c r="L40" s="206"/>
      <c r="M40" s="206"/>
      <c r="N40" s="206"/>
      <c r="O40" s="206"/>
      <c r="P40" s="206"/>
      <c r="Q40" s="206"/>
      <c r="R40" s="206"/>
      <c r="S40" s="206"/>
      <c r="T40" s="206"/>
      <c r="U40" s="206"/>
      <c r="V40" s="206"/>
      <c r="W40" s="206"/>
      <c r="X40" s="206"/>
      <c r="Y40" s="206"/>
      <c r="Z40" s="206"/>
      <c r="AA40" s="206"/>
      <c r="AB40" s="206"/>
      <c r="AC40" s="206">
        <v>0</v>
      </c>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ht="20.5" outlineLevel="1" x14ac:dyDescent="0.25">
      <c r="A41" s="253"/>
      <c r="B41" s="279" t="s">
        <v>589</v>
      </c>
      <c r="C41" s="289"/>
      <c r="D41" s="292"/>
      <c r="E41" s="293"/>
      <c r="F41" s="294"/>
      <c r="G41" s="287"/>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t="s">
        <v>267</v>
      </c>
      <c r="AF41" s="206"/>
      <c r="AG41" s="206"/>
      <c r="AH41" s="206"/>
      <c r="AI41" s="206"/>
      <c r="AJ41" s="206"/>
      <c r="AK41" s="206"/>
      <c r="AL41" s="206"/>
      <c r="AM41" s="206"/>
      <c r="AN41" s="206"/>
      <c r="AO41" s="206"/>
      <c r="AP41" s="206"/>
      <c r="AQ41" s="206"/>
      <c r="AR41" s="206"/>
      <c r="AS41" s="206"/>
      <c r="AT41" s="206"/>
      <c r="AU41" s="206"/>
      <c r="AV41" s="206"/>
      <c r="AW41" s="206"/>
      <c r="AX41" s="206"/>
      <c r="AY41" s="206"/>
      <c r="AZ41" s="211" t="str">
        <f>B41</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41" s="206"/>
      <c r="BB41" s="206"/>
      <c r="BC41" s="206"/>
      <c r="BD41" s="206"/>
      <c r="BE41" s="206"/>
      <c r="BF41" s="206"/>
      <c r="BG41" s="206"/>
      <c r="BH41" s="206"/>
    </row>
    <row r="42" spans="1:60" outlineLevel="1" x14ac:dyDescent="0.25">
      <c r="A42" s="253"/>
      <c r="B42" s="279" t="s">
        <v>743</v>
      </c>
      <c r="C42" s="289"/>
      <c r="D42" s="292"/>
      <c r="E42" s="293"/>
      <c r="F42" s="294"/>
      <c r="G42" s="287"/>
      <c r="H42" s="235"/>
      <c r="I42" s="255"/>
      <c r="J42" s="206"/>
      <c r="K42" s="206"/>
      <c r="L42" s="206"/>
      <c r="M42" s="206"/>
      <c r="N42" s="206"/>
      <c r="O42" s="206"/>
      <c r="P42" s="206"/>
      <c r="Q42" s="206"/>
      <c r="R42" s="206"/>
      <c r="S42" s="206"/>
      <c r="T42" s="206"/>
      <c r="U42" s="206"/>
      <c r="V42" s="206"/>
      <c r="W42" s="206"/>
      <c r="X42" s="206"/>
      <c r="Y42" s="206"/>
      <c r="Z42" s="206"/>
      <c r="AA42" s="206"/>
      <c r="AB42" s="206"/>
      <c r="AC42" s="206">
        <v>1</v>
      </c>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2">
        <v>2</v>
      </c>
      <c r="B43" s="220" t="s">
        <v>744</v>
      </c>
      <c r="C43" s="242" t="s">
        <v>745</v>
      </c>
      <c r="D43" s="223" t="s">
        <v>263</v>
      </c>
      <c r="E43" s="227">
        <v>40.453499999999998</v>
      </c>
      <c r="F43" s="233"/>
      <c r="G43" s="234">
        <f>ROUND(E43*F43,2)</f>
        <v>0</v>
      </c>
      <c r="H43" s="235" t="s">
        <v>272</v>
      </c>
      <c r="I43" s="255" t="s">
        <v>192</v>
      </c>
      <c r="J43" s="206"/>
      <c r="K43" s="206"/>
      <c r="L43" s="206"/>
      <c r="M43" s="206"/>
      <c r="N43" s="206"/>
      <c r="O43" s="206"/>
      <c r="P43" s="206"/>
      <c r="Q43" s="206"/>
      <c r="R43" s="206"/>
      <c r="S43" s="206"/>
      <c r="T43" s="206"/>
      <c r="U43" s="206"/>
      <c r="V43" s="206"/>
      <c r="W43" s="206"/>
      <c r="X43" s="206"/>
      <c r="Y43" s="206"/>
      <c r="Z43" s="206"/>
      <c r="AA43" s="206"/>
      <c r="AB43" s="206"/>
      <c r="AC43" s="206"/>
      <c r="AD43" s="206"/>
      <c r="AE43" s="206" t="s">
        <v>273</v>
      </c>
      <c r="AF43" s="206"/>
      <c r="AG43" s="206"/>
      <c r="AH43" s="206"/>
      <c r="AI43" s="206"/>
      <c r="AJ43" s="206"/>
      <c r="AK43" s="206"/>
      <c r="AL43" s="206"/>
      <c r="AM43" s="206">
        <v>21</v>
      </c>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746</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44" t="s">
        <v>747</v>
      </c>
      <c r="D45" s="225"/>
      <c r="E45" s="229"/>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44" t="s">
        <v>748</v>
      </c>
      <c r="D46" s="225"/>
      <c r="E46" s="229">
        <v>0.86</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749</v>
      </c>
      <c r="D47" s="225"/>
      <c r="E47" s="229"/>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750</v>
      </c>
      <c r="D48" s="225"/>
      <c r="E48" s="229">
        <v>3.38</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751</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752</v>
      </c>
      <c r="D50" s="225"/>
      <c r="E50" s="229">
        <v>36.22</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79" t="s">
        <v>320</v>
      </c>
      <c r="C51" s="289"/>
      <c r="D51" s="292"/>
      <c r="E51" s="293"/>
      <c r="F51" s="294"/>
      <c r="G51" s="287"/>
      <c r="H51" s="235"/>
      <c r="I51" s="255"/>
      <c r="J51" s="206"/>
      <c r="K51" s="206"/>
      <c r="L51" s="206"/>
      <c r="M51" s="206"/>
      <c r="N51" s="206"/>
      <c r="O51" s="206"/>
      <c r="P51" s="206"/>
      <c r="Q51" s="206"/>
      <c r="R51" s="206"/>
      <c r="S51" s="206"/>
      <c r="T51" s="206"/>
      <c r="U51" s="206"/>
      <c r="V51" s="206"/>
      <c r="W51" s="206"/>
      <c r="X51" s="206"/>
      <c r="Y51" s="206"/>
      <c r="Z51" s="206"/>
      <c r="AA51" s="206"/>
      <c r="AB51" s="206"/>
      <c r="AC51" s="206">
        <v>0</v>
      </c>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79" t="s">
        <v>321</v>
      </c>
      <c r="C52" s="289"/>
      <c r="D52" s="292"/>
      <c r="E52" s="293"/>
      <c r="F52" s="294"/>
      <c r="G52" s="287"/>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t="s">
        <v>267</v>
      </c>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2">
        <v>3</v>
      </c>
      <c r="B53" s="220" t="s">
        <v>324</v>
      </c>
      <c r="C53" s="242" t="s">
        <v>325</v>
      </c>
      <c r="D53" s="223" t="s">
        <v>263</v>
      </c>
      <c r="E53" s="227">
        <v>249.8784</v>
      </c>
      <c r="F53" s="233"/>
      <c r="G53" s="234">
        <f>ROUND(E53*F53,2)</f>
        <v>0</v>
      </c>
      <c r="H53" s="235" t="s">
        <v>272</v>
      </c>
      <c r="I53" s="255" t="s">
        <v>192</v>
      </c>
      <c r="J53" s="206"/>
      <c r="K53" s="206"/>
      <c r="L53" s="206"/>
      <c r="M53" s="206"/>
      <c r="N53" s="206"/>
      <c r="O53" s="206"/>
      <c r="P53" s="206"/>
      <c r="Q53" s="206"/>
      <c r="R53" s="206"/>
      <c r="S53" s="206"/>
      <c r="T53" s="206"/>
      <c r="U53" s="206"/>
      <c r="V53" s="206"/>
      <c r="W53" s="206"/>
      <c r="X53" s="206"/>
      <c r="Y53" s="206"/>
      <c r="Z53" s="206"/>
      <c r="AA53" s="206"/>
      <c r="AB53" s="206"/>
      <c r="AC53" s="206"/>
      <c r="AD53" s="206"/>
      <c r="AE53" s="206" t="s">
        <v>273</v>
      </c>
      <c r="AF53" s="206"/>
      <c r="AG53" s="206"/>
      <c r="AH53" s="206"/>
      <c r="AI53" s="206"/>
      <c r="AJ53" s="206"/>
      <c r="AK53" s="206"/>
      <c r="AL53" s="206"/>
      <c r="AM53" s="206">
        <v>21</v>
      </c>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728</v>
      </c>
      <c r="D54" s="225"/>
      <c r="E54" s="229"/>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90" t="s">
        <v>358</v>
      </c>
      <c r="D55" s="281"/>
      <c r="E55" s="283"/>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91" t="s">
        <v>729</v>
      </c>
      <c r="D56" s="281"/>
      <c r="E56" s="283">
        <v>238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91" t="s">
        <v>730</v>
      </c>
      <c r="D57" s="281"/>
      <c r="E57" s="283">
        <v>121.5</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91" t="s">
        <v>731</v>
      </c>
      <c r="D58" s="281"/>
      <c r="E58" s="283">
        <v>83</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91" t="s">
        <v>732</v>
      </c>
      <c r="D59" s="281"/>
      <c r="E59" s="283">
        <v>194.5</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90" t="s">
        <v>360</v>
      </c>
      <c r="D60" s="281"/>
      <c r="E60" s="283"/>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733</v>
      </c>
      <c r="D61" s="225"/>
      <c r="E61" s="229">
        <v>63.7</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44" t="s">
        <v>734</v>
      </c>
      <c r="D62" s="225"/>
      <c r="E62" s="229"/>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90" t="s">
        <v>358</v>
      </c>
      <c r="D63" s="281"/>
      <c r="E63" s="283"/>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91" t="s">
        <v>472</v>
      </c>
      <c r="D64" s="281"/>
      <c r="E64" s="283">
        <v>313.45999999999998</v>
      </c>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90" t="s">
        <v>360</v>
      </c>
      <c r="D65" s="281"/>
      <c r="E65" s="283"/>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735</v>
      </c>
      <c r="D66" s="225"/>
      <c r="E66" s="229">
        <v>56.42</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579</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90" t="s">
        <v>358</v>
      </c>
      <c r="D68" s="281"/>
      <c r="E68" s="283"/>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91" t="s">
        <v>736</v>
      </c>
      <c r="D69" s="281"/>
      <c r="E69" s="283">
        <v>160.6</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90" t="s">
        <v>360</v>
      </c>
      <c r="D70" s="281"/>
      <c r="E70" s="283"/>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737</v>
      </c>
      <c r="D71" s="225"/>
      <c r="E71" s="229">
        <v>32.119999999999997</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44" t="s">
        <v>582</v>
      </c>
      <c r="D72" s="225"/>
      <c r="E72" s="229"/>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90" t="s">
        <v>358</v>
      </c>
      <c r="D73" s="281"/>
      <c r="E73" s="283"/>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91" t="s">
        <v>738</v>
      </c>
      <c r="D74" s="281"/>
      <c r="E74" s="283">
        <v>91.29</v>
      </c>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90" t="s">
        <v>360</v>
      </c>
      <c r="D75" s="281"/>
      <c r="E75" s="283"/>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739</v>
      </c>
      <c r="D76" s="225"/>
      <c r="E76" s="229">
        <v>27.39</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740</v>
      </c>
      <c r="D77" s="225"/>
      <c r="E77" s="229"/>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90" t="s">
        <v>358</v>
      </c>
      <c r="D78" s="281"/>
      <c r="E78" s="283"/>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91" t="s">
        <v>741</v>
      </c>
      <c r="D79" s="281"/>
      <c r="E79" s="283">
        <v>25</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90" t="s">
        <v>360</v>
      </c>
      <c r="D80" s="281"/>
      <c r="E80" s="283"/>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742</v>
      </c>
      <c r="D81" s="225"/>
      <c r="E81" s="229">
        <v>10.5</v>
      </c>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746</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747</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748</v>
      </c>
      <c r="D84" s="225"/>
      <c r="E84" s="229">
        <v>0.86</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44" t="s">
        <v>749</v>
      </c>
      <c r="D85" s="225"/>
      <c r="E85" s="229"/>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44" t="s">
        <v>750</v>
      </c>
      <c r="D86" s="225"/>
      <c r="E86" s="229">
        <v>3.38</v>
      </c>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44" t="s">
        <v>751</v>
      </c>
      <c r="D87" s="225"/>
      <c r="E87" s="229"/>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752</v>
      </c>
      <c r="D88" s="225"/>
      <c r="E88" s="229">
        <v>36.22</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753</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754</v>
      </c>
      <c r="D90" s="225"/>
      <c r="E90" s="229"/>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44" t="s">
        <v>752</v>
      </c>
      <c r="D91" s="225"/>
      <c r="E91" s="229">
        <v>36.22</v>
      </c>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755</v>
      </c>
      <c r="D92" s="225"/>
      <c r="E92" s="229">
        <v>-16.93</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79" t="s">
        <v>336</v>
      </c>
      <c r="C93" s="289"/>
      <c r="D93" s="292"/>
      <c r="E93" s="293"/>
      <c r="F93" s="294"/>
      <c r="G93" s="287"/>
      <c r="H93" s="235"/>
      <c r="I93" s="255"/>
      <c r="J93" s="206"/>
      <c r="K93" s="206"/>
      <c r="L93" s="206"/>
      <c r="M93" s="206"/>
      <c r="N93" s="206"/>
      <c r="O93" s="206"/>
      <c r="P93" s="206"/>
      <c r="Q93" s="206"/>
      <c r="R93" s="206"/>
      <c r="S93" s="206"/>
      <c r="T93" s="206"/>
      <c r="U93" s="206"/>
      <c r="V93" s="206"/>
      <c r="W93" s="206"/>
      <c r="X93" s="206"/>
      <c r="Y93" s="206"/>
      <c r="Z93" s="206"/>
      <c r="AA93" s="206"/>
      <c r="AB93" s="206"/>
      <c r="AC93" s="206">
        <v>0</v>
      </c>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79" t="s">
        <v>337</v>
      </c>
      <c r="C94" s="289"/>
      <c r="D94" s="292"/>
      <c r="E94" s="293"/>
      <c r="F94" s="294"/>
      <c r="G94" s="287"/>
      <c r="H94" s="235"/>
      <c r="I94" s="255"/>
      <c r="J94" s="206"/>
      <c r="K94" s="206"/>
      <c r="L94" s="206"/>
      <c r="M94" s="206"/>
      <c r="N94" s="206"/>
      <c r="O94" s="206"/>
      <c r="P94" s="206"/>
      <c r="Q94" s="206"/>
      <c r="R94" s="206"/>
      <c r="S94" s="206"/>
      <c r="T94" s="206"/>
      <c r="U94" s="206"/>
      <c r="V94" s="206"/>
      <c r="W94" s="206"/>
      <c r="X94" s="206"/>
      <c r="Y94" s="206"/>
      <c r="Z94" s="206"/>
      <c r="AA94" s="206"/>
      <c r="AB94" s="206"/>
      <c r="AC94" s="206">
        <v>1</v>
      </c>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4</v>
      </c>
      <c r="B95" s="220" t="s">
        <v>340</v>
      </c>
      <c r="C95" s="242" t="s">
        <v>341</v>
      </c>
      <c r="D95" s="223" t="s">
        <v>263</v>
      </c>
      <c r="E95" s="227">
        <v>249.8784</v>
      </c>
      <c r="F95" s="233"/>
      <c r="G95" s="234">
        <f>ROUND(E95*F95,2)</f>
        <v>0</v>
      </c>
      <c r="H95" s="235" t="s">
        <v>272</v>
      </c>
      <c r="I95" s="255" t="s">
        <v>192</v>
      </c>
      <c r="J95" s="206"/>
      <c r="K95" s="206"/>
      <c r="L95" s="206"/>
      <c r="M95" s="206"/>
      <c r="N95" s="206"/>
      <c r="O95" s="206"/>
      <c r="P95" s="206"/>
      <c r="Q95" s="206"/>
      <c r="R95" s="206"/>
      <c r="S95" s="206"/>
      <c r="T95" s="206"/>
      <c r="U95" s="206"/>
      <c r="V95" s="206"/>
      <c r="W95" s="206"/>
      <c r="X95" s="206"/>
      <c r="Y95" s="206"/>
      <c r="Z95" s="206"/>
      <c r="AA95" s="206"/>
      <c r="AB95" s="206"/>
      <c r="AC95" s="206"/>
      <c r="AD95" s="206"/>
      <c r="AE95" s="206" t="s">
        <v>273</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728</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90" t="s">
        <v>358</v>
      </c>
      <c r="D97" s="281"/>
      <c r="E97" s="283"/>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91" t="s">
        <v>729</v>
      </c>
      <c r="D98" s="281"/>
      <c r="E98" s="283">
        <v>238</v>
      </c>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91" t="s">
        <v>730</v>
      </c>
      <c r="D99" s="281"/>
      <c r="E99" s="283">
        <v>121.5</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91" t="s">
        <v>731</v>
      </c>
      <c r="D100" s="281"/>
      <c r="E100" s="283">
        <v>83</v>
      </c>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91" t="s">
        <v>732</v>
      </c>
      <c r="D101" s="281"/>
      <c r="E101" s="283">
        <v>194.5</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90" t="s">
        <v>360</v>
      </c>
      <c r="D102" s="281"/>
      <c r="E102" s="283"/>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733</v>
      </c>
      <c r="D103" s="225"/>
      <c r="E103" s="229">
        <v>63.7</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734</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90" t="s">
        <v>358</v>
      </c>
      <c r="D105" s="281"/>
      <c r="E105" s="283"/>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91" t="s">
        <v>472</v>
      </c>
      <c r="D106" s="281"/>
      <c r="E106" s="283">
        <v>313.45999999999998</v>
      </c>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90" t="s">
        <v>360</v>
      </c>
      <c r="D107" s="281"/>
      <c r="E107" s="283"/>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735</v>
      </c>
      <c r="D108" s="225"/>
      <c r="E108" s="229">
        <v>56.42</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579</v>
      </c>
      <c r="D109" s="225"/>
      <c r="E109" s="229"/>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90" t="s">
        <v>358</v>
      </c>
      <c r="D110" s="281"/>
      <c r="E110" s="283"/>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91" t="s">
        <v>736</v>
      </c>
      <c r="D111" s="281"/>
      <c r="E111" s="283">
        <v>160.6</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90" t="s">
        <v>360</v>
      </c>
      <c r="D112" s="281"/>
      <c r="E112" s="283"/>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737</v>
      </c>
      <c r="D113" s="225"/>
      <c r="E113" s="229">
        <v>32.119999999999997</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582</v>
      </c>
      <c r="D114" s="225"/>
      <c r="E114" s="229"/>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90" t="s">
        <v>358</v>
      </c>
      <c r="D115" s="281"/>
      <c r="E115" s="283"/>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91" t="s">
        <v>738</v>
      </c>
      <c r="D116" s="281"/>
      <c r="E116" s="283">
        <v>91.29</v>
      </c>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90" t="s">
        <v>360</v>
      </c>
      <c r="D117" s="281"/>
      <c r="E117" s="283"/>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44" t="s">
        <v>739</v>
      </c>
      <c r="D118" s="225"/>
      <c r="E118" s="229">
        <v>27.39</v>
      </c>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740</v>
      </c>
      <c r="D119" s="225"/>
      <c r="E119" s="229"/>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90" t="s">
        <v>358</v>
      </c>
      <c r="D120" s="281"/>
      <c r="E120" s="283"/>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91" t="s">
        <v>741</v>
      </c>
      <c r="D121" s="281"/>
      <c r="E121" s="283">
        <v>25</v>
      </c>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90" t="s">
        <v>360</v>
      </c>
      <c r="D122" s="281"/>
      <c r="E122" s="283"/>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742</v>
      </c>
      <c r="D123" s="225"/>
      <c r="E123" s="229">
        <v>10.5</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44" t="s">
        <v>746</v>
      </c>
      <c r="D124" s="225"/>
      <c r="E124" s="229"/>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747</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748</v>
      </c>
      <c r="D126" s="225"/>
      <c r="E126" s="229">
        <v>0.86</v>
      </c>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749</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750</v>
      </c>
      <c r="D128" s="225"/>
      <c r="E128" s="229">
        <v>3.38</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751</v>
      </c>
      <c r="D129" s="225"/>
      <c r="E129" s="229"/>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752</v>
      </c>
      <c r="D130" s="225"/>
      <c r="E130" s="229">
        <v>36.22</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753</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754</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752</v>
      </c>
      <c r="D133" s="225"/>
      <c r="E133" s="229">
        <v>36.22</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755</v>
      </c>
      <c r="D134" s="225"/>
      <c r="E134" s="229">
        <v>-16.93</v>
      </c>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79" t="s">
        <v>342</v>
      </c>
      <c r="C135" s="289"/>
      <c r="D135" s="292"/>
      <c r="E135" s="293"/>
      <c r="F135" s="294"/>
      <c r="G135" s="287"/>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v>0</v>
      </c>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79" t="s">
        <v>343</v>
      </c>
      <c r="C136" s="289"/>
      <c r="D136" s="292"/>
      <c r="E136" s="293"/>
      <c r="F136" s="294"/>
      <c r="G136" s="287"/>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t="s">
        <v>267</v>
      </c>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79" t="s">
        <v>344</v>
      </c>
      <c r="C137" s="289"/>
      <c r="D137" s="292"/>
      <c r="E137" s="293"/>
      <c r="F137" s="294"/>
      <c r="G137" s="287"/>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v>1</v>
      </c>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2">
        <v>5</v>
      </c>
      <c r="B138" s="220" t="s">
        <v>345</v>
      </c>
      <c r="C138" s="242" t="s">
        <v>346</v>
      </c>
      <c r="D138" s="223" t="s">
        <v>263</v>
      </c>
      <c r="E138" s="227">
        <v>230.58330000000001</v>
      </c>
      <c r="F138" s="233"/>
      <c r="G138" s="234">
        <f>ROUND(E138*F138,2)</f>
        <v>0</v>
      </c>
      <c r="H138" s="235" t="s">
        <v>272</v>
      </c>
      <c r="I138" s="255" t="s">
        <v>192</v>
      </c>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t="s">
        <v>273</v>
      </c>
      <c r="AF138" s="206"/>
      <c r="AG138" s="206"/>
      <c r="AH138" s="206"/>
      <c r="AI138" s="206"/>
      <c r="AJ138" s="206"/>
      <c r="AK138" s="206"/>
      <c r="AL138" s="206"/>
      <c r="AM138" s="206">
        <v>21</v>
      </c>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728</v>
      </c>
      <c r="D139" s="225"/>
      <c r="E139" s="229"/>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90" t="s">
        <v>358</v>
      </c>
      <c r="D140" s="281"/>
      <c r="E140" s="283"/>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91" t="s">
        <v>729</v>
      </c>
      <c r="D141" s="281"/>
      <c r="E141" s="283">
        <v>238</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91" t="s">
        <v>730</v>
      </c>
      <c r="D142" s="281"/>
      <c r="E142" s="283">
        <v>121.5</v>
      </c>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91" t="s">
        <v>731</v>
      </c>
      <c r="D143" s="281"/>
      <c r="E143" s="283">
        <v>83</v>
      </c>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91" t="s">
        <v>732</v>
      </c>
      <c r="D144" s="281"/>
      <c r="E144" s="283">
        <v>194.5</v>
      </c>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90" t="s">
        <v>360</v>
      </c>
      <c r="D145" s="281"/>
      <c r="E145" s="283"/>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44" t="s">
        <v>733</v>
      </c>
      <c r="D146" s="225"/>
      <c r="E146" s="229">
        <v>63.7</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734</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90" t="s">
        <v>358</v>
      </c>
      <c r="D148" s="281"/>
      <c r="E148" s="283"/>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91" t="s">
        <v>472</v>
      </c>
      <c r="D149" s="281"/>
      <c r="E149" s="283">
        <v>313.45999999999998</v>
      </c>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90" t="s">
        <v>360</v>
      </c>
      <c r="D150" s="281"/>
      <c r="E150" s="283"/>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735</v>
      </c>
      <c r="D151" s="225"/>
      <c r="E151" s="229">
        <v>56.42</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579</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90" t="s">
        <v>358</v>
      </c>
      <c r="D153" s="281"/>
      <c r="E153" s="283"/>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91" t="s">
        <v>736</v>
      </c>
      <c r="D154" s="281"/>
      <c r="E154" s="283">
        <v>160.6</v>
      </c>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90" t="s">
        <v>360</v>
      </c>
      <c r="D155" s="281"/>
      <c r="E155" s="283"/>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737</v>
      </c>
      <c r="D156" s="225"/>
      <c r="E156" s="229">
        <v>32.119999999999997</v>
      </c>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582</v>
      </c>
      <c r="D157" s="225"/>
      <c r="E157" s="229"/>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90" t="s">
        <v>358</v>
      </c>
      <c r="D158" s="281"/>
      <c r="E158" s="283"/>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91" t="s">
        <v>738</v>
      </c>
      <c r="D159" s="281"/>
      <c r="E159" s="283">
        <v>91.29</v>
      </c>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21"/>
      <c r="C160" s="290" t="s">
        <v>360</v>
      </c>
      <c r="D160" s="281"/>
      <c r="E160" s="283"/>
      <c r="F160" s="234"/>
      <c r="G160" s="234"/>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outlineLevel="1" x14ac:dyDescent="0.25">
      <c r="A161" s="253"/>
      <c r="B161" s="221"/>
      <c r="C161" s="244" t="s">
        <v>739</v>
      </c>
      <c r="D161" s="225"/>
      <c r="E161" s="229">
        <v>27.39</v>
      </c>
      <c r="F161" s="234"/>
      <c r="G161" s="234"/>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740</v>
      </c>
      <c r="D162" s="225"/>
      <c r="E162" s="229"/>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90" t="s">
        <v>358</v>
      </c>
      <c r="D163" s="281"/>
      <c r="E163" s="283"/>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91" t="s">
        <v>741</v>
      </c>
      <c r="D164" s="281"/>
      <c r="E164" s="283">
        <v>25</v>
      </c>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90" t="s">
        <v>360</v>
      </c>
      <c r="D165" s="281"/>
      <c r="E165" s="283"/>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44" t="s">
        <v>742</v>
      </c>
      <c r="D166" s="225"/>
      <c r="E166" s="229">
        <v>10.5</v>
      </c>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746</v>
      </c>
      <c r="D167" s="225"/>
      <c r="E167" s="229"/>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747</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748</v>
      </c>
      <c r="D169" s="225"/>
      <c r="E169" s="229">
        <v>0.86</v>
      </c>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749</v>
      </c>
      <c r="D170" s="225"/>
      <c r="E170" s="229"/>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750</v>
      </c>
      <c r="D171" s="225"/>
      <c r="E171" s="229">
        <v>3.38</v>
      </c>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751</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752</v>
      </c>
      <c r="D173" s="225"/>
      <c r="E173" s="229">
        <v>36.22</v>
      </c>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79" t="s">
        <v>618</v>
      </c>
      <c r="C174" s="289"/>
      <c r="D174" s="292"/>
      <c r="E174" s="293"/>
      <c r="F174" s="294"/>
      <c r="G174" s="287"/>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v>0</v>
      </c>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ht="20.5" outlineLevel="1" x14ac:dyDescent="0.25">
      <c r="A175" s="253"/>
      <c r="B175" s="279" t="s">
        <v>619</v>
      </c>
      <c r="C175" s="289"/>
      <c r="D175" s="292"/>
      <c r="E175" s="293"/>
      <c r="F175" s="294"/>
      <c r="G175" s="287"/>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t="s">
        <v>267</v>
      </c>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11" t="str">
        <f>B175</f>
        <v>sypaninou z vhodných hornin tř. 1 - 4 nebo materiálem připraveným podél výkopu ve vzdálenosti do 3 m od jeho kraje, pro jakoukoliv hloubku výkopu a jakoukoliv míru zhutnění,</v>
      </c>
      <c r="BA175" s="206"/>
      <c r="BB175" s="206"/>
      <c r="BC175" s="206"/>
      <c r="BD175" s="206"/>
      <c r="BE175" s="206"/>
      <c r="BF175" s="206"/>
      <c r="BG175" s="206"/>
      <c r="BH175" s="206"/>
    </row>
    <row r="176" spans="1:60" outlineLevel="1" x14ac:dyDescent="0.25">
      <c r="A176" s="252">
        <v>6</v>
      </c>
      <c r="B176" s="220" t="s">
        <v>620</v>
      </c>
      <c r="C176" s="242" t="s">
        <v>350</v>
      </c>
      <c r="D176" s="223" t="s">
        <v>263</v>
      </c>
      <c r="E176" s="227">
        <v>198.5461</v>
      </c>
      <c r="F176" s="233"/>
      <c r="G176" s="234">
        <f>ROUND(E176*F176,2)</f>
        <v>0</v>
      </c>
      <c r="H176" s="235" t="s">
        <v>272</v>
      </c>
      <c r="I176" s="255" t="s">
        <v>192</v>
      </c>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t="s">
        <v>273</v>
      </c>
      <c r="AF176" s="206"/>
      <c r="AG176" s="206"/>
      <c r="AH176" s="206"/>
      <c r="AI176" s="206"/>
      <c r="AJ176" s="206"/>
      <c r="AK176" s="206"/>
      <c r="AL176" s="206"/>
      <c r="AM176" s="206">
        <v>21</v>
      </c>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754</v>
      </c>
      <c r="D177" s="225"/>
      <c r="E177" s="229"/>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21"/>
      <c r="C178" s="244" t="s">
        <v>752</v>
      </c>
      <c r="D178" s="225"/>
      <c r="E178" s="229">
        <v>36.22</v>
      </c>
      <c r="F178" s="234"/>
      <c r="G178" s="234"/>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21"/>
      <c r="C179" s="244" t="s">
        <v>755</v>
      </c>
      <c r="D179" s="225"/>
      <c r="E179" s="229">
        <v>-16.93</v>
      </c>
      <c r="F179" s="234"/>
      <c r="G179" s="234"/>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756</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90" t="s">
        <v>358</v>
      </c>
      <c r="D181" s="281"/>
      <c r="E181" s="283"/>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91" t="s">
        <v>729</v>
      </c>
      <c r="D182" s="281"/>
      <c r="E182" s="283">
        <v>238</v>
      </c>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91" t="s">
        <v>730</v>
      </c>
      <c r="D183" s="281"/>
      <c r="E183" s="283">
        <v>121.5</v>
      </c>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91" t="s">
        <v>731</v>
      </c>
      <c r="D184" s="281"/>
      <c r="E184" s="283">
        <v>83</v>
      </c>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91" t="s">
        <v>732</v>
      </c>
      <c r="D185" s="281"/>
      <c r="E185" s="283">
        <v>194.5</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90" t="s">
        <v>360</v>
      </c>
      <c r="D186" s="281"/>
      <c r="E186" s="283"/>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757</v>
      </c>
      <c r="D187" s="225"/>
      <c r="E187" s="229">
        <v>50.96</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758</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90" t="s">
        <v>358</v>
      </c>
      <c r="D189" s="281"/>
      <c r="E189" s="283"/>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91" t="s">
        <v>472</v>
      </c>
      <c r="D190" s="281"/>
      <c r="E190" s="283">
        <v>313.45999999999998</v>
      </c>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90" t="s">
        <v>360</v>
      </c>
      <c r="D191" s="281"/>
      <c r="E191" s="283"/>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759</v>
      </c>
      <c r="D192" s="225"/>
      <c r="E192" s="229">
        <v>35.26</v>
      </c>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604</v>
      </c>
      <c r="D193" s="225"/>
      <c r="E193" s="229"/>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90" t="s">
        <v>358</v>
      </c>
      <c r="D194" s="281"/>
      <c r="E194" s="283"/>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91" t="s">
        <v>736</v>
      </c>
      <c r="D195" s="281"/>
      <c r="E195" s="283">
        <v>160.6</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90" t="s">
        <v>360</v>
      </c>
      <c r="D196" s="281"/>
      <c r="E196" s="283"/>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760</v>
      </c>
      <c r="D197" s="225"/>
      <c r="E197" s="229">
        <v>24.09</v>
      </c>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606</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90" t="s">
        <v>358</v>
      </c>
      <c r="D199" s="281"/>
      <c r="E199" s="283"/>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21"/>
      <c r="C200" s="291" t="s">
        <v>738</v>
      </c>
      <c r="D200" s="281"/>
      <c r="E200" s="283">
        <v>91.29</v>
      </c>
      <c r="F200" s="234"/>
      <c r="G200" s="234"/>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3"/>
      <c r="B201" s="221"/>
      <c r="C201" s="290" t="s">
        <v>360</v>
      </c>
      <c r="D201" s="281"/>
      <c r="E201" s="283"/>
      <c r="F201" s="234"/>
      <c r="G201" s="234"/>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761</v>
      </c>
      <c r="D202" s="225"/>
      <c r="E202" s="229">
        <v>21.91</v>
      </c>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762</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90" t="s">
        <v>358</v>
      </c>
      <c r="D204" s="281"/>
      <c r="E204" s="283"/>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91" t="s">
        <v>741</v>
      </c>
      <c r="D205" s="281"/>
      <c r="E205" s="283">
        <v>25</v>
      </c>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90" t="s">
        <v>360</v>
      </c>
      <c r="D206" s="281"/>
      <c r="E206" s="283"/>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763</v>
      </c>
      <c r="D207" s="225"/>
      <c r="E207" s="229">
        <v>8.75</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764</v>
      </c>
      <c r="D208" s="225"/>
      <c r="E208" s="229"/>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21"/>
      <c r="C209" s="244" t="s">
        <v>765</v>
      </c>
      <c r="D209" s="225"/>
      <c r="E209" s="229">
        <v>1.84</v>
      </c>
      <c r="F209" s="234"/>
      <c r="G209" s="234"/>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21"/>
      <c r="C210" s="244" t="s">
        <v>766</v>
      </c>
      <c r="D210" s="225"/>
      <c r="E210" s="229"/>
      <c r="F210" s="234"/>
      <c r="G210" s="234"/>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44" t="s">
        <v>767</v>
      </c>
      <c r="D211" s="225"/>
      <c r="E211" s="229"/>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768</v>
      </c>
      <c r="D212" s="225"/>
      <c r="E212" s="229">
        <v>19.2</v>
      </c>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769</v>
      </c>
      <c r="D213" s="225"/>
      <c r="E213" s="229">
        <v>17.239999999999998</v>
      </c>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79" t="s">
        <v>770</v>
      </c>
      <c r="C214" s="289"/>
      <c r="D214" s="292"/>
      <c r="E214" s="293"/>
      <c r="F214" s="294"/>
      <c r="G214" s="287"/>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v>1</v>
      </c>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2">
        <v>7</v>
      </c>
      <c r="B215" s="220" t="s">
        <v>771</v>
      </c>
      <c r="C215" s="242" t="s">
        <v>772</v>
      </c>
      <c r="D215" s="223" t="s">
        <v>263</v>
      </c>
      <c r="E215" s="227">
        <v>19.295000000000002</v>
      </c>
      <c r="F215" s="233"/>
      <c r="G215" s="234">
        <f>ROUND(E215*F215,2)</f>
        <v>0</v>
      </c>
      <c r="H215" s="235" t="s">
        <v>272</v>
      </c>
      <c r="I215" s="255" t="s">
        <v>192</v>
      </c>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t="s">
        <v>273</v>
      </c>
      <c r="AF215" s="206"/>
      <c r="AG215" s="206"/>
      <c r="AH215" s="206"/>
      <c r="AI215" s="206"/>
      <c r="AJ215" s="206"/>
      <c r="AK215" s="206"/>
      <c r="AL215" s="206"/>
      <c r="AM215" s="206">
        <v>21</v>
      </c>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754</v>
      </c>
      <c r="D216" s="225"/>
      <c r="E216" s="229"/>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44" t="s">
        <v>752</v>
      </c>
      <c r="D217" s="225"/>
      <c r="E217" s="229">
        <v>36.22</v>
      </c>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44" t="s">
        <v>755</v>
      </c>
      <c r="D218" s="225"/>
      <c r="E218" s="229">
        <v>-16.93</v>
      </c>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2">
        <v>8</v>
      </c>
      <c r="B219" s="220" t="s">
        <v>625</v>
      </c>
      <c r="C219" s="242" t="s">
        <v>626</v>
      </c>
      <c r="D219" s="223" t="s">
        <v>356</v>
      </c>
      <c r="E219" s="227">
        <v>340.577</v>
      </c>
      <c r="F219" s="233"/>
      <c r="G219" s="234">
        <f>ROUND(E219*F219,2)</f>
        <v>0</v>
      </c>
      <c r="H219" s="235" t="s">
        <v>357</v>
      </c>
      <c r="I219" s="255" t="s">
        <v>192</v>
      </c>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t="s">
        <v>193</v>
      </c>
      <c r="AF219" s="206"/>
      <c r="AG219" s="206"/>
      <c r="AH219" s="206"/>
      <c r="AI219" s="206"/>
      <c r="AJ219" s="206"/>
      <c r="AK219" s="206"/>
      <c r="AL219" s="206"/>
      <c r="AM219" s="206">
        <v>21</v>
      </c>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44" t="s">
        <v>756</v>
      </c>
      <c r="D220" s="225"/>
      <c r="E220" s="229"/>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90" t="s">
        <v>358</v>
      </c>
      <c r="D221" s="281"/>
      <c r="E221" s="283"/>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91" t="s">
        <v>729</v>
      </c>
      <c r="D222" s="281"/>
      <c r="E222" s="283">
        <v>238</v>
      </c>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21"/>
      <c r="C223" s="291" t="s">
        <v>730</v>
      </c>
      <c r="D223" s="281"/>
      <c r="E223" s="283">
        <v>121.5</v>
      </c>
      <c r="F223" s="234"/>
      <c r="G223" s="234"/>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3"/>
      <c r="B224" s="221"/>
      <c r="C224" s="291" t="s">
        <v>731</v>
      </c>
      <c r="D224" s="281"/>
      <c r="E224" s="283">
        <v>83</v>
      </c>
      <c r="F224" s="234"/>
      <c r="G224" s="234"/>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91" t="s">
        <v>732</v>
      </c>
      <c r="D225" s="281"/>
      <c r="E225" s="283">
        <v>194.5</v>
      </c>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90" t="s">
        <v>360</v>
      </c>
      <c r="D226" s="281"/>
      <c r="E226" s="283"/>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773</v>
      </c>
      <c r="D227" s="225"/>
      <c r="E227" s="229">
        <v>96.82</v>
      </c>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758</v>
      </c>
      <c r="D228" s="225"/>
      <c r="E228" s="229"/>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90" t="s">
        <v>358</v>
      </c>
      <c r="D229" s="281"/>
      <c r="E229" s="283"/>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91" t="s">
        <v>472</v>
      </c>
      <c r="D230" s="281"/>
      <c r="E230" s="283">
        <v>313.45999999999998</v>
      </c>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90" t="s">
        <v>360</v>
      </c>
      <c r="D231" s="281"/>
      <c r="E231" s="283"/>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774</v>
      </c>
      <c r="D232" s="225"/>
      <c r="E232" s="229">
        <v>67</v>
      </c>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604</v>
      </c>
      <c r="D233" s="225"/>
      <c r="E233" s="229"/>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90" t="s">
        <v>358</v>
      </c>
      <c r="D234" s="281"/>
      <c r="E234" s="283"/>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91" t="s">
        <v>736</v>
      </c>
      <c r="D235" s="281"/>
      <c r="E235" s="283">
        <v>160.6</v>
      </c>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90" t="s">
        <v>360</v>
      </c>
      <c r="D236" s="281"/>
      <c r="E236" s="283"/>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outlineLevel="1" x14ac:dyDescent="0.25">
      <c r="A237" s="253"/>
      <c r="B237" s="221"/>
      <c r="C237" s="244" t="s">
        <v>775</v>
      </c>
      <c r="D237" s="225"/>
      <c r="E237" s="229">
        <v>45.77</v>
      </c>
      <c r="F237" s="234"/>
      <c r="G237" s="234"/>
      <c r="H237" s="235"/>
      <c r="I237" s="255"/>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row>
    <row r="238" spans="1:60" outlineLevel="1" x14ac:dyDescent="0.25">
      <c r="A238" s="253"/>
      <c r="B238" s="221"/>
      <c r="C238" s="244" t="s">
        <v>606</v>
      </c>
      <c r="D238" s="225"/>
      <c r="E238" s="229"/>
      <c r="F238" s="234"/>
      <c r="G238" s="234"/>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21"/>
      <c r="C239" s="290" t="s">
        <v>358</v>
      </c>
      <c r="D239" s="281"/>
      <c r="E239" s="283"/>
      <c r="F239" s="234"/>
      <c r="G239" s="234"/>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3"/>
      <c r="B240" s="221"/>
      <c r="C240" s="291" t="s">
        <v>738</v>
      </c>
      <c r="D240" s="281"/>
      <c r="E240" s="283">
        <v>91.29</v>
      </c>
      <c r="F240" s="234"/>
      <c r="G240" s="234"/>
      <c r="H240" s="235"/>
      <c r="I240" s="255"/>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90" t="s">
        <v>360</v>
      </c>
      <c r="D241" s="281"/>
      <c r="E241" s="283"/>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44" t="s">
        <v>776</v>
      </c>
      <c r="D242" s="225"/>
      <c r="E242" s="229">
        <v>41.63</v>
      </c>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21"/>
      <c r="C243" s="244" t="s">
        <v>762</v>
      </c>
      <c r="D243" s="225"/>
      <c r="E243" s="229"/>
      <c r="F243" s="234"/>
      <c r="G243" s="234"/>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90" t="s">
        <v>358</v>
      </c>
      <c r="D244" s="281"/>
      <c r="E244" s="283"/>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91" t="s">
        <v>741</v>
      </c>
      <c r="D245" s="281"/>
      <c r="E245" s="283">
        <v>25</v>
      </c>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90" t="s">
        <v>360</v>
      </c>
      <c r="D246" s="281"/>
      <c r="E246" s="283"/>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44" t="s">
        <v>777</v>
      </c>
      <c r="D247" s="225"/>
      <c r="E247" s="229">
        <v>16.63</v>
      </c>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44" t="s">
        <v>764</v>
      </c>
      <c r="D248" s="225"/>
      <c r="E248" s="229"/>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90" t="s">
        <v>358</v>
      </c>
      <c r="D249" s="281"/>
      <c r="E249" s="283"/>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91" t="s">
        <v>778</v>
      </c>
      <c r="D250" s="281"/>
      <c r="E250" s="283">
        <v>1.84</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90" t="s">
        <v>360</v>
      </c>
      <c r="D251" s="281"/>
      <c r="E251" s="283"/>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44" t="s">
        <v>779</v>
      </c>
      <c r="D252" s="225"/>
      <c r="E252" s="229">
        <v>3.49</v>
      </c>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44" t="s">
        <v>766</v>
      </c>
      <c r="D253" s="225"/>
      <c r="E253" s="229"/>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44" t="s">
        <v>767</v>
      </c>
      <c r="D254" s="225"/>
      <c r="E254" s="229"/>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90" t="s">
        <v>358</v>
      </c>
      <c r="D255" s="281"/>
      <c r="E255" s="283"/>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91" t="s">
        <v>780</v>
      </c>
      <c r="D256" s="281"/>
      <c r="E256" s="283">
        <v>19.2</v>
      </c>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91" t="s">
        <v>781</v>
      </c>
      <c r="D257" s="281"/>
      <c r="E257" s="283">
        <v>17.239999999999998</v>
      </c>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90" t="s">
        <v>360</v>
      </c>
      <c r="D258" s="281"/>
      <c r="E258" s="283"/>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44" t="s">
        <v>782</v>
      </c>
      <c r="D259" s="225"/>
      <c r="E259" s="229">
        <v>69.239999999999995</v>
      </c>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x14ac:dyDescent="0.25">
      <c r="A260" s="251" t="s">
        <v>187</v>
      </c>
      <c r="B260" s="219" t="s">
        <v>133</v>
      </c>
      <c r="C260" s="241" t="s">
        <v>134</v>
      </c>
      <c r="D260" s="222"/>
      <c r="E260" s="226"/>
      <c r="F260" s="238">
        <f>SUM(G261:G304)</f>
        <v>0</v>
      </c>
      <c r="G260" s="239"/>
      <c r="H260" s="232"/>
      <c r="I260" s="254"/>
      <c r="AE260" t="s">
        <v>188</v>
      </c>
    </row>
    <row r="261" spans="1:60" outlineLevel="1" x14ac:dyDescent="0.25">
      <c r="A261" s="253"/>
      <c r="B261" s="278" t="s">
        <v>783</v>
      </c>
      <c r="C261" s="288"/>
      <c r="D261" s="280"/>
      <c r="E261" s="282"/>
      <c r="F261" s="285"/>
      <c r="G261" s="286"/>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v>0</v>
      </c>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2">
        <v>9</v>
      </c>
      <c r="B262" s="220" t="s">
        <v>784</v>
      </c>
      <c r="C262" s="242" t="s">
        <v>785</v>
      </c>
      <c r="D262" s="223" t="s">
        <v>456</v>
      </c>
      <c r="E262" s="227">
        <v>637</v>
      </c>
      <c r="F262" s="233"/>
      <c r="G262" s="234">
        <f>ROUND(E262*F262,2)</f>
        <v>0</v>
      </c>
      <c r="H262" s="235" t="s">
        <v>786</v>
      </c>
      <c r="I262" s="255" t="s">
        <v>192</v>
      </c>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t="s">
        <v>273</v>
      </c>
      <c r="AF262" s="206"/>
      <c r="AG262" s="206"/>
      <c r="AH262" s="206"/>
      <c r="AI262" s="206"/>
      <c r="AJ262" s="206"/>
      <c r="AK262" s="206"/>
      <c r="AL262" s="206"/>
      <c r="AM262" s="206">
        <v>21</v>
      </c>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756</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44" t="s">
        <v>787</v>
      </c>
      <c r="D264" s="225"/>
      <c r="E264" s="229">
        <v>238</v>
      </c>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44" t="s">
        <v>788</v>
      </c>
      <c r="D265" s="225"/>
      <c r="E265" s="229">
        <v>121.5</v>
      </c>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44" t="s">
        <v>789</v>
      </c>
      <c r="D266" s="225"/>
      <c r="E266" s="229">
        <v>83</v>
      </c>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3"/>
      <c r="B267" s="221"/>
      <c r="C267" s="244" t="s">
        <v>790</v>
      </c>
      <c r="D267" s="225"/>
      <c r="E267" s="229">
        <v>194.5</v>
      </c>
      <c r="F267" s="234"/>
      <c r="G267" s="234"/>
      <c r="H267" s="235"/>
      <c r="I267" s="255"/>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2">
        <v>10</v>
      </c>
      <c r="B268" s="220" t="s">
        <v>791</v>
      </c>
      <c r="C268" s="242" t="s">
        <v>792</v>
      </c>
      <c r="D268" s="223" t="s">
        <v>456</v>
      </c>
      <c r="E268" s="227">
        <v>313.45999999999998</v>
      </c>
      <c r="F268" s="233"/>
      <c r="G268" s="234">
        <f>ROUND(E268*F268,2)</f>
        <v>0</v>
      </c>
      <c r="H268" s="235" t="s">
        <v>786</v>
      </c>
      <c r="I268" s="255" t="s">
        <v>192</v>
      </c>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t="s">
        <v>273</v>
      </c>
      <c r="AF268" s="206"/>
      <c r="AG268" s="206"/>
      <c r="AH268" s="206"/>
      <c r="AI268" s="206"/>
      <c r="AJ268" s="206"/>
      <c r="AK268" s="206"/>
      <c r="AL268" s="206"/>
      <c r="AM268" s="206">
        <v>21</v>
      </c>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758</v>
      </c>
      <c r="D269" s="225"/>
      <c r="E269" s="229"/>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21"/>
      <c r="C270" s="244" t="s">
        <v>465</v>
      </c>
      <c r="D270" s="225"/>
      <c r="E270" s="229">
        <v>313.45999999999998</v>
      </c>
      <c r="F270" s="234"/>
      <c r="G270" s="234"/>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79" t="s">
        <v>793</v>
      </c>
      <c r="C271" s="289"/>
      <c r="D271" s="292"/>
      <c r="E271" s="293"/>
      <c r="F271" s="294"/>
      <c r="G271" s="287"/>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v>0</v>
      </c>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79" t="s">
        <v>794</v>
      </c>
      <c r="C272" s="289"/>
      <c r="D272" s="292"/>
      <c r="E272" s="293"/>
      <c r="F272" s="294"/>
      <c r="G272" s="287"/>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t="s">
        <v>267</v>
      </c>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2">
        <v>11</v>
      </c>
      <c r="B273" s="220" t="s">
        <v>795</v>
      </c>
      <c r="C273" s="242" t="s">
        <v>796</v>
      </c>
      <c r="D273" s="223" t="s">
        <v>366</v>
      </c>
      <c r="E273" s="227">
        <v>1551.0740000000001</v>
      </c>
      <c r="F273" s="233"/>
      <c r="G273" s="234">
        <f>ROUND(E273*F273,2)</f>
        <v>0</v>
      </c>
      <c r="H273" s="235" t="s">
        <v>786</v>
      </c>
      <c r="I273" s="255" t="s">
        <v>192</v>
      </c>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t="s">
        <v>273</v>
      </c>
      <c r="AF273" s="206"/>
      <c r="AG273" s="206"/>
      <c r="AH273" s="206"/>
      <c r="AI273" s="206"/>
      <c r="AJ273" s="206"/>
      <c r="AK273" s="206"/>
      <c r="AL273" s="206"/>
      <c r="AM273" s="206">
        <v>21</v>
      </c>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797</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767</v>
      </c>
      <c r="D275" s="225"/>
      <c r="E275" s="229"/>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21"/>
      <c r="C276" s="244" t="s">
        <v>756</v>
      </c>
      <c r="D276" s="225"/>
      <c r="E276" s="229"/>
      <c r="F276" s="234"/>
      <c r="G276" s="234"/>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90" t="s">
        <v>358</v>
      </c>
      <c r="D277" s="281"/>
      <c r="E277" s="283"/>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91" t="s">
        <v>729</v>
      </c>
      <c r="D278" s="281"/>
      <c r="E278" s="283">
        <v>238</v>
      </c>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91" t="s">
        <v>730</v>
      </c>
      <c r="D279" s="281"/>
      <c r="E279" s="283">
        <v>121.5</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91" t="s">
        <v>731</v>
      </c>
      <c r="D280" s="281"/>
      <c r="E280" s="283">
        <v>83</v>
      </c>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91" t="s">
        <v>732</v>
      </c>
      <c r="D281" s="281"/>
      <c r="E281" s="283">
        <v>194.5</v>
      </c>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21"/>
      <c r="C282" s="290" t="s">
        <v>360</v>
      </c>
      <c r="D282" s="281"/>
      <c r="E282" s="283"/>
      <c r="F282" s="234"/>
      <c r="G282" s="234"/>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3"/>
      <c r="B283" s="221"/>
      <c r="C283" s="244" t="s">
        <v>798</v>
      </c>
      <c r="D283" s="225"/>
      <c r="E283" s="229">
        <v>955.5</v>
      </c>
      <c r="F283" s="234"/>
      <c r="G283" s="234"/>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21"/>
      <c r="C284" s="244" t="s">
        <v>758</v>
      </c>
      <c r="D284" s="225"/>
      <c r="E284" s="229"/>
      <c r="F284" s="234"/>
      <c r="G284" s="234"/>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21"/>
      <c r="C285" s="290" t="s">
        <v>358</v>
      </c>
      <c r="D285" s="281"/>
      <c r="E285" s="283"/>
      <c r="F285" s="234"/>
      <c r="G285" s="234"/>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3"/>
      <c r="B286" s="221"/>
      <c r="C286" s="291" t="s">
        <v>472</v>
      </c>
      <c r="D286" s="281"/>
      <c r="E286" s="283">
        <v>313.45999999999998</v>
      </c>
      <c r="F286" s="234"/>
      <c r="G286" s="234"/>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90" t="s">
        <v>360</v>
      </c>
      <c r="D287" s="281"/>
      <c r="E287" s="283"/>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799</v>
      </c>
      <c r="D288" s="225"/>
      <c r="E288" s="229">
        <v>595.57000000000005</v>
      </c>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ht="19.95" outlineLevel="1" x14ac:dyDescent="0.25">
      <c r="A289" s="252">
        <v>12</v>
      </c>
      <c r="B289" s="220" t="s">
        <v>800</v>
      </c>
      <c r="C289" s="242" t="s">
        <v>801</v>
      </c>
      <c r="D289" s="223" t="s">
        <v>366</v>
      </c>
      <c r="E289" s="227">
        <v>1861.2888</v>
      </c>
      <c r="F289" s="233"/>
      <c r="G289" s="234">
        <f>ROUND(E289*F289,2)</f>
        <v>0</v>
      </c>
      <c r="H289" s="235" t="s">
        <v>357</v>
      </c>
      <c r="I289" s="255" t="s">
        <v>192</v>
      </c>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t="s">
        <v>193</v>
      </c>
      <c r="AF289" s="206"/>
      <c r="AG289" s="206"/>
      <c r="AH289" s="206"/>
      <c r="AI289" s="206"/>
      <c r="AJ289" s="206"/>
      <c r="AK289" s="206"/>
      <c r="AL289" s="206"/>
      <c r="AM289" s="206">
        <v>21</v>
      </c>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3"/>
      <c r="B290" s="221"/>
      <c r="C290" s="244" t="s">
        <v>797</v>
      </c>
      <c r="D290" s="225"/>
      <c r="E290" s="229"/>
      <c r="F290" s="234"/>
      <c r="G290" s="234"/>
      <c r="H290" s="235"/>
      <c r="I290" s="255"/>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767</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756</v>
      </c>
      <c r="D292" s="225"/>
      <c r="E292" s="229"/>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21"/>
      <c r="C293" s="290" t="s">
        <v>358</v>
      </c>
      <c r="D293" s="281"/>
      <c r="E293" s="283"/>
      <c r="F293" s="234"/>
      <c r="G293" s="234"/>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3"/>
      <c r="B294" s="221"/>
      <c r="C294" s="291" t="s">
        <v>729</v>
      </c>
      <c r="D294" s="281"/>
      <c r="E294" s="283">
        <v>238</v>
      </c>
      <c r="F294" s="234"/>
      <c r="G294" s="234"/>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91" t="s">
        <v>730</v>
      </c>
      <c r="D295" s="281"/>
      <c r="E295" s="283">
        <v>121.5</v>
      </c>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91" t="s">
        <v>731</v>
      </c>
      <c r="D296" s="281"/>
      <c r="E296" s="283">
        <v>83</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21"/>
      <c r="C297" s="291" t="s">
        <v>732</v>
      </c>
      <c r="D297" s="281"/>
      <c r="E297" s="283">
        <v>194.5</v>
      </c>
      <c r="F297" s="234"/>
      <c r="G297" s="234"/>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90" t="s">
        <v>360</v>
      </c>
      <c r="D298" s="281"/>
      <c r="E298" s="283"/>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802</v>
      </c>
      <c r="D299" s="225"/>
      <c r="E299" s="229">
        <v>1146.5999999999999</v>
      </c>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758</v>
      </c>
      <c r="D300" s="225"/>
      <c r="E300" s="229"/>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outlineLevel="1" x14ac:dyDescent="0.25">
      <c r="A301" s="253"/>
      <c r="B301" s="221"/>
      <c r="C301" s="290" t="s">
        <v>358</v>
      </c>
      <c r="D301" s="281"/>
      <c r="E301" s="283"/>
      <c r="F301" s="234"/>
      <c r="G301" s="234"/>
      <c r="H301" s="235"/>
      <c r="I301" s="255"/>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21"/>
      <c r="C302" s="291" t="s">
        <v>472</v>
      </c>
      <c r="D302" s="281"/>
      <c r="E302" s="283">
        <v>313.45999999999998</v>
      </c>
      <c r="F302" s="234"/>
      <c r="G302" s="234"/>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90" t="s">
        <v>360</v>
      </c>
      <c r="D303" s="281"/>
      <c r="E303" s="283"/>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803</v>
      </c>
      <c r="D304" s="225"/>
      <c r="E304" s="229">
        <v>714.69</v>
      </c>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x14ac:dyDescent="0.25">
      <c r="A305" s="251" t="s">
        <v>187</v>
      </c>
      <c r="B305" s="219" t="s">
        <v>137</v>
      </c>
      <c r="C305" s="241" t="s">
        <v>138</v>
      </c>
      <c r="D305" s="222"/>
      <c r="E305" s="226"/>
      <c r="F305" s="238">
        <f>SUM(G306:G343)</f>
        <v>0</v>
      </c>
      <c r="G305" s="239"/>
      <c r="H305" s="232"/>
      <c r="I305" s="254"/>
      <c r="AE305" t="s">
        <v>188</v>
      </c>
    </row>
    <row r="306" spans="1:60" outlineLevel="1" x14ac:dyDescent="0.25">
      <c r="A306" s="253"/>
      <c r="B306" s="278" t="s">
        <v>643</v>
      </c>
      <c r="C306" s="288"/>
      <c r="D306" s="280"/>
      <c r="E306" s="282"/>
      <c r="F306" s="285"/>
      <c r="G306" s="286"/>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v>0</v>
      </c>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3"/>
      <c r="B307" s="279" t="s">
        <v>644</v>
      </c>
      <c r="C307" s="289"/>
      <c r="D307" s="292"/>
      <c r="E307" s="293"/>
      <c r="F307" s="294"/>
      <c r="G307" s="287"/>
      <c r="H307" s="235"/>
      <c r="I307" s="255"/>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267</v>
      </c>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2">
        <v>13</v>
      </c>
      <c r="B308" s="220" t="s">
        <v>645</v>
      </c>
      <c r="C308" s="242" t="s">
        <v>646</v>
      </c>
      <c r="D308" s="223" t="s">
        <v>263</v>
      </c>
      <c r="E308" s="227">
        <v>56.009300000000003</v>
      </c>
      <c r="F308" s="233"/>
      <c r="G308" s="234">
        <f>ROUND(E308*F308,2)</f>
        <v>0</v>
      </c>
      <c r="H308" s="235" t="s">
        <v>647</v>
      </c>
      <c r="I308" s="255" t="s">
        <v>192</v>
      </c>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t="s">
        <v>273</v>
      </c>
      <c r="AF308" s="206"/>
      <c r="AG308" s="206"/>
      <c r="AH308" s="206"/>
      <c r="AI308" s="206"/>
      <c r="AJ308" s="206"/>
      <c r="AK308" s="206"/>
      <c r="AL308" s="206"/>
      <c r="AM308" s="206">
        <v>21</v>
      </c>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804</v>
      </c>
      <c r="D309" s="225"/>
      <c r="E309" s="229"/>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90" t="s">
        <v>358</v>
      </c>
      <c r="D310" s="281"/>
      <c r="E310" s="283"/>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91" t="s">
        <v>729</v>
      </c>
      <c r="D311" s="281"/>
      <c r="E311" s="283">
        <v>238</v>
      </c>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91" t="s">
        <v>730</v>
      </c>
      <c r="D312" s="281"/>
      <c r="E312" s="283">
        <v>121.5</v>
      </c>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91" t="s">
        <v>731</v>
      </c>
      <c r="D313" s="281"/>
      <c r="E313" s="283">
        <v>83</v>
      </c>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91" t="s">
        <v>732</v>
      </c>
      <c r="D314" s="281"/>
      <c r="E314" s="283">
        <v>194.5</v>
      </c>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90" t="s">
        <v>360</v>
      </c>
      <c r="D315" s="281"/>
      <c r="E315" s="283"/>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outlineLevel="1" x14ac:dyDescent="0.25">
      <c r="A316" s="253"/>
      <c r="B316" s="221"/>
      <c r="C316" s="244" t="s">
        <v>805</v>
      </c>
      <c r="D316" s="225"/>
      <c r="E316" s="229">
        <v>25.48</v>
      </c>
      <c r="F316" s="234"/>
      <c r="G316" s="234"/>
      <c r="H316" s="235"/>
      <c r="I316" s="255"/>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806</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90" t="s">
        <v>358</v>
      </c>
      <c r="D318" s="281"/>
      <c r="E318" s="283"/>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3"/>
      <c r="B319" s="221"/>
      <c r="C319" s="291" t="s">
        <v>472</v>
      </c>
      <c r="D319" s="281"/>
      <c r="E319" s="283">
        <v>313.45999999999998</v>
      </c>
      <c r="F319" s="234"/>
      <c r="G319" s="234"/>
      <c r="H319" s="235"/>
      <c r="I319" s="255"/>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90" t="s">
        <v>360</v>
      </c>
      <c r="D320" s="281"/>
      <c r="E320" s="283"/>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807</v>
      </c>
      <c r="D321" s="225"/>
      <c r="E321" s="229">
        <v>12.54</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outlineLevel="1" x14ac:dyDescent="0.25">
      <c r="A322" s="253"/>
      <c r="B322" s="221"/>
      <c r="C322" s="244" t="s">
        <v>648</v>
      </c>
      <c r="D322" s="225"/>
      <c r="E322" s="229"/>
      <c r="F322" s="234"/>
      <c r="G322" s="234"/>
      <c r="H322" s="235"/>
      <c r="I322" s="255"/>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3"/>
      <c r="B323" s="221"/>
      <c r="C323" s="290" t="s">
        <v>358</v>
      </c>
      <c r="D323" s="281"/>
      <c r="E323" s="283"/>
      <c r="F323" s="234"/>
      <c r="G323" s="234"/>
      <c r="H323" s="235"/>
      <c r="I323" s="255"/>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91" t="s">
        <v>736</v>
      </c>
      <c r="D324" s="281"/>
      <c r="E324" s="283">
        <v>160.6</v>
      </c>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3"/>
      <c r="B325" s="221"/>
      <c r="C325" s="290" t="s">
        <v>360</v>
      </c>
      <c r="D325" s="281"/>
      <c r="E325" s="283"/>
      <c r="F325" s="234"/>
      <c r="G325" s="234"/>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808</v>
      </c>
      <c r="D326" s="225"/>
      <c r="E326" s="229">
        <v>8.0299999999999994</v>
      </c>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3"/>
      <c r="B327" s="221"/>
      <c r="C327" s="244" t="s">
        <v>650</v>
      </c>
      <c r="D327" s="225"/>
      <c r="E327" s="229"/>
      <c r="F327" s="234"/>
      <c r="G327" s="234"/>
      <c r="H327" s="235"/>
      <c r="I327" s="255"/>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3"/>
      <c r="B328" s="221"/>
      <c r="C328" s="290" t="s">
        <v>358</v>
      </c>
      <c r="D328" s="281"/>
      <c r="E328" s="283"/>
      <c r="F328" s="234"/>
      <c r="G328" s="234"/>
      <c r="H328" s="235"/>
      <c r="I328" s="255"/>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91" t="s">
        <v>738</v>
      </c>
      <c r="D329" s="281"/>
      <c r="E329" s="283">
        <v>91.29</v>
      </c>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90" t="s">
        <v>360</v>
      </c>
      <c r="D330" s="281"/>
      <c r="E330" s="283"/>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809</v>
      </c>
      <c r="D331" s="225"/>
      <c r="E331" s="229">
        <v>5.48</v>
      </c>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810</v>
      </c>
      <c r="D332" s="225"/>
      <c r="E332" s="229"/>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90" t="s">
        <v>358</v>
      </c>
      <c r="D333" s="281"/>
      <c r="E333" s="283"/>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91" t="s">
        <v>741</v>
      </c>
      <c r="D334" s="281"/>
      <c r="E334" s="283">
        <v>25</v>
      </c>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90" t="s">
        <v>360</v>
      </c>
      <c r="D335" s="281"/>
      <c r="E335" s="283"/>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outlineLevel="1" x14ac:dyDescent="0.25">
      <c r="A336" s="253"/>
      <c r="B336" s="221"/>
      <c r="C336" s="244" t="s">
        <v>811</v>
      </c>
      <c r="D336" s="225"/>
      <c r="E336" s="229">
        <v>1.75</v>
      </c>
      <c r="F336" s="234"/>
      <c r="G336" s="234"/>
      <c r="H336" s="235"/>
      <c r="I336" s="255"/>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812</v>
      </c>
      <c r="D337" s="225"/>
      <c r="E337" s="229"/>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747</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813</v>
      </c>
      <c r="D339" s="225"/>
      <c r="E339" s="229">
        <v>0.25</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3"/>
      <c r="B340" s="221"/>
      <c r="C340" s="244" t="s">
        <v>814</v>
      </c>
      <c r="D340" s="225"/>
      <c r="E340" s="229"/>
      <c r="F340" s="234"/>
      <c r="G340" s="234"/>
      <c r="H340" s="235"/>
      <c r="I340" s="255"/>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815</v>
      </c>
      <c r="D341" s="225"/>
      <c r="E341" s="229">
        <v>0.51</v>
      </c>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816</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817</v>
      </c>
      <c r="D343" s="225"/>
      <c r="E343" s="229">
        <v>1.98</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x14ac:dyDescent="0.25">
      <c r="A344" s="251" t="s">
        <v>187</v>
      </c>
      <c r="B344" s="219" t="s">
        <v>143</v>
      </c>
      <c r="C344" s="241" t="s">
        <v>144</v>
      </c>
      <c r="D344" s="222"/>
      <c r="E344" s="226"/>
      <c r="F344" s="238">
        <f>SUM(G345:G413)</f>
        <v>0</v>
      </c>
      <c r="G344" s="239"/>
      <c r="H344" s="232"/>
      <c r="I344" s="254"/>
      <c r="AE344" t="s">
        <v>188</v>
      </c>
    </row>
    <row r="345" spans="1:60" outlineLevel="1" x14ac:dyDescent="0.25">
      <c r="A345" s="253"/>
      <c r="B345" s="278" t="s">
        <v>656</v>
      </c>
      <c r="C345" s="288"/>
      <c r="D345" s="280"/>
      <c r="E345" s="282"/>
      <c r="F345" s="285"/>
      <c r="G345" s="286"/>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v>0</v>
      </c>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79" t="s">
        <v>657</v>
      </c>
      <c r="C346" s="289"/>
      <c r="D346" s="292"/>
      <c r="E346" s="293"/>
      <c r="F346" s="294"/>
      <c r="G346" s="287"/>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267</v>
      </c>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2">
        <v>14</v>
      </c>
      <c r="B347" s="220" t="s">
        <v>658</v>
      </c>
      <c r="C347" s="242" t="s">
        <v>659</v>
      </c>
      <c r="D347" s="223" t="s">
        <v>456</v>
      </c>
      <c r="E347" s="227">
        <v>160.6</v>
      </c>
      <c r="F347" s="233"/>
      <c r="G347" s="234">
        <f>ROUND(E347*F347,2)</f>
        <v>0</v>
      </c>
      <c r="H347" s="235" t="s">
        <v>647</v>
      </c>
      <c r="I347" s="255" t="s">
        <v>192</v>
      </c>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t="s">
        <v>273</v>
      </c>
      <c r="AF347" s="206"/>
      <c r="AG347" s="206"/>
      <c r="AH347" s="206"/>
      <c r="AI347" s="206"/>
      <c r="AJ347" s="206"/>
      <c r="AK347" s="206"/>
      <c r="AL347" s="206"/>
      <c r="AM347" s="206">
        <v>21</v>
      </c>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44" t="s">
        <v>604</v>
      </c>
      <c r="D348" s="225"/>
      <c r="E348" s="229"/>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44" t="s">
        <v>818</v>
      </c>
      <c r="D349" s="225"/>
      <c r="E349" s="229">
        <v>160.6</v>
      </c>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2">
        <v>15</v>
      </c>
      <c r="B350" s="220" t="s">
        <v>661</v>
      </c>
      <c r="C350" s="242" t="s">
        <v>662</v>
      </c>
      <c r="D350" s="223" t="s">
        <v>456</v>
      </c>
      <c r="E350" s="227">
        <v>91.29</v>
      </c>
      <c r="F350" s="233"/>
      <c r="G350" s="234">
        <f>ROUND(E350*F350,2)</f>
        <v>0</v>
      </c>
      <c r="H350" s="235" t="s">
        <v>647</v>
      </c>
      <c r="I350" s="255" t="s">
        <v>192</v>
      </c>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t="s">
        <v>273</v>
      </c>
      <c r="AF350" s="206"/>
      <c r="AG350" s="206"/>
      <c r="AH350" s="206"/>
      <c r="AI350" s="206"/>
      <c r="AJ350" s="206"/>
      <c r="AK350" s="206"/>
      <c r="AL350" s="206"/>
      <c r="AM350" s="206">
        <v>21</v>
      </c>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44" t="s">
        <v>606</v>
      </c>
      <c r="D351" s="225"/>
      <c r="E351" s="229"/>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44" t="s">
        <v>819</v>
      </c>
      <c r="D352" s="225"/>
      <c r="E352" s="229">
        <v>91.29</v>
      </c>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2">
        <v>16</v>
      </c>
      <c r="B353" s="220" t="s">
        <v>820</v>
      </c>
      <c r="C353" s="242" t="s">
        <v>821</v>
      </c>
      <c r="D353" s="223" t="s">
        <v>456</v>
      </c>
      <c r="E353" s="227">
        <v>25</v>
      </c>
      <c r="F353" s="233"/>
      <c r="G353" s="234">
        <f>ROUND(E353*F353,2)</f>
        <v>0</v>
      </c>
      <c r="H353" s="235" t="s">
        <v>647</v>
      </c>
      <c r="I353" s="255" t="s">
        <v>192</v>
      </c>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t="s">
        <v>273</v>
      </c>
      <c r="AF353" s="206"/>
      <c r="AG353" s="206"/>
      <c r="AH353" s="206"/>
      <c r="AI353" s="206"/>
      <c r="AJ353" s="206"/>
      <c r="AK353" s="206"/>
      <c r="AL353" s="206"/>
      <c r="AM353" s="206">
        <v>21</v>
      </c>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44" t="s">
        <v>762</v>
      </c>
      <c r="D354" s="225"/>
      <c r="E354" s="229"/>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3"/>
      <c r="B355" s="221"/>
      <c r="C355" s="244" t="s">
        <v>822</v>
      </c>
      <c r="D355" s="225"/>
      <c r="E355" s="229">
        <v>25</v>
      </c>
      <c r="F355" s="234"/>
      <c r="G355" s="234"/>
      <c r="H355" s="235"/>
      <c r="I355" s="255"/>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79" t="s">
        <v>667</v>
      </c>
      <c r="C356" s="289"/>
      <c r="D356" s="292"/>
      <c r="E356" s="293"/>
      <c r="F356" s="294"/>
      <c r="G356" s="287"/>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v>0</v>
      </c>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79" t="s">
        <v>644</v>
      </c>
      <c r="C357" s="289"/>
      <c r="D357" s="292"/>
      <c r="E357" s="293"/>
      <c r="F357" s="294"/>
      <c r="G357" s="287"/>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t="s">
        <v>267</v>
      </c>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79" t="s">
        <v>668</v>
      </c>
      <c r="C358" s="289"/>
      <c r="D358" s="292"/>
      <c r="E358" s="293"/>
      <c r="F358" s="294"/>
      <c r="G358" s="287"/>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v>1</v>
      </c>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2">
        <v>17</v>
      </c>
      <c r="B359" s="220" t="s">
        <v>823</v>
      </c>
      <c r="C359" s="242" t="s">
        <v>659</v>
      </c>
      <c r="D359" s="223" t="s">
        <v>271</v>
      </c>
      <c r="E359" s="227">
        <v>19</v>
      </c>
      <c r="F359" s="233"/>
      <c r="G359" s="234">
        <f>ROUND(E359*F359,2)</f>
        <v>0</v>
      </c>
      <c r="H359" s="235" t="s">
        <v>647</v>
      </c>
      <c r="I359" s="255" t="s">
        <v>192</v>
      </c>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t="s">
        <v>273</v>
      </c>
      <c r="AF359" s="206"/>
      <c r="AG359" s="206"/>
      <c r="AH359" s="206"/>
      <c r="AI359" s="206"/>
      <c r="AJ359" s="206"/>
      <c r="AK359" s="206"/>
      <c r="AL359" s="206"/>
      <c r="AM359" s="206">
        <v>21</v>
      </c>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824</v>
      </c>
      <c r="D360" s="225"/>
      <c r="E360" s="229"/>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825</v>
      </c>
      <c r="D361" s="225"/>
      <c r="E361" s="229">
        <v>19</v>
      </c>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79" t="s">
        <v>667</v>
      </c>
      <c r="C362" s="289"/>
      <c r="D362" s="292"/>
      <c r="E362" s="293"/>
      <c r="F362" s="294"/>
      <c r="G362" s="287"/>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v>0</v>
      </c>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79" t="s">
        <v>644</v>
      </c>
      <c r="C363" s="289"/>
      <c r="D363" s="292"/>
      <c r="E363" s="293"/>
      <c r="F363" s="294"/>
      <c r="G363" s="287"/>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t="s">
        <v>267</v>
      </c>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79" t="s">
        <v>668</v>
      </c>
      <c r="C364" s="289"/>
      <c r="D364" s="292"/>
      <c r="E364" s="293"/>
      <c r="F364" s="294"/>
      <c r="G364" s="287"/>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v>1</v>
      </c>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2">
        <v>18</v>
      </c>
      <c r="B365" s="220" t="s">
        <v>669</v>
      </c>
      <c r="C365" s="242" t="s">
        <v>662</v>
      </c>
      <c r="D365" s="223" t="s">
        <v>271</v>
      </c>
      <c r="E365" s="227">
        <v>9</v>
      </c>
      <c r="F365" s="233"/>
      <c r="G365" s="234">
        <f>ROUND(E365*F365,2)</f>
        <v>0</v>
      </c>
      <c r="H365" s="235" t="s">
        <v>647</v>
      </c>
      <c r="I365" s="255" t="s">
        <v>192</v>
      </c>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t="s">
        <v>273</v>
      </c>
      <c r="AF365" s="206"/>
      <c r="AG365" s="206"/>
      <c r="AH365" s="206"/>
      <c r="AI365" s="206"/>
      <c r="AJ365" s="206"/>
      <c r="AK365" s="206"/>
      <c r="AL365" s="206"/>
      <c r="AM365" s="206">
        <v>21</v>
      </c>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826</v>
      </c>
      <c r="D366" s="225"/>
      <c r="E366" s="229"/>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outlineLevel="1" x14ac:dyDescent="0.25">
      <c r="A367" s="253"/>
      <c r="B367" s="221"/>
      <c r="C367" s="244" t="s">
        <v>827</v>
      </c>
      <c r="D367" s="225"/>
      <c r="E367" s="229">
        <v>9</v>
      </c>
      <c r="F367" s="234"/>
      <c r="G367" s="234"/>
      <c r="H367" s="235"/>
      <c r="I367" s="255"/>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row>
    <row r="368" spans="1:60" outlineLevel="1" x14ac:dyDescent="0.25">
      <c r="A368" s="253"/>
      <c r="B368" s="279" t="s">
        <v>677</v>
      </c>
      <c r="C368" s="289"/>
      <c r="D368" s="292"/>
      <c r="E368" s="293"/>
      <c r="F368" s="294"/>
      <c r="G368" s="287"/>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v>0</v>
      </c>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ht="20.5" outlineLevel="1" x14ac:dyDescent="0.25">
      <c r="A369" s="253"/>
      <c r="B369" s="279" t="s">
        <v>678</v>
      </c>
      <c r="C369" s="289"/>
      <c r="D369" s="292"/>
      <c r="E369" s="293"/>
      <c r="F369" s="294"/>
      <c r="G369" s="287"/>
      <c r="H369" s="235"/>
      <c r="I369" s="255"/>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267</v>
      </c>
      <c r="AF369" s="206"/>
      <c r="AG369" s="206"/>
      <c r="AH369" s="206"/>
      <c r="AI369" s="206"/>
      <c r="AJ369" s="206"/>
      <c r="AK369" s="206"/>
      <c r="AL369" s="206"/>
      <c r="AM369" s="206"/>
      <c r="AN369" s="206"/>
      <c r="AO369" s="206"/>
      <c r="AP369" s="206"/>
      <c r="AQ369" s="206"/>
      <c r="AR369" s="206"/>
      <c r="AS369" s="206"/>
      <c r="AT369" s="206"/>
      <c r="AU369" s="206"/>
      <c r="AV369" s="206"/>
      <c r="AW369" s="206"/>
      <c r="AX369" s="206"/>
      <c r="AY369" s="206"/>
      <c r="AZ369" s="211" t="str">
        <f>B369</f>
        <v>kanalizační, obložením dna betonem C 25/30 z cementu portlandského nebo struskoportlandského, podkladní prstenec z prostého betonu C -/7,5 pod poklop do výšky 10 cm, dodávka a osazení poklopu litinového kruhového včetně rámu.</v>
      </c>
      <c r="BA369" s="206"/>
      <c r="BB369" s="206"/>
      <c r="BC369" s="206"/>
      <c r="BD369" s="206"/>
      <c r="BE369" s="206"/>
      <c r="BF369" s="206"/>
      <c r="BG369" s="206"/>
      <c r="BH369" s="206"/>
    </row>
    <row r="370" spans="1:60" outlineLevel="1" x14ac:dyDescent="0.25">
      <c r="A370" s="253"/>
      <c r="B370" s="279" t="s">
        <v>679</v>
      </c>
      <c r="C370" s="289"/>
      <c r="D370" s="292"/>
      <c r="E370" s="293"/>
      <c r="F370" s="294"/>
      <c r="G370" s="287"/>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v>1</v>
      </c>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2">
        <v>19</v>
      </c>
      <c r="B371" s="220" t="s">
        <v>680</v>
      </c>
      <c r="C371" s="242" t="s">
        <v>681</v>
      </c>
      <c r="D371" s="223" t="s">
        <v>271</v>
      </c>
      <c r="E371" s="227">
        <v>1</v>
      </c>
      <c r="F371" s="233"/>
      <c r="G371" s="234">
        <f>ROUND(E371*F371,2)</f>
        <v>0</v>
      </c>
      <c r="H371" s="235" t="s">
        <v>389</v>
      </c>
      <c r="I371" s="255" t="s">
        <v>192</v>
      </c>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t="s">
        <v>273</v>
      </c>
      <c r="AF371" s="206"/>
      <c r="AG371" s="206"/>
      <c r="AH371" s="206"/>
      <c r="AI371" s="206"/>
      <c r="AJ371" s="206"/>
      <c r="AK371" s="206"/>
      <c r="AL371" s="206"/>
      <c r="AM371" s="206">
        <v>21</v>
      </c>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44" t="s">
        <v>828</v>
      </c>
      <c r="D372" s="225"/>
      <c r="E372" s="229"/>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44" t="s">
        <v>829</v>
      </c>
      <c r="D373" s="225"/>
      <c r="E373" s="229"/>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684</v>
      </c>
      <c r="D374" s="225"/>
      <c r="E374" s="229"/>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217</v>
      </c>
      <c r="D375" s="225"/>
      <c r="E375" s="229">
        <v>1</v>
      </c>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79" t="s">
        <v>830</v>
      </c>
      <c r="C376" s="289"/>
      <c r="D376" s="292"/>
      <c r="E376" s="293"/>
      <c r="F376" s="294"/>
      <c r="G376" s="287"/>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v>0</v>
      </c>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79" t="s">
        <v>831</v>
      </c>
      <c r="C377" s="289"/>
      <c r="D377" s="292"/>
      <c r="E377" s="293"/>
      <c r="F377" s="294"/>
      <c r="G377" s="287"/>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v>1</v>
      </c>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2">
        <v>20</v>
      </c>
      <c r="B378" s="220" t="s">
        <v>832</v>
      </c>
      <c r="C378" s="242" t="s">
        <v>833</v>
      </c>
      <c r="D378" s="223" t="s">
        <v>271</v>
      </c>
      <c r="E378" s="227">
        <v>5</v>
      </c>
      <c r="F378" s="233"/>
      <c r="G378" s="234">
        <f>ROUND(E378*F378,2)</f>
        <v>0</v>
      </c>
      <c r="H378" s="235" t="s">
        <v>389</v>
      </c>
      <c r="I378" s="255" t="s">
        <v>192</v>
      </c>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t="s">
        <v>273</v>
      </c>
      <c r="AF378" s="206"/>
      <c r="AG378" s="206"/>
      <c r="AH378" s="206"/>
      <c r="AI378" s="206"/>
      <c r="AJ378" s="206"/>
      <c r="AK378" s="206"/>
      <c r="AL378" s="206"/>
      <c r="AM378" s="206">
        <v>21</v>
      </c>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834</v>
      </c>
      <c r="D379" s="225"/>
      <c r="E379" s="229"/>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3"/>
      <c r="B380" s="221"/>
      <c r="C380" s="244" t="s">
        <v>835</v>
      </c>
      <c r="D380" s="225"/>
      <c r="E380" s="229"/>
      <c r="F380" s="234"/>
      <c r="G380" s="234"/>
      <c r="H380" s="235"/>
      <c r="I380" s="255"/>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outlineLevel="1" x14ac:dyDescent="0.25">
      <c r="A381" s="253"/>
      <c r="B381" s="221"/>
      <c r="C381" s="244" t="s">
        <v>836</v>
      </c>
      <c r="D381" s="225"/>
      <c r="E381" s="229">
        <v>5</v>
      </c>
      <c r="F381" s="234"/>
      <c r="G381" s="234"/>
      <c r="H381" s="235"/>
      <c r="I381" s="255"/>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ht="19.95" outlineLevel="1" x14ac:dyDescent="0.25">
      <c r="A382" s="252">
        <v>21</v>
      </c>
      <c r="B382" s="220" t="s">
        <v>837</v>
      </c>
      <c r="C382" s="242" t="s">
        <v>838</v>
      </c>
      <c r="D382" s="223" t="s">
        <v>271</v>
      </c>
      <c r="E382" s="227">
        <v>1</v>
      </c>
      <c r="F382" s="233"/>
      <c r="G382" s="234">
        <f>ROUND(E382*F382,2)</f>
        <v>0</v>
      </c>
      <c r="H382" s="235" t="s">
        <v>357</v>
      </c>
      <c r="I382" s="255" t="s">
        <v>192</v>
      </c>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t="s">
        <v>193</v>
      </c>
      <c r="AF382" s="206"/>
      <c r="AG382" s="206"/>
      <c r="AH382" s="206"/>
      <c r="AI382" s="206"/>
      <c r="AJ382" s="206"/>
      <c r="AK382" s="206"/>
      <c r="AL382" s="206"/>
      <c r="AM382" s="206">
        <v>21</v>
      </c>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44" t="s">
        <v>604</v>
      </c>
      <c r="D383" s="225"/>
      <c r="E383" s="229"/>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outlineLevel="1" x14ac:dyDescent="0.25">
      <c r="A384" s="253"/>
      <c r="B384" s="221"/>
      <c r="C384" s="244" t="s">
        <v>217</v>
      </c>
      <c r="D384" s="225"/>
      <c r="E384" s="229">
        <v>1</v>
      </c>
      <c r="F384" s="234"/>
      <c r="G384" s="234"/>
      <c r="H384" s="235"/>
      <c r="I384" s="255"/>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row>
    <row r="385" spans="1:60" ht="19.95" outlineLevel="1" x14ac:dyDescent="0.25">
      <c r="A385" s="252">
        <v>22</v>
      </c>
      <c r="B385" s="220" t="s">
        <v>693</v>
      </c>
      <c r="C385" s="242" t="s">
        <v>694</v>
      </c>
      <c r="D385" s="223" t="s">
        <v>271</v>
      </c>
      <c r="E385" s="227">
        <v>32</v>
      </c>
      <c r="F385" s="233"/>
      <c r="G385" s="234">
        <f>ROUND(E385*F385,2)</f>
        <v>0</v>
      </c>
      <c r="H385" s="235" t="s">
        <v>357</v>
      </c>
      <c r="I385" s="255" t="s">
        <v>192</v>
      </c>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t="s">
        <v>193</v>
      </c>
      <c r="AF385" s="206"/>
      <c r="AG385" s="206"/>
      <c r="AH385" s="206"/>
      <c r="AI385" s="206"/>
      <c r="AJ385" s="206"/>
      <c r="AK385" s="206"/>
      <c r="AL385" s="206"/>
      <c r="AM385" s="206">
        <v>21</v>
      </c>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21"/>
      <c r="C386" s="244" t="s">
        <v>604</v>
      </c>
      <c r="D386" s="225"/>
      <c r="E386" s="229"/>
      <c r="F386" s="234"/>
      <c r="G386" s="234"/>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21"/>
      <c r="C387" s="244" t="s">
        <v>839</v>
      </c>
      <c r="D387" s="225"/>
      <c r="E387" s="229">
        <v>14</v>
      </c>
      <c r="F387" s="234"/>
      <c r="G387" s="234"/>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outlineLevel="1" x14ac:dyDescent="0.25">
      <c r="A388" s="253"/>
      <c r="B388" s="221"/>
      <c r="C388" s="244" t="s">
        <v>703</v>
      </c>
      <c r="D388" s="225"/>
      <c r="E388" s="229">
        <v>18</v>
      </c>
      <c r="F388" s="234"/>
      <c r="G388" s="234"/>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row>
    <row r="389" spans="1:60" ht="19.95" outlineLevel="1" x14ac:dyDescent="0.25">
      <c r="A389" s="252">
        <v>23</v>
      </c>
      <c r="B389" s="220" t="s">
        <v>696</v>
      </c>
      <c r="C389" s="242" t="s">
        <v>697</v>
      </c>
      <c r="D389" s="223" t="s">
        <v>271</v>
      </c>
      <c r="E389" s="227">
        <v>2</v>
      </c>
      <c r="F389" s="233"/>
      <c r="G389" s="234">
        <f>ROUND(E389*F389,2)</f>
        <v>0</v>
      </c>
      <c r="H389" s="235" t="s">
        <v>357</v>
      </c>
      <c r="I389" s="255" t="s">
        <v>192</v>
      </c>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t="s">
        <v>193</v>
      </c>
      <c r="AF389" s="206"/>
      <c r="AG389" s="206"/>
      <c r="AH389" s="206"/>
      <c r="AI389" s="206"/>
      <c r="AJ389" s="206"/>
      <c r="AK389" s="206"/>
      <c r="AL389" s="206"/>
      <c r="AM389" s="206">
        <v>21</v>
      </c>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3"/>
      <c r="B390" s="221"/>
      <c r="C390" s="244" t="s">
        <v>606</v>
      </c>
      <c r="D390" s="225"/>
      <c r="E390" s="229"/>
      <c r="F390" s="234"/>
      <c r="G390" s="234"/>
      <c r="H390" s="235"/>
      <c r="I390" s="255"/>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outlineLevel="1" x14ac:dyDescent="0.25">
      <c r="A391" s="253"/>
      <c r="B391" s="221"/>
      <c r="C391" s="244" t="s">
        <v>483</v>
      </c>
      <c r="D391" s="225"/>
      <c r="E391" s="229">
        <v>2</v>
      </c>
      <c r="F391" s="234"/>
      <c r="G391" s="234"/>
      <c r="H391" s="235"/>
      <c r="I391" s="255"/>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row>
    <row r="392" spans="1:60" ht="19.95" outlineLevel="1" x14ac:dyDescent="0.25">
      <c r="A392" s="252">
        <v>24</v>
      </c>
      <c r="B392" s="220" t="s">
        <v>698</v>
      </c>
      <c r="C392" s="242" t="s">
        <v>699</v>
      </c>
      <c r="D392" s="223" t="s">
        <v>271</v>
      </c>
      <c r="E392" s="227">
        <v>18</v>
      </c>
      <c r="F392" s="233"/>
      <c r="G392" s="234">
        <f>ROUND(E392*F392,2)</f>
        <v>0</v>
      </c>
      <c r="H392" s="235" t="s">
        <v>357</v>
      </c>
      <c r="I392" s="255" t="s">
        <v>192</v>
      </c>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t="s">
        <v>193</v>
      </c>
      <c r="AF392" s="206"/>
      <c r="AG392" s="206"/>
      <c r="AH392" s="206"/>
      <c r="AI392" s="206"/>
      <c r="AJ392" s="206"/>
      <c r="AK392" s="206"/>
      <c r="AL392" s="206"/>
      <c r="AM392" s="206">
        <v>21</v>
      </c>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3"/>
      <c r="B393" s="221"/>
      <c r="C393" s="244" t="s">
        <v>606</v>
      </c>
      <c r="D393" s="225"/>
      <c r="E393" s="229"/>
      <c r="F393" s="234"/>
      <c r="G393" s="234"/>
      <c r="H393" s="235"/>
      <c r="I393" s="255"/>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44" t="s">
        <v>840</v>
      </c>
      <c r="D394" s="225"/>
      <c r="E394" s="229">
        <v>6</v>
      </c>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840</v>
      </c>
      <c r="D395" s="225"/>
      <c r="E395" s="229">
        <v>6</v>
      </c>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3"/>
      <c r="B396" s="221"/>
      <c r="C396" s="244" t="s">
        <v>840</v>
      </c>
      <c r="D396" s="225"/>
      <c r="E396" s="229">
        <v>6</v>
      </c>
      <c r="F396" s="234"/>
      <c r="G396" s="234"/>
      <c r="H396" s="235"/>
      <c r="I396" s="255"/>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ht="19.95" outlineLevel="1" x14ac:dyDescent="0.25">
      <c r="A397" s="252">
        <v>25</v>
      </c>
      <c r="B397" s="220" t="s">
        <v>841</v>
      </c>
      <c r="C397" s="242" t="s">
        <v>842</v>
      </c>
      <c r="D397" s="223" t="s">
        <v>271</v>
      </c>
      <c r="E397" s="227">
        <v>5</v>
      </c>
      <c r="F397" s="233"/>
      <c r="G397" s="234">
        <f>ROUND(E397*F397,2)</f>
        <v>0</v>
      </c>
      <c r="H397" s="235" t="s">
        <v>357</v>
      </c>
      <c r="I397" s="255" t="s">
        <v>192</v>
      </c>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t="s">
        <v>193</v>
      </c>
      <c r="AF397" s="206"/>
      <c r="AG397" s="206"/>
      <c r="AH397" s="206"/>
      <c r="AI397" s="206"/>
      <c r="AJ397" s="206"/>
      <c r="AK397" s="206"/>
      <c r="AL397" s="206"/>
      <c r="AM397" s="206">
        <v>21</v>
      </c>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762</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843</v>
      </c>
      <c r="D399" s="225"/>
      <c r="E399" s="229">
        <v>5</v>
      </c>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ht="19.95" outlineLevel="1" x14ac:dyDescent="0.25">
      <c r="A400" s="252">
        <v>26</v>
      </c>
      <c r="B400" s="220" t="s">
        <v>844</v>
      </c>
      <c r="C400" s="242" t="s">
        <v>845</v>
      </c>
      <c r="D400" s="223" t="s">
        <v>271</v>
      </c>
      <c r="E400" s="227">
        <v>19</v>
      </c>
      <c r="F400" s="233"/>
      <c r="G400" s="234">
        <f>ROUND(E400*F400,2)</f>
        <v>0</v>
      </c>
      <c r="H400" s="235" t="s">
        <v>357</v>
      </c>
      <c r="I400" s="255" t="s">
        <v>192</v>
      </c>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t="s">
        <v>193</v>
      </c>
      <c r="AF400" s="206"/>
      <c r="AG400" s="206"/>
      <c r="AH400" s="206"/>
      <c r="AI400" s="206"/>
      <c r="AJ400" s="206"/>
      <c r="AK400" s="206"/>
      <c r="AL400" s="206"/>
      <c r="AM400" s="206">
        <v>21</v>
      </c>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824</v>
      </c>
      <c r="D401" s="225"/>
      <c r="E401" s="229"/>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outlineLevel="1" x14ac:dyDescent="0.25">
      <c r="A402" s="253"/>
      <c r="B402" s="221"/>
      <c r="C402" s="244" t="s">
        <v>825</v>
      </c>
      <c r="D402" s="225"/>
      <c r="E402" s="229">
        <v>19</v>
      </c>
      <c r="F402" s="234"/>
      <c r="G402" s="234"/>
      <c r="H402" s="235"/>
      <c r="I402" s="255"/>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ht="19.95" outlineLevel="1" x14ac:dyDescent="0.25">
      <c r="A403" s="252">
        <v>27</v>
      </c>
      <c r="B403" s="220" t="s">
        <v>846</v>
      </c>
      <c r="C403" s="242" t="s">
        <v>847</v>
      </c>
      <c r="D403" s="223" t="s">
        <v>271</v>
      </c>
      <c r="E403" s="227">
        <v>9</v>
      </c>
      <c r="F403" s="233"/>
      <c r="G403" s="234">
        <f>ROUND(E403*F403,2)</f>
        <v>0</v>
      </c>
      <c r="H403" s="235" t="s">
        <v>357</v>
      </c>
      <c r="I403" s="255" t="s">
        <v>192</v>
      </c>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t="s">
        <v>193</v>
      </c>
      <c r="AF403" s="206"/>
      <c r="AG403" s="206"/>
      <c r="AH403" s="206"/>
      <c r="AI403" s="206"/>
      <c r="AJ403" s="206"/>
      <c r="AK403" s="206"/>
      <c r="AL403" s="206"/>
      <c r="AM403" s="206">
        <v>21</v>
      </c>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826</v>
      </c>
      <c r="D404" s="225"/>
      <c r="E404" s="229"/>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827</v>
      </c>
      <c r="D405" s="225"/>
      <c r="E405" s="229">
        <v>9</v>
      </c>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2">
        <v>28</v>
      </c>
      <c r="B406" s="220" t="s">
        <v>848</v>
      </c>
      <c r="C406" s="242" t="s">
        <v>849</v>
      </c>
      <c r="D406" s="223" t="s">
        <v>271</v>
      </c>
      <c r="E406" s="227">
        <v>1</v>
      </c>
      <c r="F406" s="233"/>
      <c r="G406" s="234">
        <f>ROUND(E406*F406,2)</f>
        <v>0</v>
      </c>
      <c r="H406" s="235"/>
      <c r="I406" s="255" t="s">
        <v>209</v>
      </c>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t="s">
        <v>193</v>
      </c>
      <c r="AF406" s="206"/>
      <c r="AG406" s="206"/>
      <c r="AH406" s="206"/>
      <c r="AI406" s="206"/>
      <c r="AJ406" s="206"/>
      <c r="AK406" s="206"/>
      <c r="AL406" s="206"/>
      <c r="AM406" s="206">
        <v>21</v>
      </c>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44" t="s">
        <v>850</v>
      </c>
      <c r="D407" s="225"/>
      <c r="E407" s="229"/>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44" t="s">
        <v>829</v>
      </c>
      <c r="D408" s="225"/>
      <c r="E408" s="229"/>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684</v>
      </c>
      <c r="D409" s="225"/>
      <c r="E409" s="229"/>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217</v>
      </c>
      <c r="D410" s="225"/>
      <c r="E410" s="229">
        <v>1</v>
      </c>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2">
        <v>29</v>
      </c>
      <c r="B411" s="220" t="s">
        <v>708</v>
      </c>
      <c r="C411" s="242" t="s">
        <v>851</v>
      </c>
      <c r="D411" s="223" t="s">
        <v>271</v>
      </c>
      <c r="E411" s="227">
        <v>1</v>
      </c>
      <c r="F411" s="233"/>
      <c r="G411" s="234">
        <f>ROUND(E411*F411,2)</f>
        <v>0</v>
      </c>
      <c r="H411" s="235"/>
      <c r="I411" s="255" t="s">
        <v>209</v>
      </c>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t="s">
        <v>193</v>
      </c>
      <c r="AF411" s="206"/>
      <c r="AG411" s="206"/>
      <c r="AH411" s="206"/>
      <c r="AI411" s="206"/>
      <c r="AJ411" s="206"/>
      <c r="AK411" s="206"/>
      <c r="AL411" s="206"/>
      <c r="AM411" s="206">
        <v>21</v>
      </c>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852</v>
      </c>
      <c r="D412" s="225"/>
      <c r="E412" s="229"/>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outlineLevel="1" x14ac:dyDescent="0.25">
      <c r="A413" s="253"/>
      <c r="B413" s="221"/>
      <c r="C413" s="244" t="s">
        <v>217</v>
      </c>
      <c r="D413" s="225"/>
      <c r="E413" s="229">
        <v>1</v>
      </c>
      <c r="F413" s="234"/>
      <c r="G413" s="234"/>
      <c r="H413" s="235"/>
      <c r="I413" s="255"/>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row>
    <row r="414" spans="1:60" x14ac:dyDescent="0.25">
      <c r="A414" s="251" t="s">
        <v>187</v>
      </c>
      <c r="B414" s="219" t="s">
        <v>155</v>
      </c>
      <c r="C414" s="241" t="s">
        <v>156</v>
      </c>
      <c r="D414" s="222"/>
      <c r="E414" s="226"/>
      <c r="F414" s="238">
        <f>SUM(G415:G417)</f>
        <v>0</v>
      </c>
      <c r="G414" s="239"/>
      <c r="H414" s="232"/>
      <c r="I414" s="254"/>
      <c r="AE414" t="s">
        <v>188</v>
      </c>
    </row>
    <row r="415" spans="1:60" outlineLevel="1" x14ac:dyDescent="0.25">
      <c r="A415" s="253"/>
      <c r="B415" s="278" t="s">
        <v>722</v>
      </c>
      <c r="C415" s="288"/>
      <c r="D415" s="280"/>
      <c r="E415" s="282"/>
      <c r="F415" s="285"/>
      <c r="G415" s="286"/>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v>0</v>
      </c>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3"/>
      <c r="B416" s="279" t="s">
        <v>723</v>
      </c>
      <c r="C416" s="289"/>
      <c r="D416" s="292"/>
      <c r="E416" s="293"/>
      <c r="F416" s="294"/>
      <c r="G416" s="287"/>
      <c r="H416" s="235"/>
      <c r="I416" s="255"/>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t="s">
        <v>267</v>
      </c>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ht="13.3" outlineLevel="1" thickBot="1" x14ac:dyDescent="0.3">
      <c r="A417" s="265">
        <v>30</v>
      </c>
      <c r="B417" s="266" t="s">
        <v>724</v>
      </c>
      <c r="C417" s="267" t="s">
        <v>725</v>
      </c>
      <c r="D417" s="268" t="s">
        <v>505</v>
      </c>
      <c r="E417" s="269">
        <v>417.29199</v>
      </c>
      <c r="F417" s="270"/>
      <c r="G417" s="271">
        <f>ROUND(E417*F417,2)</f>
        <v>0</v>
      </c>
      <c r="H417" s="272" t="s">
        <v>647</v>
      </c>
      <c r="I417" s="273" t="s">
        <v>192</v>
      </c>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t="s">
        <v>273</v>
      </c>
      <c r="AF417" s="206"/>
      <c r="AG417" s="206"/>
      <c r="AH417" s="206"/>
      <c r="AI417" s="206"/>
      <c r="AJ417" s="206"/>
      <c r="AK417" s="206"/>
      <c r="AL417" s="206"/>
      <c r="AM417" s="206">
        <v>21</v>
      </c>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hidden="1" x14ac:dyDescent="0.25">
      <c r="A418" s="54"/>
      <c r="B418" s="61" t="s">
        <v>249</v>
      </c>
      <c r="C418" s="245" t="s">
        <v>249</v>
      </c>
      <c r="D418" s="209"/>
      <c r="E418" s="207"/>
      <c r="F418" s="207"/>
      <c r="G418" s="207"/>
      <c r="H418" s="207"/>
      <c r="I418" s="208"/>
    </row>
    <row r="419" spans="1:60" hidden="1" x14ac:dyDescent="0.25">
      <c r="A419" s="246"/>
      <c r="B419" s="247" t="s">
        <v>248</v>
      </c>
      <c r="C419" s="248"/>
      <c r="D419" s="249"/>
      <c r="E419" s="246"/>
      <c r="F419" s="246"/>
      <c r="G419" s="250">
        <f>F8+F260+F305+F344+F414</f>
        <v>0</v>
      </c>
      <c r="H419" s="46"/>
      <c r="I419" s="46"/>
      <c r="AN419">
        <v>15</v>
      </c>
      <c r="AO419">
        <v>21</v>
      </c>
    </row>
    <row r="420" spans="1:60" x14ac:dyDescent="0.25">
      <c r="A420" s="46"/>
      <c r="B420" s="240"/>
      <c r="C420" s="240"/>
      <c r="D420" s="185"/>
      <c r="E420" s="46"/>
      <c r="F420" s="46"/>
      <c r="G420" s="46"/>
      <c r="H420" s="46"/>
      <c r="I420" s="46"/>
      <c r="AN420">
        <f>SUMIF(AM8:AM419,AN419,G8:G419)</f>
        <v>0</v>
      </c>
      <c r="AO420">
        <f>SUMIF(AM8:AM419,AO419,G8:G419)</f>
        <v>0</v>
      </c>
    </row>
    <row r="421" spans="1:60" x14ac:dyDescent="0.25">
      <c r="D421" s="183"/>
    </row>
    <row r="422" spans="1:60" x14ac:dyDescent="0.25">
      <c r="D422" s="183"/>
    </row>
    <row r="423" spans="1:60" x14ac:dyDescent="0.25">
      <c r="D423" s="183"/>
    </row>
    <row r="424" spans="1:60" x14ac:dyDescent="0.25">
      <c r="D424" s="183"/>
    </row>
    <row r="425" spans="1:60" x14ac:dyDescent="0.25">
      <c r="D425" s="183"/>
    </row>
    <row r="426" spans="1:60" x14ac:dyDescent="0.25">
      <c r="D426" s="183"/>
    </row>
    <row r="427" spans="1:60" x14ac:dyDescent="0.25">
      <c r="D427" s="183"/>
    </row>
    <row r="428" spans="1:60" x14ac:dyDescent="0.25">
      <c r="D428" s="183"/>
    </row>
    <row r="429" spans="1:60" x14ac:dyDescent="0.25">
      <c r="D429" s="183"/>
    </row>
    <row r="430" spans="1:60" x14ac:dyDescent="0.25">
      <c r="D430" s="183"/>
    </row>
    <row r="431" spans="1:60" x14ac:dyDescent="0.25">
      <c r="D431" s="183"/>
    </row>
    <row r="432" spans="1:60"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muEe4ApAryBSjzrGFKb3dhWZfoYt7j7/EXO7FNFrUy15LgrbbaWQyJPBRbfO/GHEIanWyE7GmhXrtSWx5hF8Yw==" saltValue="kp9ssM7rP+pnBPaKvHC+MA==" spinCount="100000" sheet="1"/>
  <mergeCells count="42">
    <mergeCell ref="B370:G370"/>
    <mergeCell ref="B376:G376"/>
    <mergeCell ref="B377:G377"/>
    <mergeCell ref="F414:G414"/>
    <mergeCell ref="B415:G415"/>
    <mergeCell ref="B416:G416"/>
    <mergeCell ref="B358:G358"/>
    <mergeCell ref="B362:G362"/>
    <mergeCell ref="B363:G363"/>
    <mergeCell ref="B364:G364"/>
    <mergeCell ref="B368:G368"/>
    <mergeCell ref="B369:G369"/>
    <mergeCell ref="B307:G307"/>
    <mergeCell ref="F344:G344"/>
    <mergeCell ref="B345:G345"/>
    <mergeCell ref="B346:G346"/>
    <mergeCell ref="B356:G356"/>
    <mergeCell ref="B357:G357"/>
    <mergeCell ref="F260:G260"/>
    <mergeCell ref="B261:G261"/>
    <mergeCell ref="B271:G271"/>
    <mergeCell ref="B272:G272"/>
    <mergeCell ref="F305:G305"/>
    <mergeCell ref="B306:G306"/>
    <mergeCell ref="B135:G135"/>
    <mergeCell ref="B136:G136"/>
    <mergeCell ref="B137:G137"/>
    <mergeCell ref="B174:G174"/>
    <mergeCell ref="B175:G175"/>
    <mergeCell ref="B214:G214"/>
    <mergeCell ref="B41:G41"/>
    <mergeCell ref="B42:G42"/>
    <mergeCell ref="B51:G51"/>
    <mergeCell ref="B52:G52"/>
    <mergeCell ref="B93:G93"/>
    <mergeCell ref="B94:G94"/>
    <mergeCell ref="A1:G1"/>
    <mergeCell ref="C7:G7"/>
    <mergeCell ref="F8:G8"/>
    <mergeCell ref="B9:G9"/>
    <mergeCell ref="B10:G10"/>
    <mergeCell ref="B40:G40"/>
  </mergeCells>
  <pageMargins left="0.59055118110236204" right="0.39370078740157499"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62</v>
      </c>
      <c r="C2" s="162" t="s">
        <v>63</v>
      </c>
      <c r="D2" s="92"/>
      <c r="E2" s="92"/>
      <c r="F2" s="92"/>
      <c r="G2" s="26" t="s">
        <v>15</v>
      </c>
      <c r="H2" s="277" t="s">
        <v>64</v>
      </c>
      <c r="O2" s="8" t="s">
        <v>253</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03</v>
      </c>
      <c r="H6" s="35"/>
    </row>
    <row r="7" spans="1:15" ht="15.65" customHeight="1" x14ac:dyDescent="0.3">
      <c r="B7" s="93" t="str">
        <f>C2</f>
        <v>Rozvody technického zasněžování</v>
      </c>
      <c r="C7" s="94"/>
      <c r="D7" s="94"/>
      <c r="E7" s="94"/>
      <c r="F7" s="94"/>
      <c r="G7" s="94"/>
      <c r="H7" s="35"/>
    </row>
    <row r="8" spans="1:15" ht="12.75" customHeight="1" x14ac:dyDescent="0.25">
      <c r="H8" s="35"/>
    </row>
    <row r="9" spans="1:15" ht="12.75" customHeight="1" x14ac:dyDescent="0.25">
      <c r="A9" s="32" t="s">
        <v>27</v>
      </c>
      <c r="B9" s="166" t="s">
        <v>853</v>
      </c>
      <c r="C9" s="166" t="s">
        <v>854</v>
      </c>
      <c r="D9" s="32"/>
      <c r="E9" s="32"/>
      <c r="F9" s="32"/>
      <c r="G9" s="32"/>
      <c r="H9" s="36"/>
      <c r="I9" s="32"/>
      <c r="J9" s="32"/>
    </row>
    <row r="10" spans="1:15" ht="12.75" customHeight="1" x14ac:dyDescent="0.25">
      <c r="A10" s="32"/>
      <c r="B10" s="166" t="s">
        <v>855</v>
      </c>
      <c r="C10" s="166" t="s">
        <v>856</v>
      </c>
      <c r="D10" s="32"/>
      <c r="E10" s="32"/>
      <c r="F10" s="32"/>
      <c r="G10" s="32"/>
      <c r="H10" s="36"/>
      <c r="I10" s="32"/>
      <c r="J10" s="32"/>
    </row>
    <row r="11" spans="1:15" ht="12.75" customHeight="1" x14ac:dyDescent="0.25">
      <c r="A11" s="32"/>
      <c r="B11" s="166" t="s">
        <v>857</v>
      </c>
      <c r="C11" s="166" t="s">
        <v>858</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859</v>
      </c>
      <c r="C13" s="166" t="s">
        <v>860</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64</v>
      </c>
      <c r="C15" s="166" t="s">
        <v>262</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456</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62</v>
      </c>
      <c r="B21" s="168" t="s">
        <v>861</v>
      </c>
      <c r="C21" s="167"/>
      <c r="D21" s="167"/>
      <c r="E21" s="167"/>
      <c r="F21" s="167"/>
      <c r="G21" s="169"/>
      <c r="H21" s="171">
        <f>'SO 03 SO 03 Pol'!G429</f>
        <v>0</v>
      </c>
      <c r="I21" s="32"/>
      <c r="J21" s="32"/>
      <c r="O21">
        <f>'SO 03 SO 03 Pol'!AN430</f>
        <v>0</v>
      </c>
      <c r="P21">
        <f>'SO 03 SO 03 Pol'!AO430</f>
        <v>0</v>
      </c>
    </row>
    <row r="22" spans="1:55" ht="12.75" customHeight="1" thickBot="1" x14ac:dyDescent="0.3">
      <c r="A22" s="177"/>
      <c r="B22" s="178" t="s">
        <v>180</v>
      </c>
      <c r="C22" s="179"/>
      <c r="D22" s="180" t="str">
        <f>B2</f>
        <v>SO 03</v>
      </c>
      <c r="E22" s="179"/>
      <c r="F22" s="179"/>
      <c r="G22" s="181"/>
      <c r="H22" s="182">
        <f>SUM(H21:H21)</f>
        <v>0</v>
      </c>
      <c r="I22" s="32"/>
      <c r="J22" s="32"/>
    </row>
    <row r="23" spans="1:55" ht="12.75" customHeight="1" x14ac:dyDescent="0.25">
      <c r="A23" s="32"/>
      <c r="B23" s="32"/>
      <c r="C23" s="32"/>
      <c r="D23" s="32"/>
      <c r="E23" s="32"/>
      <c r="F23" s="32"/>
      <c r="G23" s="32"/>
      <c r="H23" s="36"/>
      <c r="I23" s="32"/>
      <c r="J23" s="32"/>
    </row>
    <row r="24" spans="1:55" ht="13.3" thickBot="1" x14ac:dyDescent="0.3">
      <c r="A24" s="163" t="s">
        <v>250</v>
      </c>
      <c r="B24" s="164"/>
      <c r="C24" s="164"/>
      <c r="D24" s="210" t="s">
        <v>62</v>
      </c>
      <c r="E24" s="274" t="s">
        <v>861</v>
      </c>
      <c r="F24" s="274"/>
      <c r="G24" s="274"/>
      <c r="H24" s="274"/>
      <c r="I24" s="32"/>
      <c r="J24" s="32"/>
      <c r="BC24" s="132" t="str">
        <f>E24</f>
        <v>Technický vodovod 168x2,5 + NN + SLP</v>
      </c>
    </row>
    <row r="25" spans="1:55" ht="12.75" customHeight="1" x14ac:dyDescent="0.25">
      <c r="A25" s="172" t="s">
        <v>251</v>
      </c>
      <c r="B25" s="173"/>
      <c r="C25" s="174"/>
      <c r="D25" s="174"/>
      <c r="E25" s="174"/>
      <c r="F25" s="174"/>
      <c r="G25" s="175"/>
      <c r="H25" s="176" t="s">
        <v>178</v>
      </c>
      <c r="I25" s="32"/>
      <c r="J25" s="32"/>
    </row>
    <row r="26" spans="1:55" ht="12.75" customHeight="1" x14ac:dyDescent="0.25">
      <c r="A26" s="170" t="s">
        <v>117</v>
      </c>
      <c r="B26" s="168" t="s">
        <v>118</v>
      </c>
      <c r="C26" s="167"/>
      <c r="D26" s="167"/>
      <c r="E26" s="167"/>
      <c r="F26" s="167"/>
      <c r="G26" s="169"/>
      <c r="H26" s="275">
        <f>'SO 03 SO 03 Pol'!F8</f>
        <v>0</v>
      </c>
      <c r="I26" s="32"/>
      <c r="J26" s="32"/>
    </row>
    <row r="27" spans="1:55" ht="12.75" customHeight="1" x14ac:dyDescent="0.25">
      <c r="A27" s="170" t="s">
        <v>133</v>
      </c>
      <c r="B27" s="168" t="s">
        <v>134</v>
      </c>
      <c r="C27" s="167"/>
      <c r="D27" s="167"/>
      <c r="E27" s="167"/>
      <c r="F27" s="167"/>
      <c r="G27" s="169"/>
      <c r="H27" s="275">
        <f>'SO 03 SO 03 Pol'!F200</f>
        <v>0</v>
      </c>
      <c r="I27" s="32"/>
      <c r="J27" s="32"/>
    </row>
    <row r="28" spans="1:55" ht="12.75" customHeight="1" x14ac:dyDescent="0.25">
      <c r="A28" s="170" t="s">
        <v>137</v>
      </c>
      <c r="B28" s="168" t="s">
        <v>138</v>
      </c>
      <c r="C28" s="167"/>
      <c r="D28" s="167"/>
      <c r="E28" s="167"/>
      <c r="F28" s="167"/>
      <c r="G28" s="169"/>
      <c r="H28" s="275">
        <f>'SO 03 SO 03 Pol'!F223</f>
        <v>0</v>
      </c>
      <c r="I28" s="32"/>
      <c r="J28" s="32"/>
    </row>
    <row r="29" spans="1:55" ht="12.75" customHeight="1" x14ac:dyDescent="0.25">
      <c r="A29" s="170" t="s">
        <v>143</v>
      </c>
      <c r="B29" s="168" t="s">
        <v>144</v>
      </c>
      <c r="C29" s="167"/>
      <c r="D29" s="167"/>
      <c r="E29" s="167"/>
      <c r="F29" s="167"/>
      <c r="G29" s="169"/>
      <c r="H29" s="275">
        <f>'SO 03 SO 03 Pol'!F280</f>
        <v>0</v>
      </c>
      <c r="I29" s="32"/>
      <c r="J29" s="32"/>
    </row>
    <row r="30" spans="1:55" ht="12.75" customHeight="1" x14ac:dyDescent="0.25">
      <c r="A30" s="170" t="s">
        <v>145</v>
      </c>
      <c r="B30" s="168" t="s">
        <v>146</v>
      </c>
      <c r="C30" s="167"/>
      <c r="D30" s="167"/>
      <c r="E30" s="167"/>
      <c r="F30" s="167"/>
      <c r="G30" s="169"/>
      <c r="H30" s="275">
        <f>'SO 03 SO 03 Pol'!F292</f>
        <v>0</v>
      </c>
      <c r="I30" s="32"/>
      <c r="J30" s="32"/>
    </row>
    <row r="31" spans="1:55" ht="12.75" customHeight="1" x14ac:dyDescent="0.25">
      <c r="A31" s="170" t="s">
        <v>147</v>
      </c>
      <c r="B31" s="168" t="s">
        <v>148</v>
      </c>
      <c r="C31" s="167"/>
      <c r="D31" s="167"/>
      <c r="E31" s="167"/>
      <c r="F31" s="167"/>
      <c r="G31" s="169"/>
      <c r="H31" s="275">
        <f>'SO 03 SO 03 Pol'!F301</f>
        <v>0</v>
      </c>
      <c r="I31" s="32"/>
      <c r="J31" s="32"/>
    </row>
    <row r="32" spans="1:55" ht="12.75" customHeight="1" x14ac:dyDescent="0.25">
      <c r="A32" s="170" t="s">
        <v>151</v>
      </c>
      <c r="B32" s="168" t="s">
        <v>152</v>
      </c>
      <c r="C32" s="167"/>
      <c r="D32" s="167"/>
      <c r="E32" s="167"/>
      <c r="F32" s="167"/>
      <c r="G32" s="169"/>
      <c r="H32" s="275">
        <f>'SO 03 SO 03 Pol'!F319</f>
        <v>0</v>
      </c>
      <c r="I32" s="32"/>
      <c r="J32" s="32"/>
    </row>
    <row r="33" spans="1:10" ht="12.75" customHeight="1" x14ac:dyDescent="0.25">
      <c r="A33" s="170" t="s">
        <v>155</v>
      </c>
      <c r="B33" s="168" t="s">
        <v>156</v>
      </c>
      <c r="C33" s="167"/>
      <c r="D33" s="167"/>
      <c r="E33" s="167"/>
      <c r="F33" s="167"/>
      <c r="G33" s="169"/>
      <c r="H33" s="275">
        <f>'SO 03 SO 03 Pol'!F324</f>
        <v>0</v>
      </c>
      <c r="I33" s="32"/>
      <c r="J33" s="32"/>
    </row>
    <row r="34" spans="1:10" ht="12.75" customHeight="1" x14ac:dyDescent="0.25">
      <c r="A34" s="170" t="s">
        <v>163</v>
      </c>
      <c r="B34" s="168" t="s">
        <v>164</v>
      </c>
      <c r="C34" s="167"/>
      <c r="D34" s="167"/>
      <c r="E34" s="167"/>
      <c r="F34" s="167"/>
      <c r="G34" s="169"/>
      <c r="H34" s="275">
        <f>'SO 03 SO 03 Pol'!F328</f>
        <v>0</v>
      </c>
      <c r="I34" s="32"/>
      <c r="J34" s="32"/>
    </row>
    <row r="35" spans="1:10" ht="12.75" customHeight="1" x14ac:dyDescent="0.25">
      <c r="A35" s="170" t="s">
        <v>165</v>
      </c>
      <c r="B35" s="168" t="s">
        <v>166</v>
      </c>
      <c r="C35" s="167"/>
      <c r="D35" s="167"/>
      <c r="E35" s="167"/>
      <c r="F35" s="167"/>
      <c r="G35" s="169"/>
      <c r="H35" s="275">
        <f>'SO 03 SO 03 Pol'!F367</f>
        <v>0</v>
      </c>
      <c r="I35" s="32"/>
      <c r="J35" s="32"/>
    </row>
    <row r="36" spans="1:10" ht="12.75" customHeight="1" x14ac:dyDescent="0.25">
      <c r="A36" s="170" t="s">
        <v>167</v>
      </c>
      <c r="B36" s="168" t="s">
        <v>168</v>
      </c>
      <c r="C36" s="167"/>
      <c r="D36" s="167"/>
      <c r="E36" s="167"/>
      <c r="F36" s="167"/>
      <c r="G36" s="169"/>
      <c r="H36" s="275">
        <f>'SO 03 SO 03 Pol'!F413</f>
        <v>0</v>
      </c>
      <c r="I36" s="32"/>
      <c r="J36" s="32"/>
    </row>
    <row r="37" spans="1:10" ht="12.75" customHeight="1" thickBot="1" x14ac:dyDescent="0.3">
      <c r="A37" s="177"/>
      <c r="B37" s="178" t="s">
        <v>252</v>
      </c>
      <c r="C37" s="179"/>
      <c r="D37" s="180" t="str">
        <f>D24</f>
        <v>SO 03</v>
      </c>
      <c r="E37" s="179"/>
      <c r="F37" s="179"/>
      <c r="G37" s="181"/>
      <c r="H37" s="276">
        <f>SUM(H26:H36)</f>
        <v>0</v>
      </c>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yl2c+kf9PSV/tfBFMu1XAh8UJ0A31Gf+D6HI8elG6BgJ6IXG3zexBjQ0F4i4HN9xMronjqR76cpn9oSTLrJUJw==" saltValue="UBbHlQQwE5W7h+2NJ80afw==" spinCount="100000" sheet="1"/>
  <mergeCells count="4">
    <mergeCell ref="C2:F2"/>
    <mergeCell ref="A4:H4"/>
    <mergeCell ref="B7:G7"/>
    <mergeCell ref="E24:H2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62</v>
      </c>
      <c r="C3" s="214" t="s">
        <v>63</v>
      </c>
      <c r="D3" s="187"/>
      <c r="E3" s="186"/>
      <c r="F3" s="186"/>
      <c r="G3" s="189"/>
      <c r="AC3" s="8" t="s">
        <v>253</v>
      </c>
    </row>
    <row r="4" spans="1:60" ht="13.3" thickBot="1" x14ac:dyDescent="0.3">
      <c r="A4" s="196" t="s">
        <v>32</v>
      </c>
      <c r="B4" s="197" t="s">
        <v>62</v>
      </c>
      <c r="C4" s="215" t="s">
        <v>861</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SUM(G9:G199)</f>
        <v>0</v>
      </c>
      <c r="G8" s="231"/>
      <c r="H8" s="232"/>
      <c r="I8" s="254"/>
      <c r="AE8" t="s">
        <v>188</v>
      </c>
    </row>
    <row r="9" spans="1:60" outlineLevel="1" x14ac:dyDescent="0.25">
      <c r="A9" s="253"/>
      <c r="B9" s="278" t="s">
        <v>313</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314</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přehozením výkopku na přilehlém terénu na vzdálenost do 3 m od podélné osy rýhy nebo s naložením výkopku na dopravní prostředek.</v>
      </c>
      <c r="BA10" s="206"/>
      <c r="BB10" s="206"/>
      <c r="BC10" s="206"/>
      <c r="BD10" s="206"/>
      <c r="BE10" s="206"/>
      <c r="BF10" s="206"/>
      <c r="BG10" s="206"/>
      <c r="BH10" s="206"/>
    </row>
    <row r="11" spans="1:60" outlineLevel="1" x14ac:dyDescent="0.25">
      <c r="A11" s="252">
        <v>1</v>
      </c>
      <c r="B11" s="220" t="s">
        <v>862</v>
      </c>
      <c r="C11" s="242" t="s">
        <v>863</v>
      </c>
      <c r="D11" s="223" t="s">
        <v>263</v>
      </c>
      <c r="E11" s="227">
        <v>24.08</v>
      </c>
      <c r="F11" s="233"/>
      <c r="G11" s="234">
        <f>ROUND(E11*F11,2)</f>
        <v>0</v>
      </c>
      <c r="H11" s="235" t="s">
        <v>272</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273</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864</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4" t="s">
        <v>865</v>
      </c>
      <c r="D13" s="225"/>
      <c r="E13" s="229"/>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44" t="s">
        <v>866</v>
      </c>
      <c r="D14" s="225"/>
      <c r="E14" s="229">
        <v>24.08</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79" t="s">
        <v>575</v>
      </c>
      <c r="C15" s="289"/>
      <c r="D15" s="292"/>
      <c r="E15" s="293"/>
      <c r="F15" s="294"/>
      <c r="G15" s="287"/>
      <c r="H15" s="235"/>
      <c r="I15" s="255"/>
      <c r="J15" s="206"/>
      <c r="K15" s="206"/>
      <c r="L15" s="206"/>
      <c r="M15" s="206"/>
      <c r="N15" s="206"/>
      <c r="O15" s="206"/>
      <c r="P15" s="206"/>
      <c r="Q15" s="206"/>
      <c r="R15" s="206"/>
      <c r="S15" s="206"/>
      <c r="T15" s="206"/>
      <c r="U15" s="206"/>
      <c r="V15" s="206"/>
      <c r="W15" s="206"/>
      <c r="X15" s="206"/>
      <c r="Y15" s="206"/>
      <c r="Z15" s="206"/>
      <c r="AA15" s="206"/>
      <c r="AB15" s="206"/>
      <c r="AC15" s="206">
        <v>0</v>
      </c>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ht="20.5" outlineLevel="1" x14ac:dyDescent="0.25">
      <c r="A16" s="253"/>
      <c r="B16" s="279" t="s">
        <v>576</v>
      </c>
      <c r="C16" s="289"/>
      <c r="D16" s="292"/>
      <c r="E16" s="293"/>
      <c r="F16" s="294"/>
      <c r="G16" s="287"/>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t="s">
        <v>267</v>
      </c>
      <c r="AF16" s="206"/>
      <c r="AG16" s="206"/>
      <c r="AH16" s="206"/>
      <c r="AI16" s="206"/>
      <c r="AJ16" s="206"/>
      <c r="AK16" s="206"/>
      <c r="AL16" s="206"/>
      <c r="AM16" s="206"/>
      <c r="AN16" s="206"/>
      <c r="AO16" s="206"/>
      <c r="AP16" s="206"/>
      <c r="AQ16" s="206"/>
      <c r="AR16" s="206"/>
      <c r="AS16" s="206"/>
      <c r="AT16" s="206"/>
      <c r="AU16" s="206"/>
      <c r="AV16" s="206"/>
      <c r="AW16" s="206"/>
      <c r="AX16" s="206"/>
      <c r="AY16" s="206"/>
      <c r="AZ16" s="211" t="str">
        <f>B16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6" s="206"/>
      <c r="BB16" s="206"/>
      <c r="BC16" s="206"/>
      <c r="BD16" s="206"/>
      <c r="BE16" s="206"/>
      <c r="BF16" s="206"/>
      <c r="BG16" s="206"/>
      <c r="BH16" s="206"/>
    </row>
    <row r="17" spans="1:60" outlineLevel="1" x14ac:dyDescent="0.25">
      <c r="A17" s="252">
        <v>2</v>
      </c>
      <c r="B17" s="220" t="s">
        <v>867</v>
      </c>
      <c r="C17" s="242" t="s">
        <v>868</v>
      </c>
      <c r="D17" s="223" t="s">
        <v>263</v>
      </c>
      <c r="E17" s="227">
        <v>432</v>
      </c>
      <c r="F17" s="233"/>
      <c r="G17" s="234">
        <f>ROUND(E17*F17,2)</f>
        <v>0</v>
      </c>
      <c r="H17" s="235" t="s">
        <v>272</v>
      </c>
      <c r="I17" s="255" t="s">
        <v>192</v>
      </c>
      <c r="J17" s="206"/>
      <c r="K17" s="206"/>
      <c r="L17" s="206"/>
      <c r="M17" s="206"/>
      <c r="N17" s="206"/>
      <c r="O17" s="206"/>
      <c r="P17" s="206"/>
      <c r="Q17" s="206"/>
      <c r="R17" s="206"/>
      <c r="S17" s="206"/>
      <c r="T17" s="206"/>
      <c r="U17" s="206"/>
      <c r="V17" s="206"/>
      <c r="W17" s="206"/>
      <c r="X17" s="206"/>
      <c r="Y17" s="206"/>
      <c r="Z17" s="206"/>
      <c r="AA17" s="206"/>
      <c r="AB17" s="206"/>
      <c r="AC17" s="206"/>
      <c r="AD17" s="206"/>
      <c r="AE17" s="206" t="s">
        <v>273</v>
      </c>
      <c r="AF17" s="206"/>
      <c r="AG17" s="206"/>
      <c r="AH17" s="206"/>
      <c r="AI17" s="206"/>
      <c r="AJ17" s="206"/>
      <c r="AK17" s="206"/>
      <c r="AL17" s="206"/>
      <c r="AM17" s="206">
        <v>21</v>
      </c>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44" t="s">
        <v>864</v>
      </c>
      <c r="D18" s="225"/>
      <c r="E18" s="229"/>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44" t="s">
        <v>869</v>
      </c>
      <c r="D19" s="225"/>
      <c r="E19" s="229"/>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870</v>
      </c>
      <c r="D20" s="225"/>
      <c r="E20" s="229">
        <v>333.72</v>
      </c>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871</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872</v>
      </c>
      <c r="D22" s="225"/>
      <c r="E22" s="229">
        <v>52.92</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44" t="s">
        <v>873</v>
      </c>
      <c r="D23" s="225"/>
      <c r="E23" s="229"/>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44" t="s">
        <v>874</v>
      </c>
      <c r="D24" s="225"/>
      <c r="E24" s="229">
        <v>23.76</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44" t="s">
        <v>875</v>
      </c>
      <c r="D25" s="225"/>
      <c r="E25" s="229"/>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876</v>
      </c>
      <c r="D26" s="225"/>
      <c r="E26" s="229">
        <v>21.6</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79" t="s">
        <v>588</v>
      </c>
      <c r="C27" s="289"/>
      <c r="D27" s="292"/>
      <c r="E27" s="293"/>
      <c r="F27" s="294"/>
      <c r="G27" s="287"/>
      <c r="H27" s="235"/>
      <c r="I27" s="255"/>
      <c r="J27" s="206"/>
      <c r="K27" s="206"/>
      <c r="L27" s="206"/>
      <c r="M27" s="206"/>
      <c r="N27" s="206"/>
      <c r="O27" s="206"/>
      <c r="P27" s="206"/>
      <c r="Q27" s="206"/>
      <c r="R27" s="206"/>
      <c r="S27" s="206"/>
      <c r="T27" s="206"/>
      <c r="U27" s="206"/>
      <c r="V27" s="206"/>
      <c r="W27" s="206"/>
      <c r="X27" s="206"/>
      <c r="Y27" s="206"/>
      <c r="Z27" s="206"/>
      <c r="AA27" s="206"/>
      <c r="AB27" s="206"/>
      <c r="AC27" s="206">
        <v>0</v>
      </c>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ht="20.5" outlineLevel="1" x14ac:dyDescent="0.25">
      <c r="A28" s="253"/>
      <c r="B28" s="279" t="s">
        <v>589</v>
      </c>
      <c r="C28" s="289"/>
      <c r="D28" s="292"/>
      <c r="E28" s="293"/>
      <c r="F28" s="294"/>
      <c r="G28" s="287"/>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t="s">
        <v>267</v>
      </c>
      <c r="AF28" s="206"/>
      <c r="AG28" s="206"/>
      <c r="AH28" s="206"/>
      <c r="AI28" s="206"/>
      <c r="AJ28" s="206"/>
      <c r="AK28" s="206"/>
      <c r="AL28" s="206"/>
      <c r="AM28" s="206"/>
      <c r="AN28" s="206"/>
      <c r="AO28" s="206"/>
      <c r="AP28" s="206"/>
      <c r="AQ28" s="206"/>
      <c r="AR28" s="206"/>
      <c r="AS28" s="206"/>
      <c r="AT28" s="206"/>
      <c r="AU28" s="206"/>
      <c r="AV28" s="206"/>
      <c r="AW28" s="206"/>
      <c r="AX28" s="206"/>
      <c r="AY28" s="206"/>
      <c r="AZ28" s="211" t="str">
        <f>B28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28" s="206"/>
      <c r="BB28" s="206"/>
      <c r="BC28" s="206"/>
      <c r="BD28" s="206"/>
      <c r="BE28" s="206"/>
      <c r="BF28" s="206"/>
      <c r="BG28" s="206"/>
      <c r="BH28" s="206"/>
    </row>
    <row r="29" spans="1:60" outlineLevel="1" x14ac:dyDescent="0.25">
      <c r="A29" s="253"/>
      <c r="B29" s="279" t="s">
        <v>743</v>
      </c>
      <c r="C29" s="289"/>
      <c r="D29" s="292"/>
      <c r="E29" s="293"/>
      <c r="F29" s="294"/>
      <c r="G29" s="287"/>
      <c r="H29" s="235"/>
      <c r="I29" s="255"/>
      <c r="J29" s="206"/>
      <c r="K29" s="206"/>
      <c r="L29" s="206"/>
      <c r="M29" s="206"/>
      <c r="N29" s="206"/>
      <c r="O29" s="206"/>
      <c r="P29" s="206"/>
      <c r="Q29" s="206"/>
      <c r="R29" s="206"/>
      <c r="S29" s="206"/>
      <c r="T29" s="206"/>
      <c r="U29" s="206"/>
      <c r="V29" s="206"/>
      <c r="W29" s="206"/>
      <c r="X29" s="206"/>
      <c r="Y29" s="206"/>
      <c r="Z29" s="206"/>
      <c r="AA29" s="206"/>
      <c r="AB29" s="206"/>
      <c r="AC29" s="206">
        <v>1</v>
      </c>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2">
        <v>3</v>
      </c>
      <c r="B30" s="220" t="s">
        <v>744</v>
      </c>
      <c r="C30" s="242" t="s">
        <v>745</v>
      </c>
      <c r="D30" s="223" t="s">
        <v>263</v>
      </c>
      <c r="E30" s="227">
        <v>19</v>
      </c>
      <c r="F30" s="233"/>
      <c r="G30" s="234">
        <f>ROUND(E30*F30,2)</f>
        <v>0</v>
      </c>
      <c r="H30" s="235" t="s">
        <v>272</v>
      </c>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273</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4" t="s">
        <v>877</v>
      </c>
      <c r="D31" s="225"/>
      <c r="E31" s="229"/>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878</v>
      </c>
      <c r="D32" s="225"/>
      <c r="E32" s="229">
        <v>9.5</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878</v>
      </c>
      <c r="D33" s="225"/>
      <c r="E33" s="229">
        <v>9.5</v>
      </c>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79" t="s">
        <v>320</v>
      </c>
      <c r="C34" s="289"/>
      <c r="D34" s="292"/>
      <c r="E34" s="293"/>
      <c r="F34" s="294"/>
      <c r="G34" s="287"/>
      <c r="H34" s="235"/>
      <c r="I34" s="255"/>
      <c r="J34" s="206"/>
      <c r="K34" s="206"/>
      <c r="L34" s="206"/>
      <c r="M34" s="206"/>
      <c r="N34" s="206"/>
      <c r="O34" s="206"/>
      <c r="P34" s="206"/>
      <c r="Q34" s="206"/>
      <c r="R34" s="206"/>
      <c r="S34" s="206"/>
      <c r="T34" s="206"/>
      <c r="U34" s="206"/>
      <c r="V34" s="206"/>
      <c r="W34" s="206"/>
      <c r="X34" s="206"/>
      <c r="Y34" s="206"/>
      <c r="Z34" s="206"/>
      <c r="AA34" s="206"/>
      <c r="AB34" s="206"/>
      <c r="AC34" s="206">
        <v>0</v>
      </c>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79" t="s">
        <v>321</v>
      </c>
      <c r="C35" s="289"/>
      <c r="D35" s="292"/>
      <c r="E35" s="293"/>
      <c r="F35" s="294"/>
      <c r="G35" s="287"/>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t="s">
        <v>267</v>
      </c>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2">
        <v>4</v>
      </c>
      <c r="B36" s="220" t="s">
        <v>600</v>
      </c>
      <c r="C36" s="242" t="s">
        <v>601</v>
      </c>
      <c r="D36" s="223" t="s">
        <v>263</v>
      </c>
      <c r="E36" s="227">
        <v>641.20000000000005</v>
      </c>
      <c r="F36" s="233"/>
      <c r="G36" s="234">
        <f>ROUND(E36*F36,2)</f>
        <v>0</v>
      </c>
      <c r="H36" s="235" t="s">
        <v>272</v>
      </c>
      <c r="I36" s="255" t="s">
        <v>192</v>
      </c>
      <c r="J36" s="206"/>
      <c r="K36" s="206"/>
      <c r="L36" s="206"/>
      <c r="M36" s="206"/>
      <c r="N36" s="206"/>
      <c r="O36" s="206"/>
      <c r="P36" s="206"/>
      <c r="Q36" s="206"/>
      <c r="R36" s="206"/>
      <c r="S36" s="206"/>
      <c r="T36" s="206"/>
      <c r="U36" s="206"/>
      <c r="V36" s="206"/>
      <c r="W36" s="206"/>
      <c r="X36" s="206"/>
      <c r="Y36" s="206"/>
      <c r="Z36" s="206"/>
      <c r="AA36" s="206"/>
      <c r="AB36" s="206"/>
      <c r="AC36" s="206"/>
      <c r="AD36" s="206"/>
      <c r="AE36" s="206" t="s">
        <v>273</v>
      </c>
      <c r="AF36" s="206"/>
      <c r="AG36" s="206"/>
      <c r="AH36" s="206"/>
      <c r="AI36" s="206"/>
      <c r="AJ36" s="206"/>
      <c r="AK36" s="206"/>
      <c r="AL36" s="206"/>
      <c r="AM36" s="206">
        <v>21</v>
      </c>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602</v>
      </c>
      <c r="D37" s="225"/>
      <c r="E37" s="229"/>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44" t="s">
        <v>603</v>
      </c>
      <c r="D38" s="225"/>
      <c r="E38" s="229"/>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879</v>
      </c>
      <c r="D39" s="225"/>
      <c r="E39" s="229"/>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869</v>
      </c>
      <c r="D40" s="225"/>
      <c r="E40" s="229"/>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880</v>
      </c>
      <c r="D41" s="225"/>
      <c r="E41" s="229">
        <v>222.48</v>
      </c>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871</v>
      </c>
      <c r="D42" s="225"/>
      <c r="E42" s="229"/>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881</v>
      </c>
      <c r="D43" s="225"/>
      <c r="E43" s="229">
        <v>35.28</v>
      </c>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873</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44" t="s">
        <v>882</v>
      </c>
      <c r="D45" s="225"/>
      <c r="E45" s="229">
        <v>15.84</v>
      </c>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44" t="s">
        <v>875</v>
      </c>
      <c r="D46" s="225"/>
      <c r="E46" s="229"/>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883</v>
      </c>
      <c r="D47" s="225"/>
      <c r="E47" s="229">
        <v>14.4</v>
      </c>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865</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884</v>
      </c>
      <c r="D49" s="225"/>
      <c r="E49" s="229">
        <v>17.2</v>
      </c>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610</v>
      </c>
      <c r="D50" s="225"/>
      <c r="E50" s="229"/>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44" t="s">
        <v>885</v>
      </c>
      <c r="D51" s="225"/>
      <c r="E51" s="229">
        <v>305.2</v>
      </c>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602</v>
      </c>
      <c r="D52" s="225"/>
      <c r="E52" s="229"/>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44" t="s">
        <v>886</v>
      </c>
      <c r="D53" s="225"/>
      <c r="E53" s="229"/>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878</v>
      </c>
      <c r="D54" s="225"/>
      <c r="E54" s="229">
        <v>9.5</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44" t="s">
        <v>878</v>
      </c>
      <c r="D55" s="225"/>
      <c r="E55" s="229">
        <v>9.5</v>
      </c>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887</v>
      </c>
      <c r="D56" s="225"/>
      <c r="E56" s="229">
        <v>-1.8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887</v>
      </c>
      <c r="D57" s="225"/>
      <c r="E57" s="229">
        <v>-1.8</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888</v>
      </c>
      <c r="D58" s="225"/>
      <c r="E58" s="229"/>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878</v>
      </c>
      <c r="D59" s="225"/>
      <c r="E59" s="229">
        <v>9.5</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44" t="s">
        <v>878</v>
      </c>
      <c r="D60" s="225"/>
      <c r="E60" s="229">
        <v>9.5</v>
      </c>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887</v>
      </c>
      <c r="D61" s="225"/>
      <c r="E61" s="229">
        <v>-1.8</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44" t="s">
        <v>887</v>
      </c>
      <c r="D62" s="225"/>
      <c r="E62" s="229">
        <v>-1.8</v>
      </c>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2">
        <v>5</v>
      </c>
      <c r="B63" s="220" t="s">
        <v>322</v>
      </c>
      <c r="C63" s="242" t="s">
        <v>323</v>
      </c>
      <c r="D63" s="223" t="s">
        <v>263</v>
      </c>
      <c r="E63" s="227">
        <v>154.47999999999999</v>
      </c>
      <c r="F63" s="233"/>
      <c r="G63" s="234">
        <f>ROUND(E63*F63,2)</f>
        <v>0</v>
      </c>
      <c r="H63" s="235" t="s">
        <v>272</v>
      </c>
      <c r="I63" s="255" t="s">
        <v>192</v>
      </c>
      <c r="J63" s="206"/>
      <c r="K63" s="206"/>
      <c r="L63" s="206"/>
      <c r="M63" s="206"/>
      <c r="N63" s="206"/>
      <c r="O63" s="206"/>
      <c r="P63" s="206"/>
      <c r="Q63" s="206"/>
      <c r="R63" s="206"/>
      <c r="S63" s="206"/>
      <c r="T63" s="206"/>
      <c r="U63" s="206"/>
      <c r="V63" s="206"/>
      <c r="W63" s="206"/>
      <c r="X63" s="206"/>
      <c r="Y63" s="206"/>
      <c r="Z63" s="206"/>
      <c r="AA63" s="206"/>
      <c r="AB63" s="206"/>
      <c r="AC63" s="206"/>
      <c r="AD63" s="206"/>
      <c r="AE63" s="206" t="s">
        <v>273</v>
      </c>
      <c r="AF63" s="206"/>
      <c r="AG63" s="206"/>
      <c r="AH63" s="206"/>
      <c r="AI63" s="206"/>
      <c r="AJ63" s="206"/>
      <c r="AK63" s="206"/>
      <c r="AL63" s="206"/>
      <c r="AM63" s="206">
        <v>21</v>
      </c>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864</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865</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866</v>
      </c>
      <c r="D66" s="225"/>
      <c r="E66" s="229">
        <v>24.08</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864</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44" t="s">
        <v>869</v>
      </c>
      <c r="D68" s="225"/>
      <c r="E68" s="229"/>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870</v>
      </c>
      <c r="D69" s="225"/>
      <c r="E69" s="229">
        <v>333.72</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44" t="s">
        <v>871</v>
      </c>
      <c r="D70" s="225"/>
      <c r="E70" s="229"/>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872</v>
      </c>
      <c r="D71" s="225"/>
      <c r="E71" s="229">
        <v>52.92</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44" t="s">
        <v>873</v>
      </c>
      <c r="D72" s="225"/>
      <c r="E72" s="229"/>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874</v>
      </c>
      <c r="D73" s="225"/>
      <c r="E73" s="229">
        <v>23.76</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875</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876</v>
      </c>
      <c r="D75" s="225"/>
      <c r="E75" s="229">
        <v>21.6</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612</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889</v>
      </c>
      <c r="D77" s="225"/>
      <c r="E77" s="229">
        <v>-305.2</v>
      </c>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877</v>
      </c>
      <c r="D78" s="225"/>
      <c r="E78" s="229"/>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44" t="s">
        <v>878</v>
      </c>
      <c r="D79" s="225"/>
      <c r="E79" s="229">
        <v>9.5</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44" t="s">
        <v>878</v>
      </c>
      <c r="D80" s="225"/>
      <c r="E80" s="229">
        <v>9.5</v>
      </c>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890</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90" t="s">
        <v>358</v>
      </c>
      <c r="D82" s="281"/>
      <c r="E82" s="283"/>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91" t="s">
        <v>891</v>
      </c>
      <c r="D83" s="281"/>
      <c r="E83" s="283">
        <v>9.5</v>
      </c>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91" t="s">
        <v>891</v>
      </c>
      <c r="D84" s="281"/>
      <c r="E84" s="283">
        <v>9.5</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91" t="s">
        <v>892</v>
      </c>
      <c r="D85" s="281"/>
      <c r="E85" s="283">
        <v>-1.8</v>
      </c>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91" t="s">
        <v>892</v>
      </c>
      <c r="D86" s="281"/>
      <c r="E86" s="283">
        <v>-1.8</v>
      </c>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90" t="s">
        <v>360</v>
      </c>
      <c r="D87" s="281"/>
      <c r="E87" s="283"/>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893</v>
      </c>
      <c r="D88" s="225"/>
      <c r="E88" s="229">
        <v>-15.4</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79" t="s">
        <v>336</v>
      </c>
      <c r="C89" s="289"/>
      <c r="D89" s="292"/>
      <c r="E89" s="293"/>
      <c r="F89" s="294"/>
      <c r="G89" s="287"/>
      <c r="H89" s="235"/>
      <c r="I89" s="255"/>
      <c r="J89" s="206"/>
      <c r="K89" s="206"/>
      <c r="L89" s="206"/>
      <c r="M89" s="206"/>
      <c r="N89" s="206"/>
      <c r="O89" s="206"/>
      <c r="P89" s="206"/>
      <c r="Q89" s="206"/>
      <c r="R89" s="206"/>
      <c r="S89" s="206"/>
      <c r="T89" s="206"/>
      <c r="U89" s="206"/>
      <c r="V89" s="206"/>
      <c r="W89" s="206"/>
      <c r="X89" s="206"/>
      <c r="Y89" s="206"/>
      <c r="Z89" s="206"/>
      <c r="AA89" s="206"/>
      <c r="AB89" s="206"/>
      <c r="AC89" s="206">
        <v>0</v>
      </c>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79" t="s">
        <v>337</v>
      </c>
      <c r="C90" s="289"/>
      <c r="D90" s="292"/>
      <c r="E90" s="293"/>
      <c r="F90" s="294"/>
      <c r="G90" s="287"/>
      <c r="H90" s="235"/>
      <c r="I90" s="255"/>
      <c r="J90" s="206"/>
      <c r="K90" s="206"/>
      <c r="L90" s="206"/>
      <c r="M90" s="206"/>
      <c r="N90" s="206"/>
      <c r="O90" s="206"/>
      <c r="P90" s="206"/>
      <c r="Q90" s="206"/>
      <c r="R90" s="206"/>
      <c r="S90" s="206"/>
      <c r="T90" s="206"/>
      <c r="U90" s="206"/>
      <c r="V90" s="206"/>
      <c r="W90" s="206"/>
      <c r="X90" s="206"/>
      <c r="Y90" s="206"/>
      <c r="Z90" s="206"/>
      <c r="AA90" s="206"/>
      <c r="AB90" s="206"/>
      <c r="AC90" s="206">
        <v>1</v>
      </c>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2">
        <v>6</v>
      </c>
      <c r="B91" s="220" t="s">
        <v>338</v>
      </c>
      <c r="C91" s="242" t="s">
        <v>339</v>
      </c>
      <c r="D91" s="223" t="s">
        <v>263</v>
      </c>
      <c r="E91" s="227">
        <v>154.47999999999999</v>
      </c>
      <c r="F91" s="233"/>
      <c r="G91" s="234">
        <f>ROUND(E91*F91,2)</f>
        <v>0</v>
      </c>
      <c r="H91" s="235" t="s">
        <v>272</v>
      </c>
      <c r="I91" s="255" t="s">
        <v>192</v>
      </c>
      <c r="J91" s="206"/>
      <c r="K91" s="206"/>
      <c r="L91" s="206"/>
      <c r="M91" s="206"/>
      <c r="N91" s="206"/>
      <c r="O91" s="206"/>
      <c r="P91" s="206"/>
      <c r="Q91" s="206"/>
      <c r="R91" s="206"/>
      <c r="S91" s="206"/>
      <c r="T91" s="206"/>
      <c r="U91" s="206"/>
      <c r="V91" s="206"/>
      <c r="W91" s="206"/>
      <c r="X91" s="206"/>
      <c r="Y91" s="206"/>
      <c r="Z91" s="206"/>
      <c r="AA91" s="206"/>
      <c r="AB91" s="206"/>
      <c r="AC91" s="206"/>
      <c r="AD91" s="206"/>
      <c r="AE91" s="206" t="s">
        <v>273</v>
      </c>
      <c r="AF91" s="206"/>
      <c r="AG91" s="206"/>
      <c r="AH91" s="206"/>
      <c r="AI91" s="206"/>
      <c r="AJ91" s="206"/>
      <c r="AK91" s="206"/>
      <c r="AL91" s="206"/>
      <c r="AM91" s="206">
        <v>21</v>
      </c>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864</v>
      </c>
      <c r="D92" s="225"/>
      <c r="E92" s="229"/>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44" t="s">
        <v>865</v>
      </c>
      <c r="D93" s="225"/>
      <c r="E93" s="229"/>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866</v>
      </c>
      <c r="D94" s="225"/>
      <c r="E94" s="229">
        <v>24.08</v>
      </c>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44" t="s">
        <v>864</v>
      </c>
      <c r="D95" s="225"/>
      <c r="E95" s="229"/>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869</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870</v>
      </c>
      <c r="D97" s="225"/>
      <c r="E97" s="229">
        <v>333.72</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871</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872</v>
      </c>
      <c r="D99" s="225"/>
      <c r="E99" s="229">
        <v>52.92</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44" t="s">
        <v>873</v>
      </c>
      <c r="D100" s="225"/>
      <c r="E100" s="229"/>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874</v>
      </c>
      <c r="D101" s="225"/>
      <c r="E101" s="229">
        <v>23.76</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875</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876</v>
      </c>
      <c r="D103" s="225"/>
      <c r="E103" s="229">
        <v>21.6</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612</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889</v>
      </c>
      <c r="D105" s="225"/>
      <c r="E105" s="229">
        <v>-305.2</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877</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878</v>
      </c>
      <c r="D107" s="225"/>
      <c r="E107" s="229">
        <v>9.5</v>
      </c>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878</v>
      </c>
      <c r="D108" s="225"/>
      <c r="E108" s="229">
        <v>9.5</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890</v>
      </c>
      <c r="D109" s="225"/>
      <c r="E109" s="229"/>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90" t="s">
        <v>358</v>
      </c>
      <c r="D110" s="281"/>
      <c r="E110" s="283"/>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91" t="s">
        <v>891</v>
      </c>
      <c r="D111" s="281"/>
      <c r="E111" s="283">
        <v>9.5</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91" t="s">
        <v>891</v>
      </c>
      <c r="D112" s="281"/>
      <c r="E112" s="283">
        <v>9.5</v>
      </c>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91" t="s">
        <v>892</v>
      </c>
      <c r="D113" s="281"/>
      <c r="E113" s="283">
        <v>-1.8</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91" t="s">
        <v>892</v>
      </c>
      <c r="D114" s="281"/>
      <c r="E114" s="283">
        <v>-1.8</v>
      </c>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90" t="s">
        <v>360</v>
      </c>
      <c r="D115" s="281"/>
      <c r="E115" s="283"/>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893</v>
      </c>
      <c r="D116" s="225"/>
      <c r="E116" s="229">
        <v>-15.4</v>
      </c>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79" t="s">
        <v>342</v>
      </c>
      <c r="C117" s="289"/>
      <c r="D117" s="292"/>
      <c r="E117" s="293"/>
      <c r="F117" s="294"/>
      <c r="G117" s="287"/>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v>0</v>
      </c>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79" t="s">
        <v>343</v>
      </c>
      <c r="C118" s="289"/>
      <c r="D118" s="292"/>
      <c r="E118" s="293"/>
      <c r="F118" s="294"/>
      <c r="G118" s="287"/>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t="s">
        <v>267</v>
      </c>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79" t="s">
        <v>344</v>
      </c>
      <c r="C119" s="289"/>
      <c r="D119" s="292"/>
      <c r="E119" s="293"/>
      <c r="F119" s="294"/>
      <c r="G119" s="287"/>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v>1</v>
      </c>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2">
        <v>7</v>
      </c>
      <c r="B120" s="220" t="s">
        <v>345</v>
      </c>
      <c r="C120" s="242" t="s">
        <v>346</v>
      </c>
      <c r="D120" s="223" t="s">
        <v>263</v>
      </c>
      <c r="E120" s="227">
        <v>154.47999999999999</v>
      </c>
      <c r="F120" s="233"/>
      <c r="G120" s="234">
        <f>ROUND(E120*F120,2)</f>
        <v>0</v>
      </c>
      <c r="H120" s="235" t="s">
        <v>272</v>
      </c>
      <c r="I120" s="255" t="s">
        <v>192</v>
      </c>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t="s">
        <v>273</v>
      </c>
      <c r="AF120" s="206"/>
      <c r="AG120" s="206"/>
      <c r="AH120" s="206"/>
      <c r="AI120" s="206"/>
      <c r="AJ120" s="206"/>
      <c r="AK120" s="206"/>
      <c r="AL120" s="206"/>
      <c r="AM120" s="206">
        <v>21</v>
      </c>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864</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865</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866</v>
      </c>
      <c r="D123" s="225"/>
      <c r="E123" s="229">
        <v>24.08</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44" t="s">
        <v>864</v>
      </c>
      <c r="D124" s="225"/>
      <c r="E124" s="229"/>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869</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870</v>
      </c>
      <c r="D126" s="225"/>
      <c r="E126" s="229">
        <v>333.72</v>
      </c>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871</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872</v>
      </c>
      <c r="D128" s="225"/>
      <c r="E128" s="229">
        <v>52.92</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873</v>
      </c>
      <c r="D129" s="225"/>
      <c r="E129" s="229"/>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874</v>
      </c>
      <c r="D130" s="225"/>
      <c r="E130" s="229">
        <v>23.76</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875</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876</v>
      </c>
      <c r="D132" s="225"/>
      <c r="E132" s="229">
        <v>21.6</v>
      </c>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612</v>
      </c>
      <c r="D133" s="225"/>
      <c r="E133" s="229"/>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889</v>
      </c>
      <c r="D134" s="225"/>
      <c r="E134" s="229">
        <v>-305.2</v>
      </c>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877</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878</v>
      </c>
      <c r="D136" s="225"/>
      <c r="E136" s="229">
        <v>9.5</v>
      </c>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878</v>
      </c>
      <c r="D137" s="225"/>
      <c r="E137" s="229">
        <v>9.5</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21"/>
      <c r="C138" s="244" t="s">
        <v>890</v>
      </c>
      <c r="D138" s="225"/>
      <c r="E138" s="229"/>
      <c r="F138" s="234"/>
      <c r="G138" s="234"/>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90" t="s">
        <v>358</v>
      </c>
      <c r="D139" s="281"/>
      <c r="E139" s="283"/>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91" t="s">
        <v>891</v>
      </c>
      <c r="D140" s="281"/>
      <c r="E140" s="283">
        <v>9.5</v>
      </c>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91" t="s">
        <v>891</v>
      </c>
      <c r="D141" s="281"/>
      <c r="E141" s="283">
        <v>9.5</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91" t="s">
        <v>892</v>
      </c>
      <c r="D142" s="281"/>
      <c r="E142" s="283">
        <v>-1.8</v>
      </c>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91" t="s">
        <v>892</v>
      </c>
      <c r="D143" s="281"/>
      <c r="E143" s="283">
        <v>-1.8</v>
      </c>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90" t="s">
        <v>360</v>
      </c>
      <c r="D144" s="281"/>
      <c r="E144" s="283"/>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893</v>
      </c>
      <c r="D145" s="225"/>
      <c r="E145" s="229">
        <v>-15.4</v>
      </c>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79" t="s">
        <v>614</v>
      </c>
      <c r="C146" s="289"/>
      <c r="D146" s="292"/>
      <c r="E146" s="293"/>
      <c r="F146" s="294"/>
      <c r="G146" s="287"/>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v>0</v>
      </c>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79" t="s">
        <v>615</v>
      </c>
      <c r="C147" s="289"/>
      <c r="D147" s="292"/>
      <c r="E147" s="293"/>
      <c r="F147" s="294"/>
      <c r="G147" s="287"/>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t="s">
        <v>267</v>
      </c>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2">
        <v>8</v>
      </c>
      <c r="B148" s="220" t="s">
        <v>616</v>
      </c>
      <c r="C148" s="242" t="s">
        <v>617</v>
      </c>
      <c r="D148" s="223" t="s">
        <v>263</v>
      </c>
      <c r="E148" s="227">
        <v>305.2</v>
      </c>
      <c r="F148" s="233"/>
      <c r="G148" s="234">
        <f>ROUND(E148*F148,2)</f>
        <v>0</v>
      </c>
      <c r="H148" s="235" t="s">
        <v>272</v>
      </c>
      <c r="I148" s="255" t="s">
        <v>192</v>
      </c>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t="s">
        <v>273</v>
      </c>
      <c r="AF148" s="206"/>
      <c r="AG148" s="206"/>
      <c r="AH148" s="206"/>
      <c r="AI148" s="206"/>
      <c r="AJ148" s="206"/>
      <c r="AK148" s="206"/>
      <c r="AL148" s="206"/>
      <c r="AM148" s="206">
        <v>21</v>
      </c>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879</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869</v>
      </c>
      <c r="D150" s="225"/>
      <c r="E150" s="229"/>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880</v>
      </c>
      <c r="D151" s="225"/>
      <c r="E151" s="229">
        <v>222.48</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871</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881</v>
      </c>
      <c r="D153" s="225"/>
      <c r="E153" s="229">
        <v>35.28</v>
      </c>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873</v>
      </c>
      <c r="D154" s="225"/>
      <c r="E154" s="229"/>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44" t="s">
        <v>882</v>
      </c>
      <c r="D155" s="225"/>
      <c r="E155" s="229">
        <v>15.84</v>
      </c>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875</v>
      </c>
      <c r="D156" s="225"/>
      <c r="E156" s="229"/>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883</v>
      </c>
      <c r="D157" s="225"/>
      <c r="E157" s="229">
        <v>14.4</v>
      </c>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865</v>
      </c>
      <c r="D158" s="225"/>
      <c r="E158" s="229"/>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44" t="s">
        <v>884</v>
      </c>
      <c r="D159" s="225"/>
      <c r="E159" s="229">
        <v>17.2</v>
      </c>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79" t="s">
        <v>618</v>
      </c>
      <c r="C160" s="289"/>
      <c r="D160" s="292"/>
      <c r="E160" s="293"/>
      <c r="F160" s="294"/>
      <c r="G160" s="287"/>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v>0</v>
      </c>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ht="20.5" outlineLevel="1" x14ac:dyDescent="0.25">
      <c r="A161" s="253"/>
      <c r="B161" s="279" t="s">
        <v>619</v>
      </c>
      <c r="C161" s="289"/>
      <c r="D161" s="292"/>
      <c r="E161" s="293"/>
      <c r="F161" s="294"/>
      <c r="G161" s="287"/>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t="s">
        <v>267</v>
      </c>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11" t="str">
        <f>B161</f>
        <v>sypaninou z vhodných hornin tř. 1 - 4 nebo materiálem připraveným podél výkopu ve vzdálenosti do 3 m od jeho kraje, pro jakoukoliv hloubku výkopu a jakoukoliv míru zhutnění,</v>
      </c>
      <c r="BA161" s="206"/>
      <c r="BB161" s="206"/>
      <c r="BC161" s="206"/>
      <c r="BD161" s="206"/>
      <c r="BE161" s="206"/>
      <c r="BF161" s="206"/>
      <c r="BG161" s="206"/>
      <c r="BH161" s="206"/>
    </row>
    <row r="162" spans="1:60" outlineLevel="1" x14ac:dyDescent="0.25">
      <c r="A162" s="252">
        <v>9</v>
      </c>
      <c r="B162" s="220" t="s">
        <v>620</v>
      </c>
      <c r="C162" s="242" t="s">
        <v>350</v>
      </c>
      <c r="D162" s="223" t="s">
        <v>263</v>
      </c>
      <c r="E162" s="227">
        <v>126.84</v>
      </c>
      <c r="F162" s="233"/>
      <c r="G162" s="234">
        <f>ROUND(E162*F162,2)</f>
        <v>0</v>
      </c>
      <c r="H162" s="235" t="s">
        <v>272</v>
      </c>
      <c r="I162" s="255" t="s">
        <v>192</v>
      </c>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t="s">
        <v>273</v>
      </c>
      <c r="AF162" s="206"/>
      <c r="AG162" s="206"/>
      <c r="AH162" s="206"/>
      <c r="AI162" s="206"/>
      <c r="AJ162" s="206"/>
      <c r="AK162" s="206"/>
      <c r="AL162" s="206"/>
      <c r="AM162" s="206">
        <v>21</v>
      </c>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894</v>
      </c>
      <c r="D163" s="225"/>
      <c r="E163" s="229"/>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44" t="s">
        <v>869</v>
      </c>
      <c r="D164" s="225"/>
      <c r="E164" s="229"/>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44" t="s">
        <v>895</v>
      </c>
      <c r="D165" s="225"/>
      <c r="E165" s="229">
        <v>83.43</v>
      </c>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44" t="s">
        <v>871</v>
      </c>
      <c r="D166" s="225"/>
      <c r="E166" s="229"/>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896</v>
      </c>
      <c r="D167" s="225"/>
      <c r="E167" s="229">
        <v>13.23</v>
      </c>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873</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897</v>
      </c>
      <c r="D169" s="225"/>
      <c r="E169" s="229">
        <v>5.94</v>
      </c>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875</v>
      </c>
      <c r="D170" s="225"/>
      <c r="E170" s="229"/>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898</v>
      </c>
      <c r="D171" s="225"/>
      <c r="E171" s="229">
        <v>5.4</v>
      </c>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865</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899</v>
      </c>
      <c r="D173" s="225"/>
      <c r="E173" s="229">
        <v>3.44</v>
      </c>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44" t="s">
        <v>900</v>
      </c>
      <c r="D174" s="225"/>
      <c r="E174" s="229"/>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outlineLevel="1" x14ac:dyDescent="0.25">
      <c r="A175" s="253"/>
      <c r="B175" s="221"/>
      <c r="C175" s="244" t="s">
        <v>878</v>
      </c>
      <c r="D175" s="225"/>
      <c r="E175" s="229">
        <v>9.5</v>
      </c>
      <c r="F175" s="234"/>
      <c r="G175" s="234"/>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row>
    <row r="176" spans="1:60" outlineLevel="1" x14ac:dyDescent="0.25">
      <c r="A176" s="253"/>
      <c r="B176" s="221"/>
      <c r="C176" s="244" t="s">
        <v>878</v>
      </c>
      <c r="D176" s="225"/>
      <c r="E176" s="229">
        <v>9.5</v>
      </c>
      <c r="F176" s="234"/>
      <c r="G176" s="234"/>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887</v>
      </c>
      <c r="D177" s="225"/>
      <c r="E177" s="229">
        <v>-1.8</v>
      </c>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21"/>
      <c r="C178" s="244" t="s">
        <v>887</v>
      </c>
      <c r="D178" s="225"/>
      <c r="E178" s="229">
        <v>-1.8</v>
      </c>
      <c r="F178" s="234"/>
      <c r="G178" s="234"/>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79" t="s">
        <v>770</v>
      </c>
      <c r="C179" s="289"/>
      <c r="D179" s="292"/>
      <c r="E179" s="293"/>
      <c r="F179" s="294"/>
      <c r="G179" s="287"/>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v>1</v>
      </c>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2">
        <v>10</v>
      </c>
      <c r="B180" s="220" t="s">
        <v>771</v>
      </c>
      <c r="C180" s="242" t="s">
        <v>772</v>
      </c>
      <c r="D180" s="223" t="s">
        <v>263</v>
      </c>
      <c r="E180" s="227">
        <v>126.84</v>
      </c>
      <c r="F180" s="233"/>
      <c r="G180" s="234">
        <f>ROUND(E180*F180,2)</f>
        <v>0</v>
      </c>
      <c r="H180" s="235" t="s">
        <v>272</v>
      </c>
      <c r="I180" s="255" t="s">
        <v>192</v>
      </c>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t="s">
        <v>273</v>
      </c>
      <c r="AF180" s="206"/>
      <c r="AG180" s="206"/>
      <c r="AH180" s="206"/>
      <c r="AI180" s="206"/>
      <c r="AJ180" s="206"/>
      <c r="AK180" s="206"/>
      <c r="AL180" s="206"/>
      <c r="AM180" s="206">
        <v>21</v>
      </c>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44" t="s">
        <v>894</v>
      </c>
      <c r="D181" s="225"/>
      <c r="E181" s="229"/>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44" t="s">
        <v>869</v>
      </c>
      <c r="D182" s="225"/>
      <c r="E182" s="229"/>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44" t="s">
        <v>895</v>
      </c>
      <c r="D183" s="225"/>
      <c r="E183" s="229">
        <v>83.43</v>
      </c>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871</v>
      </c>
      <c r="D184" s="225"/>
      <c r="E184" s="229"/>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896</v>
      </c>
      <c r="D185" s="225"/>
      <c r="E185" s="229">
        <v>13.23</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44" t="s">
        <v>873</v>
      </c>
      <c r="D186" s="225"/>
      <c r="E186" s="229"/>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897</v>
      </c>
      <c r="D187" s="225"/>
      <c r="E187" s="229">
        <v>5.94</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875</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898</v>
      </c>
      <c r="D189" s="225"/>
      <c r="E189" s="229">
        <v>5.4</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865</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44" t="s">
        <v>899</v>
      </c>
      <c r="D191" s="225"/>
      <c r="E191" s="229">
        <v>3.44</v>
      </c>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900</v>
      </c>
      <c r="D192" s="225"/>
      <c r="E192" s="229"/>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878</v>
      </c>
      <c r="D193" s="225"/>
      <c r="E193" s="229">
        <v>9.5</v>
      </c>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878</v>
      </c>
      <c r="D194" s="225"/>
      <c r="E194" s="229">
        <v>9.5</v>
      </c>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44" t="s">
        <v>887</v>
      </c>
      <c r="D195" s="225"/>
      <c r="E195" s="229">
        <v>-1.8</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887</v>
      </c>
      <c r="D196" s="225"/>
      <c r="E196" s="229">
        <v>-1.8</v>
      </c>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2">
        <v>11</v>
      </c>
      <c r="B197" s="220" t="s">
        <v>630</v>
      </c>
      <c r="C197" s="242" t="s">
        <v>901</v>
      </c>
      <c r="D197" s="223" t="s">
        <v>456</v>
      </c>
      <c r="E197" s="227">
        <v>6</v>
      </c>
      <c r="F197" s="233"/>
      <c r="G197" s="234">
        <f>ROUND(E197*F197,2)</f>
        <v>0</v>
      </c>
      <c r="H197" s="235"/>
      <c r="I197" s="255" t="s">
        <v>209</v>
      </c>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t="s">
        <v>193</v>
      </c>
      <c r="AF197" s="206"/>
      <c r="AG197" s="206"/>
      <c r="AH197" s="206"/>
      <c r="AI197" s="206"/>
      <c r="AJ197" s="206"/>
      <c r="AK197" s="206"/>
      <c r="AL197" s="206"/>
      <c r="AM197" s="206">
        <v>21</v>
      </c>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902</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44" t="s">
        <v>633</v>
      </c>
      <c r="D199" s="225"/>
      <c r="E199" s="229">
        <v>6</v>
      </c>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x14ac:dyDescent="0.25">
      <c r="A200" s="251" t="s">
        <v>187</v>
      </c>
      <c r="B200" s="219" t="s">
        <v>133</v>
      </c>
      <c r="C200" s="241" t="s">
        <v>134</v>
      </c>
      <c r="D200" s="222"/>
      <c r="E200" s="226"/>
      <c r="F200" s="238">
        <f>SUM(G201:G222)</f>
        <v>0</v>
      </c>
      <c r="G200" s="239"/>
      <c r="H200" s="232"/>
      <c r="I200" s="254"/>
      <c r="AE200" t="s">
        <v>188</v>
      </c>
    </row>
    <row r="201" spans="1:60" outlineLevel="1" x14ac:dyDescent="0.25">
      <c r="A201" s="253"/>
      <c r="B201" s="278" t="s">
        <v>903</v>
      </c>
      <c r="C201" s="288"/>
      <c r="D201" s="280"/>
      <c r="E201" s="282"/>
      <c r="F201" s="285"/>
      <c r="G201" s="286"/>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v>0</v>
      </c>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79" t="s">
        <v>904</v>
      </c>
      <c r="C202" s="289"/>
      <c r="D202" s="292"/>
      <c r="E202" s="293"/>
      <c r="F202" s="294"/>
      <c r="G202" s="287"/>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v>1</v>
      </c>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2">
        <v>12</v>
      </c>
      <c r="B203" s="220" t="s">
        <v>905</v>
      </c>
      <c r="C203" s="242" t="s">
        <v>906</v>
      </c>
      <c r="D203" s="223" t="s">
        <v>263</v>
      </c>
      <c r="E203" s="227">
        <v>0.85360000000000003</v>
      </c>
      <c r="F203" s="233"/>
      <c r="G203" s="234">
        <f>ROUND(E203*F203,2)</f>
        <v>0</v>
      </c>
      <c r="H203" s="235" t="s">
        <v>440</v>
      </c>
      <c r="I203" s="255" t="s">
        <v>192</v>
      </c>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t="s">
        <v>273</v>
      </c>
      <c r="AF203" s="206"/>
      <c r="AG203" s="206"/>
      <c r="AH203" s="206"/>
      <c r="AI203" s="206"/>
      <c r="AJ203" s="206"/>
      <c r="AK203" s="206"/>
      <c r="AL203" s="206"/>
      <c r="AM203" s="206">
        <v>21</v>
      </c>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44" t="s">
        <v>907</v>
      </c>
      <c r="D204" s="225"/>
      <c r="E204" s="229"/>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90" t="s">
        <v>358</v>
      </c>
      <c r="D205" s="281"/>
      <c r="E205" s="283"/>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91" t="s">
        <v>908</v>
      </c>
      <c r="D206" s="281"/>
      <c r="E206" s="283">
        <v>0.11</v>
      </c>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90" t="s">
        <v>360</v>
      </c>
      <c r="D207" s="281"/>
      <c r="E207" s="283"/>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909</v>
      </c>
      <c r="D208" s="225"/>
      <c r="E208" s="229">
        <v>0.85</v>
      </c>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79" t="s">
        <v>910</v>
      </c>
      <c r="C209" s="289"/>
      <c r="D209" s="292"/>
      <c r="E209" s="293"/>
      <c r="F209" s="294"/>
      <c r="G209" s="287"/>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v>0</v>
      </c>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79" t="s">
        <v>911</v>
      </c>
      <c r="C210" s="289"/>
      <c r="D210" s="292"/>
      <c r="E210" s="293"/>
      <c r="F210" s="294"/>
      <c r="G210" s="287"/>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t="s">
        <v>267</v>
      </c>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11" t="str">
        <f>B210</f>
        <v>svislé nebo šikmé (odkloněné), půdorysně přímé nebo zalomené, stěn základových pasů ve volných nebo zapažených jámách, rýhách, šachtách, včetně případných vzpěr,</v>
      </c>
      <c r="BA210" s="206"/>
      <c r="BB210" s="206"/>
      <c r="BC210" s="206"/>
      <c r="BD210" s="206"/>
      <c r="BE210" s="206"/>
      <c r="BF210" s="206"/>
      <c r="BG210" s="206"/>
      <c r="BH210" s="206"/>
    </row>
    <row r="211" spans="1:60" outlineLevel="1" x14ac:dyDescent="0.25">
      <c r="A211" s="252">
        <v>13</v>
      </c>
      <c r="B211" s="220" t="s">
        <v>912</v>
      </c>
      <c r="C211" s="242" t="s">
        <v>913</v>
      </c>
      <c r="D211" s="223" t="s">
        <v>366</v>
      </c>
      <c r="E211" s="227">
        <v>28.448</v>
      </c>
      <c r="F211" s="233"/>
      <c r="G211" s="234">
        <f>ROUND(E211*F211,2)</f>
        <v>0</v>
      </c>
      <c r="H211" s="235" t="s">
        <v>440</v>
      </c>
      <c r="I211" s="255" t="s">
        <v>192</v>
      </c>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t="s">
        <v>273</v>
      </c>
      <c r="AF211" s="206"/>
      <c r="AG211" s="206"/>
      <c r="AH211" s="206"/>
      <c r="AI211" s="206"/>
      <c r="AJ211" s="206"/>
      <c r="AK211" s="206"/>
      <c r="AL211" s="206"/>
      <c r="AM211" s="206">
        <v>21</v>
      </c>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907</v>
      </c>
      <c r="D212" s="225"/>
      <c r="E212" s="229"/>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90" t="s">
        <v>358</v>
      </c>
      <c r="D213" s="281"/>
      <c r="E213" s="283"/>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21"/>
      <c r="C214" s="291" t="s">
        <v>914</v>
      </c>
      <c r="D214" s="281"/>
      <c r="E214" s="283">
        <v>3.56</v>
      </c>
      <c r="F214" s="234"/>
      <c r="G214" s="234"/>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90" t="s">
        <v>360</v>
      </c>
      <c r="D215" s="281"/>
      <c r="E215" s="283"/>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915</v>
      </c>
      <c r="D216" s="225"/>
      <c r="E216" s="229">
        <v>28.45</v>
      </c>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2">
        <v>14</v>
      </c>
      <c r="B217" s="220" t="s">
        <v>916</v>
      </c>
      <c r="C217" s="242" t="s">
        <v>917</v>
      </c>
      <c r="D217" s="223" t="s">
        <v>366</v>
      </c>
      <c r="E217" s="227">
        <v>28.448</v>
      </c>
      <c r="F217" s="233"/>
      <c r="G217" s="234">
        <f>ROUND(E217*F217,2)</f>
        <v>0</v>
      </c>
      <c r="H217" s="235" t="s">
        <v>440</v>
      </c>
      <c r="I217" s="255" t="s">
        <v>192</v>
      </c>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t="s">
        <v>273</v>
      </c>
      <c r="AF217" s="206"/>
      <c r="AG217" s="206"/>
      <c r="AH217" s="206"/>
      <c r="AI217" s="206"/>
      <c r="AJ217" s="206"/>
      <c r="AK217" s="206"/>
      <c r="AL217" s="206"/>
      <c r="AM217" s="206">
        <v>21</v>
      </c>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44" t="s">
        <v>907</v>
      </c>
      <c r="D218" s="225"/>
      <c r="E218" s="229"/>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21"/>
      <c r="C219" s="290" t="s">
        <v>358</v>
      </c>
      <c r="D219" s="281"/>
      <c r="E219" s="283"/>
      <c r="F219" s="234"/>
      <c r="G219" s="234"/>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91" t="s">
        <v>914</v>
      </c>
      <c r="D220" s="281"/>
      <c r="E220" s="283">
        <v>3.56</v>
      </c>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90" t="s">
        <v>360</v>
      </c>
      <c r="D221" s="281"/>
      <c r="E221" s="283"/>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44" t="s">
        <v>915</v>
      </c>
      <c r="D222" s="225"/>
      <c r="E222" s="229">
        <v>28.45</v>
      </c>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x14ac:dyDescent="0.25">
      <c r="A223" s="251" t="s">
        <v>187</v>
      </c>
      <c r="B223" s="219" t="s">
        <v>137</v>
      </c>
      <c r="C223" s="241" t="s">
        <v>138</v>
      </c>
      <c r="D223" s="222"/>
      <c r="E223" s="226"/>
      <c r="F223" s="238">
        <f>SUM(G224:G279)</f>
        <v>0</v>
      </c>
      <c r="G223" s="239"/>
      <c r="H223" s="232"/>
      <c r="I223" s="254"/>
      <c r="AE223" t="s">
        <v>188</v>
      </c>
    </row>
    <row r="224" spans="1:60" outlineLevel="1" x14ac:dyDescent="0.25">
      <c r="A224" s="253"/>
      <c r="B224" s="278" t="s">
        <v>643</v>
      </c>
      <c r="C224" s="288"/>
      <c r="D224" s="280"/>
      <c r="E224" s="282"/>
      <c r="F224" s="285"/>
      <c r="G224" s="286"/>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v>0</v>
      </c>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79" t="s">
        <v>644</v>
      </c>
      <c r="C225" s="289"/>
      <c r="D225" s="292"/>
      <c r="E225" s="293"/>
      <c r="F225" s="294"/>
      <c r="G225" s="287"/>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t="s">
        <v>267</v>
      </c>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2">
        <v>15</v>
      </c>
      <c r="B226" s="220" t="s">
        <v>645</v>
      </c>
      <c r="C226" s="242" t="s">
        <v>646</v>
      </c>
      <c r="D226" s="223" t="s">
        <v>263</v>
      </c>
      <c r="E226" s="227">
        <v>40.22</v>
      </c>
      <c r="F226" s="233"/>
      <c r="G226" s="234">
        <f>ROUND(E226*F226,2)</f>
        <v>0</v>
      </c>
      <c r="H226" s="235" t="s">
        <v>647</v>
      </c>
      <c r="I226" s="255" t="s">
        <v>192</v>
      </c>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t="s">
        <v>273</v>
      </c>
      <c r="AF226" s="206"/>
      <c r="AG226" s="206"/>
      <c r="AH226" s="206"/>
      <c r="AI226" s="206"/>
      <c r="AJ226" s="206"/>
      <c r="AK226" s="206"/>
      <c r="AL226" s="206"/>
      <c r="AM226" s="206">
        <v>21</v>
      </c>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918</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869</v>
      </c>
      <c r="D228" s="225"/>
      <c r="E228" s="229"/>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44" t="s">
        <v>919</v>
      </c>
      <c r="D229" s="225"/>
      <c r="E229" s="229">
        <v>27.81</v>
      </c>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44" t="s">
        <v>871</v>
      </c>
      <c r="D230" s="225"/>
      <c r="E230" s="229"/>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44" t="s">
        <v>920</v>
      </c>
      <c r="D231" s="225"/>
      <c r="E231" s="229">
        <v>4.41</v>
      </c>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873</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921</v>
      </c>
      <c r="D233" s="225"/>
      <c r="E233" s="229">
        <v>1.98</v>
      </c>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44" t="s">
        <v>875</v>
      </c>
      <c r="D234" s="225"/>
      <c r="E234" s="229"/>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44" t="s">
        <v>922</v>
      </c>
      <c r="D235" s="225"/>
      <c r="E235" s="229">
        <v>1.8</v>
      </c>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865</v>
      </c>
      <c r="D236" s="225"/>
      <c r="E236" s="229"/>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outlineLevel="1" x14ac:dyDescent="0.25">
      <c r="A237" s="253"/>
      <c r="B237" s="221"/>
      <c r="C237" s="244" t="s">
        <v>899</v>
      </c>
      <c r="D237" s="225"/>
      <c r="E237" s="229">
        <v>3.44</v>
      </c>
      <c r="F237" s="234"/>
      <c r="G237" s="234"/>
      <c r="H237" s="235"/>
      <c r="I237" s="255"/>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row>
    <row r="238" spans="1:60" outlineLevel="1" x14ac:dyDescent="0.25">
      <c r="A238" s="253"/>
      <c r="B238" s="221"/>
      <c r="C238" s="244" t="s">
        <v>923</v>
      </c>
      <c r="D238" s="225"/>
      <c r="E238" s="229"/>
      <c r="F238" s="234"/>
      <c r="G238" s="234"/>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21"/>
      <c r="C239" s="244" t="s">
        <v>924</v>
      </c>
      <c r="D239" s="225"/>
      <c r="E239" s="229">
        <v>0.39</v>
      </c>
      <c r="F239" s="234"/>
      <c r="G239" s="234"/>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3"/>
      <c r="B240" s="221"/>
      <c r="C240" s="244" t="s">
        <v>924</v>
      </c>
      <c r="D240" s="225"/>
      <c r="E240" s="229">
        <v>0.39</v>
      </c>
      <c r="F240" s="234"/>
      <c r="G240" s="234"/>
      <c r="H240" s="235"/>
      <c r="I240" s="255"/>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79" t="s">
        <v>925</v>
      </c>
      <c r="C241" s="289"/>
      <c r="D241" s="292"/>
      <c r="E241" s="293"/>
      <c r="F241" s="294"/>
      <c r="G241" s="287"/>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v>0</v>
      </c>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79" t="s">
        <v>926</v>
      </c>
      <c r="C242" s="289"/>
      <c r="D242" s="292"/>
      <c r="E242" s="293"/>
      <c r="F242" s="294"/>
      <c r="G242" s="287"/>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t="s">
        <v>267</v>
      </c>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2">
        <v>16</v>
      </c>
      <c r="B243" s="220" t="s">
        <v>927</v>
      </c>
      <c r="C243" s="242" t="s">
        <v>928</v>
      </c>
      <c r="D243" s="223" t="s">
        <v>263</v>
      </c>
      <c r="E243" s="227">
        <v>14.08</v>
      </c>
      <c r="F243" s="233"/>
      <c r="G243" s="234">
        <f>ROUND(E243*F243,2)</f>
        <v>0</v>
      </c>
      <c r="H243" s="235" t="s">
        <v>647</v>
      </c>
      <c r="I243" s="255" t="s">
        <v>192</v>
      </c>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t="s">
        <v>273</v>
      </c>
      <c r="AF243" s="206"/>
      <c r="AG243" s="206"/>
      <c r="AH243" s="206"/>
      <c r="AI243" s="206"/>
      <c r="AJ243" s="206"/>
      <c r="AK243" s="206"/>
      <c r="AL243" s="206"/>
      <c r="AM243" s="206">
        <v>21</v>
      </c>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44" t="s">
        <v>929</v>
      </c>
      <c r="D244" s="225"/>
      <c r="E244" s="229"/>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930</v>
      </c>
      <c r="D245" s="225"/>
      <c r="E245" s="229"/>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931</v>
      </c>
      <c r="D246" s="225"/>
      <c r="E246" s="229">
        <v>6.14</v>
      </c>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44" t="s">
        <v>932</v>
      </c>
      <c r="D247" s="225"/>
      <c r="E247" s="229"/>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44" t="s">
        <v>933</v>
      </c>
      <c r="D248" s="225"/>
      <c r="E248" s="229">
        <v>1.02</v>
      </c>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44" t="s">
        <v>934</v>
      </c>
      <c r="D249" s="225"/>
      <c r="E249" s="229"/>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44" t="s">
        <v>935</v>
      </c>
      <c r="D250" s="225"/>
      <c r="E250" s="229">
        <v>0.77</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936</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44" t="s">
        <v>937</v>
      </c>
      <c r="D252" s="225"/>
      <c r="E252" s="229">
        <v>6.14</v>
      </c>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79" t="s">
        <v>938</v>
      </c>
      <c r="C253" s="289"/>
      <c r="D253" s="292"/>
      <c r="E253" s="293"/>
      <c r="F253" s="294"/>
      <c r="G253" s="287"/>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v>0</v>
      </c>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79" t="s">
        <v>644</v>
      </c>
      <c r="C254" s="289"/>
      <c r="D254" s="292"/>
      <c r="E254" s="293"/>
      <c r="F254" s="294"/>
      <c r="G254" s="287"/>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t="s">
        <v>267</v>
      </c>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2">
        <v>17</v>
      </c>
      <c r="B255" s="220" t="s">
        <v>939</v>
      </c>
      <c r="C255" s="242" t="s">
        <v>940</v>
      </c>
      <c r="D255" s="223" t="s">
        <v>366</v>
      </c>
      <c r="E255" s="227">
        <v>63.36</v>
      </c>
      <c r="F255" s="233"/>
      <c r="G255" s="234">
        <f>ROUND(E255*F255,2)</f>
        <v>0</v>
      </c>
      <c r="H255" s="235" t="s">
        <v>647</v>
      </c>
      <c r="I255" s="255" t="s">
        <v>192</v>
      </c>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t="s">
        <v>273</v>
      </c>
      <c r="AF255" s="206"/>
      <c r="AG255" s="206"/>
      <c r="AH255" s="206"/>
      <c r="AI255" s="206"/>
      <c r="AJ255" s="206"/>
      <c r="AK255" s="206"/>
      <c r="AL255" s="206"/>
      <c r="AM255" s="206">
        <v>21</v>
      </c>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44" t="s">
        <v>929</v>
      </c>
      <c r="D256" s="225"/>
      <c r="E256" s="229"/>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930</v>
      </c>
      <c r="D257" s="225"/>
      <c r="E257" s="229"/>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44" t="s">
        <v>941</v>
      </c>
      <c r="D258" s="225"/>
      <c r="E258" s="229">
        <v>25.6</v>
      </c>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44" t="s">
        <v>932</v>
      </c>
      <c r="D259" s="225"/>
      <c r="E259" s="229"/>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21"/>
      <c r="C260" s="244" t="s">
        <v>942</v>
      </c>
      <c r="D260" s="225"/>
      <c r="E260" s="229">
        <v>3.84</v>
      </c>
      <c r="F260" s="234"/>
      <c r="G260" s="234"/>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3"/>
      <c r="B261" s="221"/>
      <c r="C261" s="244" t="s">
        <v>934</v>
      </c>
      <c r="D261" s="225"/>
      <c r="E261" s="229"/>
      <c r="F261" s="234"/>
      <c r="G261" s="234"/>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3"/>
      <c r="B262" s="221"/>
      <c r="C262" s="244" t="s">
        <v>943</v>
      </c>
      <c r="D262" s="225"/>
      <c r="E262" s="229">
        <v>3.2</v>
      </c>
      <c r="F262" s="234"/>
      <c r="G262" s="234"/>
      <c r="H262" s="235"/>
      <c r="I262" s="255"/>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936</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44" t="s">
        <v>944</v>
      </c>
      <c r="D264" s="225"/>
      <c r="E264" s="229">
        <v>30.72</v>
      </c>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79" t="s">
        <v>945</v>
      </c>
      <c r="C265" s="289"/>
      <c r="D265" s="292"/>
      <c r="E265" s="293"/>
      <c r="F265" s="294"/>
      <c r="G265" s="287"/>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v>0</v>
      </c>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79" t="s">
        <v>946</v>
      </c>
      <c r="C266" s="289"/>
      <c r="D266" s="292"/>
      <c r="E266" s="293"/>
      <c r="F266" s="294"/>
      <c r="G266" s="287"/>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t="s">
        <v>267</v>
      </c>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2">
        <v>18</v>
      </c>
      <c r="B267" s="220" t="s">
        <v>947</v>
      </c>
      <c r="C267" s="242" t="s">
        <v>948</v>
      </c>
      <c r="D267" s="223" t="s">
        <v>263</v>
      </c>
      <c r="E267" s="227">
        <v>24</v>
      </c>
      <c r="F267" s="233"/>
      <c r="G267" s="234">
        <f>ROUND(E267*F267,2)</f>
        <v>0</v>
      </c>
      <c r="H267" s="235" t="s">
        <v>949</v>
      </c>
      <c r="I267" s="255" t="s">
        <v>192</v>
      </c>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t="s">
        <v>273</v>
      </c>
      <c r="AF267" s="206"/>
      <c r="AG267" s="206"/>
      <c r="AH267" s="206"/>
      <c r="AI267" s="206"/>
      <c r="AJ267" s="206"/>
      <c r="AK267" s="206"/>
      <c r="AL267" s="206"/>
      <c r="AM267" s="206">
        <v>21</v>
      </c>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3"/>
      <c r="B268" s="221"/>
      <c r="C268" s="244" t="s">
        <v>950</v>
      </c>
      <c r="D268" s="225"/>
      <c r="E268" s="229"/>
      <c r="F268" s="234"/>
      <c r="G268" s="234"/>
      <c r="H268" s="235"/>
      <c r="I268" s="255"/>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951</v>
      </c>
      <c r="D269" s="225"/>
      <c r="E269" s="229">
        <v>24</v>
      </c>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2">
        <v>19</v>
      </c>
      <c r="B270" s="220" t="s">
        <v>952</v>
      </c>
      <c r="C270" s="242" t="s">
        <v>953</v>
      </c>
      <c r="D270" s="223" t="s">
        <v>271</v>
      </c>
      <c r="E270" s="227">
        <v>400</v>
      </c>
      <c r="F270" s="233"/>
      <c r="G270" s="234">
        <f>ROUND(E270*F270,2)</f>
        <v>0</v>
      </c>
      <c r="H270" s="235"/>
      <c r="I270" s="255" t="s">
        <v>209</v>
      </c>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t="s">
        <v>193</v>
      </c>
      <c r="AF270" s="206"/>
      <c r="AG270" s="206"/>
      <c r="AH270" s="206"/>
      <c r="AI270" s="206"/>
      <c r="AJ270" s="206"/>
      <c r="AK270" s="206"/>
      <c r="AL270" s="206"/>
      <c r="AM270" s="206">
        <v>21</v>
      </c>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21"/>
      <c r="C271" s="244" t="s">
        <v>954</v>
      </c>
      <c r="D271" s="225"/>
      <c r="E271" s="229"/>
      <c r="F271" s="234"/>
      <c r="G271" s="234"/>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21"/>
      <c r="C272" s="244" t="s">
        <v>869</v>
      </c>
      <c r="D272" s="225"/>
      <c r="E272" s="229"/>
      <c r="F272" s="234"/>
      <c r="G272" s="234"/>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3"/>
      <c r="B273" s="221"/>
      <c r="C273" s="244" t="s">
        <v>955</v>
      </c>
      <c r="D273" s="225"/>
      <c r="E273" s="229">
        <v>309</v>
      </c>
      <c r="F273" s="234"/>
      <c r="G273" s="234"/>
      <c r="H273" s="235"/>
      <c r="I273" s="255"/>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871</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956</v>
      </c>
      <c r="D275" s="225"/>
      <c r="E275" s="229">
        <v>49</v>
      </c>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21"/>
      <c r="C276" s="244" t="s">
        <v>873</v>
      </c>
      <c r="D276" s="225"/>
      <c r="E276" s="229"/>
      <c r="F276" s="234"/>
      <c r="G276" s="234"/>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44" t="s">
        <v>957</v>
      </c>
      <c r="D277" s="225"/>
      <c r="E277" s="229">
        <v>22</v>
      </c>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44" t="s">
        <v>875</v>
      </c>
      <c r="D278" s="225"/>
      <c r="E278" s="229"/>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44" t="s">
        <v>958</v>
      </c>
      <c r="D279" s="225"/>
      <c r="E279" s="229">
        <v>20</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x14ac:dyDescent="0.25">
      <c r="A280" s="251" t="s">
        <v>187</v>
      </c>
      <c r="B280" s="219" t="s">
        <v>143</v>
      </c>
      <c r="C280" s="241" t="s">
        <v>144</v>
      </c>
      <c r="D280" s="222"/>
      <c r="E280" s="226"/>
      <c r="F280" s="238">
        <f>SUM(G281:G291)</f>
        <v>0</v>
      </c>
      <c r="G280" s="239"/>
      <c r="H280" s="232"/>
      <c r="I280" s="254"/>
      <c r="AE280" t="s">
        <v>188</v>
      </c>
    </row>
    <row r="281" spans="1:60" outlineLevel="1" x14ac:dyDescent="0.25">
      <c r="A281" s="253"/>
      <c r="B281" s="278" t="s">
        <v>959</v>
      </c>
      <c r="C281" s="288"/>
      <c r="D281" s="280"/>
      <c r="E281" s="282"/>
      <c r="F281" s="285"/>
      <c r="G281" s="286"/>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v>0</v>
      </c>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79" t="s">
        <v>960</v>
      </c>
      <c r="C282" s="289"/>
      <c r="D282" s="292"/>
      <c r="E282" s="293"/>
      <c r="F282" s="294"/>
      <c r="G282" s="287"/>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t="s">
        <v>267</v>
      </c>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2">
        <v>20</v>
      </c>
      <c r="B283" s="220" t="s">
        <v>961</v>
      </c>
      <c r="C283" s="242" t="s">
        <v>962</v>
      </c>
      <c r="D283" s="223" t="s">
        <v>456</v>
      </c>
      <c r="E283" s="227">
        <v>380</v>
      </c>
      <c r="F283" s="233"/>
      <c r="G283" s="234">
        <f>ROUND(E283*F283,2)</f>
        <v>0</v>
      </c>
      <c r="H283" s="235" t="s">
        <v>647</v>
      </c>
      <c r="I283" s="255" t="s">
        <v>192</v>
      </c>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t="s">
        <v>273</v>
      </c>
      <c r="AF283" s="206"/>
      <c r="AG283" s="206"/>
      <c r="AH283" s="206"/>
      <c r="AI283" s="206"/>
      <c r="AJ283" s="206"/>
      <c r="AK283" s="206"/>
      <c r="AL283" s="206"/>
      <c r="AM283" s="206">
        <v>21</v>
      </c>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21"/>
      <c r="C284" s="244" t="s">
        <v>963</v>
      </c>
      <c r="D284" s="225"/>
      <c r="E284" s="229">
        <v>380</v>
      </c>
      <c r="F284" s="234"/>
      <c r="G284" s="234"/>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79" t="s">
        <v>964</v>
      </c>
      <c r="C285" s="289"/>
      <c r="D285" s="292"/>
      <c r="E285" s="293"/>
      <c r="F285" s="294"/>
      <c r="G285" s="287"/>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v>0</v>
      </c>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ht="20.5" outlineLevel="1" x14ac:dyDescent="0.25">
      <c r="A286" s="253"/>
      <c r="B286" s="279" t="s">
        <v>965</v>
      </c>
      <c r="C286" s="289"/>
      <c r="D286" s="292"/>
      <c r="E286" s="293"/>
      <c r="F286" s="294"/>
      <c r="G286" s="287"/>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t="s">
        <v>267</v>
      </c>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11" t="str">
        <f>B286</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A286" s="206"/>
      <c r="BB286" s="206"/>
      <c r="BC286" s="206"/>
      <c r="BD286" s="206"/>
      <c r="BE286" s="206"/>
      <c r="BF286" s="206"/>
      <c r="BG286" s="206"/>
      <c r="BH286" s="206"/>
    </row>
    <row r="287" spans="1:60" outlineLevel="1" x14ac:dyDescent="0.25">
      <c r="A287" s="252">
        <v>21</v>
      </c>
      <c r="B287" s="220" t="s">
        <v>966</v>
      </c>
      <c r="C287" s="242" t="s">
        <v>967</v>
      </c>
      <c r="D287" s="223" t="s">
        <v>968</v>
      </c>
      <c r="E287" s="227">
        <v>2</v>
      </c>
      <c r="F287" s="233"/>
      <c r="G287" s="234">
        <f>ROUND(E287*F287,2)</f>
        <v>0</v>
      </c>
      <c r="H287" s="235" t="s">
        <v>647</v>
      </c>
      <c r="I287" s="255" t="s">
        <v>192</v>
      </c>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t="s">
        <v>273</v>
      </c>
      <c r="AF287" s="206"/>
      <c r="AG287" s="206"/>
      <c r="AH287" s="206"/>
      <c r="AI287" s="206"/>
      <c r="AJ287" s="206"/>
      <c r="AK287" s="206"/>
      <c r="AL287" s="206"/>
      <c r="AM287" s="206">
        <v>21</v>
      </c>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79" t="s">
        <v>969</v>
      </c>
      <c r="C288" s="289"/>
      <c r="D288" s="292"/>
      <c r="E288" s="293"/>
      <c r="F288" s="294"/>
      <c r="G288" s="287"/>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v>0</v>
      </c>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79" t="s">
        <v>970</v>
      </c>
      <c r="C289" s="289"/>
      <c r="D289" s="292"/>
      <c r="E289" s="293"/>
      <c r="F289" s="294"/>
      <c r="G289" s="287"/>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t="s">
        <v>267</v>
      </c>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2">
        <v>22</v>
      </c>
      <c r="B290" s="220" t="s">
        <v>971</v>
      </c>
      <c r="C290" s="242" t="s">
        <v>962</v>
      </c>
      <c r="D290" s="223" t="s">
        <v>456</v>
      </c>
      <c r="E290" s="227">
        <v>380</v>
      </c>
      <c r="F290" s="233"/>
      <c r="G290" s="234">
        <f>ROUND(E290*F290,2)</f>
        <v>0</v>
      </c>
      <c r="H290" s="235" t="s">
        <v>647</v>
      </c>
      <c r="I290" s="255" t="s">
        <v>192</v>
      </c>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t="s">
        <v>273</v>
      </c>
      <c r="AF290" s="206"/>
      <c r="AG290" s="206"/>
      <c r="AH290" s="206"/>
      <c r="AI290" s="206"/>
      <c r="AJ290" s="206"/>
      <c r="AK290" s="206"/>
      <c r="AL290" s="206"/>
      <c r="AM290" s="206">
        <v>21</v>
      </c>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963</v>
      </c>
      <c r="D291" s="225"/>
      <c r="E291" s="229">
        <v>380</v>
      </c>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x14ac:dyDescent="0.25">
      <c r="A292" s="251" t="s">
        <v>187</v>
      </c>
      <c r="B292" s="219" t="s">
        <v>145</v>
      </c>
      <c r="C292" s="241" t="s">
        <v>146</v>
      </c>
      <c r="D292" s="222"/>
      <c r="E292" s="226"/>
      <c r="F292" s="238">
        <f>SUM(G293:G300)</f>
        <v>0</v>
      </c>
      <c r="G292" s="239"/>
      <c r="H292" s="232"/>
      <c r="I292" s="254"/>
      <c r="AE292" t="s">
        <v>188</v>
      </c>
    </row>
    <row r="293" spans="1:60" outlineLevel="1" x14ac:dyDescent="0.25">
      <c r="A293" s="252">
        <v>23</v>
      </c>
      <c r="B293" s="220" t="s">
        <v>972</v>
      </c>
      <c r="C293" s="242" t="s">
        <v>973</v>
      </c>
      <c r="D293" s="223" t="s">
        <v>456</v>
      </c>
      <c r="E293" s="227">
        <v>380</v>
      </c>
      <c r="F293" s="233"/>
      <c r="G293" s="234">
        <f>ROUND(E293*F293,2)</f>
        <v>0</v>
      </c>
      <c r="H293" s="235"/>
      <c r="I293" s="255" t="s">
        <v>209</v>
      </c>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t="s">
        <v>193</v>
      </c>
      <c r="AF293" s="206"/>
      <c r="AG293" s="206"/>
      <c r="AH293" s="206"/>
      <c r="AI293" s="206"/>
      <c r="AJ293" s="206"/>
      <c r="AK293" s="206"/>
      <c r="AL293" s="206"/>
      <c r="AM293" s="206">
        <v>21</v>
      </c>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3"/>
      <c r="B294" s="221"/>
      <c r="C294" s="244" t="s">
        <v>974</v>
      </c>
      <c r="D294" s="225"/>
      <c r="E294" s="229"/>
      <c r="F294" s="234"/>
      <c r="G294" s="234"/>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44" t="s">
        <v>975</v>
      </c>
      <c r="D295" s="225"/>
      <c r="E295" s="229"/>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44" t="s">
        <v>963</v>
      </c>
      <c r="D296" s="225"/>
      <c r="E296" s="229">
        <v>380</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2">
        <v>24</v>
      </c>
      <c r="B297" s="220" t="s">
        <v>976</v>
      </c>
      <c r="C297" s="242" t="s">
        <v>977</v>
      </c>
      <c r="D297" s="223" t="s">
        <v>456</v>
      </c>
      <c r="E297" s="227">
        <v>20</v>
      </c>
      <c r="F297" s="233"/>
      <c r="G297" s="234">
        <f>ROUND(E297*F297,2)</f>
        <v>0</v>
      </c>
      <c r="H297" s="235"/>
      <c r="I297" s="255" t="s">
        <v>209</v>
      </c>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t="s">
        <v>193</v>
      </c>
      <c r="AF297" s="206"/>
      <c r="AG297" s="206"/>
      <c r="AH297" s="206"/>
      <c r="AI297" s="206"/>
      <c r="AJ297" s="206"/>
      <c r="AK297" s="206"/>
      <c r="AL297" s="206"/>
      <c r="AM297" s="206">
        <v>21</v>
      </c>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44" t="s">
        <v>974</v>
      </c>
      <c r="D298" s="225"/>
      <c r="E298" s="229"/>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978</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979</v>
      </c>
      <c r="D300" s="225"/>
      <c r="E300" s="229">
        <v>20</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x14ac:dyDescent="0.25">
      <c r="A301" s="251" t="s">
        <v>187</v>
      </c>
      <c r="B301" s="219" t="s">
        <v>147</v>
      </c>
      <c r="C301" s="241" t="s">
        <v>148</v>
      </c>
      <c r="D301" s="222"/>
      <c r="E301" s="226"/>
      <c r="F301" s="238">
        <f>SUM(G302:G318)</f>
        <v>0</v>
      </c>
      <c r="G301" s="239"/>
      <c r="H301" s="232"/>
      <c r="I301" s="254"/>
      <c r="AE301" t="s">
        <v>188</v>
      </c>
    </row>
    <row r="302" spans="1:60" outlineLevel="1" x14ac:dyDescent="0.25">
      <c r="A302" s="252">
        <v>25</v>
      </c>
      <c r="B302" s="220" t="s">
        <v>980</v>
      </c>
      <c r="C302" s="242" t="s">
        <v>981</v>
      </c>
      <c r="D302" s="223" t="s">
        <v>271</v>
      </c>
      <c r="E302" s="227">
        <v>8</v>
      </c>
      <c r="F302" s="233"/>
      <c r="G302" s="234">
        <f>ROUND(E302*F302,2)</f>
        <v>0</v>
      </c>
      <c r="H302" s="235"/>
      <c r="I302" s="255" t="s">
        <v>209</v>
      </c>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t="s">
        <v>193</v>
      </c>
      <c r="AF302" s="206"/>
      <c r="AG302" s="206"/>
      <c r="AH302" s="206"/>
      <c r="AI302" s="206"/>
      <c r="AJ302" s="206"/>
      <c r="AK302" s="206"/>
      <c r="AL302" s="206"/>
      <c r="AM302" s="206">
        <v>21</v>
      </c>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44" t="s">
        <v>974</v>
      </c>
      <c r="D303" s="225"/>
      <c r="E303" s="229"/>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982</v>
      </c>
      <c r="D304" s="225"/>
      <c r="E304" s="229">
        <v>8</v>
      </c>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2">
        <v>26</v>
      </c>
      <c r="B305" s="220" t="s">
        <v>983</v>
      </c>
      <c r="C305" s="242" t="s">
        <v>984</v>
      </c>
      <c r="D305" s="223" t="s">
        <v>271</v>
      </c>
      <c r="E305" s="227">
        <v>8</v>
      </c>
      <c r="F305" s="233"/>
      <c r="G305" s="234">
        <f>ROUND(E305*F305,2)</f>
        <v>0</v>
      </c>
      <c r="H305" s="235"/>
      <c r="I305" s="255" t="s">
        <v>209</v>
      </c>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t="s">
        <v>193</v>
      </c>
      <c r="AF305" s="206"/>
      <c r="AG305" s="206"/>
      <c r="AH305" s="206"/>
      <c r="AI305" s="206"/>
      <c r="AJ305" s="206"/>
      <c r="AK305" s="206"/>
      <c r="AL305" s="206"/>
      <c r="AM305" s="206">
        <v>21</v>
      </c>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985</v>
      </c>
      <c r="D306" s="225"/>
      <c r="E306" s="229"/>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3"/>
      <c r="B307" s="221"/>
      <c r="C307" s="244" t="s">
        <v>974</v>
      </c>
      <c r="D307" s="225"/>
      <c r="E307" s="229"/>
      <c r="F307" s="234"/>
      <c r="G307" s="234"/>
      <c r="H307" s="235"/>
      <c r="I307" s="255"/>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982</v>
      </c>
      <c r="D308" s="225"/>
      <c r="E308" s="229">
        <v>8</v>
      </c>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2">
        <v>27</v>
      </c>
      <c r="B309" s="220" t="s">
        <v>986</v>
      </c>
      <c r="C309" s="242" t="s">
        <v>987</v>
      </c>
      <c r="D309" s="223" t="s">
        <v>271</v>
      </c>
      <c r="E309" s="227">
        <v>2</v>
      </c>
      <c r="F309" s="233"/>
      <c r="G309" s="234">
        <f>ROUND(E309*F309,2)</f>
        <v>0</v>
      </c>
      <c r="H309" s="235"/>
      <c r="I309" s="255" t="s">
        <v>209</v>
      </c>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t="s">
        <v>193</v>
      </c>
      <c r="AF309" s="206"/>
      <c r="AG309" s="206"/>
      <c r="AH309" s="206"/>
      <c r="AI309" s="206"/>
      <c r="AJ309" s="206"/>
      <c r="AK309" s="206"/>
      <c r="AL309" s="206"/>
      <c r="AM309" s="206">
        <v>21</v>
      </c>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44" t="s">
        <v>974</v>
      </c>
      <c r="D310" s="225"/>
      <c r="E310" s="229"/>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44" t="s">
        <v>483</v>
      </c>
      <c r="D311" s="225"/>
      <c r="E311" s="229">
        <v>2</v>
      </c>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2">
        <v>28</v>
      </c>
      <c r="B312" s="220" t="s">
        <v>988</v>
      </c>
      <c r="C312" s="242" t="s">
        <v>989</v>
      </c>
      <c r="D312" s="223" t="s">
        <v>271</v>
      </c>
      <c r="E312" s="227">
        <v>2</v>
      </c>
      <c r="F312" s="233"/>
      <c r="G312" s="234">
        <f>ROUND(E312*F312,2)</f>
        <v>0</v>
      </c>
      <c r="H312" s="235"/>
      <c r="I312" s="255" t="s">
        <v>209</v>
      </c>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t="s">
        <v>193</v>
      </c>
      <c r="AF312" s="206"/>
      <c r="AG312" s="206"/>
      <c r="AH312" s="206"/>
      <c r="AI312" s="206"/>
      <c r="AJ312" s="206"/>
      <c r="AK312" s="206"/>
      <c r="AL312" s="206"/>
      <c r="AM312" s="206">
        <v>21</v>
      </c>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44" t="s">
        <v>985</v>
      </c>
      <c r="D313" s="225"/>
      <c r="E313" s="229"/>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44" t="s">
        <v>974</v>
      </c>
      <c r="D314" s="225"/>
      <c r="E314" s="229"/>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44" t="s">
        <v>483</v>
      </c>
      <c r="D315" s="225"/>
      <c r="E315" s="229">
        <v>2</v>
      </c>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outlineLevel="1" x14ac:dyDescent="0.25">
      <c r="A316" s="252">
        <v>29</v>
      </c>
      <c r="B316" s="220" t="s">
        <v>990</v>
      </c>
      <c r="C316" s="242" t="s">
        <v>991</v>
      </c>
      <c r="D316" s="223" t="s">
        <v>456</v>
      </c>
      <c r="E316" s="227">
        <v>20</v>
      </c>
      <c r="F316" s="233"/>
      <c r="G316" s="234">
        <f>ROUND(E316*F316,2)</f>
        <v>0</v>
      </c>
      <c r="H316" s="235"/>
      <c r="I316" s="255" t="s">
        <v>209</v>
      </c>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t="s">
        <v>193</v>
      </c>
      <c r="AF316" s="206"/>
      <c r="AG316" s="206"/>
      <c r="AH316" s="206"/>
      <c r="AI316" s="206"/>
      <c r="AJ316" s="206"/>
      <c r="AK316" s="206"/>
      <c r="AL316" s="206"/>
      <c r="AM316" s="206">
        <v>21</v>
      </c>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992</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44" t="s">
        <v>979</v>
      </c>
      <c r="D318" s="225"/>
      <c r="E318" s="229">
        <v>20</v>
      </c>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x14ac:dyDescent="0.25">
      <c r="A319" s="251" t="s">
        <v>187</v>
      </c>
      <c r="B319" s="219" t="s">
        <v>151</v>
      </c>
      <c r="C319" s="241" t="s">
        <v>152</v>
      </c>
      <c r="D319" s="222"/>
      <c r="E319" s="226"/>
      <c r="F319" s="238">
        <f>SUM(G320:G323)</f>
        <v>0</v>
      </c>
      <c r="G319" s="239"/>
      <c r="H319" s="232"/>
      <c r="I319" s="254"/>
      <c r="AE319" t="s">
        <v>188</v>
      </c>
    </row>
    <row r="320" spans="1:60" outlineLevel="1" x14ac:dyDescent="0.25">
      <c r="A320" s="253"/>
      <c r="B320" s="278" t="s">
        <v>993</v>
      </c>
      <c r="C320" s="288"/>
      <c r="D320" s="280"/>
      <c r="E320" s="282"/>
      <c r="F320" s="285"/>
      <c r="G320" s="286"/>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v>0</v>
      </c>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2">
        <v>30</v>
      </c>
      <c r="B321" s="220" t="s">
        <v>994</v>
      </c>
      <c r="C321" s="242" t="s">
        <v>995</v>
      </c>
      <c r="D321" s="223" t="s">
        <v>996</v>
      </c>
      <c r="E321" s="227">
        <v>20</v>
      </c>
      <c r="F321" s="233"/>
      <c r="G321" s="234">
        <f>ROUND(E321*F321,2)</f>
        <v>0</v>
      </c>
      <c r="H321" s="235" t="s">
        <v>997</v>
      </c>
      <c r="I321" s="255" t="s">
        <v>192</v>
      </c>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t="s">
        <v>273</v>
      </c>
      <c r="AF321" s="206"/>
      <c r="AG321" s="206"/>
      <c r="AH321" s="206"/>
      <c r="AI321" s="206"/>
      <c r="AJ321" s="206"/>
      <c r="AK321" s="206"/>
      <c r="AL321" s="206"/>
      <c r="AM321" s="206">
        <v>21</v>
      </c>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outlineLevel="1" x14ac:dyDescent="0.25">
      <c r="A322" s="253"/>
      <c r="B322" s="279" t="s">
        <v>993</v>
      </c>
      <c r="C322" s="289"/>
      <c r="D322" s="292"/>
      <c r="E322" s="293"/>
      <c r="F322" s="294"/>
      <c r="G322" s="287"/>
      <c r="H322" s="235"/>
      <c r="I322" s="255"/>
      <c r="J322" s="206"/>
      <c r="K322" s="206"/>
      <c r="L322" s="206"/>
      <c r="M322" s="206"/>
      <c r="N322" s="206"/>
      <c r="O322" s="206"/>
      <c r="P322" s="206"/>
      <c r="Q322" s="206"/>
      <c r="R322" s="206"/>
      <c r="S322" s="206"/>
      <c r="T322" s="206"/>
      <c r="U322" s="206"/>
      <c r="V322" s="206"/>
      <c r="W322" s="206"/>
      <c r="X322" s="206"/>
      <c r="Y322" s="206"/>
      <c r="Z322" s="206"/>
      <c r="AA322" s="206"/>
      <c r="AB322" s="206"/>
      <c r="AC322" s="206">
        <v>0</v>
      </c>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2">
        <v>31</v>
      </c>
      <c r="B323" s="220" t="s">
        <v>998</v>
      </c>
      <c r="C323" s="242" t="s">
        <v>999</v>
      </c>
      <c r="D323" s="223" t="s">
        <v>996</v>
      </c>
      <c r="E323" s="227">
        <v>20</v>
      </c>
      <c r="F323" s="233"/>
      <c r="G323" s="234">
        <f>ROUND(E323*F323,2)</f>
        <v>0</v>
      </c>
      <c r="H323" s="235" t="s">
        <v>1000</v>
      </c>
      <c r="I323" s="255" t="s">
        <v>192</v>
      </c>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t="s">
        <v>273</v>
      </c>
      <c r="AF323" s="206"/>
      <c r="AG323" s="206"/>
      <c r="AH323" s="206"/>
      <c r="AI323" s="206"/>
      <c r="AJ323" s="206"/>
      <c r="AK323" s="206"/>
      <c r="AL323" s="206"/>
      <c r="AM323" s="206">
        <v>21</v>
      </c>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x14ac:dyDescent="0.25">
      <c r="A324" s="251" t="s">
        <v>187</v>
      </c>
      <c r="B324" s="219" t="s">
        <v>155</v>
      </c>
      <c r="C324" s="241" t="s">
        <v>156</v>
      </c>
      <c r="D324" s="222"/>
      <c r="E324" s="226"/>
      <c r="F324" s="238">
        <f>SUM(G325:G327)</f>
        <v>0</v>
      </c>
      <c r="G324" s="239"/>
      <c r="H324" s="232"/>
      <c r="I324" s="254"/>
      <c r="AE324" t="s">
        <v>188</v>
      </c>
    </row>
    <row r="325" spans="1:60" outlineLevel="1" x14ac:dyDescent="0.25">
      <c r="A325" s="253"/>
      <c r="B325" s="278" t="s">
        <v>1001</v>
      </c>
      <c r="C325" s="288"/>
      <c r="D325" s="280"/>
      <c r="E325" s="282"/>
      <c r="F325" s="285"/>
      <c r="G325" s="286"/>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v>0</v>
      </c>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79" t="s">
        <v>1002</v>
      </c>
      <c r="C326" s="289"/>
      <c r="D326" s="292"/>
      <c r="E326" s="293"/>
      <c r="F326" s="294"/>
      <c r="G326" s="287"/>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t="s">
        <v>267</v>
      </c>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2">
        <v>32</v>
      </c>
      <c r="B327" s="220" t="s">
        <v>1003</v>
      </c>
      <c r="C327" s="242" t="s">
        <v>725</v>
      </c>
      <c r="D327" s="223" t="s">
        <v>505</v>
      </c>
      <c r="E327" s="227">
        <v>133.52936</v>
      </c>
      <c r="F327" s="233"/>
      <c r="G327" s="234">
        <f>ROUND(E327*F327,2)</f>
        <v>0</v>
      </c>
      <c r="H327" s="235" t="s">
        <v>647</v>
      </c>
      <c r="I327" s="255" t="s">
        <v>192</v>
      </c>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t="s">
        <v>273</v>
      </c>
      <c r="AF327" s="206"/>
      <c r="AG327" s="206"/>
      <c r="AH327" s="206"/>
      <c r="AI327" s="206"/>
      <c r="AJ327" s="206"/>
      <c r="AK327" s="206"/>
      <c r="AL327" s="206"/>
      <c r="AM327" s="206">
        <v>21</v>
      </c>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x14ac:dyDescent="0.25">
      <c r="A328" s="251" t="s">
        <v>187</v>
      </c>
      <c r="B328" s="219" t="s">
        <v>163</v>
      </c>
      <c r="C328" s="241" t="s">
        <v>164</v>
      </c>
      <c r="D328" s="222"/>
      <c r="E328" s="226"/>
      <c r="F328" s="238">
        <f>SUM(G329:G366)</f>
        <v>0</v>
      </c>
      <c r="G328" s="239"/>
      <c r="H328" s="232"/>
      <c r="I328" s="254"/>
      <c r="AE328" t="s">
        <v>188</v>
      </c>
    </row>
    <row r="329" spans="1:60" outlineLevel="1" x14ac:dyDescent="0.25">
      <c r="A329" s="253"/>
      <c r="B329" s="278" t="s">
        <v>1004</v>
      </c>
      <c r="C329" s="288"/>
      <c r="D329" s="280"/>
      <c r="E329" s="282"/>
      <c r="F329" s="285"/>
      <c r="G329" s="286"/>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v>0</v>
      </c>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2">
        <v>33</v>
      </c>
      <c r="B330" s="220" t="s">
        <v>1005</v>
      </c>
      <c r="C330" s="242" t="s">
        <v>1006</v>
      </c>
      <c r="D330" s="223" t="s">
        <v>456</v>
      </c>
      <c r="E330" s="227">
        <v>440</v>
      </c>
      <c r="F330" s="233"/>
      <c r="G330" s="234">
        <f>ROUND(E330*F330,2)</f>
        <v>0</v>
      </c>
      <c r="H330" s="235" t="s">
        <v>163</v>
      </c>
      <c r="I330" s="255" t="s">
        <v>192</v>
      </c>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t="s">
        <v>273</v>
      </c>
      <c r="AF330" s="206"/>
      <c r="AG330" s="206"/>
      <c r="AH330" s="206"/>
      <c r="AI330" s="206"/>
      <c r="AJ330" s="206"/>
      <c r="AK330" s="206"/>
      <c r="AL330" s="206"/>
      <c r="AM330" s="206">
        <v>21</v>
      </c>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1007</v>
      </c>
      <c r="D331" s="225"/>
      <c r="E331" s="229"/>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869</v>
      </c>
      <c r="D332" s="225"/>
      <c r="E332" s="229"/>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44" t="s">
        <v>1008</v>
      </c>
      <c r="D333" s="225"/>
      <c r="E333" s="229">
        <v>339.9</v>
      </c>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44" t="s">
        <v>871</v>
      </c>
      <c r="D334" s="225"/>
      <c r="E334" s="229"/>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44" t="s">
        <v>1009</v>
      </c>
      <c r="D335" s="225"/>
      <c r="E335" s="229">
        <v>53.9</v>
      </c>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outlineLevel="1" x14ac:dyDescent="0.25">
      <c r="A336" s="253"/>
      <c r="B336" s="221"/>
      <c r="C336" s="244" t="s">
        <v>873</v>
      </c>
      <c r="D336" s="225"/>
      <c r="E336" s="229"/>
      <c r="F336" s="234"/>
      <c r="G336" s="234"/>
      <c r="H336" s="235"/>
      <c r="I336" s="255"/>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1010</v>
      </c>
      <c r="D337" s="225"/>
      <c r="E337" s="229">
        <v>24.2</v>
      </c>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875</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1011</v>
      </c>
      <c r="D339" s="225"/>
      <c r="E339" s="229">
        <v>22</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ht="29.95" outlineLevel="1" x14ac:dyDescent="0.25">
      <c r="A340" s="252">
        <v>34</v>
      </c>
      <c r="B340" s="220" t="s">
        <v>1012</v>
      </c>
      <c r="C340" s="242" t="s">
        <v>1013</v>
      </c>
      <c r="D340" s="223" t="s">
        <v>456</v>
      </c>
      <c r="E340" s="227">
        <v>634.70000000000005</v>
      </c>
      <c r="F340" s="233"/>
      <c r="G340" s="234">
        <f>ROUND(E340*F340,2)</f>
        <v>0</v>
      </c>
      <c r="H340" s="235" t="s">
        <v>357</v>
      </c>
      <c r="I340" s="255" t="s">
        <v>192</v>
      </c>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t="s">
        <v>193</v>
      </c>
      <c r="AF340" s="206"/>
      <c r="AG340" s="206"/>
      <c r="AH340" s="206"/>
      <c r="AI340" s="206"/>
      <c r="AJ340" s="206"/>
      <c r="AK340" s="206"/>
      <c r="AL340" s="206"/>
      <c r="AM340" s="206">
        <v>21</v>
      </c>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1014</v>
      </c>
      <c r="D341" s="225"/>
      <c r="E341" s="229"/>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90" t="s">
        <v>358</v>
      </c>
      <c r="D342" s="281"/>
      <c r="E342" s="283"/>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91" t="s">
        <v>1015</v>
      </c>
      <c r="D343" s="281"/>
      <c r="E343" s="283"/>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outlineLevel="1" x14ac:dyDescent="0.25">
      <c r="A344" s="253"/>
      <c r="B344" s="221"/>
      <c r="C344" s="291" t="s">
        <v>1016</v>
      </c>
      <c r="D344" s="281"/>
      <c r="E344" s="283">
        <v>309</v>
      </c>
      <c r="F344" s="234"/>
      <c r="G344" s="234"/>
      <c r="H344" s="235"/>
      <c r="I344" s="255"/>
      <c r="J344" s="206"/>
      <c r="K344" s="206"/>
      <c r="L344" s="206"/>
      <c r="M344" s="206"/>
      <c r="N344" s="206"/>
      <c r="O344" s="206"/>
      <c r="P344" s="206"/>
      <c r="Q344" s="206"/>
      <c r="R344" s="206"/>
      <c r="S344" s="206"/>
      <c r="T344" s="206"/>
      <c r="U344" s="206"/>
      <c r="V344" s="206"/>
      <c r="W344" s="206"/>
      <c r="X344" s="206"/>
      <c r="Y344" s="206"/>
      <c r="Z344" s="206"/>
      <c r="AA344" s="206"/>
      <c r="AB344" s="206"/>
      <c r="AC344" s="206"/>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row>
    <row r="345" spans="1:60" outlineLevel="1" x14ac:dyDescent="0.25">
      <c r="A345" s="253"/>
      <c r="B345" s="221"/>
      <c r="C345" s="291" t="s">
        <v>1017</v>
      </c>
      <c r="D345" s="281"/>
      <c r="E345" s="283"/>
      <c r="F345" s="234"/>
      <c r="G345" s="234"/>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21"/>
      <c r="C346" s="291" t="s">
        <v>1018</v>
      </c>
      <c r="D346" s="281"/>
      <c r="E346" s="283">
        <v>98</v>
      </c>
      <c r="F346" s="234"/>
      <c r="G346" s="234"/>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3"/>
      <c r="B347" s="221"/>
      <c r="C347" s="291" t="s">
        <v>1019</v>
      </c>
      <c r="D347" s="281"/>
      <c r="E347" s="283"/>
      <c r="F347" s="234"/>
      <c r="G347" s="234"/>
      <c r="H347" s="235"/>
      <c r="I347" s="255"/>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91" t="s">
        <v>1020</v>
      </c>
      <c r="D348" s="281"/>
      <c r="E348" s="283">
        <v>44</v>
      </c>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91" t="s">
        <v>1021</v>
      </c>
      <c r="D349" s="281"/>
      <c r="E349" s="283"/>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3"/>
      <c r="B350" s="221"/>
      <c r="C350" s="291" t="s">
        <v>1022</v>
      </c>
      <c r="D350" s="281"/>
      <c r="E350" s="283">
        <v>40</v>
      </c>
      <c r="F350" s="234"/>
      <c r="G350" s="234"/>
      <c r="H350" s="235"/>
      <c r="I350" s="255"/>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91" t="s">
        <v>1023</v>
      </c>
      <c r="D351" s="281"/>
      <c r="E351" s="283"/>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91" t="s">
        <v>1024</v>
      </c>
      <c r="D352" s="281"/>
      <c r="E352" s="283">
        <v>86</v>
      </c>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3"/>
      <c r="B353" s="221"/>
      <c r="C353" s="290" t="s">
        <v>360</v>
      </c>
      <c r="D353" s="281"/>
      <c r="E353" s="283"/>
      <c r="F353" s="234"/>
      <c r="G353" s="234"/>
      <c r="H353" s="235"/>
      <c r="I353" s="255"/>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44" t="s">
        <v>1025</v>
      </c>
      <c r="D354" s="225"/>
      <c r="E354" s="229">
        <v>634.70000000000005</v>
      </c>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2">
        <v>35</v>
      </c>
      <c r="B355" s="220" t="s">
        <v>1026</v>
      </c>
      <c r="C355" s="242" t="s">
        <v>1027</v>
      </c>
      <c r="D355" s="223" t="s">
        <v>456</v>
      </c>
      <c r="E355" s="227">
        <v>577</v>
      </c>
      <c r="F355" s="233"/>
      <c r="G355" s="234">
        <f>ROUND(E355*F355,2)</f>
        <v>0</v>
      </c>
      <c r="H355" s="235"/>
      <c r="I355" s="255" t="s">
        <v>209</v>
      </c>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t="s">
        <v>193</v>
      </c>
      <c r="AF355" s="206"/>
      <c r="AG355" s="206"/>
      <c r="AH355" s="206"/>
      <c r="AI355" s="206"/>
      <c r="AJ355" s="206"/>
      <c r="AK355" s="206"/>
      <c r="AL355" s="206"/>
      <c r="AM355" s="206">
        <v>21</v>
      </c>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21"/>
      <c r="C356" s="244" t="s">
        <v>1014</v>
      </c>
      <c r="D356" s="225"/>
      <c r="E356" s="229"/>
      <c r="F356" s="234"/>
      <c r="G356" s="234"/>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21"/>
      <c r="C357" s="244" t="s">
        <v>869</v>
      </c>
      <c r="D357" s="225"/>
      <c r="E357" s="229"/>
      <c r="F357" s="234"/>
      <c r="G357" s="234"/>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21"/>
      <c r="C358" s="244" t="s">
        <v>1028</v>
      </c>
      <c r="D358" s="225"/>
      <c r="E358" s="229">
        <v>309</v>
      </c>
      <c r="F358" s="234"/>
      <c r="G358" s="234"/>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3"/>
      <c r="B359" s="221"/>
      <c r="C359" s="244" t="s">
        <v>871</v>
      </c>
      <c r="D359" s="225"/>
      <c r="E359" s="229"/>
      <c r="F359" s="234"/>
      <c r="G359" s="234"/>
      <c r="H359" s="235"/>
      <c r="I359" s="255"/>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c r="AF359" s="206"/>
      <c r="AG359" s="206"/>
      <c r="AH359" s="206"/>
      <c r="AI359" s="206"/>
      <c r="AJ359" s="206"/>
      <c r="AK359" s="206"/>
      <c r="AL359" s="206"/>
      <c r="AM359" s="206"/>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1029</v>
      </c>
      <c r="D360" s="225"/>
      <c r="E360" s="229">
        <v>98</v>
      </c>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873</v>
      </c>
      <c r="D361" s="225"/>
      <c r="E361" s="229"/>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21"/>
      <c r="C362" s="244" t="s">
        <v>1030</v>
      </c>
      <c r="D362" s="225"/>
      <c r="E362" s="229">
        <v>44</v>
      </c>
      <c r="F362" s="234"/>
      <c r="G362" s="234"/>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21"/>
      <c r="C363" s="244" t="s">
        <v>875</v>
      </c>
      <c r="D363" s="225"/>
      <c r="E363" s="229"/>
      <c r="F363" s="234"/>
      <c r="G363" s="234"/>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21"/>
      <c r="C364" s="244" t="s">
        <v>1031</v>
      </c>
      <c r="D364" s="225"/>
      <c r="E364" s="229">
        <v>40</v>
      </c>
      <c r="F364" s="234"/>
      <c r="G364" s="234"/>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3"/>
      <c r="B365" s="221"/>
      <c r="C365" s="244" t="s">
        <v>865</v>
      </c>
      <c r="D365" s="225"/>
      <c r="E365" s="229"/>
      <c r="F365" s="234"/>
      <c r="G365" s="234"/>
      <c r="H365" s="235"/>
      <c r="I365" s="255"/>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c r="AI365" s="206"/>
      <c r="AJ365" s="206"/>
      <c r="AK365" s="206"/>
      <c r="AL365" s="206"/>
      <c r="AM365" s="206"/>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1032</v>
      </c>
      <c r="D366" s="225"/>
      <c r="E366" s="229">
        <v>86</v>
      </c>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x14ac:dyDescent="0.25">
      <c r="A367" s="251" t="s">
        <v>187</v>
      </c>
      <c r="B367" s="219" t="s">
        <v>165</v>
      </c>
      <c r="C367" s="241" t="s">
        <v>166</v>
      </c>
      <c r="D367" s="222"/>
      <c r="E367" s="226"/>
      <c r="F367" s="238">
        <f>SUM(G368:G412)</f>
        <v>0</v>
      </c>
      <c r="G367" s="239"/>
      <c r="H367" s="232"/>
      <c r="I367" s="254"/>
      <c r="AE367" t="s">
        <v>188</v>
      </c>
    </row>
    <row r="368" spans="1:60" outlineLevel="1" x14ac:dyDescent="0.25">
      <c r="A368" s="253"/>
      <c r="B368" s="278" t="s">
        <v>1033</v>
      </c>
      <c r="C368" s="288"/>
      <c r="D368" s="280"/>
      <c r="E368" s="282"/>
      <c r="F368" s="285"/>
      <c r="G368" s="286"/>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v>0</v>
      </c>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outlineLevel="1" x14ac:dyDescent="0.25">
      <c r="A369" s="252">
        <v>36</v>
      </c>
      <c r="B369" s="220" t="s">
        <v>1034</v>
      </c>
      <c r="C369" s="242" t="s">
        <v>1035</v>
      </c>
      <c r="D369" s="223" t="s">
        <v>456</v>
      </c>
      <c r="E369" s="227">
        <v>972</v>
      </c>
      <c r="F369" s="233"/>
      <c r="G369" s="234">
        <f>ROUND(E369*F369,2)</f>
        <v>0</v>
      </c>
      <c r="H369" s="235" t="s">
        <v>165</v>
      </c>
      <c r="I369" s="255" t="s">
        <v>192</v>
      </c>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273</v>
      </c>
      <c r="AF369" s="206"/>
      <c r="AG369" s="206"/>
      <c r="AH369" s="206"/>
      <c r="AI369" s="206"/>
      <c r="AJ369" s="206"/>
      <c r="AK369" s="206"/>
      <c r="AL369" s="206"/>
      <c r="AM369" s="206">
        <v>21</v>
      </c>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row>
    <row r="370" spans="1:60" outlineLevel="1" x14ac:dyDescent="0.25">
      <c r="A370" s="253"/>
      <c r="B370" s="221"/>
      <c r="C370" s="244" t="s">
        <v>1036</v>
      </c>
      <c r="D370" s="225"/>
      <c r="E370" s="229"/>
      <c r="F370" s="234"/>
      <c r="G370" s="234"/>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3"/>
      <c r="B371" s="221"/>
      <c r="C371" s="244" t="s">
        <v>869</v>
      </c>
      <c r="D371" s="225"/>
      <c r="E371" s="229"/>
      <c r="F371" s="234"/>
      <c r="G371" s="234"/>
      <c r="H371" s="235"/>
      <c r="I371" s="255"/>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44" t="s">
        <v>1037</v>
      </c>
      <c r="D372" s="225"/>
      <c r="E372" s="229">
        <v>618</v>
      </c>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44" t="s">
        <v>871</v>
      </c>
      <c r="D373" s="225"/>
      <c r="E373" s="229"/>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1029</v>
      </c>
      <c r="D374" s="225"/>
      <c r="E374" s="229">
        <v>98</v>
      </c>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873</v>
      </c>
      <c r="D375" s="225"/>
      <c r="E375" s="229"/>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21"/>
      <c r="C376" s="244" t="s">
        <v>1030</v>
      </c>
      <c r="D376" s="225"/>
      <c r="E376" s="229">
        <v>44</v>
      </c>
      <c r="F376" s="234"/>
      <c r="G376" s="234"/>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21"/>
      <c r="C377" s="244" t="s">
        <v>875</v>
      </c>
      <c r="D377" s="225"/>
      <c r="E377" s="229"/>
      <c r="F377" s="234"/>
      <c r="G377" s="234"/>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3"/>
      <c r="B378" s="221"/>
      <c r="C378" s="244" t="s">
        <v>1031</v>
      </c>
      <c r="D378" s="225"/>
      <c r="E378" s="229">
        <v>40</v>
      </c>
      <c r="F378" s="234"/>
      <c r="G378" s="234"/>
      <c r="H378" s="235"/>
      <c r="I378" s="255"/>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865</v>
      </c>
      <c r="D379" s="225"/>
      <c r="E379" s="229"/>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3"/>
      <c r="B380" s="221"/>
      <c r="C380" s="244" t="s">
        <v>1038</v>
      </c>
      <c r="D380" s="225"/>
      <c r="E380" s="229">
        <v>172</v>
      </c>
      <c r="F380" s="234"/>
      <c r="G380" s="234"/>
      <c r="H380" s="235"/>
      <c r="I380" s="255"/>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ht="39.9" outlineLevel="1" x14ac:dyDescent="0.25">
      <c r="A381" s="252">
        <v>37</v>
      </c>
      <c r="B381" s="220" t="s">
        <v>1039</v>
      </c>
      <c r="C381" s="242" t="s">
        <v>1040</v>
      </c>
      <c r="D381" s="223" t="s">
        <v>456</v>
      </c>
      <c r="E381" s="227">
        <v>1069.2</v>
      </c>
      <c r="F381" s="233"/>
      <c r="G381" s="234">
        <f>ROUND(E381*F381,2)</f>
        <v>0</v>
      </c>
      <c r="H381" s="235" t="s">
        <v>357</v>
      </c>
      <c r="I381" s="255" t="s">
        <v>192</v>
      </c>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t="s">
        <v>193</v>
      </c>
      <c r="AF381" s="206"/>
      <c r="AG381" s="206"/>
      <c r="AH381" s="206"/>
      <c r="AI381" s="206"/>
      <c r="AJ381" s="206"/>
      <c r="AK381" s="206"/>
      <c r="AL381" s="206"/>
      <c r="AM381" s="206">
        <v>21</v>
      </c>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outlineLevel="1" x14ac:dyDescent="0.25">
      <c r="A382" s="253"/>
      <c r="B382" s="221"/>
      <c r="C382" s="244" t="s">
        <v>1036</v>
      </c>
      <c r="D382" s="225"/>
      <c r="E382" s="229"/>
      <c r="F382" s="234"/>
      <c r="G382" s="234"/>
      <c r="H382" s="235"/>
      <c r="I382" s="255"/>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90" t="s">
        <v>358</v>
      </c>
      <c r="D383" s="281"/>
      <c r="E383" s="283"/>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outlineLevel="1" x14ac:dyDescent="0.25">
      <c r="A384" s="253"/>
      <c r="B384" s="221"/>
      <c r="C384" s="291" t="s">
        <v>1015</v>
      </c>
      <c r="D384" s="281"/>
      <c r="E384" s="283"/>
      <c r="F384" s="234"/>
      <c r="G384" s="234"/>
      <c r="H384" s="235"/>
      <c r="I384" s="255"/>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row>
    <row r="385" spans="1:60" outlineLevel="1" x14ac:dyDescent="0.25">
      <c r="A385" s="253"/>
      <c r="B385" s="221"/>
      <c r="C385" s="291" t="s">
        <v>1041</v>
      </c>
      <c r="D385" s="281"/>
      <c r="E385" s="283">
        <v>618</v>
      </c>
      <c r="F385" s="234"/>
      <c r="G385" s="234"/>
      <c r="H385" s="235"/>
      <c r="I385" s="255"/>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21"/>
      <c r="C386" s="291" t="s">
        <v>1017</v>
      </c>
      <c r="D386" s="281"/>
      <c r="E386" s="283"/>
      <c r="F386" s="234"/>
      <c r="G386" s="234"/>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21"/>
      <c r="C387" s="291" t="s">
        <v>1018</v>
      </c>
      <c r="D387" s="281"/>
      <c r="E387" s="283">
        <v>98</v>
      </c>
      <c r="F387" s="234"/>
      <c r="G387" s="234"/>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outlineLevel="1" x14ac:dyDescent="0.25">
      <c r="A388" s="253"/>
      <c r="B388" s="221"/>
      <c r="C388" s="291" t="s">
        <v>1019</v>
      </c>
      <c r="D388" s="281"/>
      <c r="E388" s="283"/>
      <c r="F388" s="234"/>
      <c r="G388" s="234"/>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row>
    <row r="389" spans="1:60" outlineLevel="1" x14ac:dyDescent="0.25">
      <c r="A389" s="253"/>
      <c r="B389" s="221"/>
      <c r="C389" s="291" t="s">
        <v>1020</v>
      </c>
      <c r="D389" s="281"/>
      <c r="E389" s="283">
        <v>44</v>
      </c>
      <c r="F389" s="234"/>
      <c r="G389" s="234"/>
      <c r="H389" s="235"/>
      <c r="I389" s="255"/>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3"/>
      <c r="B390" s="221"/>
      <c r="C390" s="291" t="s">
        <v>1021</v>
      </c>
      <c r="D390" s="281"/>
      <c r="E390" s="283"/>
      <c r="F390" s="234"/>
      <c r="G390" s="234"/>
      <c r="H390" s="235"/>
      <c r="I390" s="255"/>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outlineLevel="1" x14ac:dyDescent="0.25">
      <c r="A391" s="253"/>
      <c r="B391" s="221"/>
      <c r="C391" s="291" t="s">
        <v>1022</v>
      </c>
      <c r="D391" s="281"/>
      <c r="E391" s="283">
        <v>40</v>
      </c>
      <c r="F391" s="234"/>
      <c r="G391" s="234"/>
      <c r="H391" s="235"/>
      <c r="I391" s="255"/>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row>
    <row r="392" spans="1:60" outlineLevel="1" x14ac:dyDescent="0.25">
      <c r="A392" s="253"/>
      <c r="B392" s="221"/>
      <c r="C392" s="291" t="s">
        <v>1023</v>
      </c>
      <c r="D392" s="281"/>
      <c r="E392" s="283"/>
      <c r="F392" s="234"/>
      <c r="G392" s="234"/>
      <c r="H392" s="235"/>
      <c r="I392" s="255"/>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3"/>
      <c r="B393" s="221"/>
      <c r="C393" s="291" t="s">
        <v>1042</v>
      </c>
      <c r="D393" s="281"/>
      <c r="E393" s="283">
        <v>172</v>
      </c>
      <c r="F393" s="234"/>
      <c r="G393" s="234"/>
      <c r="H393" s="235"/>
      <c r="I393" s="255"/>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90" t="s">
        <v>360</v>
      </c>
      <c r="D394" s="281"/>
      <c r="E394" s="283"/>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1043</v>
      </c>
      <c r="D395" s="225"/>
      <c r="E395" s="229">
        <v>1069.2</v>
      </c>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2">
        <v>38</v>
      </c>
      <c r="B396" s="220" t="s">
        <v>1044</v>
      </c>
      <c r="C396" s="242" t="s">
        <v>1045</v>
      </c>
      <c r="D396" s="223" t="s">
        <v>456</v>
      </c>
      <c r="E396" s="227">
        <v>577</v>
      </c>
      <c r="F396" s="233"/>
      <c r="G396" s="234">
        <f>ROUND(E396*F396,2)</f>
        <v>0</v>
      </c>
      <c r="H396" s="235"/>
      <c r="I396" s="255" t="s">
        <v>209</v>
      </c>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t="s">
        <v>193</v>
      </c>
      <c r="AF396" s="206"/>
      <c r="AG396" s="206"/>
      <c r="AH396" s="206"/>
      <c r="AI396" s="206"/>
      <c r="AJ396" s="206"/>
      <c r="AK396" s="206"/>
      <c r="AL396" s="206"/>
      <c r="AM396" s="206">
        <v>21</v>
      </c>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outlineLevel="1" x14ac:dyDescent="0.25">
      <c r="A397" s="253"/>
      <c r="B397" s="221"/>
      <c r="C397" s="244" t="s">
        <v>1046</v>
      </c>
      <c r="D397" s="225"/>
      <c r="E397" s="229"/>
      <c r="F397" s="234"/>
      <c r="G397" s="234"/>
      <c r="H397" s="235"/>
      <c r="I397" s="255"/>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1047</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1048</v>
      </c>
      <c r="D399" s="225"/>
      <c r="E399" s="229"/>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outlineLevel="1" x14ac:dyDescent="0.25">
      <c r="A400" s="253"/>
      <c r="B400" s="221"/>
      <c r="C400" s="244" t="s">
        <v>1049</v>
      </c>
      <c r="D400" s="225"/>
      <c r="E400" s="229"/>
      <c r="F400" s="234"/>
      <c r="G400" s="234"/>
      <c r="H400" s="235"/>
      <c r="I400" s="255"/>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249</v>
      </c>
      <c r="D401" s="225"/>
      <c r="E401" s="229"/>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outlineLevel="1" x14ac:dyDescent="0.25">
      <c r="A402" s="253"/>
      <c r="B402" s="221"/>
      <c r="C402" s="244" t="s">
        <v>1050</v>
      </c>
      <c r="D402" s="225"/>
      <c r="E402" s="229"/>
      <c r="F402" s="234"/>
      <c r="G402" s="234"/>
      <c r="H402" s="235"/>
      <c r="I402" s="255"/>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outlineLevel="1" x14ac:dyDescent="0.25">
      <c r="A403" s="253"/>
      <c r="B403" s="221"/>
      <c r="C403" s="244" t="s">
        <v>869</v>
      </c>
      <c r="D403" s="225"/>
      <c r="E403" s="229"/>
      <c r="F403" s="234"/>
      <c r="G403" s="234"/>
      <c r="H403" s="235"/>
      <c r="I403" s="255"/>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1028</v>
      </c>
      <c r="D404" s="225"/>
      <c r="E404" s="229">
        <v>309</v>
      </c>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871</v>
      </c>
      <c r="D405" s="225"/>
      <c r="E405" s="229"/>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3"/>
      <c r="B406" s="221"/>
      <c r="C406" s="244" t="s">
        <v>1029</v>
      </c>
      <c r="D406" s="225"/>
      <c r="E406" s="229">
        <v>98</v>
      </c>
      <c r="F406" s="234"/>
      <c r="G406" s="234"/>
      <c r="H406" s="235"/>
      <c r="I406" s="255"/>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44" t="s">
        <v>873</v>
      </c>
      <c r="D407" s="225"/>
      <c r="E407" s="229"/>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44" t="s">
        <v>1030</v>
      </c>
      <c r="D408" s="225"/>
      <c r="E408" s="229">
        <v>44</v>
      </c>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875</v>
      </c>
      <c r="D409" s="225"/>
      <c r="E409" s="229"/>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1031</v>
      </c>
      <c r="D410" s="225"/>
      <c r="E410" s="229">
        <v>40</v>
      </c>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3"/>
      <c r="B411" s="221"/>
      <c r="C411" s="244" t="s">
        <v>865</v>
      </c>
      <c r="D411" s="225"/>
      <c r="E411" s="229"/>
      <c r="F411" s="234"/>
      <c r="G411" s="234"/>
      <c r="H411" s="235"/>
      <c r="I411" s="255"/>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1032</v>
      </c>
      <c r="D412" s="225"/>
      <c r="E412" s="229">
        <v>86</v>
      </c>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x14ac:dyDescent="0.25">
      <c r="A413" s="251" t="s">
        <v>187</v>
      </c>
      <c r="B413" s="219" t="s">
        <v>167</v>
      </c>
      <c r="C413" s="241" t="s">
        <v>168</v>
      </c>
      <c r="D413" s="222"/>
      <c r="E413" s="226"/>
      <c r="F413" s="238">
        <f>SUM(G414:G427)</f>
        <v>0</v>
      </c>
      <c r="G413" s="239"/>
      <c r="H413" s="232"/>
      <c r="I413" s="254"/>
      <c r="AE413" t="s">
        <v>188</v>
      </c>
    </row>
    <row r="414" spans="1:60" outlineLevel="1" x14ac:dyDescent="0.25">
      <c r="A414" s="253"/>
      <c r="B414" s="278" t="s">
        <v>1051</v>
      </c>
      <c r="C414" s="288"/>
      <c r="D414" s="280"/>
      <c r="E414" s="282"/>
      <c r="F414" s="285"/>
      <c r="G414" s="286"/>
      <c r="H414" s="235"/>
      <c r="I414" s="255"/>
      <c r="J414" s="206"/>
      <c r="K414" s="206"/>
      <c r="L414" s="206"/>
      <c r="M414" s="206"/>
      <c r="N414" s="206"/>
      <c r="O414" s="206"/>
      <c r="P414" s="206"/>
      <c r="Q414" s="206"/>
      <c r="R414" s="206"/>
      <c r="S414" s="206"/>
      <c r="T414" s="206"/>
      <c r="U414" s="206"/>
      <c r="V414" s="206"/>
      <c r="W414" s="206"/>
      <c r="X414" s="206"/>
      <c r="Y414" s="206"/>
      <c r="Z414" s="206"/>
      <c r="AA414" s="206"/>
      <c r="AB414" s="206"/>
      <c r="AC414" s="206">
        <v>0</v>
      </c>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row>
    <row r="415" spans="1:60" outlineLevel="1" x14ac:dyDescent="0.25">
      <c r="A415" s="253"/>
      <c r="B415" s="279" t="s">
        <v>1052</v>
      </c>
      <c r="C415" s="289"/>
      <c r="D415" s="292"/>
      <c r="E415" s="293"/>
      <c r="F415" s="294"/>
      <c r="G415" s="287"/>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t="s">
        <v>267</v>
      </c>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2">
        <v>39</v>
      </c>
      <c r="B416" s="220" t="s">
        <v>1053</v>
      </c>
      <c r="C416" s="242" t="s">
        <v>1054</v>
      </c>
      <c r="D416" s="223" t="s">
        <v>456</v>
      </c>
      <c r="E416" s="227">
        <v>534.6</v>
      </c>
      <c r="F416" s="233"/>
      <c r="G416" s="234">
        <f>ROUND(E416*F416,2)</f>
        <v>0</v>
      </c>
      <c r="H416" s="235" t="s">
        <v>167</v>
      </c>
      <c r="I416" s="255" t="s">
        <v>192</v>
      </c>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t="s">
        <v>273</v>
      </c>
      <c r="AF416" s="206"/>
      <c r="AG416" s="206"/>
      <c r="AH416" s="206"/>
      <c r="AI416" s="206"/>
      <c r="AJ416" s="206"/>
      <c r="AK416" s="206"/>
      <c r="AL416" s="206"/>
      <c r="AM416" s="206">
        <v>21</v>
      </c>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outlineLevel="1" x14ac:dyDescent="0.25">
      <c r="A417" s="253"/>
      <c r="B417" s="221"/>
      <c r="C417" s="244" t="s">
        <v>1055</v>
      </c>
      <c r="D417" s="225"/>
      <c r="E417" s="229"/>
      <c r="F417" s="234"/>
      <c r="G417" s="234"/>
      <c r="H417" s="235"/>
      <c r="I417" s="255"/>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6"/>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outlineLevel="1" x14ac:dyDescent="0.25">
      <c r="A418" s="253"/>
      <c r="B418" s="221"/>
      <c r="C418" s="244" t="s">
        <v>869</v>
      </c>
      <c r="D418" s="225"/>
      <c r="E418" s="229"/>
      <c r="F418" s="234"/>
      <c r="G418" s="234"/>
      <c r="H418" s="235"/>
      <c r="I418" s="255"/>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row>
    <row r="419" spans="1:60" outlineLevel="1" x14ac:dyDescent="0.25">
      <c r="A419" s="253"/>
      <c r="B419" s="221"/>
      <c r="C419" s="244" t="s">
        <v>1008</v>
      </c>
      <c r="D419" s="225"/>
      <c r="E419" s="229">
        <v>339.9</v>
      </c>
      <c r="F419" s="234"/>
      <c r="G419" s="234"/>
      <c r="H419" s="235"/>
      <c r="I419" s="255"/>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row>
    <row r="420" spans="1:60" outlineLevel="1" x14ac:dyDescent="0.25">
      <c r="A420" s="253"/>
      <c r="B420" s="221"/>
      <c r="C420" s="244" t="s">
        <v>871</v>
      </c>
      <c r="D420" s="225"/>
      <c r="E420" s="229"/>
      <c r="F420" s="234"/>
      <c r="G420" s="234"/>
      <c r="H420" s="235"/>
      <c r="I420" s="255"/>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row>
    <row r="421" spans="1:60" outlineLevel="1" x14ac:dyDescent="0.25">
      <c r="A421" s="253"/>
      <c r="B421" s="221"/>
      <c r="C421" s="244" t="s">
        <v>1009</v>
      </c>
      <c r="D421" s="225"/>
      <c r="E421" s="229">
        <v>53.9</v>
      </c>
      <c r="F421" s="234"/>
      <c r="G421" s="234"/>
      <c r="H421" s="235"/>
      <c r="I421" s="255"/>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row>
    <row r="422" spans="1:60" outlineLevel="1" x14ac:dyDescent="0.25">
      <c r="A422" s="253"/>
      <c r="B422" s="221"/>
      <c r="C422" s="244" t="s">
        <v>873</v>
      </c>
      <c r="D422" s="225"/>
      <c r="E422" s="229"/>
      <c r="F422" s="234"/>
      <c r="G422" s="234"/>
      <c r="H422" s="235"/>
      <c r="I422" s="255"/>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row>
    <row r="423" spans="1:60" outlineLevel="1" x14ac:dyDescent="0.25">
      <c r="A423" s="253"/>
      <c r="B423" s="221"/>
      <c r="C423" s="244" t="s">
        <v>1010</v>
      </c>
      <c r="D423" s="225"/>
      <c r="E423" s="229">
        <v>24.2</v>
      </c>
      <c r="F423" s="234"/>
      <c r="G423" s="234"/>
      <c r="H423" s="235"/>
      <c r="I423" s="255"/>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row>
    <row r="424" spans="1:60" outlineLevel="1" x14ac:dyDescent="0.25">
      <c r="A424" s="253"/>
      <c r="B424" s="221"/>
      <c r="C424" s="244" t="s">
        <v>875</v>
      </c>
      <c r="D424" s="225"/>
      <c r="E424" s="229"/>
      <c r="F424" s="234"/>
      <c r="G424" s="234"/>
      <c r="H424" s="235"/>
      <c r="I424" s="255"/>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row>
    <row r="425" spans="1:60" outlineLevel="1" x14ac:dyDescent="0.25">
      <c r="A425" s="253"/>
      <c r="B425" s="221"/>
      <c r="C425" s="244" t="s">
        <v>1011</v>
      </c>
      <c r="D425" s="225"/>
      <c r="E425" s="229">
        <v>22</v>
      </c>
      <c r="F425" s="234"/>
      <c r="G425" s="234"/>
      <c r="H425" s="235"/>
      <c r="I425" s="255"/>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row>
    <row r="426" spans="1:60" outlineLevel="1" x14ac:dyDescent="0.25">
      <c r="A426" s="253"/>
      <c r="B426" s="221"/>
      <c r="C426" s="244" t="s">
        <v>865</v>
      </c>
      <c r="D426" s="225"/>
      <c r="E426" s="229"/>
      <c r="F426" s="234"/>
      <c r="G426" s="234"/>
      <c r="H426" s="235"/>
      <c r="I426" s="255"/>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row>
    <row r="427" spans="1:60" ht="13.3" outlineLevel="1" thickBot="1" x14ac:dyDescent="0.3">
      <c r="A427" s="295"/>
      <c r="B427" s="296"/>
      <c r="C427" s="298" t="s">
        <v>1056</v>
      </c>
      <c r="D427" s="299"/>
      <c r="E427" s="300">
        <v>94.6</v>
      </c>
      <c r="F427" s="271"/>
      <c r="G427" s="271"/>
      <c r="H427" s="272"/>
      <c r="I427" s="273"/>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row>
    <row r="428" spans="1:60" hidden="1" x14ac:dyDescent="0.25">
      <c r="A428" s="54"/>
      <c r="B428" s="61" t="s">
        <v>249</v>
      </c>
      <c r="C428" s="245" t="s">
        <v>249</v>
      </c>
      <c r="D428" s="209"/>
      <c r="E428" s="207"/>
      <c r="F428" s="207"/>
      <c r="G428" s="207"/>
      <c r="H428" s="207"/>
      <c r="I428" s="208"/>
    </row>
    <row r="429" spans="1:60" hidden="1" x14ac:dyDescent="0.25">
      <c r="A429" s="246"/>
      <c r="B429" s="247" t="s">
        <v>248</v>
      </c>
      <c r="C429" s="248"/>
      <c r="D429" s="249"/>
      <c r="E429" s="246"/>
      <c r="F429" s="246"/>
      <c r="G429" s="250">
        <f>F8+F200+F223+F280+F292+F301+F319+F324+F328+F367+F413</f>
        <v>0</v>
      </c>
      <c r="H429" s="46"/>
      <c r="I429" s="46"/>
      <c r="AN429">
        <v>15</v>
      </c>
      <c r="AO429">
        <v>21</v>
      </c>
    </row>
    <row r="430" spans="1:60" x14ac:dyDescent="0.25">
      <c r="A430" s="46"/>
      <c r="B430" s="240"/>
      <c r="C430" s="240"/>
      <c r="D430" s="185"/>
      <c r="E430" s="46"/>
      <c r="F430" s="46"/>
      <c r="G430" s="46"/>
      <c r="H430" s="46"/>
      <c r="I430" s="46"/>
      <c r="AN430">
        <f>SUMIF(AM8:AM429,AN429,G8:G429)</f>
        <v>0</v>
      </c>
      <c r="AO430">
        <f>SUMIF(AM8:AM429,AO429,G8:G429)</f>
        <v>0</v>
      </c>
    </row>
    <row r="431" spans="1:60" x14ac:dyDescent="0.25">
      <c r="D431" s="183"/>
    </row>
    <row r="432" spans="1:60"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9cbFZ2TvNwytZCbbhVthlrSQqKhMdB1zjXtOuTH0GhM63XyYcWurd5VF4IaT4mLP7ajeTeFeXRdO5aiKC84/lQ==" saltValue="BLJKAV5rwsvQp3zGVExZxQ==" spinCount="100000" sheet="1"/>
  <mergeCells count="58">
    <mergeCell ref="B368:G368"/>
    <mergeCell ref="F413:G413"/>
    <mergeCell ref="B414:G414"/>
    <mergeCell ref="B415:G415"/>
    <mergeCell ref="F324:G324"/>
    <mergeCell ref="B325:G325"/>
    <mergeCell ref="B326:G326"/>
    <mergeCell ref="F328:G328"/>
    <mergeCell ref="B329:G329"/>
    <mergeCell ref="F367:G367"/>
    <mergeCell ref="B289:G289"/>
    <mergeCell ref="F292:G292"/>
    <mergeCell ref="F301:G301"/>
    <mergeCell ref="F319:G319"/>
    <mergeCell ref="B320:G320"/>
    <mergeCell ref="B322:G322"/>
    <mergeCell ref="F280:G280"/>
    <mergeCell ref="B281:G281"/>
    <mergeCell ref="B282:G282"/>
    <mergeCell ref="B285:G285"/>
    <mergeCell ref="B286:G286"/>
    <mergeCell ref="B288:G288"/>
    <mergeCell ref="B241:G241"/>
    <mergeCell ref="B242:G242"/>
    <mergeCell ref="B253:G253"/>
    <mergeCell ref="B254:G254"/>
    <mergeCell ref="B265:G265"/>
    <mergeCell ref="B266:G266"/>
    <mergeCell ref="B202:G202"/>
    <mergeCell ref="B209:G209"/>
    <mergeCell ref="B210:G210"/>
    <mergeCell ref="F223:G223"/>
    <mergeCell ref="B224:G224"/>
    <mergeCell ref="B225:G225"/>
    <mergeCell ref="B147:G147"/>
    <mergeCell ref="B160:G160"/>
    <mergeCell ref="B161:G161"/>
    <mergeCell ref="B179:G179"/>
    <mergeCell ref="F200:G200"/>
    <mergeCell ref="B201:G201"/>
    <mergeCell ref="B89:G89"/>
    <mergeCell ref="B90:G90"/>
    <mergeCell ref="B117:G117"/>
    <mergeCell ref="B118:G118"/>
    <mergeCell ref="B119:G119"/>
    <mergeCell ref="B146:G146"/>
    <mergeCell ref="B16:G16"/>
    <mergeCell ref="B27:G27"/>
    <mergeCell ref="B28:G28"/>
    <mergeCell ref="B29:G29"/>
    <mergeCell ref="B34:G34"/>
    <mergeCell ref="B35:G35"/>
    <mergeCell ref="A1:G1"/>
    <mergeCell ref="C7:G7"/>
    <mergeCell ref="F8:G8"/>
    <mergeCell ref="B9:G9"/>
    <mergeCell ref="B10:G10"/>
    <mergeCell ref="B15:G15"/>
  </mergeCells>
  <pageMargins left="0.59055118110236204" right="0.39370078740157499"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65</v>
      </c>
      <c r="C2" s="162" t="s">
        <v>66</v>
      </c>
      <c r="D2" s="92"/>
      <c r="E2" s="92"/>
      <c r="F2" s="92"/>
      <c r="G2" s="26" t="s">
        <v>15</v>
      </c>
      <c r="H2" s="277" t="s">
        <v>67</v>
      </c>
      <c r="O2" s="8" t="s">
        <v>253</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04</v>
      </c>
      <c r="H6" s="35"/>
    </row>
    <row r="7" spans="1:15" ht="15.65" customHeight="1" x14ac:dyDescent="0.3">
      <c r="B7" s="93" t="str">
        <f>C2</f>
        <v>Rezerva přípojek inženýrských sítí</v>
      </c>
      <c r="C7" s="94"/>
      <c r="D7" s="94"/>
      <c r="E7" s="94"/>
      <c r="F7" s="94"/>
      <c r="G7" s="94"/>
      <c r="H7" s="35"/>
    </row>
    <row r="8" spans="1:15" ht="12.75" customHeight="1" x14ac:dyDescent="0.25">
      <c r="H8" s="35"/>
    </row>
    <row r="9" spans="1:15" ht="12.75" customHeight="1" x14ac:dyDescent="0.25">
      <c r="A9" s="32" t="s">
        <v>27</v>
      </c>
      <c r="B9" s="166" t="s">
        <v>853</v>
      </c>
      <c r="C9" s="166" t="s">
        <v>854</v>
      </c>
      <c r="D9" s="32"/>
      <c r="E9" s="32"/>
      <c r="F9" s="32"/>
      <c r="G9" s="32"/>
      <c r="H9" s="36"/>
      <c r="I9" s="32"/>
      <c r="J9" s="32"/>
    </row>
    <row r="10" spans="1:15" ht="12.75" customHeight="1" x14ac:dyDescent="0.25">
      <c r="A10" s="32"/>
      <c r="B10" s="166" t="s">
        <v>1057</v>
      </c>
      <c r="C10" s="166" t="s">
        <v>1058</v>
      </c>
      <c r="D10" s="32"/>
      <c r="E10" s="32"/>
      <c r="F10" s="32"/>
      <c r="G10" s="32"/>
      <c r="H10" s="36"/>
      <c r="I10" s="32"/>
      <c r="J10" s="32"/>
    </row>
    <row r="11" spans="1:15" ht="12.75" customHeight="1" x14ac:dyDescent="0.25">
      <c r="A11" s="32"/>
      <c r="B11" s="166" t="s">
        <v>1059</v>
      </c>
      <c r="C11" s="166" t="s">
        <v>1060</v>
      </c>
      <c r="D11" s="32"/>
      <c r="E11" s="32"/>
      <c r="F11" s="32"/>
      <c r="G11" s="32"/>
      <c r="H11" s="36"/>
      <c r="I11" s="32"/>
      <c r="J11" s="32"/>
    </row>
    <row r="12" spans="1:15" ht="12.75" customHeight="1" x14ac:dyDescent="0.25">
      <c r="A12" s="32"/>
      <c r="B12" s="166" t="s">
        <v>1061</v>
      </c>
      <c r="C12" s="166" t="s">
        <v>1062</v>
      </c>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c r="B14" s="166" t="s">
        <v>1063</v>
      </c>
      <c r="C14" s="166" t="s">
        <v>1064</v>
      </c>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x14ac:dyDescent="0.25">
      <c r="A16" s="32"/>
      <c r="B16" s="166" t="s">
        <v>67</v>
      </c>
      <c r="C16" s="166" t="s">
        <v>262</v>
      </c>
      <c r="D16" s="32"/>
      <c r="E16" s="32"/>
      <c r="F16" s="32"/>
      <c r="G16" s="32"/>
      <c r="H16" s="36"/>
      <c r="I16" s="32"/>
      <c r="J16" s="32"/>
    </row>
    <row r="17" spans="1:55" ht="12.75" customHeight="1" x14ac:dyDescent="0.25">
      <c r="A17" s="32"/>
      <c r="B17" s="32"/>
      <c r="C17" s="32"/>
      <c r="D17" s="32"/>
      <c r="E17" s="32"/>
      <c r="F17" s="32"/>
      <c r="G17" s="32"/>
      <c r="H17" s="36"/>
      <c r="I17" s="32"/>
      <c r="J17" s="32"/>
    </row>
    <row r="18" spans="1:55" ht="12.75" customHeight="1" x14ac:dyDescent="0.25">
      <c r="A18" s="32" t="s">
        <v>175</v>
      </c>
      <c r="B18" s="32"/>
      <c r="C18" s="166" t="s">
        <v>456</v>
      </c>
      <c r="D18" s="32"/>
      <c r="E18" s="32"/>
      <c r="F18" s="32"/>
      <c r="G18" s="32"/>
      <c r="H18" s="36"/>
      <c r="I18" s="32"/>
      <c r="J18" s="32"/>
    </row>
    <row r="19" spans="1:55" ht="12.75" customHeight="1" x14ac:dyDescent="0.25">
      <c r="A19" s="32"/>
      <c r="B19" s="32"/>
      <c r="C19" s="32"/>
      <c r="D19" s="32"/>
      <c r="E19" s="32"/>
      <c r="F19" s="32"/>
      <c r="G19" s="32"/>
      <c r="H19" s="36"/>
      <c r="I19" s="32"/>
      <c r="J19" s="32"/>
    </row>
    <row r="20" spans="1:55" ht="12.75" customHeight="1" thickBot="1" x14ac:dyDescent="0.3">
      <c r="A20" s="163" t="s">
        <v>176</v>
      </c>
      <c r="B20" s="164"/>
      <c r="C20" s="164"/>
      <c r="D20" s="164"/>
      <c r="E20" s="164"/>
      <c r="F20" s="164"/>
      <c r="G20" s="164"/>
      <c r="H20" s="165"/>
      <c r="I20" s="32"/>
      <c r="J20" s="32"/>
    </row>
    <row r="21" spans="1:55" ht="12.75" customHeight="1" x14ac:dyDescent="0.25">
      <c r="A21" s="172" t="s">
        <v>177</v>
      </c>
      <c r="B21" s="173"/>
      <c r="C21" s="174"/>
      <c r="D21" s="174"/>
      <c r="E21" s="174"/>
      <c r="F21" s="174"/>
      <c r="G21" s="175"/>
      <c r="H21" s="176" t="s">
        <v>178</v>
      </c>
      <c r="I21" s="32"/>
      <c r="J21" s="32"/>
    </row>
    <row r="22" spans="1:55" ht="12.75" customHeight="1" x14ac:dyDescent="0.25">
      <c r="A22" s="170" t="s">
        <v>1065</v>
      </c>
      <c r="B22" s="168" t="s">
        <v>1066</v>
      </c>
      <c r="C22" s="167"/>
      <c r="D22" s="167"/>
      <c r="E22" s="167"/>
      <c r="F22" s="167"/>
      <c r="G22" s="169"/>
      <c r="H22" s="171">
        <f>'SO 04 SO 04.1 Pol'!G142</f>
        <v>0</v>
      </c>
      <c r="I22" s="32"/>
      <c r="J22" s="32"/>
      <c r="O22">
        <f>'SO 04 SO 04.1 Pol'!AN143</f>
        <v>0</v>
      </c>
      <c r="P22">
        <f>'SO 04 SO 04.1 Pol'!AO143</f>
        <v>0</v>
      </c>
    </row>
    <row r="23" spans="1:55" ht="12.75" customHeight="1" x14ac:dyDescent="0.25">
      <c r="A23" s="170" t="s">
        <v>1067</v>
      </c>
      <c r="B23" s="168" t="s">
        <v>1068</v>
      </c>
      <c r="C23" s="167"/>
      <c r="D23" s="167"/>
      <c r="E23" s="167"/>
      <c r="F23" s="167"/>
      <c r="G23" s="169"/>
      <c r="H23" s="171">
        <f>'SO 04 SO 04.2 Pol'!G157</f>
        <v>0</v>
      </c>
      <c r="I23" s="32"/>
      <c r="J23" s="32"/>
      <c r="O23">
        <f>'SO 04 SO 04.2 Pol'!AN158</f>
        <v>0</v>
      </c>
      <c r="P23">
        <f>'SO 04 SO 04.2 Pol'!AO158</f>
        <v>0</v>
      </c>
    </row>
    <row r="24" spans="1:55" ht="12.75" customHeight="1" thickBot="1" x14ac:dyDescent="0.3">
      <c r="A24" s="177"/>
      <c r="B24" s="178" t="s">
        <v>180</v>
      </c>
      <c r="C24" s="179"/>
      <c r="D24" s="180" t="str">
        <f>B2</f>
        <v>SO 04</v>
      </c>
      <c r="E24" s="179"/>
      <c r="F24" s="179"/>
      <c r="G24" s="181"/>
      <c r="H24" s="182">
        <f>SUM(H22:H23)</f>
        <v>0</v>
      </c>
      <c r="I24" s="32"/>
      <c r="J24" s="32"/>
    </row>
    <row r="25" spans="1:55" ht="12.75" customHeight="1" x14ac:dyDescent="0.25">
      <c r="A25" s="32"/>
      <c r="B25" s="32"/>
      <c r="C25" s="32"/>
      <c r="D25" s="32"/>
      <c r="E25" s="32"/>
      <c r="F25" s="32"/>
      <c r="G25" s="32"/>
      <c r="H25" s="36"/>
      <c r="I25" s="32"/>
      <c r="J25" s="32"/>
    </row>
    <row r="26" spans="1:55" ht="13.3" thickBot="1" x14ac:dyDescent="0.3">
      <c r="A26" s="163" t="s">
        <v>250</v>
      </c>
      <c r="B26" s="164"/>
      <c r="C26" s="164"/>
      <c r="D26" s="210" t="s">
        <v>1065</v>
      </c>
      <c r="E26" s="274" t="s">
        <v>1066</v>
      </c>
      <c r="F26" s="274"/>
      <c r="G26" s="274"/>
      <c r="H26" s="274"/>
      <c r="I26" s="32"/>
      <c r="J26" s="32"/>
      <c r="BC26" s="132" t="str">
        <f>E26</f>
        <v>Vodovod</v>
      </c>
    </row>
    <row r="27" spans="1:55" ht="12.75" customHeight="1" x14ac:dyDescent="0.25">
      <c r="A27" s="172" t="s">
        <v>251</v>
      </c>
      <c r="B27" s="173"/>
      <c r="C27" s="174"/>
      <c r="D27" s="174"/>
      <c r="E27" s="174"/>
      <c r="F27" s="174"/>
      <c r="G27" s="175"/>
      <c r="H27" s="176" t="s">
        <v>178</v>
      </c>
      <c r="I27" s="32"/>
      <c r="J27" s="32"/>
    </row>
    <row r="28" spans="1:55" ht="12.75" customHeight="1" x14ac:dyDescent="0.25">
      <c r="A28" s="170" t="s">
        <v>117</v>
      </c>
      <c r="B28" s="168" t="s">
        <v>118</v>
      </c>
      <c r="C28" s="167"/>
      <c r="D28" s="167"/>
      <c r="E28" s="167"/>
      <c r="F28" s="167"/>
      <c r="G28" s="169"/>
      <c r="H28" s="275">
        <f>'SO 04 SO 04.1 Pol'!F8</f>
        <v>0</v>
      </c>
      <c r="I28" s="32"/>
      <c r="J28" s="32"/>
    </row>
    <row r="29" spans="1:55" ht="12.75" customHeight="1" x14ac:dyDescent="0.25">
      <c r="A29" s="170" t="s">
        <v>131</v>
      </c>
      <c r="B29" s="168" t="s">
        <v>132</v>
      </c>
      <c r="C29" s="167"/>
      <c r="D29" s="167"/>
      <c r="E29" s="167"/>
      <c r="F29" s="167"/>
      <c r="G29" s="169"/>
      <c r="H29" s="275">
        <f>'SO 04 SO 04.1 Pol'!F98</f>
        <v>0</v>
      </c>
      <c r="I29" s="32"/>
      <c r="J29" s="32"/>
    </row>
    <row r="30" spans="1:55" ht="12.75" customHeight="1" x14ac:dyDescent="0.25">
      <c r="A30" s="170" t="s">
        <v>137</v>
      </c>
      <c r="B30" s="168" t="s">
        <v>138</v>
      </c>
      <c r="C30" s="167"/>
      <c r="D30" s="167"/>
      <c r="E30" s="167"/>
      <c r="F30" s="167"/>
      <c r="G30" s="169"/>
      <c r="H30" s="275">
        <f>'SO 04 SO 04.1 Pol'!F109</f>
        <v>0</v>
      </c>
      <c r="I30" s="32"/>
      <c r="J30" s="32"/>
    </row>
    <row r="31" spans="1:55" ht="12.75" customHeight="1" x14ac:dyDescent="0.25">
      <c r="A31" s="170" t="s">
        <v>143</v>
      </c>
      <c r="B31" s="168" t="s">
        <v>144</v>
      </c>
      <c r="C31" s="167"/>
      <c r="D31" s="167"/>
      <c r="E31" s="167"/>
      <c r="F31" s="167"/>
      <c r="G31" s="169"/>
      <c r="H31" s="275">
        <f>'SO 04 SO 04.1 Pol'!F118</f>
        <v>0</v>
      </c>
      <c r="I31" s="32"/>
      <c r="J31" s="32"/>
    </row>
    <row r="32" spans="1:55" ht="12.75" customHeight="1" x14ac:dyDescent="0.25">
      <c r="A32" s="170" t="s">
        <v>155</v>
      </c>
      <c r="B32" s="168" t="s">
        <v>156</v>
      </c>
      <c r="C32" s="167"/>
      <c r="D32" s="167"/>
      <c r="E32" s="167"/>
      <c r="F32" s="167"/>
      <c r="G32" s="169"/>
      <c r="H32" s="275">
        <f>'SO 04 SO 04.1 Pol'!F137</f>
        <v>0</v>
      </c>
      <c r="I32" s="32"/>
      <c r="J32" s="32"/>
    </row>
    <row r="33" spans="1:55" ht="12.75" customHeight="1" thickBot="1" x14ac:dyDescent="0.3">
      <c r="A33" s="177"/>
      <c r="B33" s="178" t="s">
        <v>252</v>
      </c>
      <c r="C33" s="179"/>
      <c r="D33" s="180" t="str">
        <f>D26</f>
        <v>SO 04.1</v>
      </c>
      <c r="E33" s="179"/>
      <c r="F33" s="179"/>
      <c r="G33" s="181"/>
      <c r="H33" s="276">
        <f>SUM(H28:H32)</f>
        <v>0</v>
      </c>
      <c r="I33" s="32"/>
      <c r="J33" s="32"/>
    </row>
    <row r="34" spans="1:55" ht="12.75" customHeight="1" x14ac:dyDescent="0.25">
      <c r="A34" s="32"/>
      <c r="B34" s="32"/>
      <c r="C34" s="32"/>
      <c r="D34" s="32"/>
      <c r="E34" s="32"/>
      <c r="F34" s="32"/>
      <c r="G34" s="32"/>
      <c r="H34" s="36"/>
      <c r="I34" s="32"/>
      <c r="J34" s="32"/>
    </row>
    <row r="35" spans="1:55" ht="13.3" thickBot="1" x14ac:dyDescent="0.3">
      <c r="A35" s="163" t="s">
        <v>250</v>
      </c>
      <c r="B35" s="164"/>
      <c r="C35" s="164"/>
      <c r="D35" s="210" t="s">
        <v>1067</v>
      </c>
      <c r="E35" s="274" t="s">
        <v>1068</v>
      </c>
      <c r="F35" s="274"/>
      <c r="G35" s="274"/>
      <c r="H35" s="274"/>
      <c r="I35" s="32"/>
      <c r="J35" s="32"/>
      <c r="BC35" s="132" t="str">
        <f>E35</f>
        <v>Kanalizace</v>
      </c>
    </row>
    <row r="36" spans="1:55" ht="12.75" customHeight="1" x14ac:dyDescent="0.25">
      <c r="A36" s="172" t="s">
        <v>251</v>
      </c>
      <c r="B36" s="173"/>
      <c r="C36" s="174"/>
      <c r="D36" s="174"/>
      <c r="E36" s="174"/>
      <c r="F36" s="174"/>
      <c r="G36" s="175"/>
      <c r="H36" s="176" t="s">
        <v>178</v>
      </c>
      <c r="I36" s="32"/>
      <c r="J36" s="32"/>
    </row>
    <row r="37" spans="1:55" ht="12.75" customHeight="1" x14ac:dyDescent="0.25">
      <c r="A37" s="170" t="s">
        <v>117</v>
      </c>
      <c r="B37" s="168" t="s">
        <v>118</v>
      </c>
      <c r="C37" s="167"/>
      <c r="D37" s="167"/>
      <c r="E37" s="167"/>
      <c r="F37" s="167"/>
      <c r="G37" s="169"/>
      <c r="H37" s="275">
        <f>'SO 04 SO 04.2 Pol'!F8</f>
        <v>0</v>
      </c>
      <c r="I37" s="32"/>
      <c r="J37" s="32"/>
    </row>
    <row r="38" spans="1:55" ht="12.75" customHeight="1" x14ac:dyDescent="0.25">
      <c r="A38" s="170" t="s">
        <v>131</v>
      </c>
      <c r="B38" s="168" t="s">
        <v>132</v>
      </c>
      <c r="C38" s="167"/>
      <c r="D38" s="167"/>
      <c r="E38" s="167"/>
      <c r="F38" s="167"/>
      <c r="G38" s="169"/>
      <c r="H38" s="275">
        <f>'SO 04 SO 04.2 Pol'!F110</f>
        <v>0</v>
      </c>
      <c r="I38" s="32"/>
      <c r="J38" s="32"/>
    </row>
    <row r="39" spans="1:55" ht="12.75" customHeight="1" x14ac:dyDescent="0.25">
      <c r="A39" s="170" t="s">
        <v>137</v>
      </c>
      <c r="B39" s="168" t="s">
        <v>138</v>
      </c>
      <c r="C39" s="167"/>
      <c r="D39" s="167"/>
      <c r="E39" s="167"/>
      <c r="F39" s="167"/>
      <c r="G39" s="169"/>
      <c r="H39" s="275">
        <f>'SO 04 SO 04.2 Pol'!F121</f>
        <v>0</v>
      </c>
      <c r="I39" s="32"/>
      <c r="J39" s="32"/>
    </row>
    <row r="40" spans="1:55" ht="12.75" customHeight="1" x14ac:dyDescent="0.25">
      <c r="A40" s="170" t="s">
        <v>143</v>
      </c>
      <c r="B40" s="168" t="s">
        <v>144</v>
      </c>
      <c r="C40" s="167"/>
      <c r="D40" s="167"/>
      <c r="E40" s="167"/>
      <c r="F40" s="167"/>
      <c r="G40" s="169"/>
      <c r="H40" s="275">
        <f>'SO 04 SO 04.2 Pol'!F132</f>
        <v>0</v>
      </c>
      <c r="I40" s="32"/>
      <c r="J40" s="32"/>
    </row>
    <row r="41" spans="1:55" ht="12.75" customHeight="1" x14ac:dyDescent="0.25">
      <c r="A41" s="170" t="s">
        <v>155</v>
      </c>
      <c r="B41" s="168" t="s">
        <v>156</v>
      </c>
      <c r="C41" s="167"/>
      <c r="D41" s="167"/>
      <c r="E41" s="167"/>
      <c r="F41" s="167"/>
      <c r="G41" s="169"/>
      <c r="H41" s="275">
        <f>'SO 04 SO 04.2 Pol'!F152</f>
        <v>0</v>
      </c>
      <c r="I41" s="32"/>
      <c r="J41" s="32"/>
    </row>
    <row r="42" spans="1:55" ht="12.75" customHeight="1" thickBot="1" x14ac:dyDescent="0.3">
      <c r="A42" s="177"/>
      <c r="B42" s="178" t="s">
        <v>252</v>
      </c>
      <c r="C42" s="179"/>
      <c r="D42" s="180" t="str">
        <f>D35</f>
        <v>SO 04.2</v>
      </c>
      <c r="E42" s="179"/>
      <c r="F42" s="179"/>
      <c r="G42" s="181"/>
      <c r="H42" s="276">
        <f>SUM(H37:H41)</f>
        <v>0</v>
      </c>
      <c r="I42" s="32"/>
      <c r="J42" s="32"/>
    </row>
    <row r="43" spans="1:55" ht="12.75" customHeight="1" x14ac:dyDescent="0.25">
      <c r="A43" s="32"/>
      <c r="B43" s="32"/>
      <c r="C43" s="32"/>
      <c r="D43" s="32"/>
      <c r="E43" s="32"/>
      <c r="F43" s="32"/>
      <c r="G43" s="32"/>
      <c r="H43" s="36"/>
      <c r="I43" s="32"/>
      <c r="J43" s="32"/>
    </row>
    <row r="44" spans="1:55" ht="12.75" customHeight="1" x14ac:dyDescent="0.25">
      <c r="A44" s="32"/>
      <c r="B44" s="32"/>
      <c r="C44" s="32"/>
      <c r="D44" s="32"/>
      <c r="E44" s="32"/>
      <c r="F44" s="32"/>
      <c r="G44" s="32"/>
      <c r="H44" s="36"/>
      <c r="I44" s="32"/>
      <c r="J44" s="32"/>
    </row>
    <row r="45" spans="1:55" ht="12.75" customHeight="1" x14ac:dyDescent="0.25">
      <c r="A45" s="32"/>
      <c r="B45" s="32"/>
      <c r="C45" s="32"/>
      <c r="D45" s="32"/>
      <c r="E45" s="32"/>
      <c r="F45" s="32"/>
      <c r="G45" s="32"/>
      <c r="H45" s="36"/>
      <c r="I45" s="32"/>
      <c r="J45" s="32"/>
    </row>
    <row r="46" spans="1:55" ht="12.75" customHeight="1" x14ac:dyDescent="0.25">
      <c r="A46" s="32"/>
      <c r="B46" s="32"/>
      <c r="C46" s="32"/>
      <c r="D46" s="32"/>
      <c r="E46" s="32"/>
      <c r="F46" s="32"/>
      <c r="G46" s="32"/>
      <c r="H46" s="36"/>
      <c r="I46" s="32"/>
      <c r="J46" s="32"/>
    </row>
    <row r="47" spans="1:55" ht="12.75" customHeight="1" x14ac:dyDescent="0.25">
      <c r="A47" s="32"/>
      <c r="B47" s="32"/>
      <c r="C47" s="32"/>
      <c r="D47" s="32"/>
      <c r="E47" s="32"/>
      <c r="F47" s="32"/>
      <c r="G47" s="32"/>
      <c r="H47" s="36"/>
      <c r="I47" s="32"/>
      <c r="J47" s="32"/>
    </row>
    <row r="48" spans="1:55"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5+JvVFi9iK9dihkx3Ru3dB5lowreps3qJfwk4T7M5Z/DiEVoJe2I1HUnZNHGzOBjmAtlS/WsNuZH7TY9P/ECxg==" saltValue="A18xg1ToWqtEMosPN+5jwg==" spinCount="100000" sheet="1"/>
  <mergeCells count="5">
    <mergeCell ref="C2:F2"/>
    <mergeCell ref="A4:H4"/>
    <mergeCell ref="B7:G7"/>
    <mergeCell ref="E26:H26"/>
    <mergeCell ref="E35:H35"/>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65</v>
      </c>
      <c r="C3" s="214" t="s">
        <v>66</v>
      </c>
      <c r="D3" s="187"/>
      <c r="E3" s="186"/>
      <c r="F3" s="186"/>
      <c r="G3" s="189"/>
      <c r="AC3" s="8" t="s">
        <v>253</v>
      </c>
    </row>
    <row r="4" spans="1:60" ht="13.3" thickBot="1" x14ac:dyDescent="0.3">
      <c r="A4" s="196" t="s">
        <v>32</v>
      </c>
      <c r="B4" s="197" t="s">
        <v>1065</v>
      </c>
      <c r="C4" s="215" t="s">
        <v>1066</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SUM(G9:G97)</f>
        <v>0</v>
      </c>
      <c r="G8" s="231"/>
      <c r="H8" s="232"/>
      <c r="I8" s="254"/>
      <c r="AE8" t="s">
        <v>188</v>
      </c>
    </row>
    <row r="9" spans="1:60" outlineLevel="1" x14ac:dyDescent="0.25">
      <c r="A9" s="253"/>
      <c r="B9" s="278" t="s">
        <v>575</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576</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577</v>
      </c>
      <c r="C11" s="242" t="s">
        <v>578</v>
      </c>
      <c r="D11" s="223" t="s">
        <v>263</v>
      </c>
      <c r="E11" s="227">
        <v>73.44</v>
      </c>
      <c r="F11" s="233"/>
      <c r="G11" s="234">
        <f>ROUND(E11*F11,2)</f>
        <v>0</v>
      </c>
      <c r="H11" s="235" t="s">
        <v>272</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273</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1069</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90" t="s">
        <v>358</v>
      </c>
      <c r="D13" s="281"/>
      <c r="E13" s="283"/>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1" t="s">
        <v>1070</v>
      </c>
      <c r="D14" s="281"/>
      <c r="E14" s="283">
        <v>51</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90" t="s">
        <v>360</v>
      </c>
      <c r="D15" s="281"/>
      <c r="E15" s="283"/>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1071</v>
      </c>
      <c r="D16" s="225"/>
      <c r="E16" s="229">
        <v>73.44</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79" t="s">
        <v>320</v>
      </c>
      <c r="C17" s="289"/>
      <c r="D17" s="292"/>
      <c r="E17" s="293"/>
      <c r="F17" s="294"/>
      <c r="G17" s="287"/>
      <c r="H17" s="235"/>
      <c r="I17" s="255"/>
      <c r="J17" s="206"/>
      <c r="K17" s="206"/>
      <c r="L17" s="206"/>
      <c r="M17" s="206"/>
      <c r="N17" s="206"/>
      <c r="O17" s="206"/>
      <c r="P17" s="206"/>
      <c r="Q17" s="206"/>
      <c r="R17" s="206"/>
      <c r="S17" s="206"/>
      <c r="T17" s="206"/>
      <c r="U17" s="206"/>
      <c r="V17" s="206"/>
      <c r="W17" s="206"/>
      <c r="X17" s="206"/>
      <c r="Y17" s="206"/>
      <c r="Z17" s="206"/>
      <c r="AA17" s="206"/>
      <c r="AB17" s="206"/>
      <c r="AC17" s="206">
        <v>0</v>
      </c>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79" t="s">
        <v>321</v>
      </c>
      <c r="C18" s="289"/>
      <c r="D18" s="292"/>
      <c r="E18" s="293"/>
      <c r="F18" s="294"/>
      <c r="G18" s="287"/>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t="s">
        <v>267</v>
      </c>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2">
        <v>2</v>
      </c>
      <c r="B19" s="220" t="s">
        <v>600</v>
      </c>
      <c r="C19" s="242" t="s">
        <v>601</v>
      </c>
      <c r="D19" s="223" t="s">
        <v>263</v>
      </c>
      <c r="E19" s="227">
        <v>110.16</v>
      </c>
      <c r="F19" s="233"/>
      <c r="G19" s="234">
        <f>ROUND(E19*F19,2)</f>
        <v>0</v>
      </c>
      <c r="H19" s="235" t="s">
        <v>272</v>
      </c>
      <c r="I19" s="255" t="s">
        <v>192</v>
      </c>
      <c r="J19" s="206"/>
      <c r="K19" s="206"/>
      <c r="L19" s="206"/>
      <c r="M19" s="206"/>
      <c r="N19" s="206"/>
      <c r="O19" s="206"/>
      <c r="P19" s="206"/>
      <c r="Q19" s="206"/>
      <c r="R19" s="206"/>
      <c r="S19" s="206"/>
      <c r="T19" s="206"/>
      <c r="U19" s="206"/>
      <c r="V19" s="206"/>
      <c r="W19" s="206"/>
      <c r="X19" s="206"/>
      <c r="Y19" s="206"/>
      <c r="Z19" s="206"/>
      <c r="AA19" s="206"/>
      <c r="AB19" s="206"/>
      <c r="AC19" s="206"/>
      <c r="AD19" s="206"/>
      <c r="AE19" s="206" t="s">
        <v>273</v>
      </c>
      <c r="AF19" s="206"/>
      <c r="AG19" s="206"/>
      <c r="AH19" s="206"/>
      <c r="AI19" s="206"/>
      <c r="AJ19" s="206"/>
      <c r="AK19" s="206"/>
      <c r="AL19" s="206"/>
      <c r="AM19" s="206">
        <v>21</v>
      </c>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602</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603</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1072</v>
      </c>
      <c r="D22" s="225"/>
      <c r="E22" s="229"/>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90" t="s">
        <v>358</v>
      </c>
      <c r="D23" s="281"/>
      <c r="E23" s="283"/>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91" t="s">
        <v>1070</v>
      </c>
      <c r="D24" s="281"/>
      <c r="E24" s="283">
        <v>51</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90" t="s">
        <v>360</v>
      </c>
      <c r="D25" s="281"/>
      <c r="E25" s="283"/>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1073</v>
      </c>
      <c r="D26" s="225"/>
      <c r="E26" s="229">
        <v>55.08</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610</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1074</v>
      </c>
      <c r="D28" s="225"/>
      <c r="E28" s="229">
        <v>55.08</v>
      </c>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2">
        <v>3</v>
      </c>
      <c r="B29" s="220" t="s">
        <v>322</v>
      </c>
      <c r="C29" s="242" t="s">
        <v>323</v>
      </c>
      <c r="D29" s="223" t="s">
        <v>263</v>
      </c>
      <c r="E29" s="227">
        <v>18.36</v>
      </c>
      <c r="F29" s="233"/>
      <c r="G29" s="234">
        <f>ROUND(E29*F29,2)</f>
        <v>0</v>
      </c>
      <c r="H29" s="235" t="s">
        <v>272</v>
      </c>
      <c r="I29" s="255" t="s">
        <v>192</v>
      </c>
      <c r="J29" s="206"/>
      <c r="K29" s="206"/>
      <c r="L29" s="206"/>
      <c r="M29" s="206"/>
      <c r="N29" s="206"/>
      <c r="O29" s="206"/>
      <c r="P29" s="206"/>
      <c r="Q29" s="206"/>
      <c r="R29" s="206"/>
      <c r="S29" s="206"/>
      <c r="T29" s="206"/>
      <c r="U29" s="206"/>
      <c r="V29" s="206"/>
      <c r="W29" s="206"/>
      <c r="X29" s="206"/>
      <c r="Y29" s="206"/>
      <c r="Z29" s="206"/>
      <c r="AA29" s="206"/>
      <c r="AB29" s="206"/>
      <c r="AC29" s="206"/>
      <c r="AD29" s="206"/>
      <c r="AE29" s="206" t="s">
        <v>273</v>
      </c>
      <c r="AF29" s="206"/>
      <c r="AG29" s="206"/>
      <c r="AH29" s="206"/>
      <c r="AI29" s="206"/>
      <c r="AJ29" s="206"/>
      <c r="AK29" s="206"/>
      <c r="AL29" s="206"/>
      <c r="AM29" s="206">
        <v>21</v>
      </c>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44" t="s">
        <v>1069</v>
      </c>
      <c r="D30" s="225"/>
      <c r="E30" s="229"/>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90" t="s">
        <v>358</v>
      </c>
      <c r="D31" s="281"/>
      <c r="E31" s="283"/>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91" t="s">
        <v>1070</v>
      </c>
      <c r="D32" s="281"/>
      <c r="E32" s="283">
        <v>51</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90" t="s">
        <v>360</v>
      </c>
      <c r="D33" s="281"/>
      <c r="E33" s="283"/>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1071</v>
      </c>
      <c r="D34" s="225"/>
      <c r="E34" s="229">
        <v>73.44</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612</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1072</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90" t="s">
        <v>358</v>
      </c>
      <c r="D37" s="281"/>
      <c r="E37" s="283"/>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91" t="s">
        <v>1070</v>
      </c>
      <c r="D38" s="281"/>
      <c r="E38" s="283">
        <v>51</v>
      </c>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90" t="s">
        <v>360</v>
      </c>
      <c r="D39" s="281"/>
      <c r="E39" s="283"/>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1075</v>
      </c>
      <c r="D40" s="225"/>
      <c r="E40" s="229">
        <v>-55.08</v>
      </c>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79" t="s">
        <v>336</v>
      </c>
      <c r="C41" s="289"/>
      <c r="D41" s="292"/>
      <c r="E41" s="293"/>
      <c r="F41" s="294"/>
      <c r="G41" s="287"/>
      <c r="H41" s="235"/>
      <c r="I41" s="255"/>
      <c r="J41" s="206"/>
      <c r="K41" s="206"/>
      <c r="L41" s="206"/>
      <c r="M41" s="206"/>
      <c r="N41" s="206"/>
      <c r="O41" s="206"/>
      <c r="P41" s="206"/>
      <c r="Q41" s="206"/>
      <c r="R41" s="206"/>
      <c r="S41" s="206"/>
      <c r="T41" s="206"/>
      <c r="U41" s="206"/>
      <c r="V41" s="206"/>
      <c r="W41" s="206"/>
      <c r="X41" s="206"/>
      <c r="Y41" s="206"/>
      <c r="Z41" s="206"/>
      <c r="AA41" s="206"/>
      <c r="AB41" s="206"/>
      <c r="AC41" s="206">
        <v>0</v>
      </c>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79" t="s">
        <v>337</v>
      </c>
      <c r="C42" s="289"/>
      <c r="D42" s="292"/>
      <c r="E42" s="293"/>
      <c r="F42" s="294"/>
      <c r="G42" s="287"/>
      <c r="H42" s="235"/>
      <c r="I42" s="255"/>
      <c r="J42" s="206"/>
      <c r="K42" s="206"/>
      <c r="L42" s="206"/>
      <c r="M42" s="206"/>
      <c r="N42" s="206"/>
      <c r="O42" s="206"/>
      <c r="P42" s="206"/>
      <c r="Q42" s="206"/>
      <c r="R42" s="206"/>
      <c r="S42" s="206"/>
      <c r="T42" s="206"/>
      <c r="U42" s="206"/>
      <c r="V42" s="206"/>
      <c r="W42" s="206"/>
      <c r="X42" s="206"/>
      <c r="Y42" s="206"/>
      <c r="Z42" s="206"/>
      <c r="AA42" s="206"/>
      <c r="AB42" s="206"/>
      <c r="AC42" s="206">
        <v>1</v>
      </c>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2">
        <v>4</v>
      </c>
      <c r="B43" s="220" t="s">
        <v>338</v>
      </c>
      <c r="C43" s="242" t="s">
        <v>339</v>
      </c>
      <c r="D43" s="223" t="s">
        <v>263</v>
      </c>
      <c r="E43" s="227">
        <v>18.36</v>
      </c>
      <c r="F43" s="233"/>
      <c r="G43" s="234">
        <f>ROUND(E43*F43,2)</f>
        <v>0</v>
      </c>
      <c r="H43" s="235" t="s">
        <v>272</v>
      </c>
      <c r="I43" s="255" t="s">
        <v>192</v>
      </c>
      <c r="J43" s="206"/>
      <c r="K43" s="206"/>
      <c r="L43" s="206"/>
      <c r="M43" s="206"/>
      <c r="N43" s="206"/>
      <c r="O43" s="206"/>
      <c r="P43" s="206"/>
      <c r="Q43" s="206"/>
      <c r="R43" s="206"/>
      <c r="S43" s="206"/>
      <c r="T43" s="206"/>
      <c r="U43" s="206"/>
      <c r="V43" s="206"/>
      <c r="W43" s="206"/>
      <c r="X43" s="206"/>
      <c r="Y43" s="206"/>
      <c r="Z43" s="206"/>
      <c r="AA43" s="206"/>
      <c r="AB43" s="206"/>
      <c r="AC43" s="206"/>
      <c r="AD43" s="206"/>
      <c r="AE43" s="206" t="s">
        <v>273</v>
      </c>
      <c r="AF43" s="206"/>
      <c r="AG43" s="206"/>
      <c r="AH43" s="206"/>
      <c r="AI43" s="206"/>
      <c r="AJ43" s="206"/>
      <c r="AK43" s="206"/>
      <c r="AL43" s="206"/>
      <c r="AM43" s="206">
        <v>21</v>
      </c>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1069</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90" t="s">
        <v>358</v>
      </c>
      <c r="D45" s="281"/>
      <c r="E45" s="283"/>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91" t="s">
        <v>1070</v>
      </c>
      <c r="D46" s="281"/>
      <c r="E46" s="283">
        <v>51</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90" t="s">
        <v>360</v>
      </c>
      <c r="D47" s="281"/>
      <c r="E47" s="283"/>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1071</v>
      </c>
      <c r="D48" s="225"/>
      <c r="E48" s="229">
        <v>73.44</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612</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1072</v>
      </c>
      <c r="D50" s="225"/>
      <c r="E50" s="229"/>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90" t="s">
        <v>358</v>
      </c>
      <c r="D51" s="281"/>
      <c r="E51" s="283"/>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91" t="s">
        <v>1070</v>
      </c>
      <c r="D52" s="281"/>
      <c r="E52" s="283">
        <v>51</v>
      </c>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90" t="s">
        <v>360</v>
      </c>
      <c r="D53" s="281"/>
      <c r="E53" s="283"/>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1075</v>
      </c>
      <c r="D54" s="225"/>
      <c r="E54" s="229">
        <v>-55.08</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79" t="s">
        <v>342</v>
      </c>
      <c r="C55" s="289"/>
      <c r="D55" s="292"/>
      <c r="E55" s="293"/>
      <c r="F55" s="294"/>
      <c r="G55" s="287"/>
      <c r="H55" s="235"/>
      <c r="I55" s="255"/>
      <c r="J55" s="206"/>
      <c r="K55" s="206"/>
      <c r="L55" s="206"/>
      <c r="M55" s="206"/>
      <c r="N55" s="206"/>
      <c r="O55" s="206"/>
      <c r="P55" s="206"/>
      <c r="Q55" s="206"/>
      <c r="R55" s="206"/>
      <c r="S55" s="206"/>
      <c r="T55" s="206"/>
      <c r="U55" s="206"/>
      <c r="V55" s="206"/>
      <c r="W55" s="206"/>
      <c r="X55" s="206"/>
      <c r="Y55" s="206"/>
      <c r="Z55" s="206"/>
      <c r="AA55" s="206"/>
      <c r="AB55" s="206"/>
      <c r="AC55" s="206">
        <v>0</v>
      </c>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79" t="s">
        <v>343</v>
      </c>
      <c r="C56" s="289"/>
      <c r="D56" s="292"/>
      <c r="E56" s="293"/>
      <c r="F56" s="294"/>
      <c r="G56" s="287"/>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t="s">
        <v>267</v>
      </c>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79" t="s">
        <v>344</v>
      </c>
      <c r="C57" s="289"/>
      <c r="D57" s="292"/>
      <c r="E57" s="293"/>
      <c r="F57" s="294"/>
      <c r="G57" s="287"/>
      <c r="H57" s="235"/>
      <c r="I57" s="255"/>
      <c r="J57" s="206"/>
      <c r="K57" s="206"/>
      <c r="L57" s="206"/>
      <c r="M57" s="206"/>
      <c r="N57" s="206"/>
      <c r="O57" s="206"/>
      <c r="P57" s="206"/>
      <c r="Q57" s="206"/>
      <c r="R57" s="206"/>
      <c r="S57" s="206"/>
      <c r="T57" s="206"/>
      <c r="U57" s="206"/>
      <c r="V57" s="206"/>
      <c r="W57" s="206"/>
      <c r="X57" s="206"/>
      <c r="Y57" s="206"/>
      <c r="Z57" s="206"/>
      <c r="AA57" s="206"/>
      <c r="AB57" s="206"/>
      <c r="AC57" s="206">
        <v>1</v>
      </c>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2">
        <v>5</v>
      </c>
      <c r="B58" s="220" t="s">
        <v>345</v>
      </c>
      <c r="C58" s="242" t="s">
        <v>346</v>
      </c>
      <c r="D58" s="223" t="s">
        <v>263</v>
      </c>
      <c r="E58" s="227">
        <v>18.36</v>
      </c>
      <c r="F58" s="233"/>
      <c r="G58" s="234">
        <f>ROUND(E58*F58,2)</f>
        <v>0</v>
      </c>
      <c r="H58" s="235" t="s">
        <v>272</v>
      </c>
      <c r="I58" s="255" t="s">
        <v>192</v>
      </c>
      <c r="J58" s="206"/>
      <c r="K58" s="206"/>
      <c r="L58" s="206"/>
      <c r="M58" s="206"/>
      <c r="N58" s="206"/>
      <c r="O58" s="206"/>
      <c r="P58" s="206"/>
      <c r="Q58" s="206"/>
      <c r="R58" s="206"/>
      <c r="S58" s="206"/>
      <c r="T58" s="206"/>
      <c r="U58" s="206"/>
      <c r="V58" s="206"/>
      <c r="W58" s="206"/>
      <c r="X58" s="206"/>
      <c r="Y58" s="206"/>
      <c r="Z58" s="206"/>
      <c r="AA58" s="206"/>
      <c r="AB58" s="206"/>
      <c r="AC58" s="206"/>
      <c r="AD58" s="206"/>
      <c r="AE58" s="206" t="s">
        <v>273</v>
      </c>
      <c r="AF58" s="206"/>
      <c r="AG58" s="206"/>
      <c r="AH58" s="206"/>
      <c r="AI58" s="206"/>
      <c r="AJ58" s="206"/>
      <c r="AK58" s="206"/>
      <c r="AL58" s="206"/>
      <c r="AM58" s="206">
        <v>21</v>
      </c>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1069</v>
      </c>
      <c r="D59" s="225"/>
      <c r="E59" s="229"/>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90" t="s">
        <v>358</v>
      </c>
      <c r="D60" s="281"/>
      <c r="E60" s="283"/>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91" t="s">
        <v>1070</v>
      </c>
      <c r="D61" s="281"/>
      <c r="E61" s="283">
        <v>51</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90" t="s">
        <v>360</v>
      </c>
      <c r="D62" s="281"/>
      <c r="E62" s="283"/>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44" t="s">
        <v>1071</v>
      </c>
      <c r="D63" s="225"/>
      <c r="E63" s="229">
        <v>73.44</v>
      </c>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612</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1072</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90" t="s">
        <v>358</v>
      </c>
      <c r="D66" s="281"/>
      <c r="E66" s="283"/>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91" t="s">
        <v>1070</v>
      </c>
      <c r="D67" s="281"/>
      <c r="E67" s="283">
        <v>51</v>
      </c>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90" t="s">
        <v>360</v>
      </c>
      <c r="D68" s="281"/>
      <c r="E68" s="283"/>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1075</v>
      </c>
      <c r="D69" s="225"/>
      <c r="E69" s="229">
        <v>-55.08</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79" t="s">
        <v>614</v>
      </c>
      <c r="C70" s="289"/>
      <c r="D70" s="292"/>
      <c r="E70" s="293"/>
      <c r="F70" s="294"/>
      <c r="G70" s="287"/>
      <c r="H70" s="235"/>
      <c r="I70" s="255"/>
      <c r="J70" s="206"/>
      <c r="K70" s="206"/>
      <c r="L70" s="206"/>
      <c r="M70" s="206"/>
      <c r="N70" s="206"/>
      <c r="O70" s="206"/>
      <c r="P70" s="206"/>
      <c r="Q70" s="206"/>
      <c r="R70" s="206"/>
      <c r="S70" s="206"/>
      <c r="T70" s="206"/>
      <c r="U70" s="206"/>
      <c r="V70" s="206"/>
      <c r="W70" s="206"/>
      <c r="X70" s="206"/>
      <c r="Y70" s="206"/>
      <c r="Z70" s="206"/>
      <c r="AA70" s="206"/>
      <c r="AB70" s="206"/>
      <c r="AC70" s="206">
        <v>0</v>
      </c>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79" t="s">
        <v>615</v>
      </c>
      <c r="C71" s="289"/>
      <c r="D71" s="292"/>
      <c r="E71" s="293"/>
      <c r="F71" s="294"/>
      <c r="G71" s="287"/>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t="s">
        <v>267</v>
      </c>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2">
        <v>6</v>
      </c>
      <c r="B72" s="220" t="s">
        <v>616</v>
      </c>
      <c r="C72" s="242" t="s">
        <v>617</v>
      </c>
      <c r="D72" s="223" t="s">
        <v>263</v>
      </c>
      <c r="E72" s="227">
        <v>55.08</v>
      </c>
      <c r="F72" s="233"/>
      <c r="G72" s="234">
        <f>ROUND(E72*F72,2)</f>
        <v>0</v>
      </c>
      <c r="H72" s="235" t="s">
        <v>272</v>
      </c>
      <c r="I72" s="255" t="s">
        <v>192</v>
      </c>
      <c r="J72" s="206"/>
      <c r="K72" s="206"/>
      <c r="L72" s="206"/>
      <c r="M72" s="206"/>
      <c r="N72" s="206"/>
      <c r="O72" s="206"/>
      <c r="P72" s="206"/>
      <c r="Q72" s="206"/>
      <c r="R72" s="206"/>
      <c r="S72" s="206"/>
      <c r="T72" s="206"/>
      <c r="U72" s="206"/>
      <c r="V72" s="206"/>
      <c r="W72" s="206"/>
      <c r="X72" s="206"/>
      <c r="Y72" s="206"/>
      <c r="Z72" s="206"/>
      <c r="AA72" s="206"/>
      <c r="AB72" s="206"/>
      <c r="AC72" s="206"/>
      <c r="AD72" s="206"/>
      <c r="AE72" s="206" t="s">
        <v>273</v>
      </c>
      <c r="AF72" s="206"/>
      <c r="AG72" s="206"/>
      <c r="AH72" s="206"/>
      <c r="AI72" s="206"/>
      <c r="AJ72" s="206"/>
      <c r="AK72" s="206"/>
      <c r="AL72" s="206"/>
      <c r="AM72" s="206">
        <v>21</v>
      </c>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603</v>
      </c>
      <c r="D73" s="225"/>
      <c r="E73" s="229"/>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1072</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90" t="s">
        <v>358</v>
      </c>
      <c r="D75" s="281"/>
      <c r="E75" s="283"/>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91" t="s">
        <v>1070</v>
      </c>
      <c r="D76" s="281"/>
      <c r="E76" s="283">
        <v>51</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90" t="s">
        <v>360</v>
      </c>
      <c r="D77" s="281"/>
      <c r="E77" s="283"/>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1073</v>
      </c>
      <c r="D78" s="225"/>
      <c r="E78" s="229">
        <v>55.08</v>
      </c>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79" t="s">
        <v>618</v>
      </c>
      <c r="C79" s="289"/>
      <c r="D79" s="292"/>
      <c r="E79" s="293"/>
      <c r="F79" s="294"/>
      <c r="G79" s="287"/>
      <c r="H79" s="235"/>
      <c r="I79" s="255"/>
      <c r="J79" s="206"/>
      <c r="K79" s="206"/>
      <c r="L79" s="206"/>
      <c r="M79" s="206"/>
      <c r="N79" s="206"/>
      <c r="O79" s="206"/>
      <c r="P79" s="206"/>
      <c r="Q79" s="206"/>
      <c r="R79" s="206"/>
      <c r="S79" s="206"/>
      <c r="T79" s="206"/>
      <c r="U79" s="206"/>
      <c r="V79" s="206"/>
      <c r="W79" s="206"/>
      <c r="X79" s="206"/>
      <c r="Y79" s="206"/>
      <c r="Z79" s="206"/>
      <c r="AA79" s="206"/>
      <c r="AB79" s="206"/>
      <c r="AC79" s="206">
        <v>0</v>
      </c>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ht="20.5" outlineLevel="1" x14ac:dyDescent="0.25">
      <c r="A80" s="253"/>
      <c r="B80" s="279" t="s">
        <v>619</v>
      </c>
      <c r="C80" s="289"/>
      <c r="D80" s="292"/>
      <c r="E80" s="293"/>
      <c r="F80" s="294"/>
      <c r="G80" s="287"/>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t="s">
        <v>267</v>
      </c>
      <c r="AF80" s="206"/>
      <c r="AG80" s="206"/>
      <c r="AH80" s="206"/>
      <c r="AI80" s="206"/>
      <c r="AJ80" s="206"/>
      <c r="AK80" s="206"/>
      <c r="AL80" s="206"/>
      <c r="AM80" s="206"/>
      <c r="AN80" s="206"/>
      <c r="AO80" s="206"/>
      <c r="AP80" s="206"/>
      <c r="AQ80" s="206"/>
      <c r="AR80" s="206"/>
      <c r="AS80" s="206"/>
      <c r="AT80" s="206"/>
      <c r="AU80" s="206"/>
      <c r="AV80" s="206"/>
      <c r="AW80" s="206"/>
      <c r="AX80" s="206"/>
      <c r="AY80" s="206"/>
      <c r="AZ80" s="211" t="str">
        <f>B80</f>
        <v>sypaninou z vhodných hornin tř. 1 - 4 nebo materiálem připraveným podél výkopu ve vzdálenosti do 3 m od jeho kraje, pro jakoukoliv hloubku výkopu a jakoukoliv míru zhutnění,</v>
      </c>
      <c r="BA80" s="206"/>
      <c r="BB80" s="206"/>
      <c r="BC80" s="206"/>
      <c r="BD80" s="206"/>
      <c r="BE80" s="206"/>
      <c r="BF80" s="206"/>
      <c r="BG80" s="206"/>
      <c r="BH80" s="206"/>
    </row>
    <row r="81" spans="1:60" outlineLevel="1" x14ac:dyDescent="0.25">
      <c r="A81" s="252">
        <v>7</v>
      </c>
      <c r="B81" s="220" t="s">
        <v>620</v>
      </c>
      <c r="C81" s="242" t="s">
        <v>350</v>
      </c>
      <c r="D81" s="223" t="s">
        <v>263</v>
      </c>
      <c r="E81" s="227">
        <v>14.28</v>
      </c>
      <c r="F81" s="233"/>
      <c r="G81" s="234">
        <f>ROUND(E81*F81,2)</f>
        <v>0</v>
      </c>
      <c r="H81" s="235" t="s">
        <v>272</v>
      </c>
      <c r="I81" s="255" t="s">
        <v>192</v>
      </c>
      <c r="J81" s="206"/>
      <c r="K81" s="206"/>
      <c r="L81" s="206"/>
      <c r="M81" s="206"/>
      <c r="N81" s="206"/>
      <c r="O81" s="206"/>
      <c r="P81" s="206"/>
      <c r="Q81" s="206"/>
      <c r="R81" s="206"/>
      <c r="S81" s="206"/>
      <c r="T81" s="206"/>
      <c r="U81" s="206"/>
      <c r="V81" s="206"/>
      <c r="W81" s="206"/>
      <c r="X81" s="206"/>
      <c r="Y81" s="206"/>
      <c r="Z81" s="206"/>
      <c r="AA81" s="206"/>
      <c r="AB81" s="206"/>
      <c r="AC81" s="206"/>
      <c r="AD81" s="206"/>
      <c r="AE81" s="206" t="s">
        <v>273</v>
      </c>
      <c r="AF81" s="206"/>
      <c r="AG81" s="206"/>
      <c r="AH81" s="206"/>
      <c r="AI81" s="206"/>
      <c r="AJ81" s="206"/>
      <c r="AK81" s="206"/>
      <c r="AL81" s="206"/>
      <c r="AM81" s="206">
        <v>21</v>
      </c>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621</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1069</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90" t="s">
        <v>358</v>
      </c>
      <c r="D84" s="281"/>
      <c r="E84" s="283"/>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91" t="s">
        <v>1070</v>
      </c>
      <c r="D85" s="281"/>
      <c r="E85" s="283">
        <v>51</v>
      </c>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90" t="s">
        <v>360</v>
      </c>
      <c r="D86" s="281"/>
      <c r="E86" s="283"/>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44" t="s">
        <v>1076</v>
      </c>
      <c r="D87" s="225"/>
      <c r="E87" s="229">
        <v>14.28</v>
      </c>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2">
        <v>8</v>
      </c>
      <c r="B88" s="220" t="s">
        <v>625</v>
      </c>
      <c r="C88" s="242" t="s">
        <v>626</v>
      </c>
      <c r="D88" s="223" t="s">
        <v>356</v>
      </c>
      <c r="E88" s="227">
        <v>27.132000000000001</v>
      </c>
      <c r="F88" s="233"/>
      <c r="G88" s="234">
        <f>ROUND(E88*F88,2)</f>
        <v>0</v>
      </c>
      <c r="H88" s="235" t="s">
        <v>357</v>
      </c>
      <c r="I88" s="255" t="s">
        <v>192</v>
      </c>
      <c r="J88" s="206"/>
      <c r="K88" s="206"/>
      <c r="L88" s="206"/>
      <c r="M88" s="206"/>
      <c r="N88" s="206"/>
      <c r="O88" s="206"/>
      <c r="P88" s="206"/>
      <c r="Q88" s="206"/>
      <c r="R88" s="206"/>
      <c r="S88" s="206"/>
      <c r="T88" s="206"/>
      <c r="U88" s="206"/>
      <c r="V88" s="206"/>
      <c r="W88" s="206"/>
      <c r="X88" s="206"/>
      <c r="Y88" s="206"/>
      <c r="Z88" s="206"/>
      <c r="AA88" s="206"/>
      <c r="AB88" s="206"/>
      <c r="AC88" s="206"/>
      <c r="AD88" s="206"/>
      <c r="AE88" s="206" t="s">
        <v>193</v>
      </c>
      <c r="AF88" s="206"/>
      <c r="AG88" s="206"/>
      <c r="AH88" s="206"/>
      <c r="AI88" s="206"/>
      <c r="AJ88" s="206"/>
      <c r="AK88" s="206"/>
      <c r="AL88" s="206"/>
      <c r="AM88" s="206">
        <v>21</v>
      </c>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621</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1069</v>
      </c>
      <c r="D90" s="225"/>
      <c r="E90" s="229"/>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90" t="s">
        <v>358</v>
      </c>
      <c r="D91" s="281"/>
      <c r="E91" s="283"/>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91" t="s">
        <v>1070</v>
      </c>
      <c r="D92" s="281"/>
      <c r="E92" s="283">
        <v>51</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90" t="s">
        <v>360</v>
      </c>
      <c r="D93" s="281"/>
      <c r="E93" s="283"/>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1077</v>
      </c>
      <c r="D94" s="225"/>
      <c r="E94" s="229">
        <v>27.13</v>
      </c>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9</v>
      </c>
      <c r="B95" s="220" t="s">
        <v>630</v>
      </c>
      <c r="C95" s="242" t="s">
        <v>901</v>
      </c>
      <c r="D95" s="223" t="s">
        <v>456</v>
      </c>
      <c r="E95" s="227">
        <v>6</v>
      </c>
      <c r="F95" s="233"/>
      <c r="G95" s="234">
        <f>ROUND(E95*F95,2)</f>
        <v>0</v>
      </c>
      <c r="H95" s="235"/>
      <c r="I95" s="255" t="s">
        <v>209</v>
      </c>
      <c r="J95" s="206"/>
      <c r="K95" s="206"/>
      <c r="L95" s="206"/>
      <c r="M95" s="206"/>
      <c r="N95" s="206"/>
      <c r="O95" s="206"/>
      <c r="P95" s="206"/>
      <c r="Q95" s="206"/>
      <c r="R95" s="206"/>
      <c r="S95" s="206"/>
      <c r="T95" s="206"/>
      <c r="U95" s="206"/>
      <c r="V95" s="206"/>
      <c r="W95" s="206"/>
      <c r="X95" s="206"/>
      <c r="Y95" s="206"/>
      <c r="Z95" s="206"/>
      <c r="AA95" s="206"/>
      <c r="AB95" s="206"/>
      <c r="AC95" s="206"/>
      <c r="AD95" s="206"/>
      <c r="AE95" s="206" t="s">
        <v>193</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1078</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633</v>
      </c>
      <c r="D97" s="225"/>
      <c r="E97" s="229">
        <v>6</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x14ac:dyDescent="0.25">
      <c r="A98" s="251" t="s">
        <v>187</v>
      </c>
      <c r="B98" s="219" t="s">
        <v>131</v>
      </c>
      <c r="C98" s="241" t="s">
        <v>132</v>
      </c>
      <c r="D98" s="222"/>
      <c r="E98" s="226"/>
      <c r="F98" s="238">
        <f>SUM(G99:G108)</f>
        <v>0</v>
      </c>
      <c r="G98" s="239"/>
      <c r="H98" s="232"/>
      <c r="I98" s="254"/>
      <c r="AE98" t="s">
        <v>188</v>
      </c>
    </row>
    <row r="99" spans="1:60" outlineLevel="1" x14ac:dyDescent="0.25">
      <c r="A99" s="253"/>
      <c r="B99" s="278" t="s">
        <v>379</v>
      </c>
      <c r="C99" s="288"/>
      <c r="D99" s="280"/>
      <c r="E99" s="282"/>
      <c r="F99" s="285"/>
      <c r="G99" s="286"/>
      <c r="H99" s="235"/>
      <c r="I99" s="255"/>
      <c r="J99" s="206"/>
      <c r="K99" s="206"/>
      <c r="L99" s="206"/>
      <c r="M99" s="206"/>
      <c r="N99" s="206"/>
      <c r="O99" s="206"/>
      <c r="P99" s="206"/>
      <c r="Q99" s="206"/>
      <c r="R99" s="206"/>
      <c r="S99" s="206"/>
      <c r="T99" s="206"/>
      <c r="U99" s="206"/>
      <c r="V99" s="206"/>
      <c r="W99" s="206"/>
      <c r="X99" s="206"/>
      <c r="Y99" s="206"/>
      <c r="Z99" s="206"/>
      <c r="AA99" s="206"/>
      <c r="AB99" s="206"/>
      <c r="AC99" s="206">
        <v>0</v>
      </c>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79" t="s">
        <v>380</v>
      </c>
      <c r="C100" s="289"/>
      <c r="D100" s="292"/>
      <c r="E100" s="293"/>
      <c r="F100" s="294"/>
      <c r="G100" s="287"/>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t="s">
        <v>267</v>
      </c>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2">
        <v>10</v>
      </c>
      <c r="B101" s="220" t="s">
        <v>634</v>
      </c>
      <c r="C101" s="242" t="s">
        <v>635</v>
      </c>
      <c r="D101" s="223" t="s">
        <v>366</v>
      </c>
      <c r="E101" s="227">
        <v>51</v>
      </c>
      <c r="F101" s="233"/>
      <c r="G101" s="234">
        <f>ROUND(E101*F101,2)</f>
        <v>0</v>
      </c>
      <c r="H101" s="235" t="s">
        <v>383</v>
      </c>
      <c r="I101" s="255" t="s">
        <v>192</v>
      </c>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t="s">
        <v>273</v>
      </c>
      <c r="AF101" s="206"/>
      <c r="AG101" s="206"/>
      <c r="AH101" s="206"/>
      <c r="AI101" s="206"/>
      <c r="AJ101" s="206"/>
      <c r="AK101" s="206"/>
      <c r="AL101" s="206"/>
      <c r="AM101" s="206">
        <v>21</v>
      </c>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636</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1079</v>
      </c>
      <c r="D103" s="225"/>
      <c r="E103" s="229">
        <v>51</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79" t="s">
        <v>386</v>
      </c>
      <c r="C104" s="289"/>
      <c r="D104" s="292"/>
      <c r="E104" s="293"/>
      <c r="F104" s="294"/>
      <c r="G104" s="287"/>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v>0</v>
      </c>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79" t="s">
        <v>640</v>
      </c>
      <c r="C105" s="289"/>
      <c r="D105" s="292"/>
      <c r="E105" s="293"/>
      <c r="F105" s="294"/>
      <c r="G105" s="287"/>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t="s">
        <v>267</v>
      </c>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2">
        <v>11</v>
      </c>
      <c r="B106" s="220" t="s">
        <v>641</v>
      </c>
      <c r="C106" s="242" t="s">
        <v>642</v>
      </c>
      <c r="D106" s="223" t="s">
        <v>366</v>
      </c>
      <c r="E106" s="227">
        <v>51</v>
      </c>
      <c r="F106" s="233"/>
      <c r="G106" s="234">
        <f>ROUND(E106*F106,2)</f>
        <v>0</v>
      </c>
      <c r="H106" s="235" t="s">
        <v>389</v>
      </c>
      <c r="I106" s="255" t="s">
        <v>192</v>
      </c>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t="s">
        <v>273</v>
      </c>
      <c r="AF106" s="206"/>
      <c r="AG106" s="206"/>
      <c r="AH106" s="206"/>
      <c r="AI106" s="206"/>
      <c r="AJ106" s="206"/>
      <c r="AK106" s="206"/>
      <c r="AL106" s="206"/>
      <c r="AM106" s="206">
        <v>21</v>
      </c>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636</v>
      </c>
      <c r="D107" s="225"/>
      <c r="E107" s="229"/>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1079</v>
      </c>
      <c r="D108" s="225"/>
      <c r="E108" s="229">
        <v>51</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x14ac:dyDescent="0.25">
      <c r="A109" s="251" t="s">
        <v>187</v>
      </c>
      <c r="B109" s="219" t="s">
        <v>137</v>
      </c>
      <c r="C109" s="241" t="s">
        <v>138</v>
      </c>
      <c r="D109" s="222"/>
      <c r="E109" s="226"/>
      <c r="F109" s="238">
        <f>SUM(G110:G117)</f>
        <v>0</v>
      </c>
      <c r="G109" s="239"/>
      <c r="H109" s="232"/>
      <c r="I109" s="254"/>
      <c r="AE109" t="s">
        <v>188</v>
      </c>
    </row>
    <row r="110" spans="1:60" outlineLevel="1" x14ac:dyDescent="0.25">
      <c r="A110" s="253"/>
      <c r="B110" s="278" t="s">
        <v>643</v>
      </c>
      <c r="C110" s="288"/>
      <c r="D110" s="280"/>
      <c r="E110" s="282"/>
      <c r="F110" s="285"/>
      <c r="G110" s="286"/>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v>0</v>
      </c>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79" t="s">
        <v>644</v>
      </c>
      <c r="C111" s="289"/>
      <c r="D111" s="292"/>
      <c r="E111" s="293"/>
      <c r="F111" s="294"/>
      <c r="G111" s="287"/>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t="s">
        <v>267</v>
      </c>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2">
        <v>12</v>
      </c>
      <c r="B112" s="220" t="s">
        <v>645</v>
      </c>
      <c r="C112" s="242" t="s">
        <v>646</v>
      </c>
      <c r="D112" s="223" t="s">
        <v>263</v>
      </c>
      <c r="E112" s="227">
        <v>4.08</v>
      </c>
      <c r="F112" s="233"/>
      <c r="G112" s="234">
        <f>ROUND(E112*F112,2)</f>
        <v>0</v>
      </c>
      <c r="H112" s="235" t="s">
        <v>647</v>
      </c>
      <c r="I112" s="255" t="s">
        <v>192</v>
      </c>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t="s">
        <v>273</v>
      </c>
      <c r="AF112" s="206"/>
      <c r="AG112" s="206"/>
      <c r="AH112" s="206"/>
      <c r="AI112" s="206"/>
      <c r="AJ112" s="206"/>
      <c r="AK112" s="206"/>
      <c r="AL112" s="206"/>
      <c r="AM112" s="206">
        <v>21</v>
      </c>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1080</v>
      </c>
      <c r="D113" s="225"/>
      <c r="E113" s="229"/>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90" t="s">
        <v>358</v>
      </c>
      <c r="D114" s="281"/>
      <c r="E114" s="283"/>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91" t="s">
        <v>1070</v>
      </c>
      <c r="D115" s="281"/>
      <c r="E115" s="283">
        <v>51</v>
      </c>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90" t="s">
        <v>360</v>
      </c>
      <c r="D116" s="281"/>
      <c r="E116" s="283"/>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44" t="s">
        <v>1081</v>
      </c>
      <c r="D117" s="225"/>
      <c r="E117" s="229">
        <v>4.08</v>
      </c>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x14ac:dyDescent="0.25">
      <c r="A118" s="251" t="s">
        <v>187</v>
      </c>
      <c r="B118" s="219" t="s">
        <v>143</v>
      </c>
      <c r="C118" s="241" t="s">
        <v>144</v>
      </c>
      <c r="D118" s="222"/>
      <c r="E118" s="226"/>
      <c r="F118" s="238">
        <f>SUM(G119:G136)</f>
        <v>0</v>
      </c>
      <c r="G118" s="239"/>
      <c r="H118" s="232"/>
      <c r="I118" s="254"/>
      <c r="AE118" t="s">
        <v>188</v>
      </c>
    </row>
    <row r="119" spans="1:60" outlineLevel="1" x14ac:dyDescent="0.25">
      <c r="A119" s="253"/>
      <c r="B119" s="278" t="s">
        <v>1082</v>
      </c>
      <c r="C119" s="288"/>
      <c r="D119" s="280"/>
      <c r="E119" s="282"/>
      <c r="F119" s="285"/>
      <c r="G119" s="286"/>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v>0</v>
      </c>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79" t="s">
        <v>644</v>
      </c>
      <c r="C120" s="289"/>
      <c r="D120" s="292"/>
      <c r="E120" s="293"/>
      <c r="F120" s="294"/>
      <c r="G120" s="287"/>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t="s">
        <v>267</v>
      </c>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2">
        <v>13</v>
      </c>
      <c r="B121" s="220" t="s">
        <v>1083</v>
      </c>
      <c r="C121" s="242" t="s">
        <v>1084</v>
      </c>
      <c r="D121" s="223" t="s">
        <v>456</v>
      </c>
      <c r="E121" s="227">
        <v>51</v>
      </c>
      <c r="F121" s="233"/>
      <c r="G121" s="234">
        <f>ROUND(E121*F121,2)</f>
        <v>0</v>
      </c>
      <c r="H121" s="235" t="s">
        <v>647</v>
      </c>
      <c r="I121" s="255" t="s">
        <v>192</v>
      </c>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t="s">
        <v>273</v>
      </c>
      <c r="AF121" s="206"/>
      <c r="AG121" s="206"/>
      <c r="AH121" s="206"/>
      <c r="AI121" s="206"/>
      <c r="AJ121" s="206"/>
      <c r="AK121" s="206"/>
      <c r="AL121" s="206"/>
      <c r="AM121" s="206">
        <v>21</v>
      </c>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1085</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1086</v>
      </c>
      <c r="D123" s="225"/>
      <c r="E123" s="229">
        <v>51</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79" t="s">
        <v>959</v>
      </c>
      <c r="C124" s="289"/>
      <c r="D124" s="292"/>
      <c r="E124" s="293"/>
      <c r="F124" s="294"/>
      <c r="G124" s="287"/>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v>0</v>
      </c>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79" t="s">
        <v>960</v>
      </c>
      <c r="C125" s="289"/>
      <c r="D125" s="292"/>
      <c r="E125" s="293"/>
      <c r="F125" s="294"/>
      <c r="G125" s="287"/>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t="s">
        <v>267</v>
      </c>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2">
        <v>14</v>
      </c>
      <c r="B126" s="220" t="s">
        <v>1087</v>
      </c>
      <c r="C126" s="242" t="s">
        <v>1088</v>
      </c>
      <c r="D126" s="223" t="s">
        <v>456</v>
      </c>
      <c r="E126" s="227">
        <v>51</v>
      </c>
      <c r="F126" s="233"/>
      <c r="G126" s="234">
        <f>ROUND(E126*F126,2)</f>
        <v>0</v>
      </c>
      <c r="H126" s="235" t="s">
        <v>647</v>
      </c>
      <c r="I126" s="255" t="s">
        <v>192</v>
      </c>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t="s">
        <v>273</v>
      </c>
      <c r="AF126" s="206"/>
      <c r="AG126" s="206"/>
      <c r="AH126" s="206"/>
      <c r="AI126" s="206"/>
      <c r="AJ126" s="206"/>
      <c r="AK126" s="206"/>
      <c r="AL126" s="206"/>
      <c r="AM126" s="206">
        <v>21</v>
      </c>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1085</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1086</v>
      </c>
      <c r="D128" s="225"/>
      <c r="E128" s="229">
        <v>51</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79" t="s">
        <v>969</v>
      </c>
      <c r="C129" s="289"/>
      <c r="D129" s="292"/>
      <c r="E129" s="293"/>
      <c r="F129" s="294"/>
      <c r="G129" s="287"/>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v>0</v>
      </c>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79" t="s">
        <v>970</v>
      </c>
      <c r="C130" s="289"/>
      <c r="D130" s="292"/>
      <c r="E130" s="293"/>
      <c r="F130" s="294"/>
      <c r="G130" s="287"/>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t="s">
        <v>267</v>
      </c>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2">
        <v>15</v>
      </c>
      <c r="B131" s="220" t="s">
        <v>1089</v>
      </c>
      <c r="C131" s="242" t="s">
        <v>1090</v>
      </c>
      <c r="D131" s="223" t="s">
        <v>456</v>
      </c>
      <c r="E131" s="227">
        <v>51</v>
      </c>
      <c r="F131" s="233"/>
      <c r="G131" s="234">
        <f>ROUND(E131*F131,2)</f>
        <v>0</v>
      </c>
      <c r="H131" s="235" t="s">
        <v>647</v>
      </c>
      <c r="I131" s="255" t="s">
        <v>192</v>
      </c>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t="s">
        <v>273</v>
      </c>
      <c r="AF131" s="206"/>
      <c r="AG131" s="206"/>
      <c r="AH131" s="206"/>
      <c r="AI131" s="206"/>
      <c r="AJ131" s="206"/>
      <c r="AK131" s="206"/>
      <c r="AL131" s="206"/>
      <c r="AM131" s="206">
        <v>21</v>
      </c>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1085</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1086</v>
      </c>
      <c r="D133" s="225"/>
      <c r="E133" s="229">
        <v>51</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ht="19.95" outlineLevel="1" x14ac:dyDescent="0.25">
      <c r="A134" s="252">
        <v>16</v>
      </c>
      <c r="B134" s="220" t="s">
        <v>1091</v>
      </c>
      <c r="C134" s="242" t="s">
        <v>1092</v>
      </c>
      <c r="D134" s="223" t="s">
        <v>271</v>
      </c>
      <c r="E134" s="227">
        <v>9.01</v>
      </c>
      <c r="F134" s="233"/>
      <c r="G134" s="234">
        <f>ROUND(E134*F134,2)</f>
        <v>0</v>
      </c>
      <c r="H134" s="235" t="s">
        <v>357</v>
      </c>
      <c r="I134" s="255" t="s">
        <v>192</v>
      </c>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193</v>
      </c>
      <c r="AF134" s="206"/>
      <c r="AG134" s="206"/>
      <c r="AH134" s="206"/>
      <c r="AI134" s="206"/>
      <c r="AJ134" s="206"/>
      <c r="AK134" s="206"/>
      <c r="AL134" s="206"/>
      <c r="AM134" s="206">
        <v>21</v>
      </c>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1085</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1093</v>
      </c>
      <c r="D136" s="225"/>
      <c r="E136" s="229">
        <v>9.01</v>
      </c>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x14ac:dyDescent="0.25">
      <c r="A137" s="251" t="s">
        <v>187</v>
      </c>
      <c r="B137" s="219" t="s">
        <v>155</v>
      </c>
      <c r="C137" s="241" t="s">
        <v>156</v>
      </c>
      <c r="D137" s="222"/>
      <c r="E137" s="226"/>
      <c r="F137" s="238">
        <f>SUM(G138:G140)</f>
        <v>0</v>
      </c>
      <c r="G137" s="239"/>
      <c r="H137" s="232"/>
      <c r="I137" s="254"/>
      <c r="AE137" t="s">
        <v>188</v>
      </c>
    </row>
    <row r="138" spans="1:60" outlineLevel="1" x14ac:dyDescent="0.25">
      <c r="A138" s="253"/>
      <c r="B138" s="278" t="s">
        <v>722</v>
      </c>
      <c r="C138" s="288"/>
      <c r="D138" s="280"/>
      <c r="E138" s="282"/>
      <c r="F138" s="285"/>
      <c r="G138" s="286"/>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v>0</v>
      </c>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79" t="s">
        <v>723</v>
      </c>
      <c r="C139" s="289"/>
      <c r="D139" s="292"/>
      <c r="E139" s="293"/>
      <c r="F139" s="294"/>
      <c r="G139" s="287"/>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t="s">
        <v>267</v>
      </c>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ht="13.3" outlineLevel="1" thickBot="1" x14ac:dyDescent="0.3">
      <c r="A140" s="265">
        <v>17</v>
      </c>
      <c r="B140" s="266" t="s">
        <v>724</v>
      </c>
      <c r="C140" s="267" t="s">
        <v>725</v>
      </c>
      <c r="D140" s="268" t="s">
        <v>505</v>
      </c>
      <c r="E140" s="269">
        <v>31.835640000000001</v>
      </c>
      <c r="F140" s="270"/>
      <c r="G140" s="271">
        <f>ROUND(E140*F140,2)</f>
        <v>0</v>
      </c>
      <c r="H140" s="272" t="s">
        <v>647</v>
      </c>
      <c r="I140" s="273" t="s">
        <v>192</v>
      </c>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t="s">
        <v>273</v>
      </c>
      <c r="AF140" s="206"/>
      <c r="AG140" s="206"/>
      <c r="AH140" s="206"/>
      <c r="AI140" s="206"/>
      <c r="AJ140" s="206"/>
      <c r="AK140" s="206"/>
      <c r="AL140" s="206"/>
      <c r="AM140" s="206">
        <v>21</v>
      </c>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hidden="1" x14ac:dyDescent="0.25">
      <c r="A141" s="54"/>
      <c r="B141" s="61" t="s">
        <v>249</v>
      </c>
      <c r="C141" s="245" t="s">
        <v>249</v>
      </c>
      <c r="D141" s="209"/>
      <c r="E141" s="207"/>
      <c r="F141" s="207"/>
      <c r="G141" s="207"/>
      <c r="H141" s="207"/>
      <c r="I141" s="208"/>
    </row>
    <row r="142" spans="1:60" hidden="1" x14ac:dyDescent="0.25">
      <c r="A142" s="246"/>
      <c r="B142" s="247" t="s">
        <v>248</v>
      </c>
      <c r="C142" s="248"/>
      <c r="D142" s="249"/>
      <c r="E142" s="246"/>
      <c r="F142" s="246"/>
      <c r="G142" s="250">
        <f>F8+F98+F109+F118+F137</f>
        <v>0</v>
      </c>
      <c r="H142" s="46"/>
      <c r="I142" s="46"/>
      <c r="AN142">
        <v>15</v>
      </c>
      <c r="AO142">
        <v>21</v>
      </c>
    </row>
    <row r="143" spans="1:60" x14ac:dyDescent="0.25">
      <c r="A143" s="46"/>
      <c r="B143" s="240"/>
      <c r="C143" s="240"/>
      <c r="D143" s="185"/>
      <c r="E143" s="46"/>
      <c r="F143" s="46"/>
      <c r="G143" s="46"/>
      <c r="H143" s="46"/>
      <c r="I143" s="46"/>
      <c r="AN143">
        <f>SUMIF(AM8:AM142,AN142,G8:G142)</f>
        <v>0</v>
      </c>
      <c r="AO143">
        <f>SUMIF(AM8:AM142,AO142,G8:G142)</f>
        <v>0</v>
      </c>
    </row>
    <row r="144" spans="1:60" x14ac:dyDescent="0.25">
      <c r="D144" s="183"/>
    </row>
    <row r="145" spans="4:4" x14ac:dyDescent="0.25">
      <c r="D145" s="183"/>
    </row>
    <row r="146" spans="4:4" x14ac:dyDescent="0.25">
      <c r="D146" s="183"/>
    </row>
    <row r="147" spans="4:4" x14ac:dyDescent="0.25">
      <c r="D147" s="183"/>
    </row>
    <row r="148" spans="4:4" x14ac:dyDescent="0.25">
      <c r="D148" s="183"/>
    </row>
    <row r="149" spans="4:4" x14ac:dyDescent="0.25">
      <c r="D149" s="183"/>
    </row>
    <row r="150" spans="4:4" x14ac:dyDescent="0.25">
      <c r="D150" s="183"/>
    </row>
    <row r="151" spans="4:4" x14ac:dyDescent="0.25">
      <c r="D151" s="183"/>
    </row>
    <row r="152" spans="4:4" x14ac:dyDescent="0.25">
      <c r="D152" s="183"/>
    </row>
    <row r="153" spans="4:4" x14ac:dyDescent="0.25">
      <c r="D153" s="183"/>
    </row>
    <row r="154" spans="4:4" x14ac:dyDescent="0.25">
      <c r="D154" s="183"/>
    </row>
    <row r="155" spans="4:4" x14ac:dyDescent="0.25">
      <c r="D155" s="183"/>
    </row>
    <row r="156" spans="4:4" x14ac:dyDescent="0.25">
      <c r="D156" s="183"/>
    </row>
    <row r="157" spans="4:4" x14ac:dyDescent="0.25">
      <c r="D157" s="183"/>
    </row>
    <row r="158" spans="4:4" x14ac:dyDescent="0.25">
      <c r="D158" s="183"/>
    </row>
    <row r="159" spans="4:4" x14ac:dyDescent="0.25">
      <c r="D159" s="183"/>
    </row>
    <row r="160" spans="4:4"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hiYTIV3lyPndcSrU8TWq0KJr+Ymdx/RoETWLGBh/KqTZ1D8V9WvDaGXT4K/58RxAqqI8pfh8UqLcnhDXSLJPaw==" saltValue="pqMY3d9vgQxgps2OlnTacA==" spinCount="100000" sheet="1"/>
  <mergeCells count="34">
    <mergeCell ref="B130:G130"/>
    <mergeCell ref="F137:G137"/>
    <mergeCell ref="B138:G138"/>
    <mergeCell ref="B139:G139"/>
    <mergeCell ref="F118:G118"/>
    <mergeCell ref="B119:G119"/>
    <mergeCell ref="B120:G120"/>
    <mergeCell ref="B124:G124"/>
    <mergeCell ref="B125:G125"/>
    <mergeCell ref="B129:G129"/>
    <mergeCell ref="B100:G100"/>
    <mergeCell ref="B104:G104"/>
    <mergeCell ref="B105:G105"/>
    <mergeCell ref="F109:G109"/>
    <mergeCell ref="B110:G110"/>
    <mergeCell ref="B111:G111"/>
    <mergeCell ref="B70:G70"/>
    <mergeCell ref="B71:G71"/>
    <mergeCell ref="B79:G79"/>
    <mergeCell ref="B80:G80"/>
    <mergeCell ref="F98:G98"/>
    <mergeCell ref="B99:G99"/>
    <mergeCell ref="B18:G18"/>
    <mergeCell ref="B41:G41"/>
    <mergeCell ref="B42:G42"/>
    <mergeCell ref="B55:G55"/>
    <mergeCell ref="B56:G56"/>
    <mergeCell ref="B57:G57"/>
    <mergeCell ref="A1:G1"/>
    <mergeCell ref="C7:G7"/>
    <mergeCell ref="F8:G8"/>
    <mergeCell ref="B9:G9"/>
    <mergeCell ref="B10:G10"/>
    <mergeCell ref="B17:G17"/>
  </mergeCells>
  <pageMargins left="0.59055118110236204" right="0.39370078740157499"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65</v>
      </c>
      <c r="C3" s="214" t="s">
        <v>66</v>
      </c>
      <c r="D3" s="187"/>
      <c r="E3" s="186"/>
      <c r="F3" s="186"/>
      <c r="G3" s="189"/>
      <c r="AC3" s="8" t="s">
        <v>253</v>
      </c>
    </row>
    <row r="4" spans="1:60" ht="13.3" thickBot="1" x14ac:dyDescent="0.3">
      <c r="A4" s="196" t="s">
        <v>32</v>
      </c>
      <c r="B4" s="197" t="s">
        <v>1067</v>
      </c>
      <c r="C4" s="215" t="s">
        <v>1068</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SUM(G9:G109)</f>
        <v>0</v>
      </c>
      <c r="G8" s="231"/>
      <c r="H8" s="232"/>
      <c r="I8" s="254"/>
      <c r="AE8" t="s">
        <v>188</v>
      </c>
    </row>
    <row r="9" spans="1:60" outlineLevel="1" x14ac:dyDescent="0.25">
      <c r="A9" s="253"/>
      <c r="B9" s="278" t="s">
        <v>575</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576</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577</v>
      </c>
      <c r="C11" s="242" t="s">
        <v>578</v>
      </c>
      <c r="D11" s="223" t="s">
        <v>263</v>
      </c>
      <c r="E11" s="227">
        <v>91.8</v>
      </c>
      <c r="F11" s="233"/>
      <c r="G11" s="234">
        <f>ROUND(E11*F11,2)</f>
        <v>0</v>
      </c>
      <c r="H11" s="235" t="s">
        <v>272</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273</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1094</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90" t="s">
        <v>358</v>
      </c>
      <c r="D13" s="281"/>
      <c r="E13" s="283"/>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1" t="s">
        <v>1070</v>
      </c>
      <c r="D14" s="281"/>
      <c r="E14" s="283">
        <v>51</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90" t="s">
        <v>360</v>
      </c>
      <c r="D15" s="281"/>
      <c r="E15" s="283"/>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1095</v>
      </c>
      <c r="D16" s="225"/>
      <c r="E16" s="229">
        <v>91.8</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79" t="s">
        <v>588</v>
      </c>
      <c r="C17" s="289"/>
      <c r="D17" s="292"/>
      <c r="E17" s="293"/>
      <c r="F17" s="294"/>
      <c r="G17" s="287"/>
      <c r="H17" s="235"/>
      <c r="I17" s="255"/>
      <c r="J17" s="206"/>
      <c r="K17" s="206"/>
      <c r="L17" s="206"/>
      <c r="M17" s="206"/>
      <c r="N17" s="206"/>
      <c r="O17" s="206"/>
      <c r="P17" s="206"/>
      <c r="Q17" s="206"/>
      <c r="R17" s="206"/>
      <c r="S17" s="206"/>
      <c r="T17" s="206"/>
      <c r="U17" s="206"/>
      <c r="V17" s="206"/>
      <c r="W17" s="206"/>
      <c r="X17" s="206"/>
      <c r="Y17" s="206"/>
      <c r="Z17" s="206"/>
      <c r="AA17" s="206"/>
      <c r="AB17" s="206"/>
      <c r="AC17" s="206">
        <v>0</v>
      </c>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ht="20.5" outlineLevel="1" x14ac:dyDescent="0.25">
      <c r="A18" s="253"/>
      <c r="B18" s="279" t="s">
        <v>589</v>
      </c>
      <c r="C18" s="289"/>
      <c r="D18" s="292"/>
      <c r="E18" s="293"/>
      <c r="F18" s="294"/>
      <c r="G18" s="287"/>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t="s">
        <v>267</v>
      </c>
      <c r="AF18" s="206"/>
      <c r="AG18" s="206"/>
      <c r="AH18" s="206"/>
      <c r="AI18" s="206"/>
      <c r="AJ18" s="206"/>
      <c r="AK18" s="206"/>
      <c r="AL18" s="206"/>
      <c r="AM18" s="206"/>
      <c r="AN18" s="206"/>
      <c r="AO18" s="206"/>
      <c r="AP18" s="206"/>
      <c r="AQ18" s="206"/>
      <c r="AR18" s="206"/>
      <c r="AS18" s="206"/>
      <c r="AT18" s="206"/>
      <c r="AU18" s="206"/>
      <c r="AV18" s="206"/>
      <c r="AW18" s="206"/>
      <c r="AX18" s="206"/>
      <c r="AY18" s="206"/>
      <c r="AZ18" s="211" t="str">
        <f>B18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18" s="206"/>
      <c r="BB18" s="206"/>
      <c r="BC18" s="206"/>
      <c r="BD18" s="206"/>
      <c r="BE18" s="206"/>
      <c r="BF18" s="206"/>
      <c r="BG18" s="206"/>
      <c r="BH18" s="206"/>
    </row>
    <row r="19" spans="1:60" outlineLevel="1" x14ac:dyDescent="0.25">
      <c r="A19" s="253"/>
      <c r="B19" s="279" t="s">
        <v>590</v>
      </c>
      <c r="C19" s="289"/>
      <c r="D19" s="292"/>
      <c r="E19" s="293"/>
      <c r="F19" s="294"/>
      <c r="G19" s="287"/>
      <c r="H19" s="235"/>
      <c r="I19" s="255"/>
      <c r="J19" s="206"/>
      <c r="K19" s="206"/>
      <c r="L19" s="206"/>
      <c r="M19" s="206"/>
      <c r="N19" s="206"/>
      <c r="O19" s="206"/>
      <c r="P19" s="206"/>
      <c r="Q19" s="206"/>
      <c r="R19" s="206"/>
      <c r="S19" s="206"/>
      <c r="T19" s="206"/>
      <c r="U19" s="206"/>
      <c r="V19" s="206"/>
      <c r="W19" s="206"/>
      <c r="X19" s="206"/>
      <c r="Y19" s="206"/>
      <c r="Z19" s="206"/>
      <c r="AA19" s="206"/>
      <c r="AB19" s="206"/>
      <c r="AC19" s="206">
        <v>1</v>
      </c>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2">
        <v>2</v>
      </c>
      <c r="B20" s="220" t="s">
        <v>591</v>
      </c>
      <c r="C20" s="242" t="s">
        <v>592</v>
      </c>
      <c r="D20" s="223" t="s">
        <v>263</v>
      </c>
      <c r="E20" s="227">
        <v>4.5</v>
      </c>
      <c r="F20" s="233"/>
      <c r="G20" s="234">
        <f>ROUND(E20*F20,2)</f>
        <v>0</v>
      </c>
      <c r="H20" s="235" t="s">
        <v>272</v>
      </c>
      <c r="I20" s="255" t="s">
        <v>192</v>
      </c>
      <c r="J20" s="206"/>
      <c r="K20" s="206"/>
      <c r="L20" s="206"/>
      <c r="M20" s="206"/>
      <c r="N20" s="206"/>
      <c r="O20" s="206"/>
      <c r="P20" s="206"/>
      <c r="Q20" s="206"/>
      <c r="R20" s="206"/>
      <c r="S20" s="206"/>
      <c r="T20" s="206"/>
      <c r="U20" s="206"/>
      <c r="V20" s="206"/>
      <c r="W20" s="206"/>
      <c r="X20" s="206"/>
      <c r="Y20" s="206"/>
      <c r="Z20" s="206"/>
      <c r="AA20" s="206"/>
      <c r="AB20" s="206"/>
      <c r="AC20" s="206"/>
      <c r="AD20" s="206"/>
      <c r="AE20" s="206" t="s">
        <v>273</v>
      </c>
      <c r="AF20" s="206"/>
      <c r="AG20" s="206"/>
      <c r="AH20" s="206"/>
      <c r="AI20" s="206"/>
      <c r="AJ20" s="206"/>
      <c r="AK20" s="206"/>
      <c r="AL20" s="206"/>
      <c r="AM20" s="206">
        <v>21</v>
      </c>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1096</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1097</v>
      </c>
      <c r="D22" s="225"/>
      <c r="E22" s="229">
        <v>4.5</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79" t="s">
        <v>320</v>
      </c>
      <c r="C23" s="289"/>
      <c r="D23" s="292"/>
      <c r="E23" s="293"/>
      <c r="F23" s="294"/>
      <c r="G23" s="287"/>
      <c r="H23" s="235"/>
      <c r="I23" s="255"/>
      <c r="J23" s="206"/>
      <c r="K23" s="206"/>
      <c r="L23" s="206"/>
      <c r="M23" s="206"/>
      <c r="N23" s="206"/>
      <c r="O23" s="206"/>
      <c r="P23" s="206"/>
      <c r="Q23" s="206"/>
      <c r="R23" s="206"/>
      <c r="S23" s="206"/>
      <c r="T23" s="206"/>
      <c r="U23" s="206"/>
      <c r="V23" s="206"/>
      <c r="W23" s="206"/>
      <c r="X23" s="206"/>
      <c r="Y23" s="206"/>
      <c r="Z23" s="206"/>
      <c r="AA23" s="206"/>
      <c r="AB23" s="206"/>
      <c r="AC23" s="206">
        <v>0</v>
      </c>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79" t="s">
        <v>321</v>
      </c>
      <c r="C24" s="289"/>
      <c r="D24" s="292"/>
      <c r="E24" s="293"/>
      <c r="F24" s="294"/>
      <c r="G24" s="287"/>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t="s">
        <v>267</v>
      </c>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2">
        <v>3</v>
      </c>
      <c r="B25" s="220" t="s">
        <v>600</v>
      </c>
      <c r="C25" s="242" t="s">
        <v>601</v>
      </c>
      <c r="D25" s="223" t="s">
        <v>263</v>
      </c>
      <c r="E25" s="227">
        <v>122.4</v>
      </c>
      <c r="F25" s="233"/>
      <c r="G25" s="234">
        <f>ROUND(E25*F25,2)</f>
        <v>0</v>
      </c>
      <c r="H25" s="235" t="s">
        <v>272</v>
      </c>
      <c r="I25" s="255" t="s">
        <v>192</v>
      </c>
      <c r="J25" s="206"/>
      <c r="K25" s="206"/>
      <c r="L25" s="206"/>
      <c r="M25" s="206"/>
      <c r="N25" s="206"/>
      <c r="O25" s="206"/>
      <c r="P25" s="206"/>
      <c r="Q25" s="206"/>
      <c r="R25" s="206"/>
      <c r="S25" s="206"/>
      <c r="T25" s="206"/>
      <c r="U25" s="206"/>
      <c r="V25" s="206"/>
      <c r="W25" s="206"/>
      <c r="X25" s="206"/>
      <c r="Y25" s="206"/>
      <c r="Z25" s="206"/>
      <c r="AA25" s="206"/>
      <c r="AB25" s="206"/>
      <c r="AC25" s="206"/>
      <c r="AD25" s="206"/>
      <c r="AE25" s="206" t="s">
        <v>273</v>
      </c>
      <c r="AF25" s="206"/>
      <c r="AG25" s="206"/>
      <c r="AH25" s="206"/>
      <c r="AI25" s="206"/>
      <c r="AJ25" s="206"/>
      <c r="AK25" s="206"/>
      <c r="AL25" s="206"/>
      <c r="AM25" s="206">
        <v>21</v>
      </c>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602</v>
      </c>
      <c r="D26" s="225"/>
      <c r="E26" s="229"/>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603</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1098</v>
      </c>
      <c r="D28" s="225"/>
      <c r="E28" s="229"/>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90" t="s">
        <v>358</v>
      </c>
      <c r="D29" s="281"/>
      <c r="E29" s="283"/>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91" t="s">
        <v>1070</v>
      </c>
      <c r="D30" s="281"/>
      <c r="E30" s="283">
        <v>51</v>
      </c>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90" t="s">
        <v>360</v>
      </c>
      <c r="D31" s="281"/>
      <c r="E31" s="283"/>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1099</v>
      </c>
      <c r="D32" s="225"/>
      <c r="E32" s="229">
        <v>61.2</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610</v>
      </c>
      <c r="D33" s="225"/>
      <c r="E33" s="229"/>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1100</v>
      </c>
      <c r="D34" s="225"/>
      <c r="E34" s="229">
        <v>61.2</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2">
        <v>4</v>
      </c>
      <c r="B35" s="220" t="s">
        <v>322</v>
      </c>
      <c r="C35" s="242" t="s">
        <v>323</v>
      </c>
      <c r="D35" s="223" t="s">
        <v>263</v>
      </c>
      <c r="E35" s="227">
        <v>35.1</v>
      </c>
      <c r="F35" s="233"/>
      <c r="G35" s="234">
        <f>ROUND(E35*F35,2)</f>
        <v>0</v>
      </c>
      <c r="H35" s="235" t="s">
        <v>272</v>
      </c>
      <c r="I35" s="255" t="s">
        <v>192</v>
      </c>
      <c r="J35" s="206"/>
      <c r="K35" s="206"/>
      <c r="L35" s="206"/>
      <c r="M35" s="206"/>
      <c r="N35" s="206"/>
      <c r="O35" s="206"/>
      <c r="P35" s="206"/>
      <c r="Q35" s="206"/>
      <c r="R35" s="206"/>
      <c r="S35" s="206"/>
      <c r="T35" s="206"/>
      <c r="U35" s="206"/>
      <c r="V35" s="206"/>
      <c r="W35" s="206"/>
      <c r="X35" s="206"/>
      <c r="Y35" s="206"/>
      <c r="Z35" s="206"/>
      <c r="AA35" s="206"/>
      <c r="AB35" s="206"/>
      <c r="AC35" s="206"/>
      <c r="AD35" s="206"/>
      <c r="AE35" s="206" t="s">
        <v>273</v>
      </c>
      <c r="AF35" s="206"/>
      <c r="AG35" s="206"/>
      <c r="AH35" s="206"/>
      <c r="AI35" s="206"/>
      <c r="AJ35" s="206"/>
      <c r="AK35" s="206"/>
      <c r="AL35" s="206"/>
      <c r="AM35" s="206">
        <v>21</v>
      </c>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1094</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90" t="s">
        <v>358</v>
      </c>
      <c r="D37" s="281"/>
      <c r="E37" s="283"/>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91" t="s">
        <v>1070</v>
      </c>
      <c r="D38" s="281"/>
      <c r="E38" s="283">
        <v>51</v>
      </c>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90" t="s">
        <v>360</v>
      </c>
      <c r="D39" s="281"/>
      <c r="E39" s="283"/>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1095</v>
      </c>
      <c r="D40" s="225"/>
      <c r="E40" s="229">
        <v>91.8</v>
      </c>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1096</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1097</v>
      </c>
      <c r="D42" s="225"/>
      <c r="E42" s="229">
        <v>4.5</v>
      </c>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612</v>
      </c>
      <c r="D43" s="225"/>
      <c r="E43" s="229"/>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1098</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90" t="s">
        <v>358</v>
      </c>
      <c r="D45" s="281"/>
      <c r="E45" s="283"/>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91" t="s">
        <v>1070</v>
      </c>
      <c r="D46" s="281"/>
      <c r="E46" s="283">
        <v>51</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90" t="s">
        <v>360</v>
      </c>
      <c r="D47" s="281"/>
      <c r="E47" s="283"/>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1101</v>
      </c>
      <c r="D48" s="225"/>
      <c r="E48" s="229">
        <v>-61.2</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79" t="s">
        <v>336</v>
      </c>
      <c r="C49" s="289"/>
      <c r="D49" s="292"/>
      <c r="E49" s="293"/>
      <c r="F49" s="294"/>
      <c r="G49" s="287"/>
      <c r="H49" s="235"/>
      <c r="I49" s="255"/>
      <c r="J49" s="206"/>
      <c r="K49" s="206"/>
      <c r="L49" s="206"/>
      <c r="M49" s="206"/>
      <c r="N49" s="206"/>
      <c r="O49" s="206"/>
      <c r="P49" s="206"/>
      <c r="Q49" s="206"/>
      <c r="R49" s="206"/>
      <c r="S49" s="206"/>
      <c r="T49" s="206"/>
      <c r="U49" s="206"/>
      <c r="V49" s="206"/>
      <c r="W49" s="206"/>
      <c r="X49" s="206"/>
      <c r="Y49" s="206"/>
      <c r="Z49" s="206"/>
      <c r="AA49" s="206"/>
      <c r="AB49" s="206"/>
      <c r="AC49" s="206">
        <v>0</v>
      </c>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79" t="s">
        <v>337</v>
      </c>
      <c r="C50" s="289"/>
      <c r="D50" s="292"/>
      <c r="E50" s="293"/>
      <c r="F50" s="294"/>
      <c r="G50" s="287"/>
      <c r="H50" s="235"/>
      <c r="I50" s="255"/>
      <c r="J50" s="206"/>
      <c r="K50" s="206"/>
      <c r="L50" s="206"/>
      <c r="M50" s="206"/>
      <c r="N50" s="206"/>
      <c r="O50" s="206"/>
      <c r="P50" s="206"/>
      <c r="Q50" s="206"/>
      <c r="R50" s="206"/>
      <c r="S50" s="206"/>
      <c r="T50" s="206"/>
      <c r="U50" s="206"/>
      <c r="V50" s="206"/>
      <c r="W50" s="206"/>
      <c r="X50" s="206"/>
      <c r="Y50" s="206"/>
      <c r="Z50" s="206"/>
      <c r="AA50" s="206"/>
      <c r="AB50" s="206"/>
      <c r="AC50" s="206">
        <v>1</v>
      </c>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2">
        <v>5</v>
      </c>
      <c r="B51" s="220" t="s">
        <v>338</v>
      </c>
      <c r="C51" s="242" t="s">
        <v>339</v>
      </c>
      <c r="D51" s="223" t="s">
        <v>263</v>
      </c>
      <c r="E51" s="227">
        <v>35.1</v>
      </c>
      <c r="F51" s="233"/>
      <c r="G51" s="234">
        <f>ROUND(E51*F51,2)</f>
        <v>0</v>
      </c>
      <c r="H51" s="235" t="s">
        <v>272</v>
      </c>
      <c r="I51" s="255" t="s">
        <v>192</v>
      </c>
      <c r="J51" s="206"/>
      <c r="K51" s="206"/>
      <c r="L51" s="206"/>
      <c r="M51" s="206"/>
      <c r="N51" s="206"/>
      <c r="O51" s="206"/>
      <c r="P51" s="206"/>
      <c r="Q51" s="206"/>
      <c r="R51" s="206"/>
      <c r="S51" s="206"/>
      <c r="T51" s="206"/>
      <c r="U51" s="206"/>
      <c r="V51" s="206"/>
      <c r="W51" s="206"/>
      <c r="X51" s="206"/>
      <c r="Y51" s="206"/>
      <c r="Z51" s="206"/>
      <c r="AA51" s="206"/>
      <c r="AB51" s="206"/>
      <c r="AC51" s="206"/>
      <c r="AD51" s="206"/>
      <c r="AE51" s="206" t="s">
        <v>273</v>
      </c>
      <c r="AF51" s="206"/>
      <c r="AG51" s="206"/>
      <c r="AH51" s="206"/>
      <c r="AI51" s="206"/>
      <c r="AJ51" s="206"/>
      <c r="AK51" s="206"/>
      <c r="AL51" s="206"/>
      <c r="AM51" s="206">
        <v>21</v>
      </c>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1094</v>
      </c>
      <c r="D52" s="225"/>
      <c r="E52" s="229"/>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90" t="s">
        <v>358</v>
      </c>
      <c r="D53" s="281"/>
      <c r="E53" s="283"/>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91" t="s">
        <v>1070</v>
      </c>
      <c r="D54" s="281"/>
      <c r="E54" s="283">
        <v>51</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90" t="s">
        <v>360</v>
      </c>
      <c r="D55" s="281"/>
      <c r="E55" s="283"/>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1095</v>
      </c>
      <c r="D56" s="225"/>
      <c r="E56" s="229">
        <v>91.8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1096</v>
      </c>
      <c r="D57" s="225"/>
      <c r="E57" s="229"/>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1097</v>
      </c>
      <c r="D58" s="225"/>
      <c r="E58" s="229">
        <v>4.5</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612</v>
      </c>
      <c r="D59" s="225"/>
      <c r="E59" s="229"/>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44" t="s">
        <v>1098</v>
      </c>
      <c r="D60" s="225"/>
      <c r="E60" s="229"/>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90" t="s">
        <v>358</v>
      </c>
      <c r="D61" s="281"/>
      <c r="E61" s="283"/>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91" t="s">
        <v>1070</v>
      </c>
      <c r="D62" s="281"/>
      <c r="E62" s="283">
        <v>51</v>
      </c>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90" t="s">
        <v>360</v>
      </c>
      <c r="D63" s="281"/>
      <c r="E63" s="283"/>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1101</v>
      </c>
      <c r="D64" s="225"/>
      <c r="E64" s="229">
        <v>-61.2</v>
      </c>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79" t="s">
        <v>342</v>
      </c>
      <c r="C65" s="289"/>
      <c r="D65" s="292"/>
      <c r="E65" s="293"/>
      <c r="F65" s="294"/>
      <c r="G65" s="287"/>
      <c r="H65" s="235"/>
      <c r="I65" s="255"/>
      <c r="J65" s="206"/>
      <c r="K65" s="206"/>
      <c r="L65" s="206"/>
      <c r="M65" s="206"/>
      <c r="N65" s="206"/>
      <c r="O65" s="206"/>
      <c r="P65" s="206"/>
      <c r="Q65" s="206"/>
      <c r="R65" s="206"/>
      <c r="S65" s="206"/>
      <c r="T65" s="206"/>
      <c r="U65" s="206"/>
      <c r="V65" s="206"/>
      <c r="W65" s="206"/>
      <c r="X65" s="206"/>
      <c r="Y65" s="206"/>
      <c r="Z65" s="206"/>
      <c r="AA65" s="206"/>
      <c r="AB65" s="206"/>
      <c r="AC65" s="206">
        <v>0</v>
      </c>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79" t="s">
        <v>343</v>
      </c>
      <c r="C66" s="289"/>
      <c r="D66" s="292"/>
      <c r="E66" s="293"/>
      <c r="F66" s="294"/>
      <c r="G66" s="287"/>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t="s">
        <v>267</v>
      </c>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79" t="s">
        <v>344</v>
      </c>
      <c r="C67" s="289"/>
      <c r="D67" s="292"/>
      <c r="E67" s="293"/>
      <c r="F67" s="294"/>
      <c r="G67" s="287"/>
      <c r="H67" s="235"/>
      <c r="I67" s="255"/>
      <c r="J67" s="206"/>
      <c r="K67" s="206"/>
      <c r="L67" s="206"/>
      <c r="M67" s="206"/>
      <c r="N67" s="206"/>
      <c r="O67" s="206"/>
      <c r="P67" s="206"/>
      <c r="Q67" s="206"/>
      <c r="R67" s="206"/>
      <c r="S67" s="206"/>
      <c r="T67" s="206"/>
      <c r="U67" s="206"/>
      <c r="V67" s="206"/>
      <c r="W67" s="206"/>
      <c r="X67" s="206"/>
      <c r="Y67" s="206"/>
      <c r="Z67" s="206"/>
      <c r="AA67" s="206"/>
      <c r="AB67" s="206"/>
      <c r="AC67" s="206">
        <v>1</v>
      </c>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2">
        <v>6</v>
      </c>
      <c r="B68" s="220" t="s">
        <v>345</v>
      </c>
      <c r="C68" s="242" t="s">
        <v>346</v>
      </c>
      <c r="D68" s="223" t="s">
        <v>263</v>
      </c>
      <c r="E68" s="227">
        <v>35.1</v>
      </c>
      <c r="F68" s="233"/>
      <c r="G68" s="234">
        <f>ROUND(E68*F68,2)</f>
        <v>0</v>
      </c>
      <c r="H68" s="235" t="s">
        <v>272</v>
      </c>
      <c r="I68" s="255" t="s">
        <v>192</v>
      </c>
      <c r="J68" s="206"/>
      <c r="K68" s="206"/>
      <c r="L68" s="206"/>
      <c r="M68" s="206"/>
      <c r="N68" s="206"/>
      <c r="O68" s="206"/>
      <c r="P68" s="206"/>
      <c r="Q68" s="206"/>
      <c r="R68" s="206"/>
      <c r="S68" s="206"/>
      <c r="T68" s="206"/>
      <c r="U68" s="206"/>
      <c r="V68" s="206"/>
      <c r="W68" s="206"/>
      <c r="X68" s="206"/>
      <c r="Y68" s="206"/>
      <c r="Z68" s="206"/>
      <c r="AA68" s="206"/>
      <c r="AB68" s="206"/>
      <c r="AC68" s="206"/>
      <c r="AD68" s="206"/>
      <c r="AE68" s="206" t="s">
        <v>273</v>
      </c>
      <c r="AF68" s="206"/>
      <c r="AG68" s="206"/>
      <c r="AH68" s="206"/>
      <c r="AI68" s="206"/>
      <c r="AJ68" s="206"/>
      <c r="AK68" s="206"/>
      <c r="AL68" s="206"/>
      <c r="AM68" s="206">
        <v>21</v>
      </c>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1094</v>
      </c>
      <c r="D69" s="225"/>
      <c r="E69" s="229"/>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90" t="s">
        <v>358</v>
      </c>
      <c r="D70" s="281"/>
      <c r="E70" s="283"/>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91" t="s">
        <v>1070</v>
      </c>
      <c r="D71" s="281"/>
      <c r="E71" s="283">
        <v>51</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90" t="s">
        <v>360</v>
      </c>
      <c r="D72" s="281"/>
      <c r="E72" s="283"/>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1095</v>
      </c>
      <c r="D73" s="225"/>
      <c r="E73" s="229">
        <v>91.8</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1096</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1097</v>
      </c>
      <c r="D75" s="225"/>
      <c r="E75" s="229">
        <v>4.5</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612</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1098</v>
      </c>
      <c r="D77" s="225"/>
      <c r="E77" s="229"/>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90" t="s">
        <v>358</v>
      </c>
      <c r="D78" s="281"/>
      <c r="E78" s="283"/>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91" t="s">
        <v>1070</v>
      </c>
      <c r="D79" s="281"/>
      <c r="E79" s="283">
        <v>51</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90" t="s">
        <v>360</v>
      </c>
      <c r="D80" s="281"/>
      <c r="E80" s="283"/>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1101</v>
      </c>
      <c r="D81" s="225"/>
      <c r="E81" s="229">
        <v>-61.2</v>
      </c>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79" t="s">
        <v>614</v>
      </c>
      <c r="C82" s="289"/>
      <c r="D82" s="292"/>
      <c r="E82" s="293"/>
      <c r="F82" s="294"/>
      <c r="G82" s="287"/>
      <c r="H82" s="235"/>
      <c r="I82" s="255"/>
      <c r="J82" s="206"/>
      <c r="K82" s="206"/>
      <c r="L82" s="206"/>
      <c r="M82" s="206"/>
      <c r="N82" s="206"/>
      <c r="O82" s="206"/>
      <c r="P82" s="206"/>
      <c r="Q82" s="206"/>
      <c r="R82" s="206"/>
      <c r="S82" s="206"/>
      <c r="T82" s="206"/>
      <c r="U82" s="206"/>
      <c r="V82" s="206"/>
      <c r="W82" s="206"/>
      <c r="X82" s="206"/>
      <c r="Y82" s="206"/>
      <c r="Z82" s="206"/>
      <c r="AA82" s="206"/>
      <c r="AB82" s="206"/>
      <c r="AC82" s="206">
        <v>0</v>
      </c>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79" t="s">
        <v>615</v>
      </c>
      <c r="C83" s="289"/>
      <c r="D83" s="292"/>
      <c r="E83" s="293"/>
      <c r="F83" s="294"/>
      <c r="G83" s="287"/>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t="s">
        <v>267</v>
      </c>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2">
        <v>7</v>
      </c>
      <c r="B84" s="220" t="s">
        <v>616</v>
      </c>
      <c r="C84" s="242" t="s">
        <v>617</v>
      </c>
      <c r="D84" s="223" t="s">
        <v>263</v>
      </c>
      <c r="E84" s="227">
        <v>61.2</v>
      </c>
      <c r="F84" s="233"/>
      <c r="G84" s="234">
        <f>ROUND(E84*F84,2)</f>
        <v>0</v>
      </c>
      <c r="H84" s="235" t="s">
        <v>272</v>
      </c>
      <c r="I84" s="255" t="s">
        <v>192</v>
      </c>
      <c r="J84" s="206"/>
      <c r="K84" s="206"/>
      <c r="L84" s="206"/>
      <c r="M84" s="206"/>
      <c r="N84" s="206"/>
      <c r="O84" s="206"/>
      <c r="P84" s="206"/>
      <c r="Q84" s="206"/>
      <c r="R84" s="206"/>
      <c r="S84" s="206"/>
      <c r="T84" s="206"/>
      <c r="U84" s="206"/>
      <c r="V84" s="206"/>
      <c r="W84" s="206"/>
      <c r="X84" s="206"/>
      <c r="Y84" s="206"/>
      <c r="Z84" s="206"/>
      <c r="AA84" s="206"/>
      <c r="AB84" s="206"/>
      <c r="AC84" s="206"/>
      <c r="AD84" s="206"/>
      <c r="AE84" s="206" t="s">
        <v>273</v>
      </c>
      <c r="AF84" s="206"/>
      <c r="AG84" s="206"/>
      <c r="AH84" s="206"/>
      <c r="AI84" s="206"/>
      <c r="AJ84" s="206"/>
      <c r="AK84" s="206"/>
      <c r="AL84" s="206"/>
      <c r="AM84" s="206">
        <v>21</v>
      </c>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44" t="s">
        <v>603</v>
      </c>
      <c r="D85" s="225"/>
      <c r="E85" s="229"/>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44" t="s">
        <v>1098</v>
      </c>
      <c r="D86" s="225"/>
      <c r="E86" s="229"/>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90" t="s">
        <v>358</v>
      </c>
      <c r="D87" s="281"/>
      <c r="E87" s="283"/>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91" t="s">
        <v>1070</v>
      </c>
      <c r="D88" s="281"/>
      <c r="E88" s="283">
        <v>51</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90" t="s">
        <v>360</v>
      </c>
      <c r="D89" s="281"/>
      <c r="E89" s="283"/>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1099</v>
      </c>
      <c r="D90" s="225"/>
      <c r="E90" s="229">
        <v>61.2</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79" t="s">
        <v>618</v>
      </c>
      <c r="C91" s="289"/>
      <c r="D91" s="292"/>
      <c r="E91" s="293"/>
      <c r="F91" s="294"/>
      <c r="G91" s="287"/>
      <c r="H91" s="235"/>
      <c r="I91" s="255"/>
      <c r="J91" s="206"/>
      <c r="K91" s="206"/>
      <c r="L91" s="206"/>
      <c r="M91" s="206"/>
      <c r="N91" s="206"/>
      <c r="O91" s="206"/>
      <c r="P91" s="206"/>
      <c r="Q91" s="206"/>
      <c r="R91" s="206"/>
      <c r="S91" s="206"/>
      <c r="T91" s="206"/>
      <c r="U91" s="206"/>
      <c r="V91" s="206"/>
      <c r="W91" s="206"/>
      <c r="X91" s="206"/>
      <c r="Y91" s="206"/>
      <c r="Z91" s="206"/>
      <c r="AA91" s="206"/>
      <c r="AB91" s="206"/>
      <c r="AC91" s="206">
        <v>0</v>
      </c>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ht="20.5" outlineLevel="1" x14ac:dyDescent="0.25">
      <c r="A92" s="253"/>
      <c r="B92" s="279" t="s">
        <v>619</v>
      </c>
      <c r="C92" s="289"/>
      <c r="D92" s="292"/>
      <c r="E92" s="293"/>
      <c r="F92" s="294"/>
      <c r="G92" s="287"/>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t="s">
        <v>267</v>
      </c>
      <c r="AF92" s="206"/>
      <c r="AG92" s="206"/>
      <c r="AH92" s="206"/>
      <c r="AI92" s="206"/>
      <c r="AJ92" s="206"/>
      <c r="AK92" s="206"/>
      <c r="AL92" s="206"/>
      <c r="AM92" s="206"/>
      <c r="AN92" s="206"/>
      <c r="AO92" s="206"/>
      <c r="AP92" s="206"/>
      <c r="AQ92" s="206"/>
      <c r="AR92" s="206"/>
      <c r="AS92" s="206"/>
      <c r="AT92" s="206"/>
      <c r="AU92" s="206"/>
      <c r="AV92" s="206"/>
      <c r="AW92" s="206"/>
      <c r="AX92" s="206"/>
      <c r="AY92" s="206"/>
      <c r="AZ92" s="211" t="str">
        <f>B92</f>
        <v>sypaninou z vhodných hornin tř. 1 - 4 nebo materiálem připraveným podél výkopu ve vzdálenosti do 3 m od jeho kraje, pro jakoukoliv hloubku výkopu a jakoukoliv míru zhutnění,</v>
      </c>
      <c r="BA92" s="206"/>
      <c r="BB92" s="206"/>
      <c r="BC92" s="206"/>
      <c r="BD92" s="206"/>
      <c r="BE92" s="206"/>
      <c r="BF92" s="206"/>
      <c r="BG92" s="206"/>
      <c r="BH92" s="206"/>
    </row>
    <row r="93" spans="1:60" outlineLevel="1" x14ac:dyDescent="0.25">
      <c r="A93" s="252">
        <v>8</v>
      </c>
      <c r="B93" s="220" t="s">
        <v>620</v>
      </c>
      <c r="C93" s="242" t="s">
        <v>350</v>
      </c>
      <c r="D93" s="223" t="s">
        <v>263</v>
      </c>
      <c r="E93" s="227">
        <v>25.5</v>
      </c>
      <c r="F93" s="233"/>
      <c r="G93" s="234">
        <f>ROUND(E93*F93,2)</f>
        <v>0</v>
      </c>
      <c r="H93" s="235" t="s">
        <v>272</v>
      </c>
      <c r="I93" s="255" t="s">
        <v>192</v>
      </c>
      <c r="J93" s="206"/>
      <c r="K93" s="206"/>
      <c r="L93" s="206"/>
      <c r="M93" s="206"/>
      <c r="N93" s="206"/>
      <c r="O93" s="206"/>
      <c r="P93" s="206"/>
      <c r="Q93" s="206"/>
      <c r="R93" s="206"/>
      <c r="S93" s="206"/>
      <c r="T93" s="206"/>
      <c r="U93" s="206"/>
      <c r="V93" s="206"/>
      <c r="W93" s="206"/>
      <c r="X93" s="206"/>
      <c r="Y93" s="206"/>
      <c r="Z93" s="206"/>
      <c r="AA93" s="206"/>
      <c r="AB93" s="206"/>
      <c r="AC93" s="206"/>
      <c r="AD93" s="206"/>
      <c r="AE93" s="206" t="s">
        <v>273</v>
      </c>
      <c r="AF93" s="206"/>
      <c r="AG93" s="206"/>
      <c r="AH93" s="206"/>
      <c r="AI93" s="206"/>
      <c r="AJ93" s="206"/>
      <c r="AK93" s="206"/>
      <c r="AL93" s="206"/>
      <c r="AM93" s="206">
        <v>21</v>
      </c>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621</v>
      </c>
      <c r="D94" s="225"/>
      <c r="E94" s="229"/>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44" t="s">
        <v>604</v>
      </c>
      <c r="D95" s="225"/>
      <c r="E95" s="229"/>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90" t="s">
        <v>358</v>
      </c>
      <c r="D96" s="281"/>
      <c r="E96" s="283"/>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91" t="s">
        <v>1070</v>
      </c>
      <c r="D97" s="281"/>
      <c r="E97" s="283">
        <v>51</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90" t="s">
        <v>360</v>
      </c>
      <c r="D98" s="281"/>
      <c r="E98" s="283"/>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1102</v>
      </c>
      <c r="D99" s="225"/>
      <c r="E99" s="229">
        <v>25.5</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2">
        <v>9</v>
      </c>
      <c r="B100" s="220" t="s">
        <v>625</v>
      </c>
      <c r="C100" s="242" t="s">
        <v>626</v>
      </c>
      <c r="D100" s="223" t="s">
        <v>356</v>
      </c>
      <c r="E100" s="227">
        <v>48.45</v>
      </c>
      <c r="F100" s="233"/>
      <c r="G100" s="234">
        <f>ROUND(E100*F100,2)</f>
        <v>0</v>
      </c>
      <c r="H100" s="235" t="s">
        <v>357</v>
      </c>
      <c r="I100" s="255" t="s">
        <v>192</v>
      </c>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t="s">
        <v>193</v>
      </c>
      <c r="AF100" s="206"/>
      <c r="AG100" s="206"/>
      <c r="AH100" s="206"/>
      <c r="AI100" s="206"/>
      <c r="AJ100" s="206"/>
      <c r="AK100" s="206"/>
      <c r="AL100" s="206"/>
      <c r="AM100" s="206">
        <v>21</v>
      </c>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621</v>
      </c>
      <c r="D101" s="225"/>
      <c r="E101" s="229"/>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604</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90" t="s">
        <v>358</v>
      </c>
      <c r="D103" s="281"/>
      <c r="E103" s="283"/>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91" t="s">
        <v>1070</v>
      </c>
      <c r="D104" s="281"/>
      <c r="E104" s="283">
        <v>51</v>
      </c>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90" t="s">
        <v>360</v>
      </c>
      <c r="D105" s="281"/>
      <c r="E105" s="283"/>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1103</v>
      </c>
      <c r="D106" s="225"/>
      <c r="E106" s="229">
        <v>48.45</v>
      </c>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2">
        <v>10</v>
      </c>
      <c r="B107" s="220" t="s">
        <v>630</v>
      </c>
      <c r="C107" s="242" t="s">
        <v>901</v>
      </c>
      <c r="D107" s="223" t="s">
        <v>456</v>
      </c>
      <c r="E107" s="227">
        <v>6</v>
      </c>
      <c r="F107" s="233"/>
      <c r="G107" s="234">
        <f>ROUND(E107*F107,2)</f>
        <v>0</v>
      </c>
      <c r="H107" s="235"/>
      <c r="I107" s="255" t="s">
        <v>209</v>
      </c>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t="s">
        <v>193</v>
      </c>
      <c r="AF107" s="206"/>
      <c r="AG107" s="206"/>
      <c r="AH107" s="206"/>
      <c r="AI107" s="206"/>
      <c r="AJ107" s="206"/>
      <c r="AK107" s="206"/>
      <c r="AL107" s="206"/>
      <c r="AM107" s="206">
        <v>21</v>
      </c>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1078</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633</v>
      </c>
      <c r="D109" s="225"/>
      <c r="E109" s="229">
        <v>6</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x14ac:dyDescent="0.25">
      <c r="A110" s="251" t="s">
        <v>187</v>
      </c>
      <c r="B110" s="219" t="s">
        <v>131</v>
      </c>
      <c r="C110" s="241" t="s">
        <v>132</v>
      </c>
      <c r="D110" s="222"/>
      <c r="E110" s="226"/>
      <c r="F110" s="238">
        <f>SUM(G111:G120)</f>
        <v>0</v>
      </c>
      <c r="G110" s="239"/>
      <c r="H110" s="232"/>
      <c r="I110" s="254"/>
      <c r="AE110" t="s">
        <v>188</v>
      </c>
    </row>
    <row r="111" spans="1:60" outlineLevel="1" x14ac:dyDescent="0.25">
      <c r="A111" s="253"/>
      <c r="B111" s="278" t="s">
        <v>379</v>
      </c>
      <c r="C111" s="288"/>
      <c r="D111" s="280"/>
      <c r="E111" s="282"/>
      <c r="F111" s="285"/>
      <c r="G111" s="286"/>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v>0</v>
      </c>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79" t="s">
        <v>380</v>
      </c>
      <c r="C112" s="289"/>
      <c r="D112" s="292"/>
      <c r="E112" s="293"/>
      <c r="F112" s="294"/>
      <c r="G112" s="287"/>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t="s">
        <v>267</v>
      </c>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2">
        <v>11</v>
      </c>
      <c r="B113" s="220" t="s">
        <v>634</v>
      </c>
      <c r="C113" s="242" t="s">
        <v>635</v>
      </c>
      <c r="D113" s="223" t="s">
        <v>366</v>
      </c>
      <c r="E113" s="227">
        <v>51</v>
      </c>
      <c r="F113" s="233"/>
      <c r="G113" s="234">
        <f>ROUND(E113*F113,2)</f>
        <v>0</v>
      </c>
      <c r="H113" s="235" t="s">
        <v>383</v>
      </c>
      <c r="I113" s="255" t="s">
        <v>192</v>
      </c>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t="s">
        <v>273</v>
      </c>
      <c r="AF113" s="206"/>
      <c r="AG113" s="206"/>
      <c r="AH113" s="206"/>
      <c r="AI113" s="206"/>
      <c r="AJ113" s="206"/>
      <c r="AK113" s="206"/>
      <c r="AL113" s="206"/>
      <c r="AM113" s="206">
        <v>21</v>
      </c>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636</v>
      </c>
      <c r="D114" s="225"/>
      <c r="E114" s="229"/>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44" t="s">
        <v>1079</v>
      </c>
      <c r="D115" s="225"/>
      <c r="E115" s="229">
        <v>51</v>
      </c>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79" t="s">
        <v>386</v>
      </c>
      <c r="C116" s="289"/>
      <c r="D116" s="292"/>
      <c r="E116" s="293"/>
      <c r="F116" s="294"/>
      <c r="G116" s="287"/>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v>0</v>
      </c>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79" t="s">
        <v>640</v>
      </c>
      <c r="C117" s="289"/>
      <c r="D117" s="292"/>
      <c r="E117" s="293"/>
      <c r="F117" s="294"/>
      <c r="G117" s="287"/>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t="s">
        <v>267</v>
      </c>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2">
        <v>12</v>
      </c>
      <c r="B118" s="220" t="s">
        <v>641</v>
      </c>
      <c r="C118" s="242" t="s">
        <v>642</v>
      </c>
      <c r="D118" s="223" t="s">
        <v>366</v>
      </c>
      <c r="E118" s="227">
        <v>51</v>
      </c>
      <c r="F118" s="233"/>
      <c r="G118" s="234">
        <f>ROUND(E118*F118,2)</f>
        <v>0</v>
      </c>
      <c r="H118" s="235" t="s">
        <v>389</v>
      </c>
      <c r="I118" s="255" t="s">
        <v>192</v>
      </c>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t="s">
        <v>273</v>
      </c>
      <c r="AF118" s="206"/>
      <c r="AG118" s="206"/>
      <c r="AH118" s="206"/>
      <c r="AI118" s="206"/>
      <c r="AJ118" s="206"/>
      <c r="AK118" s="206"/>
      <c r="AL118" s="206"/>
      <c r="AM118" s="206">
        <v>21</v>
      </c>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636</v>
      </c>
      <c r="D119" s="225"/>
      <c r="E119" s="229"/>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1079</v>
      </c>
      <c r="D120" s="225"/>
      <c r="E120" s="229">
        <v>51</v>
      </c>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x14ac:dyDescent="0.25">
      <c r="A121" s="251" t="s">
        <v>187</v>
      </c>
      <c r="B121" s="219" t="s">
        <v>137</v>
      </c>
      <c r="C121" s="241" t="s">
        <v>138</v>
      </c>
      <c r="D121" s="222"/>
      <c r="E121" s="226"/>
      <c r="F121" s="238">
        <f>SUM(G122:G131)</f>
        <v>0</v>
      </c>
      <c r="G121" s="239"/>
      <c r="H121" s="232"/>
      <c r="I121" s="254"/>
      <c r="AE121" t="s">
        <v>188</v>
      </c>
    </row>
    <row r="122" spans="1:60" outlineLevel="1" x14ac:dyDescent="0.25">
      <c r="A122" s="253"/>
      <c r="B122" s="278" t="s">
        <v>643</v>
      </c>
      <c r="C122" s="288"/>
      <c r="D122" s="280"/>
      <c r="E122" s="282"/>
      <c r="F122" s="285"/>
      <c r="G122" s="286"/>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v>0</v>
      </c>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79" t="s">
        <v>644</v>
      </c>
      <c r="C123" s="289"/>
      <c r="D123" s="292"/>
      <c r="E123" s="293"/>
      <c r="F123" s="294"/>
      <c r="G123" s="287"/>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t="s">
        <v>267</v>
      </c>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2">
        <v>13</v>
      </c>
      <c r="B124" s="220" t="s">
        <v>645</v>
      </c>
      <c r="C124" s="242" t="s">
        <v>646</v>
      </c>
      <c r="D124" s="223" t="s">
        <v>263</v>
      </c>
      <c r="E124" s="227">
        <v>5.6120000000000001</v>
      </c>
      <c r="F124" s="233"/>
      <c r="G124" s="234">
        <f>ROUND(E124*F124,2)</f>
        <v>0</v>
      </c>
      <c r="H124" s="235" t="s">
        <v>647</v>
      </c>
      <c r="I124" s="255" t="s">
        <v>192</v>
      </c>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t="s">
        <v>273</v>
      </c>
      <c r="AF124" s="206"/>
      <c r="AG124" s="206"/>
      <c r="AH124" s="206"/>
      <c r="AI124" s="206"/>
      <c r="AJ124" s="206"/>
      <c r="AK124" s="206"/>
      <c r="AL124" s="206"/>
      <c r="AM124" s="206">
        <v>21</v>
      </c>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1104</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90" t="s">
        <v>358</v>
      </c>
      <c r="D126" s="281"/>
      <c r="E126" s="283"/>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91" t="s">
        <v>1070</v>
      </c>
      <c r="D127" s="281"/>
      <c r="E127" s="283">
        <v>51</v>
      </c>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90" t="s">
        <v>360</v>
      </c>
      <c r="D128" s="281"/>
      <c r="E128" s="283"/>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1105</v>
      </c>
      <c r="D129" s="225"/>
      <c r="E129" s="229">
        <v>5.0999999999999996</v>
      </c>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1106</v>
      </c>
      <c r="D130" s="225"/>
      <c r="E130" s="229"/>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815</v>
      </c>
      <c r="D131" s="225"/>
      <c r="E131" s="229">
        <v>0.51</v>
      </c>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x14ac:dyDescent="0.25">
      <c r="A132" s="251" t="s">
        <v>187</v>
      </c>
      <c r="B132" s="219" t="s">
        <v>143</v>
      </c>
      <c r="C132" s="241" t="s">
        <v>144</v>
      </c>
      <c r="D132" s="222"/>
      <c r="E132" s="226"/>
      <c r="F132" s="238">
        <f>SUM(G133:G151)</f>
        <v>0</v>
      </c>
      <c r="G132" s="239"/>
      <c r="H132" s="232"/>
      <c r="I132" s="254"/>
      <c r="AE132" t="s">
        <v>188</v>
      </c>
    </row>
    <row r="133" spans="1:60" outlineLevel="1" x14ac:dyDescent="0.25">
      <c r="A133" s="253"/>
      <c r="B133" s="278" t="s">
        <v>656</v>
      </c>
      <c r="C133" s="288"/>
      <c r="D133" s="280"/>
      <c r="E133" s="282"/>
      <c r="F133" s="285"/>
      <c r="G133" s="286"/>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v>0</v>
      </c>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79" t="s">
        <v>657</v>
      </c>
      <c r="C134" s="289"/>
      <c r="D134" s="292"/>
      <c r="E134" s="293"/>
      <c r="F134" s="294"/>
      <c r="G134" s="287"/>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267</v>
      </c>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2">
        <v>14</v>
      </c>
      <c r="B135" s="220" t="s">
        <v>658</v>
      </c>
      <c r="C135" s="242" t="s">
        <v>659</v>
      </c>
      <c r="D135" s="223" t="s">
        <v>456</v>
      </c>
      <c r="E135" s="227">
        <v>51</v>
      </c>
      <c r="F135" s="233"/>
      <c r="G135" s="234">
        <f>ROUND(E135*F135,2)</f>
        <v>0</v>
      </c>
      <c r="H135" s="235" t="s">
        <v>647</v>
      </c>
      <c r="I135" s="255" t="s">
        <v>192</v>
      </c>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t="s">
        <v>273</v>
      </c>
      <c r="AF135" s="206"/>
      <c r="AG135" s="206"/>
      <c r="AH135" s="206"/>
      <c r="AI135" s="206"/>
      <c r="AJ135" s="206"/>
      <c r="AK135" s="206"/>
      <c r="AL135" s="206"/>
      <c r="AM135" s="206">
        <v>21</v>
      </c>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604</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1086</v>
      </c>
      <c r="D137" s="225"/>
      <c r="E137" s="229">
        <v>51</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79" t="s">
        <v>677</v>
      </c>
      <c r="C138" s="289"/>
      <c r="D138" s="292"/>
      <c r="E138" s="293"/>
      <c r="F138" s="294"/>
      <c r="G138" s="287"/>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v>0</v>
      </c>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ht="20.5" outlineLevel="1" x14ac:dyDescent="0.25">
      <c r="A139" s="253"/>
      <c r="B139" s="279" t="s">
        <v>678</v>
      </c>
      <c r="C139" s="289"/>
      <c r="D139" s="292"/>
      <c r="E139" s="293"/>
      <c r="F139" s="294"/>
      <c r="G139" s="287"/>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t="s">
        <v>267</v>
      </c>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11" t="str">
        <f>B139</f>
        <v>kanalizační, obložením dna betonem C 25/30 z cementu portlandského nebo struskoportlandského, podkladní prstenec z prostého betonu C -/7,5 pod poklop do výšky 10 cm, dodávka a osazení poklopu litinového kruhového včetně rámu.</v>
      </c>
      <c r="BA139" s="206"/>
      <c r="BB139" s="206"/>
      <c r="BC139" s="206"/>
      <c r="BD139" s="206"/>
      <c r="BE139" s="206"/>
      <c r="BF139" s="206"/>
      <c r="BG139" s="206"/>
      <c r="BH139" s="206"/>
    </row>
    <row r="140" spans="1:60" outlineLevel="1" x14ac:dyDescent="0.25">
      <c r="A140" s="253"/>
      <c r="B140" s="279" t="s">
        <v>679</v>
      </c>
      <c r="C140" s="289"/>
      <c r="D140" s="292"/>
      <c r="E140" s="293"/>
      <c r="F140" s="294"/>
      <c r="G140" s="287"/>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v>1</v>
      </c>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2">
        <v>15</v>
      </c>
      <c r="B141" s="220" t="s">
        <v>680</v>
      </c>
      <c r="C141" s="242" t="s">
        <v>681</v>
      </c>
      <c r="D141" s="223" t="s">
        <v>271</v>
      </c>
      <c r="E141" s="227">
        <v>1</v>
      </c>
      <c r="F141" s="233"/>
      <c r="G141" s="234">
        <f>ROUND(E141*F141,2)</f>
        <v>0</v>
      </c>
      <c r="H141" s="235" t="s">
        <v>389</v>
      </c>
      <c r="I141" s="255" t="s">
        <v>192</v>
      </c>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t="s">
        <v>273</v>
      </c>
      <c r="AF141" s="206"/>
      <c r="AG141" s="206"/>
      <c r="AH141" s="206"/>
      <c r="AI141" s="206"/>
      <c r="AJ141" s="206"/>
      <c r="AK141" s="206"/>
      <c r="AL141" s="206"/>
      <c r="AM141" s="206">
        <v>21</v>
      </c>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44" t="s">
        <v>1107</v>
      </c>
      <c r="D142" s="225"/>
      <c r="E142" s="229"/>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44" t="s">
        <v>683</v>
      </c>
      <c r="D143" s="225"/>
      <c r="E143" s="229"/>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44" t="s">
        <v>684</v>
      </c>
      <c r="D144" s="225"/>
      <c r="E144" s="229"/>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217</v>
      </c>
      <c r="D145" s="225"/>
      <c r="E145" s="229">
        <v>1</v>
      </c>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ht="19.95" outlineLevel="1" x14ac:dyDescent="0.25">
      <c r="A146" s="252">
        <v>16</v>
      </c>
      <c r="B146" s="220" t="s">
        <v>837</v>
      </c>
      <c r="C146" s="242" t="s">
        <v>838</v>
      </c>
      <c r="D146" s="223" t="s">
        <v>271</v>
      </c>
      <c r="E146" s="227">
        <v>1</v>
      </c>
      <c r="F146" s="233"/>
      <c r="G146" s="234">
        <f>ROUND(E146*F146,2)</f>
        <v>0</v>
      </c>
      <c r="H146" s="235" t="s">
        <v>357</v>
      </c>
      <c r="I146" s="255" t="s">
        <v>192</v>
      </c>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t="s">
        <v>193</v>
      </c>
      <c r="AF146" s="206"/>
      <c r="AG146" s="206"/>
      <c r="AH146" s="206"/>
      <c r="AI146" s="206"/>
      <c r="AJ146" s="206"/>
      <c r="AK146" s="206"/>
      <c r="AL146" s="206"/>
      <c r="AM146" s="206">
        <v>21</v>
      </c>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604</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217</v>
      </c>
      <c r="D148" s="225"/>
      <c r="E148" s="229">
        <v>1</v>
      </c>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ht="19.95" outlineLevel="1" x14ac:dyDescent="0.25">
      <c r="A149" s="252">
        <v>17</v>
      </c>
      <c r="B149" s="220" t="s">
        <v>693</v>
      </c>
      <c r="C149" s="242" t="s">
        <v>694</v>
      </c>
      <c r="D149" s="223" t="s">
        <v>271</v>
      </c>
      <c r="E149" s="227">
        <v>10</v>
      </c>
      <c r="F149" s="233"/>
      <c r="G149" s="234">
        <f>ROUND(E149*F149,2)</f>
        <v>0</v>
      </c>
      <c r="H149" s="235" t="s">
        <v>357</v>
      </c>
      <c r="I149" s="255" t="s">
        <v>192</v>
      </c>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t="s">
        <v>193</v>
      </c>
      <c r="AF149" s="206"/>
      <c r="AG149" s="206"/>
      <c r="AH149" s="206"/>
      <c r="AI149" s="206"/>
      <c r="AJ149" s="206"/>
      <c r="AK149" s="206"/>
      <c r="AL149" s="206"/>
      <c r="AM149" s="206">
        <v>21</v>
      </c>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604</v>
      </c>
      <c r="D150" s="225"/>
      <c r="E150" s="229"/>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1108</v>
      </c>
      <c r="D151" s="225"/>
      <c r="E151" s="229">
        <v>10</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x14ac:dyDescent="0.25">
      <c r="A152" s="251" t="s">
        <v>187</v>
      </c>
      <c r="B152" s="219" t="s">
        <v>155</v>
      </c>
      <c r="C152" s="241" t="s">
        <v>156</v>
      </c>
      <c r="D152" s="222"/>
      <c r="E152" s="226"/>
      <c r="F152" s="238">
        <f>SUM(G153:G155)</f>
        <v>0</v>
      </c>
      <c r="G152" s="239"/>
      <c r="H152" s="232"/>
      <c r="I152" s="254"/>
      <c r="AE152" t="s">
        <v>188</v>
      </c>
    </row>
    <row r="153" spans="1:60" outlineLevel="1" x14ac:dyDescent="0.25">
      <c r="A153" s="253"/>
      <c r="B153" s="278" t="s">
        <v>722</v>
      </c>
      <c r="C153" s="288"/>
      <c r="D153" s="280"/>
      <c r="E153" s="282"/>
      <c r="F153" s="285"/>
      <c r="G153" s="286"/>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v>0</v>
      </c>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79" t="s">
        <v>723</v>
      </c>
      <c r="C154" s="289"/>
      <c r="D154" s="292"/>
      <c r="E154" s="293"/>
      <c r="F154" s="294"/>
      <c r="G154" s="287"/>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t="s">
        <v>267</v>
      </c>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ht="13.3" outlineLevel="1" thickBot="1" x14ac:dyDescent="0.3">
      <c r="A155" s="265">
        <v>18</v>
      </c>
      <c r="B155" s="266" t="s">
        <v>724</v>
      </c>
      <c r="C155" s="267" t="s">
        <v>725</v>
      </c>
      <c r="D155" s="268" t="s">
        <v>505</v>
      </c>
      <c r="E155" s="269">
        <v>55.124099999999999</v>
      </c>
      <c r="F155" s="270"/>
      <c r="G155" s="271">
        <f>ROUND(E155*F155,2)</f>
        <v>0</v>
      </c>
      <c r="H155" s="272" t="s">
        <v>647</v>
      </c>
      <c r="I155" s="273" t="s">
        <v>192</v>
      </c>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t="s">
        <v>273</v>
      </c>
      <c r="AF155" s="206"/>
      <c r="AG155" s="206"/>
      <c r="AH155" s="206"/>
      <c r="AI155" s="206"/>
      <c r="AJ155" s="206"/>
      <c r="AK155" s="206"/>
      <c r="AL155" s="206"/>
      <c r="AM155" s="206">
        <v>21</v>
      </c>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hidden="1" x14ac:dyDescent="0.25">
      <c r="A156" s="54"/>
      <c r="B156" s="61" t="s">
        <v>249</v>
      </c>
      <c r="C156" s="245" t="s">
        <v>249</v>
      </c>
      <c r="D156" s="209"/>
      <c r="E156" s="207"/>
      <c r="F156" s="207"/>
      <c r="G156" s="207"/>
      <c r="H156" s="207"/>
      <c r="I156" s="208"/>
    </row>
    <row r="157" spans="1:60" hidden="1" x14ac:dyDescent="0.25">
      <c r="A157" s="246"/>
      <c r="B157" s="247" t="s">
        <v>248</v>
      </c>
      <c r="C157" s="248"/>
      <c r="D157" s="249"/>
      <c r="E157" s="246"/>
      <c r="F157" s="246"/>
      <c r="G157" s="250">
        <f>F8+F110+F121+F132+F152</f>
        <v>0</v>
      </c>
      <c r="H157" s="46"/>
      <c r="I157" s="46"/>
      <c r="AN157">
        <v>15</v>
      </c>
      <c r="AO157">
        <v>21</v>
      </c>
    </row>
    <row r="158" spans="1:60" x14ac:dyDescent="0.25">
      <c r="A158" s="46"/>
      <c r="B158" s="240"/>
      <c r="C158" s="240"/>
      <c r="D158" s="185"/>
      <c r="E158" s="46"/>
      <c r="F158" s="46"/>
      <c r="G158" s="46"/>
      <c r="H158" s="46"/>
      <c r="I158" s="46"/>
      <c r="AN158">
        <f>SUMIF(AM8:AM157,AN157,G8:G157)</f>
        <v>0</v>
      </c>
      <c r="AO158">
        <f>SUMIF(AM8:AM157,AO157,G8:G157)</f>
        <v>0</v>
      </c>
    </row>
    <row r="159" spans="1:60" x14ac:dyDescent="0.25">
      <c r="D159" s="183"/>
    </row>
    <row r="160" spans="1:60"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Lb96/5cCzlCwAcXoomX+T835hAVy+77D1LqzS0B6HS5PsZ0JLs7qE+4rNaI6AUtAB2hjtMCKq/B1c47++4mUOw==" saltValue="0z8IaSP0j9Yq8HEdPUJQOA==" spinCount="100000" sheet="1"/>
  <mergeCells count="36">
    <mergeCell ref="B138:G138"/>
    <mergeCell ref="B139:G139"/>
    <mergeCell ref="B140:G140"/>
    <mergeCell ref="F152:G152"/>
    <mergeCell ref="B153:G153"/>
    <mergeCell ref="B154:G154"/>
    <mergeCell ref="F121:G121"/>
    <mergeCell ref="B122:G122"/>
    <mergeCell ref="B123:G123"/>
    <mergeCell ref="F132:G132"/>
    <mergeCell ref="B133:G133"/>
    <mergeCell ref="B134:G134"/>
    <mergeCell ref="B92:G92"/>
    <mergeCell ref="F110:G110"/>
    <mergeCell ref="B111:G111"/>
    <mergeCell ref="B112:G112"/>
    <mergeCell ref="B116:G116"/>
    <mergeCell ref="B117:G117"/>
    <mergeCell ref="B65:G65"/>
    <mergeCell ref="B66:G66"/>
    <mergeCell ref="B67:G67"/>
    <mergeCell ref="B82:G82"/>
    <mergeCell ref="B83:G83"/>
    <mergeCell ref="B91:G91"/>
    <mergeCell ref="B18:G18"/>
    <mergeCell ref="B19:G19"/>
    <mergeCell ref="B23:G23"/>
    <mergeCell ref="B24:G24"/>
    <mergeCell ref="B49:G49"/>
    <mergeCell ref="B50:G50"/>
    <mergeCell ref="A1:G1"/>
    <mergeCell ref="C7:G7"/>
    <mergeCell ref="F8:G8"/>
    <mergeCell ref="B9:G9"/>
    <mergeCell ref="B10:G10"/>
    <mergeCell ref="B17:G17"/>
  </mergeCells>
  <pageMargins left="0.59055118110236204" right="0.39370078740157499"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AZ146"/>
  <sheetViews>
    <sheetView showGridLines="0" tabSelected="1" topLeftCell="B1" zoomScaleNormal="100" zoomScaleSheetLayoutView="75" workbookViewId="0">
      <selection activeCell="B30" sqref="B30"/>
    </sheetView>
  </sheetViews>
  <sheetFormatPr defaultRowHeight="12.75" x14ac:dyDescent="0.25"/>
  <cols>
    <col min="1" max="1" width="0.59765625" hidden="1" customWidth="1"/>
    <col min="2" max="2" width="9.09765625" customWidth="1"/>
    <col min="4" max="4" width="13.3984375" customWidth="1"/>
    <col min="5" max="5" width="12.09765625" customWidth="1"/>
    <col min="6" max="6" width="11.3984375" customWidth="1"/>
    <col min="7" max="7" width="12.3984375" style="1" customWidth="1"/>
    <col min="8" max="8" width="13.59765625" customWidth="1"/>
    <col min="9" max="9" width="7" style="1" customWidth="1"/>
    <col min="10" max="10" width="12.59765625" style="48" customWidth="1"/>
    <col min="11" max="14" width="10.69921875" customWidth="1"/>
    <col min="15" max="15" width="10.69921875" hidden="1" customWidth="1"/>
    <col min="16" max="16" width="0" hidden="1" customWidth="1"/>
    <col min="52" max="52" width="95.296875" customWidth="1"/>
  </cols>
  <sheetData>
    <row r="1" spans="1:14" ht="12.05" customHeight="1" x14ac:dyDescent="0.25">
      <c r="A1">
        <v>-1</v>
      </c>
    </row>
    <row r="2" spans="1:14" ht="17.350000000000001" customHeight="1" x14ac:dyDescent="0.35">
      <c r="B2" s="2"/>
      <c r="D2" s="3"/>
      <c r="E2" s="27" t="s">
        <v>26</v>
      </c>
      <c r="F2" s="3"/>
      <c r="G2" s="4"/>
      <c r="H2" s="5"/>
      <c r="I2" s="6"/>
    </row>
    <row r="3" spans="1:14" ht="5.95" customHeight="1" x14ac:dyDescent="0.25">
      <c r="C3" s="7"/>
      <c r="D3" s="8" t="s">
        <v>0</v>
      </c>
    </row>
    <row r="4" spans="1:14" ht="4.5999999999999996" customHeight="1" x14ac:dyDescent="0.25"/>
    <row r="5" spans="1:14" ht="13.6" customHeight="1" x14ac:dyDescent="0.3">
      <c r="B5" s="44" t="s">
        <v>1</v>
      </c>
      <c r="D5" s="14" t="s">
        <v>41</v>
      </c>
      <c r="F5" s="10"/>
      <c r="G5" s="11"/>
      <c r="I5" s="11"/>
    </row>
    <row r="6" spans="1:14" ht="13.6" customHeight="1" x14ac:dyDescent="0.3">
      <c r="B6" s="10"/>
      <c r="C6" s="37"/>
      <c r="D6" s="103" t="s">
        <v>42</v>
      </c>
      <c r="F6" s="10"/>
      <c r="G6" s="11"/>
      <c r="H6" s="10"/>
      <c r="I6" s="11"/>
    </row>
    <row r="7" spans="1:14" ht="13.6" customHeight="1" x14ac:dyDescent="0.3">
      <c r="B7" s="10"/>
      <c r="C7" s="37"/>
      <c r="D7" s="9"/>
      <c r="F7" s="10"/>
      <c r="G7" s="11"/>
      <c r="H7" s="10"/>
      <c r="I7" s="45"/>
      <c r="J7" s="49"/>
      <c r="K7" s="46"/>
      <c r="L7" s="46"/>
      <c r="M7" s="46"/>
      <c r="N7" s="46"/>
    </row>
    <row r="8" spans="1:14" ht="13.6" customHeight="1" x14ac:dyDescent="0.3">
      <c r="B8" s="44"/>
      <c r="D8" s="47"/>
      <c r="E8" s="9"/>
      <c r="F8" s="10"/>
      <c r="G8" s="11"/>
      <c r="H8" s="10"/>
      <c r="I8" s="45"/>
      <c r="J8" s="49"/>
      <c r="K8" s="46"/>
      <c r="L8" s="46"/>
      <c r="M8" s="46"/>
      <c r="N8" s="46"/>
    </row>
    <row r="9" spans="1:14" ht="13.6" customHeight="1" x14ac:dyDescent="0.3">
      <c r="B9" s="38"/>
      <c r="C9" s="39"/>
      <c r="D9" s="40"/>
      <c r="E9" s="40"/>
      <c r="F9" s="41"/>
      <c r="G9" s="42"/>
      <c r="H9" s="41"/>
      <c r="I9" s="42"/>
      <c r="J9" s="50"/>
    </row>
    <row r="11" spans="1:14" x14ac:dyDescent="0.25">
      <c r="B11" s="44" t="s">
        <v>24</v>
      </c>
      <c r="D11" s="104" t="s">
        <v>43</v>
      </c>
      <c r="H11" s="13" t="s">
        <v>2</v>
      </c>
      <c r="I11" s="106" t="s">
        <v>51</v>
      </c>
      <c r="J11" s="51"/>
    </row>
    <row r="12" spans="1:14" x14ac:dyDescent="0.25">
      <c r="D12" s="104" t="s">
        <v>44</v>
      </c>
      <c r="H12" s="13" t="s">
        <v>3</v>
      </c>
      <c r="J12" s="51"/>
    </row>
    <row r="13" spans="1:14" ht="12.05" customHeight="1" x14ac:dyDescent="0.25">
      <c r="C13" s="105"/>
      <c r="D13" s="104"/>
      <c r="J13" s="52"/>
    </row>
    <row r="14" spans="1:14" ht="12.05" customHeight="1" x14ac:dyDescent="0.25">
      <c r="C14" s="13"/>
      <c r="D14" s="12"/>
      <c r="J14" s="52"/>
    </row>
    <row r="15" spans="1:14" ht="12.05" customHeight="1" x14ac:dyDescent="0.25">
      <c r="B15" s="44" t="s">
        <v>18</v>
      </c>
      <c r="D15" s="104" t="s">
        <v>45</v>
      </c>
      <c r="H15" s="13" t="s">
        <v>2</v>
      </c>
      <c r="I15" s="106" t="s">
        <v>49</v>
      </c>
      <c r="J15" s="52"/>
    </row>
    <row r="16" spans="1:14" ht="12.05" customHeight="1" x14ac:dyDescent="0.25">
      <c r="C16" s="13"/>
      <c r="D16" s="104" t="s">
        <v>46</v>
      </c>
      <c r="H16" s="13" t="s">
        <v>3</v>
      </c>
      <c r="I16" s="106" t="s">
        <v>50</v>
      </c>
      <c r="J16" s="52"/>
    </row>
    <row r="17" spans="1:52" ht="12.05" customHeight="1" x14ac:dyDescent="0.25">
      <c r="C17" s="105" t="s">
        <v>48</v>
      </c>
      <c r="D17" s="104" t="s">
        <v>47</v>
      </c>
      <c r="H17" s="13"/>
      <c r="J17" s="52"/>
    </row>
    <row r="18" spans="1:52" ht="12.05" customHeight="1" x14ac:dyDescent="0.25">
      <c r="J18" s="52"/>
    </row>
    <row r="19" spans="1:52" ht="18" customHeight="1" x14ac:dyDescent="0.35">
      <c r="B19" s="9" t="s">
        <v>19</v>
      </c>
      <c r="C19" s="43"/>
      <c r="D19" s="43"/>
      <c r="E19" s="43"/>
      <c r="F19" s="43"/>
      <c r="G19" s="43"/>
      <c r="H19" s="43"/>
      <c r="I19" s="43"/>
      <c r="J19" s="53"/>
    </row>
    <row r="21" spans="1:52" x14ac:dyDescent="0.25">
      <c r="A21" s="107"/>
      <c r="B21" s="108" t="s">
        <v>20</v>
      </c>
      <c r="C21" s="109"/>
      <c r="D21" s="109"/>
      <c r="E21" s="110"/>
      <c r="F21" s="111"/>
      <c r="G21" s="111"/>
      <c r="H21" s="118" t="s">
        <v>21</v>
      </c>
      <c r="I21" s="119" t="s">
        <v>22</v>
      </c>
      <c r="J21" s="120" t="s">
        <v>23</v>
      </c>
    </row>
    <row r="22" spans="1:52" x14ac:dyDescent="0.25">
      <c r="A22" s="115"/>
      <c r="B22" s="115" t="s">
        <v>52</v>
      </c>
      <c r="C22" s="116"/>
      <c r="D22" s="116"/>
      <c r="E22" s="116"/>
      <c r="F22" s="116"/>
      <c r="G22" s="117"/>
      <c r="H22" s="121"/>
      <c r="I22" s="122">
        <v>1</v>
      </c>
      <c r="J22" s="123"/>
    </row>
    <row r="23" spans="1:52" x14ac:dyDescent="0.25">
      <c r="A23" s="115"/>
      <c r="B23" s="115" t="s">
        <v>53</v>
      </c>
      <c r="C23" s="116" t="s">
        <v>54</v>
      </c>
      <c r="D23" s="116"/>
      <c r="E23" s="116"/>
      <c r="F23" s="116"/>
      <c r="G23" s="117"/>
      <c r="H23" s="121"/>
      <c r="I23" s="122">
        <v>1</v>
      </c>
      <c r="J23" s="123">
        <f>'Rekapitulace Objekt 00'!H19</f>
        <v>0</v>
      </c>
      <c r="O23" t="s">
        <v>1109</v>
      </c>
      <c r="P23" t="s">
        <v>1109</v>
      </c>
    </row>
    <row r="24" spans="1:52" x14ac:dyDescent="0.25">
      <c r="A24" s="115"/>
      <c r="B24" s="115" t="s">
        <v>55</v>
      </c>
      <c r="C24" s="116"/>
      <c r="D24" s="116"/>
      <c r="E24" s="116"/>
      <c r="F24" s="116"/>
      <c r="G24" s="117"/>
      <c r="H24" s="121"/>
      <c r="I24" s="122">
        <v>4</v>
      </c>
      <c r="J24" s="123"/>
    </row>
    <row r="25" spans="1:52" x14ac:dyDescent="0.25">
      <c r="A25" s="115"/>
      <c r="B25" s="115" t="s">
        <v>56</v>
      </c>
      <c r="C25" s="116" t="s">
        <v>57</v>
      </c>
      <c r="D25" s="116"/>
      <c r="E25" s="116"/>
      <c r="F25" s="116"/>
      <c r="G25" s="117"/>
      <c r="H25" s="121" t="s">
        <v>58</v>
      </c>
      <c r="I25" s="122">
        <v>1</v>
      </c>
      <c r="J25" s="123">
        <f>'Rekapitulace Objekt SO 01'!H22</f>
        <v>0</v>
      </c>
      <c r="O25" t="s">
        <v>1109</v>
      </c>
      <c r="P25" t="s">
        <v>1109</v>
      </c>
    </row>
    <row r="26" spans="1:52" x14ac:dyDescent="0.25">
      <c r="A26" s="115"/>
      <c r="B26" s="115" t="s">
        <v>59</v>
      </c>
      <c r="C26" s="116" t="s">
        <v>60</v>
      </c>
      <c r="D26" s="116"/>
      <c r="E26" s="116"/>
      <c r="F26" s="116"/>
      <c r="G26" s="117"/>
      <c r="H26" s="121" t="s">
        <v>61</v>
      </c>
      <c r="I26" s="122">
        <v>2</v>
      </c>
      <c r="J26" s="123">
        <f>'Rekapitulace Objekt SO 02'!H23</f>
        <v>0</v>
      </c>
      <c r="O26" t="s">
        <v>1109</v>
      </c>
      <c r="P26" t="s">
        <v>1109</v>
      </c>
    </row>
    <row r="27" spans="1:52" x14ac:dyDescent="0.25">
      <c r="A27" s="115"/>
      <c r="B27" s="115" t="s">
        <v>62</v>
      </c>
      <c r="C27" s="116" t="s">
        <v>63</v>
      </c>
      <c r="D27" s="116"/>
      <c r="E27" s="116"/>
      <c r="F27" s="116"/>
      <c r="G27" s="117"/>
      <c r="H27" s="121" t="s">
        <v>64</v>
      </c>
      <c r="I27" s="122">
        <v>1</v>
      </c>
      <c r="J27" s="123">
        <f>'Rekapitulace Objekt SO 03'!H22</f>
        <v>0</v>
      </c>
      <c r="O27" t="s">
        <v>1109</v>
      </c>
      <c r="P27" t="s">
        <v>1109</v>
      </c>
    </row>
    <row r="28" spans="1:52" x14ac:dyDescent="0.25">
      <c r="A28" s="115"/>
      <c r="B28" s="115" t="s">
        <v>65</v>
      </c>
      <c r="C28" s="116" t="s">
        <v>66</v>
      </c>
      <c r="D28" s="116"/>
      <c r="E28" s="116"/>
      <c r="F28" s="116"/>
      <c r="G28" s="117"/>
      <c r="H28" s="121" t="s">
        <v>67</v>
      </c>
      <c r="I28" s="122">
        <v>2</v>
      </c>
      <c r="J28" s="123">
        <f>'Rekapitulace Objekt SO 04'!H24</f>
        <v>0</v>
      </c>
      <c r="O28" t="s">
        <v>1109</v>
      </c>
      <c r="P28" t="s">
        <v>1109</v>
      </c>
    </row>
    <row r="29" spans="1:52" ht="25.5" customHeight="1" x14ac:dyDescent="0.3">
      <c r="A29" s="125"/>
      <c r="B29" s="126" t="s">
        <v>1110</v>
      </c>
      <c r="C29" s="127"/>
      <c r="D29" s="127"/>
      <c r="E29" s="127"/>
      <c r="F29" s="128"/>
      <c r="G29" s="129"/>
      <c r="H29" s="130"/>
      <c r="I29" s="131"/>
      <c r="J29" s="124">
        <f>SUM(J22:J28)</f>
        <v>0</v>
      </c>
    </row>
    <row r="31" spans="1:52" x14ac:dyDescent="0.25">
      <c r="B31" s="133" t="s">
        <v>68</v>
      </c>
      <c r="C31" s="133"/>
      <c r="D31" s="133"/>
      <c r="E31" s="133"/>
      <c r="F31" s="133"/>
      <c r="G31" s="133"/>
      <c r="H31" s="133"/>
      <c r="I31" s="133"/>
      <c r="J31" s="133"/>
      <c r="AZ31" s="132" t="str">
        <f>B31</f>
        <v>1. PODMÍNKY PRO ZPRACOVÁNÍ NABÍDKOVÉ CENY</v>
      </c>
    </row>
    <row r="33" spans="2:52" x14ac:dyDescent="0.25">
      <c r="B33" s="133" t="s">
        <v>69</v>
      </c>
      <c r="C33" s="133"/>
      <c r="D33" s="133"/>
      <c r="E33" s="133"/>
      <c r="F33" s="133"/>
      <c r="G33" s="133"/>
      <c r="H33" s="133"/>
      <c r="I33" s="133"/>
      <c r="J33" s="133"/>
      <c r="AZ33" s="132" t="str">
        <f>B33</f>
        <v xml:space="preserve">        Preambule</v>
      </c>
    </row>
    <row r="35" spans="2:52" ht="50.95" x14ac:dyDescent="0.25">
      <c r="B35" s="133" t="s">
        <v>70</v>
      </c>
      <c r="C35" s="133"/>
      <c r="D35" s="133"/>
      <c r="E35" s="133"/>
      <c r="F35" s="133"/>
      <c r="G35" s="133"/>
      <c r="H35" s="133"/>
      <c r="I35" s="133"/>
      <c r="J35" s="133"/>
      <c r="AZ35" s="132" t="str">
        <f>B35</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36" spans="2:52" ht="50.95" x14ac:dyDescent="0.25">
      <c r="B36" s="133" t="s">
        <v>71</v>
      </c>
      <c r="C36" s="133"/>
      <c r="D36" s="133"/>
      <c r="E36" s="133"/>
      <c r="F36" s="133"/>
      <c r="G36" s="133"/>
      <c r="H36" s="133"/>
      <c r="I36" s="133"/>
      <c r="J36" s="133"/>
      <c r="AZ36" s="132" t="str">
        <f>B36</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38" spans="2:52" x14ac:dyDescent="0.25">
      <c r="B38" s="133" t="s">
        <v>72</v>
      </c>
      <c r="C38" s="133"/>
      <c r="D38" s="133"/>
      <c r="E38" s="133"/>
      <c r="F38" s="133"/>
      <c r="G38" s="133"/>
      <c r="H38" s="133"/>
      <c r="I38" s="133"/>
      <c r="J38" s="133"/>
      <c r="AZ38" s="132" t="str">
        <f>B38</f>
        <v xml:space="preserve">        Vymezení některých pojmů</v>
      </c>
    </row>
    <row r="41" spans="2:52" x14ac:dyDescent="0.25">
      <c r="B41" s="133" t="s">
        <v>73</v>
      </c>
      <c r="C41" s="133"/>
      <c r="D41" s="133"/>
      <c r="E41" s="133"/>
      <c r="F41" s="133"/>
      <c r="G41" s="133"/>
      <c r="H41" s="133"/>
      <c r="I41" s="133"/>
      <c r="J41" s="133"/>
      <c r="AZ41" s="132" t="str">
        <f>B41</f>
        <v>Pro účely zpracování nabídkové ceny se jsou použity některé pojmy, pod kterými se rozumí:</v>
      </c>
    </row>
    <row r="42" spans="2:52" ht="38.25" x14ac:dyDescent="0.25">
      <c r="B42" s="133" t="s">
        <v>74</v>
      </c>
      <c r="C42" s="133"/>
      <c r="D42" s="133"/>
      <c r="E42" s="133"/>
      <c r="F42" s="133"/>
      <c r="G42" s="133"/>
      <c r="H42" s="133"/>
      <c r="I42" s="133"/>
      <c r="J42" s="133"/>
      <c r="AZ42" s="132" t="str">
        <f>B42</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43" spans="2:52" ht="38.25" x14ac:dyDescent="0.25">
      <c r="B43" s="133" t="s">
        <v>75</v>
      </c>
      <c r="C43" s="133"/>
      <c r="D43" s="133"/>
      <c r="E43" s="133"/>
      <c r="F43" s="133"/>
      <c r="G43" s="133"/>
      <c r="H43" s="133"/>
      <c r="I43" s="133"/>
      <c r="J43" s="133"/>
      <c r="AZ43" s="132" t="str">
        <f>B43</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44" spans="2:52" ht="50.95" x14ac:dyDescent="0.25">
      <c r="B44" s="133" t="s">
        <v>76</v>
      </c>
      <c r="C44" s="133"/>
      <c r="D44" s="133"/>
      <c r="E44" s="133"/>
      <c r="F44" s="133"/>
      <c r="G44" s="133"/>
      <c r="H44" s="133"/>
      <c r="I44" s="133"/>
      <c r="J44" s="133"/>
      <c r="AZ44" s="132" t="str">
        <f>B44</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45" spans="2:52" ht="63.7" x14ac:dyDescent="0.25">
      <c r="B45" s="133" t="s">
        <v>77</v>
      </c>
      <c r="C45" s="133"/>
      <c r="D45" s="133"/>
      <c r="E45" s="133"/>
      <c r="F45" s="133"/>
      <c r="G45" s="133"/>
      <c r="H45" s="133"/>
      <c r="I45" s="133"/>
      <c r="J45" s="133"/>
      <c r="AZ45" s="132" t="str">
        <f>B45</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46" spans="2:52" ht="50.95" x14ac:dyDescent="0.25">
      <c r="B46" s="133" t="s">
        <v>78</v>
      </c>
      <c r="C46" s="133"/>
      <c r="D46" s="133"/>
      <c r="E46" s="133"/>
      <c r="F46" s="133"/>
      <c r="G46" s="133"/>
      <c r="H46" s="133"/>
      <c r="I46" s="133"/>
      <c r="J46" s="133"/>
      <c r="AZ46" s="132" t="str">
        <f>B46</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48" spans="2:52" x14ac:dyDescent="0.25">
      <c r="B48" s="133" t="s">
        <v>79</v>
      </c>
      <c r="C48" s="133"/>
      <c r="D48" s="133"/>
      <c r="E48" s="133"/>
      <c r="F48" s="133"/>
      <c r="G48" s="133"/>
      <c r="H48" s="133"/>
      <c r="I48" s="133"/>
      <c r="J48" s="133"/>
      <c r="AZ48" s="132" t="str">
        <f>B48</f>
        <v xml:space="preserve">        Cenová soustava</v>
      </c>
    </row>
    <row r="50" spans="2:52" x14ac:dyDescent="0.25">
      <c r="B50" s="133" t="s">
        <v>80</v>
      </c>
      <c r="C50" s="133"/>
      <c r="D50" s="133"/>
      <c r="E50" s="133"/>
      <c r="F50" s="133"/>
      <c r="G50" s="133"/>
      <c r="H50" s="133"/>
      <c r="I50" s="133"/>
      <c r="J50" s="133"/>
      <c r="AZ50" s="132" t="str">
        <f>B50</f>
        <v xml:space="preserve">        Použitá cenová soustava</v>
      </c>
    </row>
    <row r="51" spans="2:52" ht="38.25" x14ac:dyDescent="0.25">
      <c r="B51" s="133" t="s">
        <v>81</v>
      </c>
      <c r="C51" s="133"/>
      <c r="D51" s="133"/>
      <c r="E51" s="133"/>
      <c r="F51" s="133"/>
      <c r="G51" s="133"/>
      <c r="H51" s="133"/>
      <c r="I51" s="133"/>
      <c r="J51" s="133"/>
      <c r="AZ51" s="132" t="str">
        <f>B51</f>
        <v>Soupisy stavebních prací, dodávek a služeb jsou zpracovány s použitím cenové soustavy zpracované společností RTS, a.s.. Položky z cenové soustavy mají uveden odkaz na cenovou soustavu včetně označení příslušného ceníku.</v>
      </c>
    </row>
    <row r="53" spans="2:52" x14ac:dyDescent="0.25">
      <c r="B53" s="133" t="s">
        <v>82</v>
      </c>
      <c r="C53" s="133"/>
      <c r="D53" s="133"/>
      <c r="E53" s="133"/>
      <c r="F53" s="133"/>
      <c r="G53" s="133"/>
      <c r="H53" s="133"/>
      <c r="I53" s="133"/>
      <c r="J53" s="133"/>
      <c r="AZ53" s="132" t="str">
        <f>B53</f>
        <v xml:space="preserve">        Technické podmínky</v>
      </c>
    </row>
    <row r="54" spans="2:52" ht="38.25" x14ac:dyDescent="0.25">
      <c r="B54" s="133" t="s">
        <v>83</v>
      </c>
      <c r="C54" s="133"/>
      <c r="D54" s="133"/>
      <c r="E54" s="133"/>
      <c r="F54" s="133"/>
      <c r="G54" s="133"/>
      <c r="H54" s="133"/>
      <c r="I54" s="133"/>
      <c r="J54" s="133"/>
      <c r="AZ54" s="132" t="str">
        <f>B54</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56" spans="2:52" x14ac:dyDescent="0.25">
      <c r="B56" s="133" t="s">
        <v>84</v>
      </c>
      <c r="C56" s="133"/>
      <c r="D56" s="133"/>
      <c r="E56" s="133"/>
      <c r="F56" s="133"/>
      <c r="G56" s="133"/>
      <c r="H56" s="133"/>
      <c r="I56" s="133"/>
      <c r="J56" s="133"/>
      <c r="AZ56" s="132" t="str">
        <f>B56</f>
        <v>Individuální položky</v>
      </c>
    </row>
    <row r="57" spans="2:52" ht="38.25" x14ac:dyDescent="0.25">
      <c r="B57" s="133" t="s">
        <v>85</v>
      </c>
      <c r="C57" s="133"/>
      <c r="D57" s="133"/>
      <c r="E57" s="133"/>
      <c r="F57" s="133"/>
      <c r="G57" s="133"/>
      <c r="H57" s="133"/>
      <c r="I57" s="133"/>
      <c r="J57" s="133"/>
      <c r="AZ57" s="132" t="str">
        <f>B57</f>
        <v>Položky soupisu prací, které cenová soustava neobsahuje, jsou označeny popisem „vlastní“. Pro tyto položky jsou cenové a technické podmínky definovány jejich popisem, případně odkazem na konkrétní část příslušné dokumentace.</v>
      </c>
    </row>
    <row r="59" spans="2:52" x14ac:dyDescent="0.25">
      <c r="B59" s="133" t="s">
        <v>86</v>
      </c>
      <c r="C59" s="133"/>
      <c r="D59" s="133"/>
      <c r="E59" s="133"/>
      <c r="F59" s="133"/>
      <c r="G59" s="133"/>
      <c r="H59" s="133"/>
      <c r="I59" s="133"/>
      <c r="J59" s="133"/>
      <c r="AZ59" s="132" t="str">
        <f>B59</f>
        <v xml:space="preserve">        Závaznost a změna soupisu</v>
      </c>
    </row>
    <row r="61" spans="2:52" x14ac:dyDescent="0.25">
      <c r="B61" s="133" t="s">
        <v>87</v>
      </c>
      <c r="C61" s="133"/>
      <c r="D61" s="133"/>
      <c r="E61" s="133"/>
      <c r="F61" s="133"/>
      <c r="G61" s="133"/>
      <c r="H61" s="133"/>
      <c r="I61" s="133"/>
      <c r="J61" s="133"/>
      <c r="AZ61" s="132" t="str">
        <f>B61</f>
        <v xml:space="preserve">        Závaznost soupisu</v>
      </c>
    </row>
    <row r="62" spans="2:52" ht="38.25" x14ac:dyDescent="0.25">
      <c r="B62" s="133" t="s">
        <v>88</v>
      </c>
      <c r="C62" s="133"/>
      <c r="D62" s="133"/>
      <c r="E62" s="133"/>
      <c r="F62" s="133"/>
      <c r="G62" s="133"/>
      <c r="H62" s="133"/>
      <c r="I62" s="133"/>
      <c r="J62" s="133"/>
      <c r="AZ62" s="132" t="str">
        <f>B62</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64" spans="2:52" x14ac:dyDescent="0.25">
      <c r="B64" s="133" t="s">
        <v>89</v>
      </c>
      <c r="C64" s="133"/>
      <c r="D64" s="133"/>
      <c r="E64" s="133"/>
      <c r="F64" s="133"/>
      <c r="G64" s="133"/>
      <c r="H64" s="133"/>
      <c r="I64" s="133"/>
      <c r="J64" s="133"/>
      <c r="AZ64" s="132" t="str">
        <f>B64</f>
        <v xml:space="preserve">        Zvláštní podmínky pro stanovení nabídkové ceny</v>
      </c>
    </row>
    <row r="66" spans="2:52" x14ac:dyDescent="0.25">
      <c r="B66" s="133" t="s">
        <v>90</v>
      </c>
      <c r="C66" s="133"/>
      <c r="D66" s="133"/>
      <c r="E66" s="133"/>
      <c r="F66" s="133"/>
      <c r="G66" s="133"/>
      <c r="H66" s="133"/>
      <c r="I66" s="133"/>
      <c r="J66" s="133"/>
      <c r="AZ66" s="132" t="str">
        <f>B66</f>
        <v xml:space="preserve">        Přeprava vybouraných hmot, suti a vytěžené zeminy</v>
      </c>
    </row>
    <row r="67" spans="2:52" ht="76.45" x14ac:dyDescent="0.25">
      <c r="B67" s="133" t="s">
        <v>91</v>
      </c>
      <c r="C67" s="133"/>
      <c r="D67" s="133"/>
      <c r="E67" s="133"/>
      <c r="F67" s="133"/>
      <c r="G67" s="133"/>
      <c r="H67" s="133"/>
      <c r="I67" s="133"/>
      <c r="J67" s="133"/>
      <c r="AZ67" s="132" t="str">
        <f>B67</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69" spans="2:52" x14ac:dyDescent="0.25">
      <c r="B69" s="133" t="s">
        <v>92</v>
      </c>
      <c r="C69" s="133"/>
      <c r="D69" s="133"/>
      <c r="E69" s="133"/>
      <c r="F69" s="133"/>
      <c r="G69" s="133"/>
      <c r="H69" s="133"/>
      <c r="I69" s="133"/>
      <c r="J69" s="133"/>
      <c r="AZ69" s="132" t="str">
        <f>B69</f>
        <v xml:space="preserve">        Vnitrostaveništní přesun stavebního materiálu</v>
      </c>
    </row>
    <row r="70" spans="2:52" ht="50.95" x14ac:dyDescent="0.25">
      <c r="B70" s="133" t="s">
        <v>93</v>
      </c>
      <c r="C70" s="133"/>
      <c r="D70" s="133"/>
      <c r="E70" s="133"/>
      <c r="F70" s="133"/>
      <c r="G70" s="133"/>
      <c r="H70" s="133"/>
      <c r="I70" s="133"/>
      <c r="J70" s="133"/>
      <c r="AZ70" s="132" t="str">
        <f>B70</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71" spans="2:52" ht="50.95" x14ac:dyDescent="0.25">
      <c r="B71" s="133" t="s">
        <v>94</v>
      </c>
      <c r="C71" s="133"/>
      <c r="D71" s="133"/>
      <c r="E71" s="133"/>
      <c r="F71" s="133"/>
      <c r="G71" s="133"/>
      <c r="H71" s="133"/>
      <c r="I71" s="133"/>
      <c r="J71" s="133"/>
      <c r="AZ71" s="132" t="str">
        <f>B71</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73" spans="2:52" x14ac:dyDescent="0.25">
      <c r="B73" s="133" t="s">
        <v>95</v>
      </c>
      <c r="C73" s="133"/>
      <c r="D73" s="133"/>
      <c r="E73" s="133"/>
      <c r="F73" s="133"/>
      <c r="G73" s="133"/>
      <c r="H73" s="133"/>
      <c r="I73" s="133"/>
      <c r="J73" s="133"/>
      <c r="AZ73" s="132" t="str">
        <f>B73</f>
        <v xml:space="preserve">        Příplatky za ztížené podmínky prací</v>
      </c>
    </row>
    <row r="74" spans="2:52" ht="25.5" x14ac:dyDescent="0.25">
      <c r="B74" s="133" t="s">
        <v>96</v>
      </c>
      <c r="C74" s="133"/>
      <c r="D74" s="133"/>
      <c r="E74" s="133"/>
      <c r="F74" s="133"/>
      <c r="G74" s="133"/>
      <c r="H74" s="133"/>
      <c r="I74" s="133"/>
      <c r="J74" s="133"/>
      <c r="AZ74" s="132" t="str">
        <f>B74</f>
        <v>Pokud soupis položku příplatku za ztížené podmínky obsahuje, je dodavatel povinen ji ocenit bez ohledu na to, že tento příplatek dodavatel standardně neuplatňuje.</v>
      </c>
    </row>
    <row r="76" spans="2:52" x14ac:dyDescent="0.25">
      <c r="B76" s="133" t="s">
        <v>97</v>
      </c>
      <c r="C76" s="133"/>
      <c r="D76" s="133"/>
      <c r="E76" s="133"/>
      <c r="F76" s="133"/>
      <c r="G76" s="133"/>
      <c r="H76" s="133"/>
      <c r="I76" s="133"/>
      <c r="J76" s="133"/>
      <c r="AZ76" s="132" t="str">
        <f>B76</f>
        <v xml:space="preserve">        Vedlejší a ostatní náklady</v>
      </c>
    </row>
    <row r="77" spans="2:52" ht="25.5" x14ac:dyDescent="0.25">
      <c r="B77" s="133" t="s">
        <v>98</v>
      </c>
      <c r="C77" s="133"/>
      <c r="D77" s="133"/>
      <c r="E77" s="133"/>
      <c r="F77" s="133"/>
      <c r="G77" s="133"/>
      <c r="H77" s="133"/>
      <c r="I77" s="133"/>
      <c r="J77" s="133"/>
      <c r="AZ77" s="132" t="str">
        <f>B77</f>
        <v>Tyto náklady jsou popsány v samostatném soupisu stavebních prací, dodávek a služeb s tím, že dodavatel je povinen v rámci těchto nákladů ocenit všechny definované náklady souhrnně pro celou stavbu.</v>
      </c>
    </row>
    <row r="81" spans="2:52" x14ac:dyDescent="0.25">
      <c r="B81" s="133" t="s">
        <v>99</v>
      </c>
      <c r="C81" s="133"/>
      <c r="D81" s="133"/>
      <c r="E81" s="133"/>
      <c r="F81" s="133"/>
      <c r="G81" s="133"/>
      <c r="H81" s="133"/>
      <c r="I81" s="133"/>
      <c r="J81" s="133"/>
      <c r="AZ81" s="132" t="str">
        <f>B81</f>
        <v>2. SPECIFICKÉ PODMÍNKY PRO ZPRACOVÁNÍ NABÍDKOVÉ CENY</v>
      </c>
    </row>
    <row r="83" spans="2:52" ht="50.95" x14ac:dyDescent="0.25">
      <c r="B83" s="133" t="s">
        <v>100</v>
      </c>
      <c r="C83" s="133"/>
      <c r="D83" s="133"/>
      <c r="E83" s="133"/>
      <c r="F83" s="133"/>
      <c r="G83" s="133"/>
      <c r="H83" s="133"/>
      <c r="I83" s="133"/>
      <c r="J83" s="133"/>
      <c r="AZ83" s="132" t="str">
        <f>B83</f>
        <v>Výkaz výměr / rozpočet slouží jako podklad pro výběrové řízení. Rozpočet je sestaven na základě katalogu stavebních prací RTS. Výkaz výměr / rozpočet neslouží ke stanovení skutečné ceny díla. Předpokládá se, že oslovené realizační firmy provedou vlastní ověření výkazu výměr a případně vlastní zaměření předmětných konstrukcí, na základě kterého stanoví skutečnou cenu díla.</v>
      </c>
    </row>
    <row r="85" spans="2:52" ht="25.5" x14ac:dyDescent="0.25">
      <c r="B85" s="133" t="s">
        <v>101</v>
      </c>
      <c r="C85" s="133"/>
      <c r="D85" s="133"/>
      <c r="E85" s="133"/>
      <c r="F85" s="133"/>
      <c r="G85" s="133"/>
      <c r="H85" s="133"/>
      <c r="I85" s="133"/>
      <c r="J85" s="133"/>
      <c r="AZ85" s="132" t="str">
        <f>B85</f>
        <v>Pokud jsou v položkách rozpočtu uvedeny názvy VÝROBCŮ a VÝROBKŮ, pak jde jen o stanovení standardu a mohou být použity i jiné technicky a kvalitativně srovnatelné výrobky.</v>
      </c>
    </row>
    <row r="89" spans="2:52" x14ac:dyDescent="0.25">
      <c r="B89" s="133" t="s">
        <v>102</v>
      </c>
      <c r="C89" s="133"/>
      <c r="D89" s="133"/>
      <c r="E89" s="133"/>
      <c r="F89" s="133"/>
      <c r="G89" s="133"/>
      <c r="H89" s="133"/>
      <c r="I89" s="133"/>
      <c r="J89" s="133"/>
      <c r="AZ89" s="132" t="str">
        <f>B89</f>
        <v>3. ELEKTRONICKÁ PODOBA SOUPISU</v>
      </c>
    </row>
    <row r="91" spans="2:52" x14ac:dyDescent="0.25">
      <c r="B91" s="133" t="s">
        <v>103</v>
      </c>
      <c r="C91" s="133"/>
      <c r="D91" s="133"/>
      <c r="E91" s="133"/>
      <c r="F91" s="133"/>
      <c r="G91" s="133"/>
      <c r="H91" s="133"/>
      <c r="I91" s="133"/>
      <c r="J91" s="133"/>
      <c r="AZ91" s="132" t="str">
        <f>B91</f>
        <v xml:space="preserve">        Elektronická podoba soupisu</v>
      </c>
    </row>
    <row r="92" spans="2:52" ht="25.5" x14ac:dyDescent="0.25">
      <c r="B92" s="133" t="s">
        <v>104</v>
      </c>
      <c r="C92" s="133"/>
      <c r="D92" s="133"/>
      <c r="E92" s="133"/>
      <c r="F92" s="133"/>
      <c r="G92" s="133"/>
      <c r="H92" s="133"/>
      <c r="I92" s="133"/>
      <c r="J92" s="133"/>
      <c r="AZ92" s="132" t="str">
        <f>B92</f>
        <v>V souladu se zákonem jsou předložené soupisy zpracovány i v elektronické podobě.  Elektronickou podobou soupisu stavebních prací, dodávek a služeb je formát MS EXCEL.</v>
      </c>
    </row>
    <row r="93" spans="2:52" x14ac:dyDescent="0.25">
      <c r="B93" s="133" t="s">
        <v>105</v>
      </c>
      <c r="C93" s="133"/>
      <c r="D93" s="133"/>
      <c r="E93" s="133"/>
      <c r="F93" s="133"/>
      <c r="G93" s="133"/>
      <c r="H93" s="133"/>
      <c r="I93" s="133"/>
      <c r="J93" s="133"/>
      <c r="AZ93" s="132" t="str">
        <f>B93</f>
        <v>Popis formátu soupisu odpovídá svou strukturou vzorovému soupisu volně dostupnému na internetové adrese:</v>
      </c>
    </row>
    <row r="95" spans="2:52" x14ac:dyDescent="0.25">
      <c r="B95" s="133" t="s">
        <v>106</v>
      </c>
      <c r="C95" s="133"/>
      <c r="D95" s="133"/>
      <c r="E95" s="133"/>
      <c r="F95" s="133"/>
      <c r="G95" s="133"/>
      <c r="H95" s="133"/>
      <c r="I95" s="133"/>
      <c r="J95" s="133"/>
      <c r="AZ95" s="132" t="str">
        <f>B95</f>
        <v>www.stavebnionline.cz/soupis</v>
      </c>
    </row>
    <row r="97" spans="2:52" x14ac:dyDescent="0.25">
      <c r="B97" s="133" t="s">
        <v>107</v>
      </c>
      <c r="C97" s="133"/>
      <c r="D97" s="133"/>
      <c r="E97" s="133"/>
      <c r="F97" s="133"/>
      <c r="G97" s="133"/>
      <c r="H97" s="133"/>
      <c r="I97" s="133"/>
      <c r="J97" s="133"/>
      <c r="AZ97" s="132" t="str">
        <f>B97</f>
        <v xml:space="preserve">        Zpracování elektronické podoby soupisu</v>
      </c>
    </row>
    <row r="98" spans="2:52" ht="50.95" x14ac:dyDescent="0.25">
      <c r="B98" s="133" t="s">
        <v>108</v>
      </c>
      <c r="C98" s="133"/>
      <c r="D98" s="133"/>
      <c r="E98" s="133"/>
      <c r="F98" s="133"/>
      <c r="G98" s="133"/>
      <c r="H98" s="133"/>
      <c r="I98" s="133"/>
      <c r="J98" s="133"/>
      <c r="AZ98" s="132" t="str">
        <f>B98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00" spans="2:52" x14ac:dyDescent="0.25">
      <c r="B100" s="133" t="s">
        <v>109</v>
      </c>
      <c r="C100" s="133"/>
      <c r="D100" s="133"/>
      <c r="E100" s="133"/>
      <c r="F100" s="133"/>
      <c r="G100" s="133"/>
      <c r="H100" s="133"/>
      <c r="I100" s="133"/>
      <c r="J100" s="133"/>
      <c r="AZ100" s="132" t="str">
        <f>B100</f>
        <v xml:space="preserve">        Jiný formát soupisu</v>
      </c>
    </row>
    <row r="101" spans="2:52" ht="38.25" x14ac:dyDescent="0.25">
      <c r="B101" s="133" t="s">
        <v>110</v>
      </c>
      <c r="C101" s="133"/>
      <c r="D101" s="133"/>
      <c r="E101" s="133"/>
      <c r="F101" s="133"/>
      <c r="G101" s="133"/>
      <c r="H101" s="133"/>
      <c r="I101" s="133"/>
      <c r="J101" s="133"/>
      <c r="AZ101" s="132" t="str">
        <f>B101</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03" spans="2:52" x14ac:dyDescent="0.25">
      <c r="B103" s="133" t="s">
        <v>111</v>
      </c>
      <c r="C103" s="133"/>
      <c r="D103" s="133"/>
      <c r="E103" s="133"/>
      <c r="F103" s="133"/>
      <c r="G103" s="133"/>
      <c r="H103" s="133"/>
      <c r="I103" s="133"/>
      <c r="J103" s="133"/>
      <c r="AZ103" s="132" t="str">
        <f>B103</f>
        <v xml:space="preserve">        Závěrečné ustanovení</v>
      </c>
    </row>
    <row r="104" spans="2:52" x14ac:dyDescent="0.25">
      <c r="B104" s="133" t="s">
        <v>112</v>
      </c>
      <c r="C104" s="133"/>
      <c r="D104" s="133"/>
      <c r="E104" s="133"/>
      <c r="F104" s="133"/>
      <c r="G104" s="133"/>
      <c r="H104" s="133"/>
      <c r="I104" s="133"/>
      <c r="J104" s="133"/>
      <c r="AZ104" s="132" t="str">
        <f>B104</f>
        <v>Ostatní podmínky vztahující se ke zpracování nabídkové ceny jsou uvedeny v zadávací dokumentaci.</v>
      </c>
    </row>
    <row r="112" spans="2:52" ht="15.55" x14ac:dyDescent="0.3">
      <c r="B112" s="134" t="s">
        <v>113</v>
      </c>
    </row>
    <row r="114" spans="1:10" ht="25.5" customHeight="1" x14ac:dyDescent="0.25">
      <c r="A114" s="135"/>
      <c r="B114" s="136" t="s">
        <v>114</v>
      </c>
      <c r="C114" s="137" t="s">
        <v>115</v>
      </c>
      <c r="D114" s="137"/>
      <c r="E114" s="137"/>
      <c r="F114" s="137"/>
      <c r="G114" s="138"/>
      <c r="H114" s="138"/>
      <c r="I114" s="138"/>
      <c r="J114" s="139" t="s">
        <v>116</v>
      </c>
    </row>
    <row r="115" spans="1:10" ht="25.5" customHeight="1" x14ac:dyDescent="0.25">
      <c r="A115" s="140"/>
      <c r="B115" s="141" t="s">
        <v>117</v>
      </c>
      <c r="C115" s="142" t="s">
        <v>118</v>
      </c>
      <c r="D115" s="142"/>
      <c r="E115" s="142"/>
      <c r="F115" s="143"/>
      <c r="G115" s="144"/>
      <c r="H115" s="144"/>
      <c r="I115" s="144"/>
      <c r="J115" s="145">
        <f>'SO 02 SO 02.1 Pol'!F8+'SO 02 SO 02.2 Pol'!F8+'SO 03 SO 03 Pol'!F8+'SO 04 SO 04.1 Pol'!F8+'SO 04 SO 04.2 Pol'!F8</f>
        <v>0</v>
      </c>
    </row>
    <row r="116" spans="1:10" ht="25.5" customHeight="1" x14ac:dyDescent="0.25">
      <c r="A116" s="140"/>
      <c r="B116" s="140" t="s">
        <v>119</v>
      </c>
      <c r="C116" s="146" t="s">
        <v>120</v>
      </c>
      <c r="D116" s="146"/>
      <c r="E116" s="146"/>
      <c r="F116" s="147"/>
      <c r="G116" s="148"/>
      <c r="H116" s="148"/>
      <c r="I116" s="148"/>
      <c r="J116" s="149">
        <f>'SO 01 SO 01 Pol'!F8</f>
        <v>0</v>
      </c>
    </row>
    <row r="117" spans="1:10" ht="25.5" customHeight="1" x14ac:dyDescent="0.25">
      <c r="A117" s="140"/>
      <c r="B117" s="140" t="s">
        <v>121</v>
      </c>
      <c r="C117" s="146" t="s">
        <v>122</v>
      </c>
      <c r="D117" s="146"/>
      <c r="E117" s="146"/>
      <c r="F117" s="147"/>
      <c r="G117" s="148"/>
      <c r="H117" s="148"/>
      <c r="I117" s="148"/>
      <c r="J117" s="149">
        <f>'SO 01 SO 01 Pol'!F37</f>
        <v>0</v>
      </c>
    </row>
    <row r="118" spans="1:10" ht="25.5" customHeight="1" x14ac:dyDescent="0.25">
      <c r="A118" s="140"/>
      <c r="B118" s="140" t="s">
        <v>123</v>
      </c>
      <c r="C118" s="146" t="s">
        <v>124</v>
      </c>
      <c r="D118" s="146"/>
      <c r="E118" s="146"/>
      <c r="F118" s="147"/>
      <c r="G118" s="148"/>
      <c r="H118" s="148"/>
      <c r="I118" s="148"/>
      <c r="J118" s="149">
        <f>'SO 01 SO 01 Pol'!F85</f>
        <v>0</v>
      </c>
    </row>
    <row r="119" spans="1:10" ht="25.5" customHeight="1" x14ac:dyDescent="0.25">
      <c r="A119" s="140"/>
      <c r="B119" s="140" t="s">
        <v>125</v>
      </c>
      <c r="C119" s="146" t="s">
        <v>126</v>
      </c>
      <c r="D119" s="146"/>
      <c r="E119" s="146"/>
      <c r="F119" s="147"/>
      <c r="G119" s="148"/>
      <c r="H119" s="148"/>
      <c r="I119" s="148"/>
      <c r="J119" s="149">
        <f>'SO 01 SO 01 Pol'!F92</f>
        <v>0</v>
      </c>
    </row>
    <row r="120" spans="1:10" ht="25.5" customHeight="1" x14ac:dyDescent="0.25">
      <c r="A120" s="140"/>
      <c r="B120" s="140" t="s">
        <v>127</v>
      </c>
      <c r="C120" s="146" t="s">
        <v>128</v>
      </c>
      <c r="D120" s="146"/>
      <c r="E120" s="146"/>
      <c r="F120" s="147"/>
      <c r="G120" s="148"/>
      <c r="H120" s="148"/>
      <c r="I120" s="148"/>
      <c r="J120" s="149">
        <f>'SO 01 SO 01 Pol'!F175</f>
        <v>0</v>
      </c>
    </row>
    <row r="121" spans="1:10" ht="25.5" customHeight="1" x14ac:dyDescent="0.25">
      <c r="A121" s="140"/>
      <c r="B121" s="140" t="s">
        <v>129</v>
      </c>
      <c r="C121" s="146" t="s">
        <v>130</v>
      </c>
      <c r="D121" s="146"/>
      <c r="E121" s="146"/>
      <c r="F121" s="147"/>
      <c r="G121" s="148"/>
      <c r="H121" s="148"/>
      <c r="I121" s="148"/>
      <c r="J121" s="149">
        <f>'SO 01 SO 01 Pol'!F221</f>
        <v>0</v>
      </c>
    </row>
    <row r="122" spans="1:10" ht="25.5" customHeight="1" x14ac:dyDescent="0.25">
      <c r="A122" s="140"/>
      <c r="B122" s="140" t="s">
        <v>131</v>
      </c>
      <c r="C122" s="146" t="s">
        <v>132</v>
      </c>
      <c r="D122" s="146"/>
      <c r="E122" s="146"/>
      <c r="F122" s="147"/>
      <c r="G122" s="148"/>
      <c r="H122" s="148"/>
      <c r="I122" s="148"/>
      <c r="J122" s="149">
        <f>'SO 01 SO 01 Pol'!F237+'SO 02 SO 02.1 Pol'!F198+'SO 04 SO 04.1 Pol'!F98+'SO 04 SO 04.2 Pol'!F110</f>
        <v>0</v>
      </c>
    </row>
    <row r="123" spans="1:10" ht="25.5" customHeight="1" x14ac:dyDescent="0.25">
      <c r="A123" s="140"/>
      <c r="B123" s="140" t="s">
        <v>133</v>
      </c>
      <c r="C123" s="146" t="s">
        <v>134</v>
      </c>
      <c r="D123" s="146"/>
      <c r="E123" s="146"/>
      <c r="F123" s="147"/>
      <c r="G123" s="148"/>
      <c r="H123" s="148"/>
      <c r="I123" s="148"/>
      <c r="J123" s="149">
        <f>'SO 02 SO 02.2 Pol'!F260+'SO 03 SO 03 Pol'!F200</f>
        <v>0</v>
      </c>
    </row>
    <row r="124" spans="1:10" ht="25.5" customHeight="1" x14ac:dyDescent="0.25">
      <c r="A124" s="140"/>
      <c r="B124" s="140" t="s">
        <v>135</v>
      </c>
      <c r="C124" s="146" t="s">
        <v>136</v>
      </c>
      <c r="D124" s="146"/>
      <c r="E124" s="146"/>
      <c r="F124" s="147"/>
      <c r="G124" s="148"/>
      <c r="H124" s="148"/>
      <c r="I124" s="148"/>
      <c r="J124" s="149">
        <f>'SO 01 SO 01 Pol'!F247</f>
        <v>0</v>
      </c>
    </row>
    <row r="125" spans="1:10" ht="25.5" customHeight="1" x14ac:dyDescent="0.25">
      <c r="A125" s="140"/>
      <c r="B125" s="140" t="s">
        <v>137</v>
      </c>
      <c r="C125" s="146" t="s">
        <v>138</v>
      </c>
      <c r="D125" s="146"/>
      <c r="E125" s="146"/>
      <c r="F125" s="147"/>
      <c r="G125" s="148"/>
      <c r="H125" s="148"/>
      <c r="I125" s="148"/>
      <c r="J125" s="149">
        <f>'SO 02 SO 02.1 Pol'!F237+'SO 02 SO 02.2 Pol'!F305+'SO 03 SO 03 Pol'!F223+'SO 04 SO 04.1 Pol'!F109+'SO 04 SO 04.2 Pol'!F121</f>
        <v>0</v>
      </c>
    </row>
    <row r="126" spans="1:10" ht="25.5" customHeight="1" x14ac:dyDescent="0.25">
      <c r="A126" s="140"/>
      <c r="B126" s="140" t="s">
        <v>139</v>
      </c>
      <c r="C126" s="146" t="s">
        <v>140</v>
      </c>
      <c r="D126" s="146"/>
      <c r="E126" s="146"/>
      <c r="F126" s="147"/>
      <c r="G126" s="148"/>
      <c r="H126" s="148"/>
      <c r="I126" s="148"/>
      <c r="J126" s="149">
        <f>'SO 01 SO 01 Pol'!F268</f>
        <v>0</v>
      </c>
    </row>
    <row r="127" spans="1:10" ht="25.5" customHeight="1" x14ac:dyDescent="0.25">
      <c r="A127" s="140"/>
      <c r="B127" s="140" t="s">
        <v>141</v>
      </c>
      <c r="C127" s="146" t="s">
        <v>142</v>
      </c>
      <c r="D127" s="146"/>
      <c r="E127" s="146"/>
      <c r="F127" s="147"/>
      <c r="G127" s="148"/>
      <c r="H127" s="148"/>
      <c r="I127" s="148"/>
      <c r="J127" s="149">
        <f>'SO 01 SO 01 Pol'!F315</f>
        <v>0</v>
      </c>
    </row>
    <row r="128" spans="1:10" ht="25.5" customHeight="1" x14ac:dyDescent="0.25">
      <c r="A128" s="140"/>
      <c r="B128" s="140" t="s">
        <v>143</v>
      </c>
      <c r="C128" s="146" t="s">
        <v>144</v>
      </c>
      <c r="D128" s="146"/>
      <c r="E128" s="146"/>
      <c r="F128" s="147"/>
      <c r="G128" s="148"/>
      <c r="H128" s="148"/>
      <c r="I128" s="148"/>
      <c r="J128" s="149">
        <f>'SO 02 SO 02.1 Pol'!F258+'SO 02 SO 02.2 Pol'!F344+'SO 03 SO 03 Pol'!F280+'SO 04 SO 04.1 Pol'!F118+'SO 04 SO 04.2 Pol'!F132</f>
        <v>0</v>
      </c>
    </row>
    <row r="129" spans="1:10" ht="25.5" customHeight="1" x14ac:dyDescent="0.25">
      <c r="A129" s="140"/>
      <c r="B129" s="140" t="s">
        <v>145</v>
      </c>
      <c r="C129" s="146" t="s">
        <v>146</v>
      </c>
      <c r="D129" s="146"/>
      <c r="E129" s="146"/>
      <c r="F129" s="147"/>
      <c r="G129" s="148"/>
      <c r="H129" s="148"/>
      <c r="I129" s="148"/>
      <c r="J129" s="149">
        <f>'SO 03 SO 03 Pol'!F292</f>
        <v>0</v>
      </c>
    </row>
    <row r="130" spans="1:10" ht="25.5" customHeight="1" x14ac:dyDescent="0.25">
      <c r="A130" s="140"/>
      <c r="B130" s="140" t="s">
        <v>147</v>
      </c>
      <c r="C130" s="146" t="s">
        <v>148</v>
      </c>
      <c r="D130" s="146"/>
      <c r="E130" s="146"/>
      <c r="F130" s="147"/>
      <c r="G130" s="148"/>
      <c r="H130" s="148"/>
      <c r="I130" s="148"/>
      <c r="J130" s="149">
        <f>'SO 03 SO 03 Pol'!F301</f>
        <v>0</v>
      </c>
    </row>
    <row r="131" spans="1:10" ht="25.5" customHeight="1" x14ac:dyDescent="0.25">
      <c r="A131" s="140"/>
      <c r="B131" s="140" t="s">
        <v>149</v>
      </c>
      <c r="C131" s="146" t="s">
        <v>150</v>
      </c>
      <c r="D131" s="146"/>
      <c r="E131" s="146"/>
      <c r="F131" s="147"/>
      <c r="G131" s="148"/>
      <c r="H131" s="148"/>
      <c r="I131" s="148"/>
      <c r="J131" s="149">
        <f>'SO 01 SO 01 Pol'!F322</f>
        <v>0</v>
      </c>
    </row>
    <row r="132" spans="1:10" ht="25.5" customHeight="1" x14ac:dyDescent="0.25">
      <c r="A132" s="140"/>
      <c r="B132" s="140" t="s">
        <v>151</v>
      </c>
      <c r="C132" s="146" t="s">
        <v>152</v>
      </c>
      <c r="D132" s="146"/>
      <c r="E132" s="146"/>
      <c r="F132" s="147"/>
      <c r="G132" s="148"/>
      <c r="H132" s="148"/>
      <c r="I132" s="148"/>
      <c r="J132" s="149">
        <f>'SO 03 SO 03 Pol'!F319</f>
        <v>0</v>
      </c>
    </row>
    <row r="133" spans="1:10" ht="25.5" customHeight="1" x14ac:dyDescent="0.25">
      <c r="A133" s="140"/>
      <c r="B133" s="140" t="s">
        <v>153</v>
      </c>
      <c r="C133" s="146" t="s">
        <v>154</v>
      </c>
      <c r="D133" s="146"/>
      <c r="E133" s="146"/>
      <c r="F133" s="147"/>
      <c r="G133" s="148"/>
      <c r="H133" s="148"/>
      <c r="I133" s="148"/>
      <c r="J133" s="149">
        <f>'SO 01 SO 01 Pol'!F336+'SO 02 SO 02.1 Pol'!F333</f>
        <v>0</v>
      </c>
    </row>
    <row r="134" spans="1:10" ht="25.5" customHeight="1" x14ac:dyDescent="0.25">
      <c r="A134" s="140"/>
      <c r="B134" s="140" t="s">
        <v>155</v>
      </c>
      <c r="C134" s="146" t="s">
        <v>156</v>
      </c>
      <c r="D134" s="146"/>
      <c r="E134" s="146"/>
      <c r="F134" s="147"/>
      <c r="G134" s="148"/>
      <c r="H134" s="148"/>
      <c r="I134" s="148"/>
      <c r="J134" s="149">
        <f>'SO 01 SO 01 Pol'!F384+'SO 02 SO 02.1 Pol'!F344+'SO 02 SO 02.2 Pol'!F414+'SO 03 SO 03 Pol'!F324+'SO 04 SO 04.1 Pol'!F137+'SO 04 SO 04.2 Pol'!F152</f>
        <v>0</v>
      </c>
    </row>
    <row r="135" spans="1:10" ht="25.5" customHeight="1" x14ac:dyDescent="0.25">
      <c r="A135" s="140"/>
      <c r="B135" s="140" t="s">
        <v>157</v>
      </c>
      <c r="C135" s="146" t="s">
        <v>158</v>
      </c>
      <c r="D135" s="146"/>
      <c r="E135" s="146"/>
      <c r="F135" s="147"/>
      <c r="G135" s="148"/>
      <c r="H135" s="148"/>
      <c r="I135" s="148"/>
      <c r="J135" s="149">
        <f>'SO 01 SO 01 Pol'!F391</f>
        <v>0</v>
      </c>
    </row>
    <row r="136" spans="1:10" ht="25.5" customHeight="1" x14ac:dyDescent="0.25">
      <c r="A136" s="140"/>
      <c r="B136" s="140" t="s">
        <v>159</v>
      </c>
      <c r="C136" s="146" t="s">
        <v>160</v>
      </c>
      <c r="D136" s="146"/>
      <c r="E136" s="146"/>
      <c r="F136" s="147"/>
      <c r="G136" s="148"/>
      <c r="H136" s="148"/>
      <c r="I136" s="148"/>
      <c r="J136" s="149">
        <f>'SO 01 SO 01 Pol'!F443</f>
        <v>0</v>
      </c>
    </row>
    <row r="137" spans="1:10" ht="25.5" customHeight="1" x14ac:dyDescent="0.25">
      <c r="A137" s="140"/>
      <c r="B137" s="140" t="s">
        <v>161</v>
      </c>
      <c r="C137" s="146" t="s">
        <v>162</v>
      </c>
      <c r="D137" s="146"/>
      <c r="E137" s="146"/>
      <c r="F137" s="147"/>
      <c r="G137" s="148"/>
      <c r="H137" s="148"/>
      <c r="I137" s="148"/>
      <c r="J137" s="149">
        <f>'SO 01 SO 01 Pol'!F454</f>
        <v>0</v>
      </c>
    </row>
    <row r="138" spans="1:10" ht="25.5" customHeight="1" x14ac:dyDescent="0.25">
      <c r="A138" s="140"/>
      <c r="B138" s="140" t="s">
        <v>163</v>
      </c>
      <c r="C138" s="146" t="s">
        <v>164</v>
      </c>
      <c r="D138" s="146"/>
      <c r="E138" s="146"/>
      <c r="F138" s="147"/>
      <c r="G138" s="148"/>
      <c r="H138" s="148"/>
      <c r="I138" s="148"/>
      <c r="J138" s="149">
        <f>'SO 03 SO 03 Pol'!F328</f>
        <v>0</v>
      </c>
    </row>
    <row r="139" spans="1:10" ht="25.5" customHeight="1" x14ac:dyDescent="0.25">
      <c r="A139" s="140"/>
      <c r="B139" s="140" t="s">
        <v>165</v>
      </c>
      <c r="C139" s="146" t="s">
        <v>166</v>
      </c>
      <c r="D139" s="146"/>
      <c r="E139" s="146"/>
      <c r="F139" s="147"/>
      <c r="G139" s="148"/>
      <c r="H139" s="148"/>
      <c r="I139" s="148"/>
      <c r="J139" s="149">
        <f>'SO 03 SO 03 Pol'!F367</f>
        <v>0</v>
      </c>
    </row>
    <row r="140" spans="1:10" ht="25.5" customHeight="1" x14ac:dyDescent="0.25">
      <c r="A140" s="140"/>
      <c r="B140" s="140" t="s">
        <v>167</v>
      </c>
      <c r="C140" s="146" t="s">
        <v>168</v>
      </c>
      <c r="D140" s="146"/>
      <c r="E140" s="146"/>
      <c r="F140" s="147"/>
      <c r="G140" s="148"/>
      <c r="H140" s="148"/>
      <c r="I140" s="148"/>
      <c r="J140" s="149">
        <f>'SO 03 SO 03 Pol'!F413</f>
        <v>0</v>
      </c>
    </row>
    <row r="141" spans="1:10" ht="25.5" customHeight="1" x14ac:dyDescent="0.25">
      <c r="A141" s="140"/>
      <c r="B141" s="140" t="s">
        <v>169</v>
      </c>
      <c r="C141" s="146" t="s">
        <v>170</v>
      </c>
      <c r="D141" s="146"/>
      <c r="E141" s="146"/>
      <c r="F141" s="147"/>
      <c r="G141" s="148"/>
      <c r="H141" s="148"/>
      <c r="I141" s="148"/>
      <c r="J141" s="149">
        <f>'00 SO 90 Naklady'!F8</f>
        <v>0</v>
      </c>
    </row>
    <row r="142" spans="1:10" ht="25.5" customHeight="1" x14ac:dyDescent="0.25">
      <c r="A142" s="140"/>
      <c r="B142" s="150" t="s">
        <v>171</v>
      </c>
      <c r="C142" s="151" t="s">
        <v>172</v>
      </c>
      <c r="D142" s="151"/>
      <c r="E142" s="151"/>
      <c r="F142" s="152"/>
      <c r="G142" s="153"/>
      <c r="H142" s="153"/>
      <c r="I142" s="153"/>
      <c r="J142" s="154">
        <f>'00 SO 90 Naklady'!F21</f>
        <v>0</v>
      </c>
    </row>
    <row r="143" spans="1:10" ht="25.5" customHeight="1" x14ac:dyDescent="0.25">
      <c r="A143" s="155"/>
      <c r="B143" s="156" t="s">
        <v>173</v>
      </c>
      <c r="C143" s="157"/>
      <c r="D143" s="157"/>
      <c r="E143" s="157"/>
      <c r="F143" s="158"/>
      <c r="G143" s="159"/>
      <c r="H143" s="159"/>
      <c r="I143" s="159"/>
      <c r="J143" s="160">
        <f>SUM(J115:J142)</f>
        <v>0</v>
      </c>
    </row>
    <row r="144" spans="1:10" x14ac:dyDescent="0.25">
      <c r="A144" s="112"/>
      <c r="B144" s="112"/>
      <c r="C144" s="112"/>
      <c r="D144" s="112"/>
      <c r="E144" s="112"/>
      <c r="F144" s="112"/>
      <c r="G144" s="113"/>
      <c r="H144" s="112"/>
      <c r="I144" s="113"/>
      <c r="J144" s="114"/>
    </row>
    <row r="145" spans="1:10" x14ac:dyDescent="0.25">
      <c r="A145" s="112"/>
      <c r="B145" s="112"/>
      <c r="C145" s="112"/>
      <c r="D145" s="112"/>
      <c r="E145" s="112"/>
      <c r="F145" s="112"/>
      <c r="G145" s="113"/>
      <c r="H145" s="112"/>
      <c r="I145" s="113"/>
      <c r="J145" s="114"/>
    </row>
    <row r="146" spans="1:10" x14ac:dyDescent="0.25">
      <c r="A146" s="112"/>
      <c r="B146" s="112"/>
      <c r="C146" s="112"/>
      <c r="D146" s="112"/>
      <c r="E146" s="112"/>
      <c r="F146" s="112"/>
      <c r="G146" s="113"/>
      <c r="H146" s="112"/>
      <c r="I146" s="113"/>
      <c r="J146" s="114"/>
    </row>
  </sheetData>
  <sheetProtection algorithmName="SHA-512" hashValue="jD4Jmgow8BQdwk14p7B7ZKjqPQGKA1Wh5A94ZRnQSOdP4ptlqwhrNkREKhaA6vV1Cnt3mUA1ClDbDf02cR4fgw==" saltValue="5a0B7VnUhNCK5I1ZjKzQaQ==" spinCount="100000"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4">
    <mergeCell ref="C141:I141"/>
    <mergeCell ref="C142:I142"/>
    <mergeCell ref="C135:I135"/>
    <mergeCell ref="C136:I136"/>
    <mergeCell ref="C137:I137"/>
    <mergeCell ref="C138:I138"/>
    <mergeCell ref="C139:I139"/>
    <mergeCell ref="C140:I140"/>
    <mergeCell ref="C129:I129"/>
    <mergeCell ref="C130:I130"/>
    <mergeCell ref="C131:I131"/>
    <mergeCell ref="C132:I132"/>
    <mergeCell ref="C133:I133"/>
    <mergeCell ref="C134:I134"/>
    <mergeCell ref="C123:I123"/>
    <mergeCell ref="C124:I124"/>
    <mergeCell ref="C125:I125"/>
    <mergeCell ref="C126:I126"/>
    <mergeCell ref="C127:I127"/>
    <mergeCell ref="C128:I128"/>
    <mergeCell ref="C117:I117"/>
    <mergeCell ref="C118:I118"/>
    <mergeCell ref="C119:I119"/>
    <mergeCell ref="C120:I120"/>
    <mergeCell ref="C121:I121"/>
    <mergeCell ref="C122:I122"/>
    <mergeCell ref="B100:J100"/>
    <mergeCell ref="B101:J101"/>
    <mergeCell ref="B103:J103"/>
    <mergeCell ref="B104:J104"/>
    <mergeCell ref="C115:I115"/>
    <mergeCell ref="C116:I116"/>
    <mergeCell ref="B91:J91"/>
    <mergeCell ref="B92:J92"/>
    <mergeCell ref="B93:J93"/>
    <mergeCell ref="B95:J95"/>
    <mergeCell ref="B97:J97"/>
    <mergeCell ref="B98:J98"/>
    <mergeCell ref="B76:J76"/>
    <mergeCell ref="B77:J77"/>
    <mergeCell ref="B81:J81"/>
    <mergeCell ref="B83:J83"/>
    <mergeCell ref="B85:J85"/>
    <mergeCell ref="B89:J89"/>
    <mergeCell ref="B67:J67"/>
    <mergeCell ref="B69:J69"/>
    <mergeCell ref="B70:J70"/>
    <mergeCell ref="B71:J71"/>
    <mergeCell ref="B73:J73"/>
    <mergeCell ref="B74:J74"/>
    <mergeCell ref="B57:J57"/>
    <mergeCell ref="B59:J59"/>
    <mergeCell ref="B61:J61"/>
    <mergeCell ref="B62:J62"/>
    <mergeCell ref="B64:J64"/>
    <mergeCell ref="B66:J66"/>
    <mergeCell ref="B48:J48"/>
    <mergeCell ref="B50:J50"/>
    <mergeCell ref="B51:J51"/>
    <mergeCell ref="B53:J53"/>
    <mergeCell ref="B54:J54"/>
    <mergeCell ref="B56:J56"/>
    <mergeCell ref="B41:J41"/>
    <mergeCell ref="B42:J42"/>
    <mergeCell ref="B43:J43"/>
    <mergeCell ref="B44:J44"/>
    <mergeCell ref="B45:J45"/>
    <mergeCell ref="B46:J46"/>
    <mergeCell ref="B29:E29"/>
    <mergeCell ref="B31:J31"/>
    <mergeCell ref="B33:J33"/>
    <mergeCell ref="B35:J35"/>
    <mergeCell ref="B36:J36"/>
    <mergeCell ref="B38:J38"/>
  </mergeCells>
  <phoneticPr fontId="0" type="noConversion"/>
  <pageMargins left="0.39370078740157483" right="0.19685039370078741" top="0.39370078740157483" bottom="0.39370078740157483" header="0" footer="0.19685039370078741"/>
  <pageSetup paperSize="9" scale="99" fitToHeight="9999" orientation="portrait" horizontalDpi="300" verticalDpi="300"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92"/>
  <sheetViews>
    <sheetView workbookViewId="0">
      <selection sqref="A1:J50"/>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style="35" customWidth="1"/>
  </cols>
  <sheetData>
    <row r="1" spans="1:8" ht="13.3" thickTop="1" x14ac:dyDescent="0.25">
      <c r="A1" s="23" t="s">
        <v>1</v>
      </c>
      <c r="B1" s="28" t="str">
        <f>Stavba!CisloStavby</f>
        <v>1627</v>
      </c>
      <c r="C1" s="31" t="str">
        <f>Stavba!NazevStavby</f>
        <v>Zásobník sněhu sportovního klubu lyžování</v>
      </c>
      <c r="D1" s="31"/>
      <c r="E1" s="31"/>
      <c r="F1" s="31"/>
      <c r="G1" s="24"/>
      <c r="H1" s="33"/>
    </row>
    <row r="2" spans="1:8" ht="13.3" thickBot="1" x14ac:dyDescent="0.3">
      <c r="A2" s="25" t="s">
        <v>28</v>
      </c>
      <c r="B2" s="30"/>
      <c r="C2" s="92"/>
      <c r="D2" s="92"/>
      <c r="E2" s="92"/>
      <c r="F2" s="92"/>
      <c r="G2" s="26" t="s">
        <v>15</v>
      </c>
      <c r="H2" s="34" t="s">
        <v>16</v>
      </c>
    </row>
    <row r="3" spans="1:8" ht="13.3" thickTop="1" x14ac:dyDescent="0.25"/>
    <row r="4" spans="1:8" ht="17.75" x14ac:dyDescent="0.35">
      <c r="A4" s="91" t="s">
        <v>17</v>
      </c>
      <c r="B4" s="91"/>
      <c r="C4" s="91"/>
      <c r="D4" s="91"/>
      <c r="E4" s="91"/>
      <c r="F4" s="91"/>
      <c r="G4" s="91"/>
      <c r="H4" s="91"/>
    </row>
    <row r="6" spans="1:8" ht="15.55" x14ac:dyDescent="0.3">
      <c r="A6" s="32" t="s">
        <v>25</v>
      </c>
      <c r="B6" s="29">
        <f>B2</f>
        <v>0</v>
      </c>
    </row>
    <row r="7" spans="1:8" ht="15.55" x14ac:dyDescent="0.3">
      <c r="B7" s="93">
        <f>C2</f>
        <v>0</v>
      </c>
      <c r="C7" s="94"/>
      <c r="D7" s="94"/>
      <c r="E7" s="94"/>
      <c r="F7" s="94"/>
      <c r="G7" s="94"/>
    </row>
    <row r="9" spans="1:8" s="32" customFormat="1" ht="12.75" customHeight="1" x14ac:dyDescent="0.2">
      <c r="A9" s="32" t="s">
        <v>27</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sheetProtection algorithmName="SHA-512" hashValue="MWBEIiJ5dSdMEdgFZPI2BM4c2WmyPP1eDvKThhvPPSjKfXbY9swRkTbu9bJrEiEAOcBvpJYF3XQldiODEa9TiA==" saltValue="qJ3DDWwlyvrFbOxwDJGPYQ==" spinCount="100000"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7"/>
  <sheetViews>
    <sheetView workbookViewId="0">
      <selection sqref="A1:G1"/>
    </sheetView>
  </sheetViews>
  <sheetFormatPr defaultColWidth="9.09765625" defaultRowHeight="12.75" x14ac:dyDescent="0.25"/>
  <cols>
    <col min="1" max="1" width="4.296875" style="54" customWidth="1"/>
    <col min="2" max="2" width="14.3984375" style="54" customWidth="1"/>
    <col min="3" max="3" width="38.296875" style="78" customWidth="1"/>
    <col min="4" max="4" width="4.59765625" style="54" customWidth="1"/>
    <col min="5" max="5" width="10.59765625" style="54" customWidth="1"/>
    <col min="6" max="6" width="9.8984375" style="54" customWidth="1"/>
    <col min="7" max="7" width="12.69921875" style="54" customWidth="1"/>
    <col min="8" max="16384" width="9.09765625" style="54"/>
  </cols>
  <sheetData>
    <row r="1" spans="1:7" ht="16.100000000000001" thickBot="1" x14ac:dyDescent="0.3">
      <c r="A1" s="95" t="s">
        <v>29</v>
      </c>
      <c r="B1" s="95"/>
      <c r="C1" s="96"/>
      <c r="D1" s="95"/>
      <c r="E1" s="95"/>
      <c r="F1" s="95"/>
      <c r="G1" s="95"/>
    </row>
    <row r="2" spans="1:7" ht="13.3" thickTop="1" x14ac:dyDescent="0.25">
      <c r="A2" s="55" t="s">
        <v>30</v>
      </c>
      <c r="B2" s="56"/>
      <c r="C2" s="97"/>
      <c r="D2" s="97"/>
      <c r="E2" s="97"/>
      <c r="F2" s="97"/>
      <c r="G2" s="98"/>
    </row>
    <row r="3" spans="1:7" x14ac:dyDescent="0.25">
      <c r="A3" s="57" t="s">
        <v>31</v>
      </c>
      <c r="B3" s="58"/>
      <c r="C3" s="99"/>
      <c r="D3" s="99"/>
      <c r="E3" s="99"/>
      <c r="F3" s="99"/>
      <c r="G3" s="100"/>
    </row>
    <row r="4" spans="1:7" ht="13.3" thickBot="1" x14ac:dyDescent="0.3">
      <c r="A4" s="59" t="s">
        <v>32</v>
      </c>
      <c r="B4" s="60"/>
      <c r="C4" s="101"/>
      <c r="D4" s="101"/>
      <c r="E4" s="101"/>
      <c r="F4" s="101"/>
      <c r="G4" s="102"/>
    </row>
    <row r="5" spans="1:7" ht="13.85" thickTop="1" thickBot="1" x14ac:dyDescent="0.3">
      <c r="B5" s="61"/>
      <c r="C5" s="62"/>
      <c r="D5" s="63"/>
    </row>
    <row r="6" spans="1:7" ht="13.3" thickBot="1" x14ac:dyDescent="0.3">
      <c r="A6" s="64" t="s">
        <v>33</v>
      </c>
      <c r="B6" s="65" t="s">
        <v>34</v>
      </c>
      <c r="C6" s="66" t="s">
        <v>35</v>
      </c>
      <c r="D6" s="67" t="s">
        <v>36</v>
      </c>
      <c r="E6" s="68" t="s">
        <v>37</v>
      </c>
      <c r="F6" s="69" t="s">
        <v>38</v>
      </c>
      <c r="G6" s="70" t="s">
        <v>39</v>
      </c>
    </row>
    <row r="7" spans="1:7" ht="13.85" thickTop="1" thickBot="1" x14ac:dyDescent="0.3">
      <c r="A7" s="71"/>
      <c r="B7" s="72"/>
      <c r="C7" s="73"/>
      <c r="D7" s="74"/>
      <c r="E7" s="75"/>
      <c r="F7" s="76"/>
      <c r="G7" s="77"/>
    </row>
  </sheetData>
  <sheetProtection algorithmName="SHA-512" hashValue="IfeaNMun9g8VHouWoj2P1+/FkClp1jbvHyYUB9o60ZKcfwfDFqdPzXn4wF7xBD7vq4rEzLRLi36RxWcP+/JLrg==" saltValue="N5ayxPLNxNVLf+xFMmhy3g==" spinCount="100000"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topLeftCell="I1"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53</v>
      </c>
      <c r="C2" s="162" t="s">
        <v>54</v>
      </c>
      <c r="D2" s="92"/>
      <c r="E2" s="92"/>
      <c r="F2" s="92"/>
      <c r="G2" s="26" t="s">
        <v>15</v>
      </c>
      <c r="H2" s="34" t="s">
        <v>16</v>
      </c>
      <c r="O2" s="8" t="s">
        <v>174</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00</v>
      </c>
      <c r="H6" s="35"/>
    </row>
    <row r="7" spans="1:15" ht="15.65" customHeight="1" x14ac:dyDescent="0.3">
      <c r="B7" s="93" t="str">
        <f>C2</f>
        <v>Vedlejší a ostatní náklady</v>
      </c>
      <c r="C7" s="94"/>
      <c r="D7" s="94"/>
      <c r="E7" s="94"/>
      <c r="F7" s="94"/>
      <c r="G7" s="94"/>
      <c r="H7" s="35"/>
    </row>
    <row r="8" spans="1:15" ht="12.75" customHeight="1" x14ac:dyDescent="0.25">
      <c r="H8" s="35"/>
    </row>
    <row r="9" spans="1:15" ht="12.75" customHeight="1" x14ac:dyDescent="0.25">
      <c r="A9" s="32" t="s">
        <v>27</v>
      </c>
      <c r="B9" s="32"/>
      <c r="C9" s="32"/>
      <c r="D9" s="32"/>
      <c r="E9" s="32"/>
      <c r="F9" s="32"/>
      <c r="G9" s="32"/>
      <c r="H9" s="36"/>
      <c r="I9" s="32"/>
      <c r="J9" s="32"/>
    </row>
    <row r="10" spans="1:15" ht="12.75" customHeight="1" x14ac:dyDescent="0.25">
      <c r="A10" s="32"/>
      <c r="B10" s="32"/>
      <c r="C10" s="32"/>
      <c r="D10" s="32"/>
      <c r="E10" s="32"/>
      <c r="F10" s="32"/>
      <c r="G10" s="32"/>
      <c r="H10" s="36"/>
      <c r="I10" s="32"/>
      <c r="J10" s="32"/>
    </row>
    <row r="11" spans="1:15" ht="12.75" customHeight="1" x14ac:dyDescent="0.25">
      <c r="A11" s="32"/>
      <c r="B11" s="32"/>
      <c r="C11" s="32"/>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t="s">
        <v>175</v>
      </c>
      <c r="B14" s="32"/>
      <c r="C14" s="32"/>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thickBot="1" x14ac:dyDescent="0.3">
      <c r="A16" s="163" t="s">
        <v>176</v>
      </c>
      <c r="B16" s="164"/>
      <c r="C16" s="164"/>
      <c r="D16" s="164"/>
      <c r="E16" s="164"/>
      <c r="F16" s="164"/>
      <c r="G16" s="164"/>
      <c r="H16" s="165"/>
      <c r="I16" s="32"/>
      <c r="J16" s="32"/>
    </row>
    <row r="17" spans="1:55" ht="12.75" customHeight="1" x14ac:dyDescent="0.25">
      <c r="A17" s="172" t="s">
        <v>177</v>
      </c>
      <c r="B17" s="173"/>
      <c r="C17" s="174"/>
      <c r="D17" s="174"/>
      <c r="E17" s="174"/>
      <c r="F17" s="174"/>
      <c r="G17" s="175"/>
      <c r="H17" s="176" t="s">
        <v>178</v>
      </c>
      <c r="I17" s="32"/>
      <c r="J17" s="32"/>
    </row>
    <row r="18" spans="1:55" ht="12.75" customHeight="1" x14ac:dyDescent="0.25">
      <c r="A18" s="170" t="s">
        <v>179</v>
      </c>
      <c r="B18" s="168" t="s">
        <v>54</v>
      </c>
      <c r="C18" s="167"/>
      <c r="D18" s="167"/>
      <c r="E18" s="167"/>
      <c r="F18" s="167"/>
      <c r="G18" s="169"/>
      <c r="H18" s="171">
        <f>'00 SO 90 Naklady'!G49</f>
        <v>0</v>
      </c>
      <c r="I18" s="32"/>
      <c r="J18" s="32"/>
      <c r="O18">
        <f>'00 SO 90 Naklady'!AN50</f>
        <v>0</v>
      </c>
      <c r="P18">
        <f>'00 SO 90 Naklady'!AO50</f>
        <v>0</v>
      </c>
    </row>
    <row r="19" spans="1:55" ht="12.75" customHeight="1" thickBot="1" x14ac:dyDescent="0.3">
      <c r="A19" s="177"/>
      <c r="B19" s="178" t="s">
        <v>180</v>
      </c>
      <c r="C19" s="179"/>
      <c r="D19" s="180" t="str">
        <f>B2</f>
        <v>00</v>
      </c>
      <c r="E19" s="179"/>
      <c r="F19" s="179"/>
      <c r="G19" s="181"/>
      <c r="H19" s="182">
        <f>SUM(H18:H18)</f>
        <v>0</v>
      </c>
      <c r="I19" s="32"/>
      <c r="J19" s="32"/>
    </row>
    <row r="20" spans="1:55" ht="12.75" customHeight="1" x14ac:dyDescent="0.25">
      <c r="A20" s="32"/>
      <c r="B20" s="32"/>
      <c r="C20" s="32"/>
      <c r="D20" s="32"/>
      <c r="E20" s="32"/>
      <c r="F20" s="32"/>
      <c r="G20" s="32"/>
      <c r="H20" s="36"/>
      <c r="I20" s="32"/>
      <c r="J20" s="32"/>
    </row>
    <row r="21" spans="1:55" ht="13.3" thickBot="1" x14ac:dyDescent="0.3">
      <c r="A21" s="163" t="s">
        <v>250</v>
      </c>
      <c r="B21" s="164"/>
      <c r="C21" s="164"/>
      <c r="D21" s="210" t="s">
        <v>179</v>
      </c>
      <c r="E21" s="274" t="s">
        <v>54</v>
      </c>
      <c r="F21" s="274"/>
      <c r="G21" s="274"/>
      <c r="H21" s="274"/>
      <c r="I21" s="32"/>
      <c r="J21" s="32"/>
      <c r="BC21" s="132" t="str">
        <f>E21</f>
        <v>Vedlejší a ostatní náklady</v>
      </c>
    </row>
    <row r="22" spans="1:55" ht="12.75" customHeight="1" x14ac:dyDescent="0.25">
      <c r="A22" s="172" t="s">
        <v>251</v>
      </c>
      <c r="B22" s="173"/>
      <c r="C22" s="174"/>
      <c r="D22" s="174"/>
      <c r="E22" s="174"/>
      <c r="F22" s="174"/>
      <c r="G22" s="175"/>
      <c r="H22" s="176" t="s">
        <v>178</v>
      </c>
      <c r="I22" s="32"/>
      <c r="J22" s="32"/>
    </row>
    <row r="23" spans="1:55" ht="12.75" customHeight="1" x14ac:dyDescent="0.25">
      <c r="A23" s="170" t="s">
        <v>169</v>
      </c>
      <c r="B23" s="168" t="s">
        <v>170</v>
      </c>
      <c r="C23" s="167"/>
      <c r="D23" s="167"/>
      <c r="E23" s="167"/>
      <c r="F23" s="167"/>
      <c r="G23" s="169"/>
      <c r="H23" s="275">
        <f>'00 SO 90 Naklady'!F8</f>
        <v>0</v>
      </c>
      <c r="I23" s="32"/>
      <c r="J23" s="32"/>
    </row>
    <row r="24" spans="1:55" ht="12.75" customHeight="1" x14ac:dyDescent="0.25">
      <c r="A24" s="170" t="s">
        <v>171</v>
      </c>
      <c r="B24" s="168" t="s">
        <v>172</v>
      </c>
      <c r="C24" s="167"/>
      <c r="D24" s="167"/>
      <c r="E24" s="167"/>
      <c r="F24" s="167"/>
      <c r="G24" s="169"/>
      <c r="H24" s="275">
        <f>'00 SO 90 Naklady'!F21</f>
        <v>0</v>
      </c>
      <c r="I24" s="32"/>
      <c r="J24" s="32"/>
    </row>
    <row r="25" spans="1:55" ht="12.75" customHeight="1" thickBot="1" x14ac:dyDescent="0.3">
      <c r="A25" s="177"/>
      <c r="B25" s="178" t="s">
        <v>252</v>
      </c>
      <c r="C25" s="179"/>
      <c r="D25" s="180" t="str">
        <f>D21</f>
        <v>SO 90</v>
      </c>
      <c r="E25" s="179"/>
      <c r="F25" s="179"/>
      <c r="G25" s="181"/>
      <c r="H25" s="276">
        <f>SUM(H23:H24)</f>
        <v>0</v>
      </c>
      <c r="I25" s="32"/>
      <c r="J25" s="32"/>
    </row>
    <row r="26" spans="1:55" ht="12.75" customHeight="1" x14ac:dyDescent="0.25">
      <c r="A26" s="32"/>
      <c r="B26" s="32"/>
      <c r="C26" s="32"/>
      <c r="D26" s="32"/>
      <c r="E26" s="32"/>
      <c r="F26" s="32"/>
      <c r="G26" s="32"/>
      <c r="H26" s="36"/>
      <c r="I26" s="32"/>
      <c r="J26" s="32"/>
    </row>
    <row r="27" spans="1:55" ht="12.75" customHeight="1" x14ac:dyDescent="0.25">
      <c r="A27" s="32"/>
      <c r="B27" s="32"/>
      <c r="C27" s="32"/>
      <c r="D27" s="32"/>
      <c r="E27" s="32"/>
      <c r="F27" s="32"/>
      <c r="G27" s="32"/>
      <c r="H27" s="36"/>
      <c r="I27" s="32"/>
      <c r="J27" s="32"/>
    </row>
    <row r="28" spans="1:55" ht="12.75" customHeight="1" x14ac:dyDescent="0.25">
      <c r="A28" s="32"/>
      <c r="B28" s="32"/>
      <c r="C28" s="32"/>
      <c r="D28" s="32"/>
      <c r="E28" s="32"/>
      <c r="F28" s="32"/>
      <c r="G28" s="32"/>
      <c r="H28" s="36"/>
      <c r="I28" s="32"/>
      <c r="J28" s="32"/>
    </row>
    <row r="29" spans="1:55" ht="12.75" customHeight="1" x14ac:dyDescent="0.25">
      <c r="A29" s="32"/>
      <c r="B29" s="32"/>
      <c r="C29" s="32"/>
      <c r="D29" s="32"/>
      <c r="E29" s="32"/>
      <c r="F29" s="32"/>
      <c r="G29" s="32"/>
      <c r="H29" s="36"/>
      <c r="I29" s="32"/>
      <c r="J29" s="32"/>
    </row>
    <row r="30" spans="1:55" ht="12.75" customHeight="1" x14ac:dyDescent="0.25">
      <c r="A30" s="32"/>
      <c r="B30" s="32"/>
      <c r="C30" s="32"/>
      <c r="D30" s="32"/>
      <c r="E30" s="32"/>
      <c r="F30" s="32"/>
      <c r="G30" s="32"/>
      <c r="H30" s="36"/>
      <c r="I30" s="32"/>
      <c r="J30" s="32"/>
    </row>
    <row r="31" spans="1:55" ht="12.75" customHeight="1" x14ac:dyDescent="0.25">
      <c r="A31" s="32"/>
      <c r="B31" s="32"/>
      <c r="C31" s="32"/>
      <c r="D31" s="32"/>
      <c r="E31" s="32"/>
      <c r="F31" s="32"/>
      <c r="G31" s="32"/>
      <c r="H31" s="36"/>
      <c r="I31" s="32"/>
      <c r="J31" s="32"/>
    </row>
    <row r="32" spans="1:55" ht="12.75" customHeight="1" x14ac:dyDescent="0.25">
      <c r="A32" s="32"/>
      <c r="B32" s="32"/>
      <c r="C32" s="32"/>
      <c r="D32" s="32"/>
      <c r="E32" s="32"/>
      <c r="F32" s="32"/>
      <c r="G32" s="32"/>
      <c r="H32" s="36"/>
      <c r="I32" s="32"/>
      <c r="J32" s="32"/>
    </row>
    <row r="33" spans="1:10" ht="12.75" customHeight="1" x14ac:dyDescent="0.25">
      <c r="A33" s="32"/>
      <c r="B33" s="32"/>
      <c r="C33" s="32"/>
      <c r="D33" s="32"/>
      <c r="E33" s="32"/>
      <c r="F33" s="32"/>
      <c r="G33" s="32"/>
      <c r="H33" s="36"/>
      <c r="I33" s="32"/>
      <c r="J33" s="32"/>
    </row>
    <row r="34" spans="1:10" ht="12.75" customHeight="1" x14ac:dyDescent="0.25">
      <c r="A34" s="32"/>
      <c r="B34" s="32"/>
      <c r="C34" s="32"/>
      <c r="D34" s="32"/>
      <c r="E34" s="32"/>
      <c r="F34" s="32"/>
      <c r="G34" s="32"/>
      <c r="H34" s="36"/>
      <c r="I34" s="32"/>
      <c r="J34" s="32"/>
    </row>
    <row r="35" spans="1:10" ht="12.75" customHeight="1" x14ac:dyDescent="0.25">
      <c r="A35" s="32"/>
      <c r="B35" s="32"/>
      <c r="C35" s="32"/>
      <c r="D35" s="32"/>
      <c r="E35" s="32"/>
      <c r="F35" s="32"/>
      <c r="G35" s="32"/>
      <c r="H35" s="36"/>
      <c r="I35" s="32"/>
      <c r="J35" s="32"/>
    </row>
    <row r="36" spans="1:10" ht="12.75" customHeight="1" x14ac:dyDescent="0.25">
      <c r="A36" s="32"/>
      <c r="B36" s="32"/>
      <c r="C36" s="32"/>
      <c r="D36" s="32"/>
      <c r="E36" s="32"/>
      <c r="F36" s="32"/>
      <c r="G36" s="32"/>
      <c r="H36" s="36"/>
      <c r="I36" s="32"/>
      <c r="J36" s="32"/>
    </row>
    <row r="37" spans="1:10" ht="12.75" customHeight="1" x14ac:dyDescent="0.25">
      <c r="A37" s="32"/>
      <c r="B37" s="32"/>
      <c r="C37" s="32"/>
      <c r="D37" s="32"/>
      <c r="E37" s="32"/>
      <c r="F37" s="32"/>
      <c r="G37" s="32"/>
      <c r="H37" s="36"/>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g2uIScoXTXqc20F6HOweuHKs5lOiT/N/tMoChNtcmFH8bOLrkM1+J9LX+IVuWZ61/r14INsajaqj7qmglAIWqQ==" saltValue="aE7/Yk3hXfVjKLATlGR/zA==" spinCount="100000" sheet="1"/>
  <mergeCells count="4">
    <mergeCell ref="C2:F2"/>
    <mergeCell ref="A4:H4"/>
    <mergeCell ref="B7:G7"/>
    <mergeCell ref="E21:H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opLeftCell="A22"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3" max="53" width="98.8984375" customWidth="1"/>
  </cols>
  <sheetData>
    <row r="1" spans="1:60" ht="16.100000000000001" thickBot="1" x14ac:dyDescent="0.35">
      <c r="A1" s="184" t="s">
        <v>181</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53</v>
      </c>
      <c r="C3" s="214" t="s">
        <v>54</v>
      </c>
      <c r="D3" s="187"/>
      <c r="E3" s="186"/>
      <c r="F3" s="186"/>
      <c r="G3" s="189"/>
      <c r="AC3" s="8" t="s">
        <v>174</v>
      </c>
    </row>
    <row r="4" spans="1:60" ht="13.3" thickBot="1" x14ac:dyDescent="0.3">
      <c r="A4" s="196" t="s">
        <v>32</v>
      </c>
      <c r="B4" s="197" t="s">
        <v>179</v>
      </c>
      <c r="C4" s="215" t="s">
        <v>54</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169</v>
      </c>
      <c r="C8" s="241" t="s">
        <v>170</v>
      </c>
      <c r="D8" s="222"/>
      <c r="E8" s="226"/>
      <c r="F8" s="230">
        <f>SUM(G9:G20)</f>
        <v>0</v>
      </c>
      <c r="G8" s="231"/>
      <c r="H8" s="232"/>
      <c r="I8" s="254"/>
      <c r="AE8" t="s">
        <v>188</v>
      </c>
    </row>
    <row r="9" spans="1:60" outlineLevel="1" x14ac:dyDescent="0.25">
      <c r="A9" s="252">
        <v>1</v>
      </c>
      <c r="B9" s="220" t="s">
        <v>189</v>
      </c>
      <c r="C9" s="242" t="s">
        <v>190</v>
      </c>
      <c r="D9" s="223" t="s">
        <v>191</v>
      </c>
      <c r="E9" s="227">
        <v>1</v>
      </c>
      <c r="F9" s="233"/>
      <c r="G9" s="234">
        <f>ROUND(E9*F9,2)</f>
        <v>0</v>
      </c>
      <c r="H9" s="235"/>
      <c r="I9" s="255" t="s">
        <v>192</v>
      </c>
      <c r="J9" s="206"/>
      <c r="K9" s="206"/>
      <c r="L9" s="206"/>
      <c r="M9" s="206"/>
      <c r="N9" s="206"/>
      <c r="O9" s="206"/>
      <c r="P9" s="206"/>
      <c r="Q9" s="206"/>
      <c r="R9" s="206"/>
      <c r="S9" s="206"/>
      <c r="T9" s="206"/>
      <c r="U9" s="206"/>
      <c r="V9" s="206"/>
      <c r="W9" s="206"/>
      <c r="X9" s="206"/>
      <c r="Y9" s="206"/>
      <c r="Z9" s="206"/>
      <c r="AA9" s="206"/>
      <c r="AB9" s="206"/>
      <c r="AC9" s="206"/>
      <c r="AD9" s="206"/>
      <c r="AE9" s="206" t="s">
        <v>193</v>
      </c>
      <c r="AF9" s="206"/>
      <c r="AG9" s="206"/>
      <c r="AH9" s="206"/>
      <c r="AI9" s="206"/>
      <c r="AJ9" s="206"/>
      <c r="AK9" s="206"/>
      <c r="AL9" s="206"/>
      <c r="AM9" s="206">
        <v>21</v>
      </c>
      <c r="AN9" s="206"/>
      <c r="AO9" s="206"/>
      <c r="AP9" s="206"/>
      <c r="AQ9" s="206"/>
      <c r="AR9" s="206"/>
      <c r="AS9" s="206"/>
      <c r="AT9" s="206"/>
      <c r="AU9" s="206"/>
      <c r="AV9" s="206"/>
      <c r="AW9" s="206"/>
      <c r="AX9" s="206"/>
      <c r="AY9" s="206"/>
      <c r="AZ9" s="206"/>
      <c r="BA9" s="206"/>
      <c r="BB9" s="206"/>
      <c r="BC9" s="206"/>
      <c r="BD9" s="206"/>
      <c r="BE9" s="206"/>
      <c r="BF9" s="206"/>
      <c r="BG9" s="206"/>
      <c r="BH9" s="206"/>
    </row>
    <row r="10" spans="1:60" outlineLevel="1" x14ac:dyDescent="0.25">
      <c r="A10" s="253"/>
      <c r="B10" s="221"/>
      <c r="C10" s="243" t="s">
        <v>247</v>
      </c>
      <c r="D10" s="224"/>
      <c r="E10" s="228"/>
      <c r="F10" s="236"/>
      <c r="G10" s="23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11" t="str">
        <f>C10</f>
        <v>Geodetické zaměření rohů stavby, stabilizace bodů a sestavení laviček.</v>
      </c>
      <c r="BB10" s="206"/>
      <c r="BC10" s="206"/>
      <c r="BD10" s="206"/>
      <c r="BE10" s="206"/>
      <c r="BF10" s="206"/>
      <c r="BG10" s="206"/>
      <c r="BH10" s="206"/>
    </row>
    <row r="11" spans="1:60" outlineLevel="1" x14ac:dyDescent="0.25">
      <c r="A11" s="253"/>
      <c r="B11" s="221"/>
      <c r="C11" s="243" t="s">
        <v>194</v>
      </c>
      <c r="D11" s="224"/>
      <c r="E11" s="228"/>
      <c r="F11" s="236"/>
      <c r="G11" s="237"/>
      <c r="H11" s="235"/>
      <c r="I11" s="255"/>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11" t="str">
        <f>C11</f>
        <v>Vyhotovení protokolu o vytyčení stavby se seznamem souřadnic vytyčených bodů a jejich polohopisnými (S-JTSK) a výškopisnými (Bpv) hodnotami.</v>
      </c>
      <c r="BB11" s="206"/>
      <c r="BC11" s="206"/>
      <c r="BD11" s="206"/>
      <c r="BE11" s="206"/>
      <c r="BF11" s="206"/>
      <c r="BG11" s="206"/>
      <c r="BH11" s="206"/>
    </row>
    <row r="12" spans="1:60" outlineLevel="1" x14ac:dyDescent="0.25">
      <c r="A12" s="252">
        <v>2</v>
      </c>
      <c r="B12" s="220" t="s">
        <v>195</v>
      </c>
      <c r="C12" s="242" t="s">
        <v>196</v>
      </c>
      <c r="D12" s="223" t="s">
        <v>191</v>
      </c>
      <c r="E12" s="227">
        <v>1</v>
      </c>
      <c r="F12" s="233"/>
      <c r="G12" s="234">
        <f>ROUND(E12*F12,2)</f>
        <v>0</v>
      </c>
      <c r="H12" s="235"/>
      <c r="I12" s="255" t="s">
        <v>192</v>
      </c>
      <c r="J12" s="206"/>
      <c r="K12" s="206"/>
      <c r="L12" s="206"/>
      <c r="M12" s="206"/>
      <c r="N12" s="206"/>
      <c r="O12" s="206"/>
      <c r="P12" s="206"/>
      <c r="Q12" s="206"/>
      <c r="R12" s="206"/>
      <c r="S12" s="206"/>
      <c r="T12" s="206"/>
      <c r="U12" s="206"/>
      <c r="V12" s="206"/>
      <c r="W12" s="206"/>
      <c r="X12" s="206"/>
      <c r="Y12" s="206"/>
      <c r="Z12" s="206"/>
      <c r="AA12" s="206"/>
      <c r="AB12" s="206"/>
      <c r="AC12" s="206"/>
      <c r="AD12" s="206"/>
      <c r="AE12" s="206" t="s">
        <v>193</v>
      </c>
      <c r="AF12" s="206"/>
      <c r="AG12" s="206"/>
      <c r="AH12" s="206"/>
      <c r="AI12" s="206"/>
      <c r="AJ12" s="206"/>
      <c r="AK12" s="206"/>
      <c r="AL12" s="206"/>
      <c r="AM12" s="206">
        <v>21</v>
      </c>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3" t="s">
        <v>197</v>
      </c>
      <c r="D13" s="224"/>
      <c r="E13" s="228"/>
      <c r="F13" s="236"/>
      <c r="G13" s="237"/>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11" t="str">
        <f>C13</f>
        <v>Zaměření a vytýčení stávajících inženýrských sítí v místě stavby z hlediska jejich ochrany při provádění stavby.</v>
      </c>
      <c r="BB13" s="206"/>
      <c r="BC13" s="206"/>
      <c r="BD13" s="206"/>
      <c r="BE13" s="206"/>
      <c r="BF13" s="206"/>
      <c r="BG13" s="206"/>
      <c r="BH13" s="206"/>
    </row>
    <row r="14" spans="1:60" outlineLevel="1" x14ac:dyDescent="0.25">
      <c r="A14" s="252">
        <v>3</v>
      </c>
      <c r="B14" s="220" t="s">
        <v>198</v>
      </c>
      <c r="C14" s="242" t="s">
        <v>199</v>
      </c>
      <c r="D14" s="223" t="s">
        <v>191</v>
      </c>
      <c r="E14" s="227">
        <v>1</v>
      </c>
      <c r="F14" s="233"/>
      <c r="G14" s="234">
        <f>ROUND(E14*F14,2)</f>
        <v>0</v>
      </c>
      <c r="H14" s="235"/>
      <c r="I14" s="255" t="s">
        <v>192</v>
      </c>
      <c r="J14" s="206"/>
      <c r="K14" s="206"/>
      <c r="L14" s="206"/>
      <c r="M14" s="206"/>
      <c r="N14" s="206"/>
      <c r="O14" s="206"/>
      <c r="P14" s="206"/>
      <c r="Q14" s="206"/>
      <c r="R14" s="206"/>
      <c r="S14" s="206"/>
      <c r="T14" s="206"/>
      <c r="U14" s="206"/>
      <c r="V14" s="206"/>
      <c r="W14" s="206"/>
      <c r="X14" s="206"/>
      <c r="Y14" s="206"/>
      <c r="Z14" s="206"/>
      <c r="AA14" s="206"/>
      <c r="AB14" s="206"/>
      <c r="AC14" s="206"/>
      <c r="AD14" s="206"/>
      <c r="AE14" s="206" t="s">
        <v>193</v>
      </c>
      <c r="AF14" s="206"/>
      <c r="AG14" s="206"/>
      <c r="AH14" s="206"/>
      <c r="AI14" s="206"/>
      <c r="AJ14" s="206"/>
      <c r="AK14" s="206"/>
      <c r="AL14" s="206"/>
      <c r="AM14" s="206">
        <v>21</v>
      </c>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ht="20.5" outlineLevel="1" x14ac:dyDescent="0.25">
      <c r="A15" s="253"/>
      <c r="B15" s="221"/>
      <c r="C15" s="243" t="s">
        <v>200</v>
      </c>
      <c r="D15" s="224"/>
      <c r="E15" s="228"/>
      <c r="F15" s="236"/>
      <c r="G15" s="237"/>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11"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06"/>
      <c r="BC15" s="206"/>
      <c r="BD15" s="206"/>
      <c r="BE15" s="206"/>
      <c r="BF15" s="206"/>
      <c r="BG15" s="206"/>
      <c r="BH15" s="206"/>
    </row>
    <row r="16" spans="1:60" outlineLevel="1" x14ac:dyDescent="0.25">
      <c r="A16" s="252">
        <v>4</v>
      </c>
      <c r="B16" s="220" t="s">
        <v>201</v>
      </c>
      <c r="C16" s="242" t="s">
        <v>202</v>
      </c>
      <c r="D16" s="223" t="s">
        <v>191</v>
      </c>
      <c r="E16" s="227">
        <v>1</v>
      </c>
      <c r="F16" s="233"/>
      <c r="G16" s="234">
        <f>ROUND(E16*F16,2)</f>
        <v>0</v>
      </c>
      <c r="H16" s="235"/>
      <c r="I16" s="255" t="s">
        <v>192</v>
      </c>
      <c r="J16" s="206"/>
      <c r="K16" s="206"/>
      <c r="L16" s="206"/>
      <c r="M16" s="206"/>
      <c r="N16" s="206"/>
      <c r="O16" s="206"/>
      <c r="P16" s="206"/>
      <c r="Q16" s="206"/>
      <c r="R16" s="206"/>
      <c r="S16" s="206"/>
      <c r="T16" s="206"/>
      <c r="U16" s="206"/>
      <c r="V16" s="206"/>
      <c r="W16" s="206"/>
      <c r="X16" s="206"/>
      <c r="Y16" s="206"/>
      <c r="Z16" s="206"/>
      <c r="AA16" s="206"/>
      <c r="AB16" s="206"/>
      <c r="AC16" s="206"/>
      <c r="AD16" s="206"/>
      <c r="AE16" s="206" t="s">
        <v>193</v>
      </c>
      <c r="AF16" s="206"/>
      <c r="AG16" s="206"/>
      <c r="AH16" s="206"/>
      <c r="AI16" s="206"/>
      <c r="AJ16" s="206"/>
      <c r="AK16" s="206"/>
      <c r="AL16" s="206"/>
      <c r="AM16" s="206">
        <v>21</v>
      </c>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ht="30.5" outlineLevel="1" x14ac:dyDescent="0.25">
      <c r="A17" s="253"/>
      <c r="B17" s="221"/>
      <c r="C17" s="243" t="s">
        <v>203</v>
      </c>
      <c r="D17" s="224"/>
      <c r="E17" s="228"/>
      <c r="F17" s="236"/>
      <c r="G17" s="237"/>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11"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06"/>
      <c r="BC17" s="206"/>
      <c r="BD17" s="206"/>
      <c r="BE17" s="206"/>
      <c r="BF17" s="206"/>
      <c r="BG17" s="206"/>
      <c r="BH17" s="206"/>
    </row>
    <row r="18" spans="1:60" outlineLevel="1" x14ac:dyDescent="0.25">
      <c r="A18" s="252">
        <v>5</v>
      </c>
      <c r="B18" s="220" t="s">
        <v>204</v>
      </c>
      <c r="C18" s="242" t="s">
        <v>205</v>
      </c>
      <c r="D18" s="223" t="s">
        <v>191</v>
      </c>
      <c r="E18" s="227">
        <v>1</v>
      </c>
      <c r="F18" s="233"/>
      <c r="G18" s="234">
        <f>ROUND(E18*F18,2)</f>
        <v>0</v>
      </c>
      <c r="H18" s="235"/>
      <c r="I18" s="255" t="s">
        <v>192</v>
      </c>
      <c r="J18" s="206"/>
      <c r="K18" s="206"/>
      <c r="L18" s="206"/>
      <c r="M18" s="206"/>
      <c r="N18" s="206"/>
      <c r="O18" s="206"/>
      <c r="P18" s="206"/>
      <c r="Q18" s="206"/>
      <c r="R18" s="206"/>
      <c r="S18" s="206"/>
      <c r="T18" s="206"/>
      <c r="U18" s="206"/>
      <c r="V18" s="206"/>
      <c r="W18" s="206"/>
      <c r="X18" s="206"/>
      <c r="Y18" s="206"/>
      <c r="Z18" s="206"/>
      <c r="AA18" s="206"/>
      <c r="AB18" s="206"/>
      <c r="AC18" s="206"/>
      <c r="AD18" s="206"/>
      <c r="AE18" s="206" t="s">
        <v>193</v>
      </c>
      <c r="AF18" s="206"/>
      <c r="AG18" s="206"/>
      <c r="AH18" s="206"/>
      <c r="AI18" s="206"/>
      <c r="AJ18" s="206"/>
      <c r="AK18" s="206"/>
      <c r="AL18" s="206"/>
      <c r="AM18" s="206">
        <v>21</v>
      </c>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ht="20.5" outlineLevel="1" x14ac:dyDescent="0.25">
      <c r="A19" s="253"/>
      <c r="B19" s="221"/>
      <c r="C19" s="243" t="s">
        <v>206</v>
      </c>
      <c r="D19" s="224"/>
      <c r="E19" s="228"/>
      <c r="F19" s="236"/>
      <c r="G19" s="237"/>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11" t="str">
        <f>C19</f>
        <v>Odstranění objektů zařízení staveniště včetně přípojek energií a jejich odvoz. Položka zahrnuje i náklady na úpravu povrchů po odstranění zařízení staveniště a úklid ploch, na kterých bylo zařízení staveniště provozováno.</v>
      </c>
      <c r="BB19" s="206"/>
      <c r="BC19" s="206"/>
      <c r="BD19" s="206"/>
      <c r="BE19" s="206"/>
      <c r="BF19" s="206"/>
      <c r="BG19" s="206"/>
      <c r="BH19" s="206"/>
    </row>
    <row r="20" spans="1:60" outlineLevel="1" x14ac:dyDescent="0.25">
      <c r="A20" s="252">
        <v>6</v>
      </c>
      <c r="B20" s="220" t="s">
        <v>207</v>
      </c>
      <c r="C20" s="242" t="s">
        <v>208</v>
      </c>
      <c r="D20" s="223" t="s">
        <v>191</v>
      </c>
      <c r="E20" s="227">
        <v>1</v>
      </c>
      <c r="F20" s="233"/>
      <c r="G20" s="234">
        <f>ROUND(E20*F20,2)</f>
        <v>0</v>
      </c>
      <c r="H20" s="235"/>
      <c r="I20" s="255" t="s">
        <v>209</v>
      </c>
      <c r="J20" s="206"/>
      <c r="K20" s="206"/>
      <c r="L20" s="206"/>
      <c r="M20" s="206"/>
      <c r="N20" s="206"/>
      <c r="O20" s="206"/>
      <c r="P20" s="206"/>
      <c r="Q20" s="206"/>
      <c r="R20" s="206"/>
      <c r="S20" s="206"/>
      <c r="T20" s="206"/>
      <c r="U20" s="206"/>
      <c r="V20" s="206"/>
      <c r="W20" s="206"/>
      <c r="X20" s="206"/>
      <c r="Y20" s="206"/>
      <c r="Z20" s="206"/>
      <c r="AA20" s="206"/>
      <c r="AB20" s="206"/>
      <c r="AC20" s="206"/>
      <c r="AD20" s="206"/>
      <c r="AE20" s="206" t="s">
        <v>193</v>
      </c>
      <c r="AF20" s="206"/>
      <c r="AG20" s="206"/>
      <c r="AH20" s="206"/>
      <c r="AI20" s="206"/>
      <c r="AJ20" s="206"/>
      <c r="AK20" s="206"/>
      <c r="AL20" s="206"/>
      <c r="AM20" s="206">
        <v>21</v>
      </c>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x14ac:dyDescent="0.25">
      <c r="A21" s="251" t="s">
        <v>187</v>
      </c>
      <c r="B21" s="219" t="s">
        <v>171</v>
      </c>
      <c r="C21" s="241" t="s">
        <v>172</v>
      </c>
      <c r="D21" s="222"/>
      <c r="E21" s="226"/>
      <c r="F21" s="238">
        <f>SUM(G22:G47)</f>
        <v>0</v>
      </c>
      <c r="G21" s="239"/>
      <c r="H21" s="232"/>
      <c r="I21" s="254"/>
      <c r="AE21" t="s">
        <v>188</v>
      </c>
    </row>
    <row r="22" spans="1:60" outlineLevel="1" x14ac:dyDescent="0.25">
      <c r="A22" s="252">
        <v>7</v>
      </c>
      <c r="B22" s="220" t="s">
        <v>210</v>
      </c>
      <c r="C22" s="242" t="s">
        <v>211</v>
      </c>
      <c r="D22" s="223" t="s">
        <v>191</v>
      </c>
      <c r="E22" s="227">
        <v>1</v>
      </c>
      <c r="F22" s="233"/>
      <c r="G22" s="234">
        <f>ROUND(E22*F22,2)</f>
        <v>0</v>
      </c>
      <c r="H22" s="235"/>
      <c r="I22" s="255" t="s">
        <v>192</v>
      </c>
      <c r="J22" s="206"/>
      <c r="K22" s="206"/>
      <c r="L22" s="206"/>
      <c r="M22" s="206"/>
      <c r="N22" s="206"/>
      <c r="O22" s="206"/>
      <c r="P22" s="206"/>
      <c r="Q22" s="206"/>
      <c r="R22" s="206"/>
      <c r="S22" s="206"/>
      <c r="T22" s="206"/>
      <c r="U22" s="206"/>
      <c r="V22" s="206"/>
      <c r="W22" s="206"/>
      <c r="X22" s="206"/>
      <c r="Y22" s="206"/>
      <c r="Z22" s="206"/>
      <c r="AA22" s="206"/>
      <c r="AB22" s="206"/>
      <c r="AC22" s="206"/>
      <c r="AD22" s="206"/>
      <c r="AE22" s="206" t="s">
        <v>193</v>
      </c>
      <c r="AF22" s="206"/>
      <c r="AG22" s="206"/>
      <c r="AH22" s="206"/>
      <c r="AI22" s="206"/>
      <c r="AJ22" s="206"/>
      <c r="AK22" s="206"/>
      <c r="AL22" s="206"/>
      <c r="AM22" s="206">
        <v>21</v>
      </c>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ht="20.5" outlineLevel="1" x14ac:dyDescent="0.25">
      <c r="A23" s="253"/>
      <c r="B23" s="221"/>
      <c r="C23" s="243" t="s">
        <v>212</v>
      </c>
      <c r="D23" s="224"/>
      <c r="E23" s="228"/>
      <c r="F23" s="236"/>
      <c r="G23" s="237"/>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11" t="str">
        <f>C23</f>
        <v>Náklady dodavatele vyplývající z povinností dodavatele stanovených obchodními podmínkami před zahájením stavebních prací. Tato skupina zahrnuje zejména náklady na přípravné činnosti.</v>
      </c>
      <c r="BB23" s="206"/>
      <c r="BC23" s="206"/>
      <c r="BD23" s="206"/>
      <c r="BE23" s="206"/>
      <c r="BF23" s="206"/>
      <c r="BG23" s="206"/>
      <c r="BH23" s="206"/>
    </row>
    <row r="24" spans="1:60" outlineLevel="1" x14ac:dyDescent="0.25">
      <c r="A24" s="252">
        <v>8</v>
      </c>
      <c r="B24" s="220" t="s">
        <v>213</v>
      </c>
      <c r="C24" s="242" t="s">
        <v>214</v>
      </c>
      <c r="D24" s="223" t="s">
        <v>191</v>
      </c>
      <c r="E24" s="227">
        <v>1</v>
      </c>
      <c r="F24" s="233"/>
      <c r="G24" s="234">
        <f>ROUND(E24*F24,2)</f>
        <v>0</v>
      </c>
      <c r="H24" s="235"/>
      <c r="I24" s="255" t="s">
        <v>192</v>
      </c>
      <c r="J24" s="206"/>
      <c r="K24" s="206"/>
      <c r="L24" s="206"/>
      <c r="M24" s="206"/>
      <c r="N24" s="206"/>
      <c r="O24" s="206"/>
      <c r="P24" s="206"/>
      <c r="Q24" s="206"/>
      <c r="R24" s="206"/>
      <c r="S24" s="206"/>
      <c r="T24" s="206"/>
      <c r="U24" s="206"/>
      <c r="V24" s="206"/>
      <c r="W24" s="206"/>
      <c r="X24" s="206"/>
      <c r="Y24" s="206"/>
      <c r="Z24" s="206"/>
      <c r="AA24" s="206"/>
      <c r="AB24" s="206"/>
      <c r="AC24" s="206"/>
      <c r="AD24" s="206"/>
      <c r="AE24" s="206" t="s">
        <v>193</v>
      </c>
      <c r="AF24" s="206"/>
      <c r="AG24" s="206"/>
      <c r="AH24" s="206"/>
      <c r="AI24" s="206"/>
      <c r="AJ24" s="206"/>
      <c r="AK24" s="206"/>
      <c r="AL24" s="206"/>
      <c r="AM24" s="206">
        <v>21</v>
      </c>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ht="20.5" outlineLevel="1" x14ac:dyDescent="0.25">
      <c r="A25" s="253"/>
      <c r="B25" s="221"/>
      <c r="C25" s="243" t="s">
        <v>215</v>
      </c>
      <c r="D25" s="224"/>
      <c r="E25" s="228"/>
      <c r="F25" s="236"/>
      <c r="G25" s="237"/>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11" t="str">
        <f>C25</f>
        <v>Náklady spojené s vypracováním projektové dokumentace, většinou v obsahu a rozsahu projektové dokumentace pro provádění stavby, ale mohou zde být obsaženy i náklady na jiné stupně projektové dokumentace, pokud jsou součástí požadavků objednatele.</v>
      </c>
      <c r="BB25" s="206"/>
      <c r="BC25" s="206"/>
      <c r="BD25" s="206"/>
      <c r="BE25" s="206"/>
      <c r="BF25" s="206"/>
      <c r="BG25" s="206"/>
      <c r="BH25" s="206"/>
    </row>
    <row r="26" spans="1:60" outlineLevel="1" x14ac:dyDescent="0.25">
      <c r="A26" s="253"/>
      <c r="B26" s="221"/>
      <c r="C26" s="244" t="s">
        <v>216</v>
      </c>
      <c r="D26" s="225"/>
      <c r="E26" s="229"/>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217</v>
      </c>
      <c r="D27" s="225"/>
      <c r="E27" s="229">
        <v>1</v>
      </c>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2">
        <v>9</v>
      </c>
      <c r="B28" s="220" t="s">
        <v>218</v>
      </c>
      <c r="C28" s="242" t="s">
        <v>219</v>
      </c>
      <c r="D28" s="223" t="s">
        <v>191</v>
      </c>
      <c r="E28" s="227">
        <v>1</v>
      </c>
      <c r="F28" s="233"/>
      <c r="G28" s="234">
        <f>ROUND(E28*F28,2)</f>
        <v>0</v>
      </c>
      <c r="H28" s="235"/>
      <c r="I28" s="255" t="s">
        <v>192</v>
      </c>
      <c r="J28" s="206"/>
      <c r="K28" s="206"/>
      <c r="L28" s="206"/>
      <c r="M28" s="206"/>
      <c r="N28" s="206"/>
      <c r="O28" s="206"/>
      <c r="P28" s="206"/>
      <c r="Q28" s="206"/>
      <c r="R28" s="206"/>
      <c r="S28" s="206"/>
      <c r="T28" s="206"/>
      <c r="U28" s="206"/>
      <c r="V28" s="206"/>
      <c r="W28" s="206"/>
      <c r="X28" s="206"/>
      <c r="Y28" s="206"/>
      <c r="Z28" s="206"/>
      <c r="AA28" s="206"/>
      <c r="AB28" s="206"/>
      <c r="AC28" s="206"/>
      <c r="AD28" s="206"/>
      <c r="AE28" s="206" t="s">
        <v>193</v>
      </c>
      <c r="AF28" s="206"/>
      <c r="AG28" s="206"/>
      <c r="AH28" s="206"/>
      <c r="AI28" s="206"/>
      <c r="AJ28" s="206"/>
      <c r="AK28" s="206"/>
      <c r="AL28" s="206"/>
      <c r="AM28" s="206">
        <v>21</v>
      </c>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3" t="s">
        <v>220</v>
      </c>
      <c r="D29" s="224"/>
      <c r="E29" s="228"/>
      <c r="F29" s="236"/>
      <c r="G29" s="237"/>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11" t="str">
        <f>C29</f>
        <v>Náklady na vyhotovení dokumentace skutečného provedení stavby a její předání objednateli v požadované formě a požadovaném počtu.</v>
      </c>
      <c r="BB29" s="206"/>
      <c r="BC29" s="206"/>
      <c r="BD29" s="206"/>
      <c r="BE29" s="206"/>
      <c r="BF29" s="206"/>
      <c r="BG29" s="206"/>
      <c r="BH29" s="206"/>
    </row>
    <row r="30" spans="1:60" outlineLevel="1" x14ac:dyDescent="0.25">
      <c r="A30" s="252">
        <v>10</v>
      </c>
      <c r="B30" s="220" t="s">
        <v>221</v>
      </c>
      <c r="C30" s="242" t="s">
        <v>222</v>
      </c>
      <c r="D30" s="223" t="s">
        <v>191</v>
      </c>
      <c r="E30" s="227">
        <v>1</v>
      </c>
      <c r="F30" s="233"/>
      <c r="G30" s="234">
        <f>ROUND(E30*F30,2)</f>
        <v>0</v>
      </c>
      <c r="H30" s="235"/>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193</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3" t="s">
        <v>223</v>
      </c>
      <c r="D31" s="224"/>
      <c r="E31" s="228"/>
      <c r="F31" s="236"/>
      <c r="G31" s="237"/>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11" t="str">
        <f>C31</f>
        <v>Náklady na provedení skutečného zaměření stavby v rozsahu nezbytném pro zápis změny do katastru nemovitostí.</v>
      </c>
      <c r="BB31" s="206"/>
      <c r="BC31" s="206"/>
      <c r="BD31" s="206"/>
      <c r="BE31" s="206"/>
      <c r="BF31" s="206"/>
      <c r="BG31" s="206"/>
      <c r="BH31" s="206"/>
    </row>
    <row r="32" spans="1:60" outlineLevel="1" x14ac:dyDescent="0.25">
      <c r="A32" s="252">
        <v>11</v>
      </c>
      <c r="B32" s="220" t="s">
        <v>224</v>
      </c>
      <c r="C32" s="242" t="s">
        <v>225</v>
      </c>
      <c r="D32" s="223" t="s">
        <v>191</v>
      </c>
      <c r="E32" s="227">
        <v>1</v>
      </c>
      <c r="F32" s="233"/>
      <c r="G32" s="234">
        <f>ROUND(E32*F32,2)</f>
        <v>0</v>
      </c>
      <c r="H32" s="235"/>
      <c r="I32" s="255" t="s">
        <v>192</v>
      </c>
      <c r="J32" s="206"/>
      <c r="K32" s="206"/>
      <c r="L32" s="206"/>
      <c r="M32" s="206"/>
      <c r="N32" s="206"/>
      <c r="O32" s="206"/>
      <c r="P32" s="206"/>
      <c r="Q32" s="206"/>
      <c r="R32" s="206"/>
      <c r="S32" s="206"/>
      <c r="T32" s="206"/>
      <c r="U32" s="206"/>
      <c r="V32" s="206"/>
      <c r="W32" s="206"/>
      <c r="X32" s="206"/>
      <c r="Y32" s="206"/>
      <c r="Z32" s="206"/>
      <c r="AA32" s="206"/>
      <c r="AB32" s="206"/>
      <c r="AC32" s="206"/>
      <c r="AD32" s="206"/>
      <c r="AE32" s="206" t="s">
        <v>193</v>
      </c>
      <c r="AF32" s="206"/>
      <c r="AG32" s="206"/>
      <c r="AH32" s="206"/>
      <c r="AI32" s="206"/>
      <c r="AJ32" s="206"/>
      <c r="AK32" s="206"/>
      <c r="AL32" s="206"/>
      <c r="AM32" s="206">
        <v>21</v>
      </c>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3" t="s">
        <v>226</v>
      </c>
      <c r="D33" s="224"/>
      <c r="E33" s="228"/>
      <c r="F33" s="236"/>
      <c r="G33" s="237"/>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11" t="str">
        <f>C33</f>
        <v>Náklady zhotovitele, které vznikají v souvislosti se specifickými obchodními podmínkami objednatele.</v>
      </c>
      <c r="BB33" s="206"/>
      <c r="BC33" s="206"/>
      <c r="BD33" s="206"/>
      <c r="BE33" s="206"/>
      <c r="BF33" s="206"/>
      <c r="BG33" s="206"/>
      <c r="BH33" s="206"/>
    </row>
    <row r="34" spans="1:60" outlineLevel="1" x14ac:dyDescent="0.25">
      <c r="A34" s="252">
        <v>12</v>
      </c>
      <c r="B34" s="220" t="s">
        <v>227</v>
      </c>
      <c r="C34" s="242" t="s">
        <v>228</v>
      </c>
      <c r="D34" s="223" t="s">
        <v>191</v>
      </c>
      <c r="E34" s="227">
        <v>1</v>
      </c>
      <c r="F34" s="233"/>
      <c r="G34" s="234">
        <f>ROUND(E34*F34,2)</f>
        <v>0</v>
      </c>
      <c r="H34" s="235"/>
      <c r="I34" s="255" t="s">
        <v>209</v>
      </c>
      <c r="J34" s="206"/>
      <c r="K34" s="206"/>
      <c r="L34" s="206"/>
      <c r="M34" s="206"/>
      <c r="N34" s="206"/>
      <c r="O34" s="206"/>
      <c r="P34" s="206"/>
      <c r="Q34" s="206"/>
      <c r="R34" s="206"/>
      <c r="S34" s="206"/>
      <c r="T34" s="206"/>
      <c r="U34" s="206"/>
      <c r="V34" s="206"/>
      <c r="W34" s="206"/>
      <c r="X34" s="206"/>
      <c r="Y34" s="206"/>
      <c r="Z34" s="206"/>
      <c r="AA34" s="206"/>
      <c r="AB34" s="206"/>
      <c r="AC34" s="206"/>
      <c r="AD34" s="206"/>
      <c r="AE34" s="206" t="s">
        <v>193</v>
      </c>
      <c r="AF34" s="206"/>
      <c r="AG34" s="206"/>
      <c r="AH34" s="206"/>
      <c r="AI34" s="206"/>
      <c r="AJ34" s="206"/>
      <c r="AK34" s="206"/>
      <c r="AL34" s="206"/>
      <c r="AM34" s="206">
        <v>21</v>
      </c>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2">
        <v>13</v>
      </c>
      <c r="B35" s="220" t="s">
        <v>229</v>
      </c>
      <c r="C35" s="242" t="s">
        <v>230</v>
      </c>
      <c r="D35" s="223" t="s">
        <v>191</v>
      </c>
      <c r="E35" s="227">
        <v>1</v>
      </c>
      <c r="F35" s="233"/>
      <c r="G35" s="234">
        <f>ROUND(E35*F35,2)</f>
        <v>0</v>
      </c>
      <c r="H35" s="235"/>
      <c r="I35" s="255" t="s">
        <v>209</v>
      </c>
      <c r="J35" s="206"/>
      <c r="K35" s="206"/>
      <c r="L35" s="206"/>
      <c r="M35" s="206"/>
      <c r="N35" s="206"/>
      <c r="O35" s="206"/>
      <c r="P35" s="206"/>
      <c r="Q35" s="206"/>
      <c r="R35" s="206"/>
      <c r="S35" s="206"/>
      <c r="T35" s="206"/>
      <c r="U35" s="206"/>
      <c r="V35" s="206"/>
      <c r="W35" s="206"/>
      <c r="X35" s="206"/>
      <c r="Y35" s="206"/>
      <c r="Z35" s="206"/>
      <c r="AA35" s="206"/>
      <c r="AB35" s="206"/>
      <c r="AC35" s="206"/>
      <c r="AD35" s="206"/>
      <c r="AE35" s="206" t="s">
        <v>193</v>
      </c>
      <c r="AF35" s="206"/>
      <c r="AG35" s="206"/>
      <c r="AH35" s="206"/>
      <c r="AI35" s="206"/>
      <c r="AJ35" s="206"/>
      <c r="AK35" s="206"/>
      <c r="AL35" s="206"/>
      <c r="AM35" s="206">
        <v>21</v>
      </c>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231</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217</v>
      </c>
      <c r="D37" s="225"/>
      <c r="E37" s="229">
        <v>1</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2">
        <v>14</v>
      </c>
      <c r="B38" s="220" t="s">
        <v>232</v>
      </c>
      <c r="C38" s="242" t="s">
        <v>233</v>
      </c>
      <c r="D38" s="223" t="s">
        <v>191</v>
      </c>
      <c r="E38" s="227">
        <v>1</v>
      </c>
      <c r="F38" s="233"/>
      <c r="G38" s="234">
        <f>ROUND(E38*F38,2)</f>
        <v>0</v>
      </c>
      <c r="H38" s="235"/>
      <c r="I38" s="255" t="s">
        <v>209</v>
      </c>
      <c r="J38" s="206"/>
      <c r="K38" s="206"/>
      <c r="L38" s="206"/>
      <c r="M38" s="206"/>
      <c r="N38" s="206"/>
      <c r="O38" s="206"/>
      <c r="P38" s="206"/>
      <c r="Q38" s="206"/>
      <c r="R38" s="206"/>
      <c r="S38" s="206"/>
      <c r="T38" s="206"/>
      <c r="U38" s="206"/>
      <c r="V38" s="206"/>
      <c r="W38" s="206"/>
      <c r="X38" s="206"/>
      <c r="Y38" s="206"/>
      <c r="Z38" s="206"/>
      <c r="AA38" s="206"/>
      <c r="AB38" s="206"/>
      <c r="AC38" s="206"/>
      <c r="AD38" s="206"/>
      <c r="AE38" s="206" t="s">
        <v>193</v>
      </c>
      <c r="AF38" s="206"/>
      <c r="AG38" s="206"/>
      <c r="AH38" s="206"/>
      <c r="AI38" s="206"/>
      <c r="AJ38" s="206"/>
      <c r="AK38" s="206"/>
      <c r="AL38" s="206"/>
      <c r="AM38" s="206">
        <v>21</v>
      </c>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234</v>
      </c>
      <c r="D39" s="225"/>
      <c r="E39" s="229"/>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217</v>
      </c>
      <c r="D40" s="225"/>
      <c r="E40" s="229">
        <v>1</v>
      </c>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2">
        <v>15</v>
      </c>
      <c r="B41" s="220" t="s">
        <v>235</v>
      </c>
      <c r="C41" s="242" t="s">
        <v>236</v>
      </c>
      <c r="D41" s="223" t="s">
        <v>191</v>
      </c>
      <c r="E41" s="227">
        <v>1</v>
      </c>
      <c r="F41" s="233"/>
      <c r="G41" s="234">
        <f>ROUND(E41*F41,2)</f>
        <v>0</v>
      </c>
      <c r="H41" s="235"/>
      <c r="I41" s="255" t="s">
        <v>209</v>
      </c>
      <c r="J41" s="206"/>
      <c r="K41" s="206"/>
      <c r="L41" s="206"/>
      <c r="M41" s="206"/>
      <c r="N41" s="206"/>
      <c r="O41" s="206"/>
      <c r="P41" s="206"/>
      <c r="Q41" s="206"/>
      <c r="R41" s="206"/>
      <c r="S41" s="206"/>
      <c r="T41" s="206"/>
      <c r="U41" s="206"/>
      <c r="V41" s="206"/>
      <c r="W41" s="206"/>
      <c r="X41" s="206"/>
      <c r="Y41" s="206"/>
      <c r="Z41" s="206"/>
      <c r="AA41" s="206"/>
      <c r="AB41" s="206"/>
      <c r="AC41" s="206"/>
      <c r="AD41" s="206"/>
      <c r="AE41" s="206" t="s">
        <v>193</v>
      </c>
      <c r="AF41" s="206"/>
      <c r="AG41" s="206"/>
      <c r="AH41" s="206"/>
      <c r="AI41" s="206"/>
      <c r="AJ41" s="206"/>
      <c r="AK41" s="206"/>
      <c r="AL41" s="206"/>
      <c r="AM41" s="206">
        <v>21</v>
      </c>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2">
        <v>16</v>
      </c>
      <c r="B42" s="220" t="s">
        <v>237</v>
      </c>
      <c r="C42" s="242" t="s">
        <v>238</v>
      </c>
      <c r="D42" s="223" t="s">
        <v>191</v>
      </c>
      <c r="E42" s="227">
        <v>1</v>
      </c>
      <c r="F42" s="233"/>
      <c r="G42" s="234">
        <f>ROUND(E42*F42,2)</f>
        <v>0</v>
      </c>
      <c r="H42" s="235"/>
      <c r="I42" s="255" t="s">
        <v>209</v>
      </c>
      <c r="J42" s="206"/>
      <c r="K42" s="206"/>
      <c r="L42" s="206"/>
      <c r="M42" s="206"/>
      <c r="N42" s="206"/>
      <c r="O42" s="206"/>
      <c r="P42" s="206"/>
      <c r="Q42" s="206"/>
      <c r="R42" s="206"/>
      <c r="S42" s="206"/>
      <c r="T42" s="206"/>
      <c r="U42" s="206"/>
      <c r="V42" s="206"/>
      <c r="W42" s="206"/>
      <c r="X42" s="206"/>
      <c r="Y42" s="206"/>
      <c r="Z42" s="206"/>
      <c r="AA42" s="206"/>
      <c r="AB42" s="206"/>
      <c r="AC42" s="206"/>
      <c r="AD42" s="206"/>
      <c r="AE42" s="206" t="s">
        <v>193</v>
      </c>
      <c r="AF42" s="206"/>
      <c r="AG42" s="206"/>
      <c r="AH42" s="206"/>
      <c r="AI42" s="206"/>
      <c r="AJ42" s="206"/>
      <c r="AK42" s="206"/>
      <c r="AL42" s="206"/>
      <c r="AM42" s="206">
        <v>21</v>
      </c>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2">
        <v>17</v>
      </c>
      <c r="B43" s="220" t="s">
        <v>239</v>
      </c>
      <c r="C43" s="242" t="s">
        <v>240</v>
      </c>
      <c r="D43" s="223" t="s">
        <v>241</v>
      </c>
      <c r="E43" s="227">
        <v>4950</v>
      </c>
      <c r="F43" s="233"/>
      <c r="G43" s="234">
        <f>ROUND(E43*F43,2)</f>
        <v>0</v>
      </c>
      <c r="H43" s="235"/>
      <c r="I43" s="255" t="s">
        <v>209</v>
      </c>
      <c r="J43" s="206"/>
      <c r="K43" s="206"/>
      <c r="L43" s="206"/>
      <c r="M43" s="206"/>
      <c r="N43" s="206"/>
      <c r="O43" s="206"/>
      <c r="P43" s="206"/>
      <c r="Q43" s="206"/>
      <c r="R43" s="206"/>
      <c r="S43" s="206"/>
      <c r="T43" s="206"/>
      <c r="U43" s="206"/>
      <c r="V43" s="206"/>
      <c r="W43" s="206"/>
      <c r="X43" s="206"/>
      <c r="Y43" s="206"/>
      <c r="Z43" s="206"/>
      <c r="AA43" s="206"/>
      <c r="AB43" s="206"/>
      <c r="AC43" s="206"/>
      <c r="AD43" s="206"/>
      <c r="AE43" s="206" t="s">
        <v>193</v>
      </c>
      <c r="AF43" s="206"/>
      <c r="AG43" s="206"/>
      <c r="AH43" s="206"/>
      <c r="AI43" s="206"/>
      <c r="AJ43" s="206"/>
      <c r="AK43" s="206"/>
      <c r="AL43" s="206"/>
      <c r="AM43" s="206">
        <v>21</v>
      </c>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242</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44" t="s">
        <v>243</v>
      </c>
      <c r="D45" s="225"/>
      <c r="E45" s="229"/>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44" t="s">
        <v>244</v>
      </c>
      <c r="D46" s="225"/>
      <c r="E46" s="229">
        <v>4950</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ht="13.3" outlineLevel="1" thickBot="1" x14ac:dyDescent="0.3">
      <c r="A47" s="265">
        <v>18</v>
      </c>
      <c r="B47" s="266" t="s">
        <v>245</v>
      </c>
      <c r="C47" s="267" t="s">
        <v>246</v>
      </c>
      <c r="D47" s="268" t="s">
        <v>191</v>
      </c>
      <c r="E47" s="269">
        <v>1</v>
      </c>
      <c r="F47" s="270"/>
      <c r="G47" s="271">
        <f>ROUND(E47*F47,2)</f>
        <v>0</v>
      </c>
      <c r="H47" s="272"/>
      <c r="I47" s="273" t="s">
        <v>209</v>
      </c>
      <c r="J47" s="206"/>
      <c r="K47" s="206"/>
      <c r="L47" s="206"/>
      <c r="M47" s="206"/>
      <c r="N47" s="206"/>
      <c r="O47" s="206"/>
      <c r="P47" s="206"/>
      <c r="Q47" s="206"/>
      <c r="R47" s="206"/>
      <c r="S47" s="206"/>
      <c r="T47" s="206"/>
      <c r="U47" s="206"/>
      <c r="V47" s="206"/>
      <c r="W47" s="206"/>
      <c r="X47" s="206"/>
      <c r="Y47" s="206"/>
      <c r="Z47" s="206"/>
      <c r="AA47" s="206"/>
      <c r="AB47" s="206"/>
      <c r="AC47" s="206"/>
      <c r="AD47" s="206"/>
      <c r="AE47" s="206" t="s">
        <v>193</v>
      </c>
      <c r="AF47" s="206"/>
      <c r="AG47" s="206"/>
      <c r="AH47" s="206"/>
      <c r="AI47" s="206"/>
      <c r="AJ47" s="206"/>
      <c r="AK47" s="206"/>
      <c r="AL47" s="206"/>
      <c r="AM47" s="206">
        <v>21</v>
      </c>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hidden="1" x14ac:dyDescent="0.25">
      <c r="A48" s="54"/>
      <c r="B48" s="61" t="s">
        <v>249</v>
      </c>
      <c r="C48" s="245" t="s">
        <v>249</v>
      </c>
      <c r="D48" s="209"/>
      <c r="E48" s="207"/>
      <c r="F48" s="207"/>
      <c r="G48" s="207"/>
      <c r="H48" s="207"/>
      <c r="I48" s="208"/>
    </row>
    <row r="49" spans="1:41" hidden="1" x14ac:dyDescent="0.25">
      <c r="A49" s="246"/>
      <c r="B49" s="247" t="s">
        <v>248</v>
      </c>
      <c r="C49" s="248"/>
      <c r="D49" s="249"/>
      <c r="E49" s="246"/>
      <c r="F49" s="246"/>
      <c r="G49" s="250">
        <f>F8+F21</f>
        <v>0</v>
      </c>
      <c r="H49" s="46"/>
      <c r="I49" s="46"/>
      <c r="AN49">
        <v>15</v>
      </c>
      <c r="AO49">
        <v>21</v>
      </c>
    </row>
    <row r="50" spans="1:41" x14ac:dyDescent="0.25">
      <c r="A50" s="46"/>
      <c r="B50" s="240"/>
      <c r="C50" s="240"/>
      <c r="D50" s="185"/>
      <c r="E50" s="46"/>
      <c r="F50" s="46"/>
      <c r="G50" s="46"/>
      <c r="H50" s="46"/>
      <c r="I50" s="46"/>
      <c r="AN50">
        <f>SUMIF(AM8:AM49,AN49,G8:G49)</f>
        <v>0</v>
      </c>
      <c r="AO50">
        <f>SUMIF(AM8:AM49,AO49,G8:G49)</f>
        <v>0</v>
      </c>
    </row>
    <row r="51" spans="1:41" x14ac:dyDescent="0.25">
      <c r="D51" s="183"/>
    </row>
    <row r="52" spans="1:41" x14ac:dyDescent="0.25">
      <c r="D52" s="183"/>
    </row>
    <row r="53" spans="1:41" x14ac:dyDescent="0.25">
      <c r="D53" s="183"/>
    </row>
    <row r="54" spans="1:41" x14ac:dyDescent="0.25">
      <c r="D54" s="183"/>
    </row>
    <row r="55" spans="1:41" x14ac:dyDescent="0.25">
      <c r="D55" s="183"/>
    </row>
    <row r="56" spans="1:41" x14ac:dyDescent="0.25">
      <c r="D56" s="183"/>
    </row>
    <row r="57" spans="1:41" x14ac:dyDescent="0.25">
      <c r="D57" s="183"/>
    </row>
    <row r="58" spans="1:41" x14ac:dyDescent="0.25">
      <c r="D58" s="183"/>
    </row>
    <row r="59" spans="1:41" x14ac:dyDescent="0.25">
      <c r="D59" s="183"/>
    </row>
    <row r="60" spans="1:41" x14ac:dyDescent="0.25">
      <c r="D60" s="183"/>
    </row>
    <row r="61" spans="1:41" x14ac:dyDescent="0.25">
      <c r="D61" s="183"/>
    </row>
    <row r="62" spans="1:41" x14ac:dyDescent="0.25">
      <c r="D62" s="183"/>
    </row>
    <row r="63" spans="1:41" x14ac:dyDescent="0.25">
      <c r="D63" s="183"/>
    </row>
    <row r="64" spans="1:41" x14ac:dyDescent="0.25">
      <c r="D64" s="183"/>
    </row>
    <row r="65" spans="4:4" x14ac:dyDescent="0.25">
      <c r="D65" s="183"/>
    </row>
    <row r="66" spans="4:4" x14ac:dyDescent="0.25">
      <c r="D66" s="183"/>
    </row>
    <row r="67" spans="4:4" x14ac:dyDescent="0.25">
      <c r="D67" s="183"/>
    </row>
    <row r="68" spans="4:4" x14ac:dyDescent="0.25">
      <c r="D68" s="183"/>
    </row>
    <row r="69" spans="4:4" x14ac:dyDescent="0.25">
      <c r="D69" s="183"/>
    </row>
    <row r="70" spans="4:4" x14ac:dyDescent="0.25">
      <c r="D70" s="183"/>
    </row>
    <row r="71" spans="4:4" x14ac:dyDescent="0.25">
      <c r="D71" s="183"/>
    </row>
    <row r="72" spans="4:4" x14ac:dyDescent="0.25">
      <c r="D72" s="183"/>
    </row>
    <row r="73" spans="4:4" x14ac:dyDescent="0.25">
      <c r="D73" s="183"/>
    </row>
    <row r="74" spans="4:4" x14ac:dyDescent="0.25">
      <c r="D74" s="183"/>
    </row>
    <row r="75" spans="4:4" x14ac:dyDescent="0.25">
      <c r="D75" s="183"/>
    </row>
    <row r="76" spans="4:4" x14ac:dyDescent="0.25">
      <c r="D76" s="183"/>
    </row>
    <row r="77" spans="4:4" x14ac:dyDescent="0.25">
      <c r="D77" s="183"/>
    </row>
    <row r="78" spans="4:4" x14ac:dyDescent="0.25">
      <c r="D78" s="183"/>
    </row>
    <row r="79" spans="4:4" x14ac:dyDescent="0.25">
      <c r="D79" s="183"/>
    </row>
    <row r="80" spans="4:4" x14ac:dyDescent="0.25">
      <c r="D80" s="183"/>
    </row>
    <row r="81" spans="4:4" x14ac:dyDescent="0.25">
      <c r="D81" s="183"/>
    </row>
    <row r="82" spans="4:4" x14ac:dyDescent="0.25">
      <c r="D82" s="183"/>
    </row>
    <row r="83" spans="4:4" x14ac:dyDescent="0.25">
      <c r="D83" s="183"/>
    </row>
    <row r="84" spans="4:4" x14ac:dyDescent="0.25">
      <c r="D84" s="183"/>
    </row>
    <row r="85" spans="4:4" x14ac:dyDescent="0.25">
      <c r="D85" s="183"/>
    </row>
    <row r="86" spans="4:4" x14ac:dyDescent="0.25">
      <c r="D86" s="183"/>
    </row>
    <row r="87" spans="4:4" x14ac:dyDescent="0.25">
      <c r="D87" s="183"/>
    </row>
    <row r="88" spans="4:4" x14ac:dyDescent="0.25">
      <c r="D88" s="183"/>
    </row>
    <row r="89" spans="4:4" x14ac:dyDescent="0.25">
      <c r="D89" s="183"/>
    </row>
    <row r="90" spans="4:4" x14ac:dyDescent="0.25">
      <c r="D90" s="183"/>
    </row>
    <row r="91" spans="4:4" x14ac:dyDescent="0.25">
      <c r="D91" s="183"/>
    </row>
    <row r="92" spans="4:4" x14ac:dyDescent="0.25">
      <c r="D92" s="183"/>
    </row>
    <row r="93" spans="4:4" x14ac:dyDescent="0.25">
      <c r="D93" s="183"/>
    </row>
    <row r="94" spans="4:4" x14ac:dyDescent="0.25">
      <c r="D94" s="183"/>
    </row>
    <row r="95" spans="4:4" x14ac:dyDescent="0.25">
      <c r="D95" s="183"/>
    </row>
    <row r="96" spans="4:4" x14ac:dyDescent="0.25">
      <c r="D96" s="183"/>
    </row>
    <row r="97" spans="4:4" x14ac:dyDescent="0.25">
      <c r="D97" s="183"/>
    </row>
    <row r="98" spans="4:4" x14ac:dyDescent="0.25">
      <c r="D98" s="183"/>
    </row>
    <row r="99" spans="4:4" x14ac:dyDescent="0.25">
      <c r="D99" s="183"/>
    </row>
    <row r="100" spans="4:4" x14ac:dyDescent="0.25">
      <c r="D100" s="183"/>
    </row>
    <row r="101" spans="4:4" x14ac:dyDescent="0.25">
      <c r="D101" s="183"/>
    </row>
    <row r="102" spans="4:4" x14ac:dyDescent="0.25">
      <c r="D102" s="183"/>
    </row>
    <row r="103" spans="4:4" x14ac:dyDescent="0.25">
      <c r="D103" s="183"/>
    </row>
    <row r="104" spans="4:4" x14ac:dyDescent="0.25">
      <c r="D104" s="183"/>
    </row>
    <row r="105" spans="4:4" x14ac:dyDescent="0.25">
      <c r="D105" s="183"/>
    </row>
    <row r="106" spans="4:4" x14ac:dyDescent="0.25">
      <c r="D106" s="183"/>
    </row>
    <row r="107" spans="4:4" x14ac:dyDescent="0.25">
      <c r="D107" s="183"/>
    </row>
    <row r="108" spans="4:4" x14ac:dyDescent="0.25">
      <c r="D108" s="183"/>
    </row>
    <row r="109" spans="4:4" x14ac:dyDescent="0.25">
      <c r="D109" s="183"/>
    </row>
    <row r="110" spans="4:4" x14ac:dyDescent="0.25">
      <c r="D110" s="183"/>
    </row>
    <row r="111" spans="4:4" x14ac:dyDescent="0.25">
      <c r="D111" s="183"/>
    </row>
    <row r="112" spans="4:4" x14ac:dyDescent="0.25">
      <c r="D112" s="183"/>
    </row>
    <row r="113" spans="4:4" x14ac:dyDescent="0.25">
      <c r="D113" s="183"/>
    </row>
    <row r="114" spans="4:4" x14ac:dyDescent="0.25">
      <c r="D114" s="183"/>
    </row>
    <row r="115" spans="4:4" x14ac:dyDescent="0.25">
      <c r="D115" s="183"/>
    </row>
    <row r="116" spans="4:4" x14ac:dyDescent="0.25">
      <c r="D116" s="183"/>
    </row>
    <row r="117" spans="4:4" x14ac:dyDescent="0.25">
      <c r="D117" s="183"/>
    </row>
    <row r="118" spans="4:4" x14ac:dyDescent="0.25">
      <c r="D118" s="183"/>
    </row>
    <row r="119" spans="4:4" x14ac:dyDescent="0.25">
      <c r="D119" s="183"/>
    </row>
    <row r="120" spans="4:4" x14ac:dyDescent="0.25">
      <c r="D120" s="183"/>
    </row>
    <row r="121" spans="4:4" x14ac:dyDescent="0.25">
      <c r="D121" s="183"/>
    </row>
    <row r="122" spans="4:4" x14ac:dyDescent="0.25">
      <c r="D122" s="183"/>
    </row>
    <row r="123" spans="4:4" x14ac:dyDescent="0.25">
      <c r="D123" s="183"/>
    </row>
    <row r="124" spans="4:4" x14ac:dyDescent="0.25">
      <c r="D124" s="183"/>
    </row>
    <row r="125" spans="4:4" x14ac:dyDescent="0.25">
      <c r="D125" s="183"/>
    </row>
    <row r="126" spans="4:4" x14ac:dyDescent="0.25">
      <c r="D126" s="183"/>
    </row>
    <row r="127" spans="4:4" x14ac:dyDescent="0.25">
      <c r="D127" s="183"/>
    </row>
    <row r="128" spans="4:4" x14ac:dyDescent="0.25">
      <c r="D128" s="183"/>
    </row>
    <row r="129" spans="4:4" x14ac:dyDescent="0.25">
      <c r="D129" s="183"/>
    </row>
    <row r="130" spans="4:4" x14ac:dyDescent="0.25">
      <c r="D130" s="183"/>
    </row>
    <row r="131" spans="4:4" x14ac:dyDescent="0.25">
      <c r="D131" s="183"/>
    </row>
    <row r="132" spans="4:4" x14ac:dyDescent="0.25">
      <c r="D132" s="183"/>
    </row>
    <row r="133" spans="4:4" x14ac:dyDescent="0.25">
      <c r="D133" s="183"/>
    </row>
    <row r="134" spans="4:4" x14ac:dyDescent="0.25">
      <c r="D134" s="183"/>
    </row>
    <row r="135" spans="4:4" x14ac:dyDescent="0.25">
      <c r="D135" s="183"/>
    </row>
    <row r="136" spans="4:4" x14ac:dyDescent="0.25">
      <c r="D136" s="183"/>
    </row>
    <row r="137" spans="4:4" x14ac:dyDescent="0.25">
      <c r="D137" s="183"/>
    </row>
    <row r="138" spans="4:4" x14ac:dyDescent="0.25">
      <c r="D138" s="183"/>
    </row>
    <row r="139" spans="4:4" x14ac:dyDescent="0.25">
      <c r="D139" s="183"/>
    </row>
    <row r="140" spans="4:4" x14ac:dyDescent="0.25">
      <c r="D140" s="183"/>
    </row>
    <row r="141" spans="4:4" x14ac:dyDescent="0.25">
      <c r="D141" s="183"/>
    </row>
    <row r="142" spans="4:4" x14ac:dyDescent="0.25">
      <c r="D142" s="183"/>
    </row>
    <row r="143" spans="4:4" x14ac:dyDescent="0.25">
      <c r="D143" s="183"/>
    </row>
    <row r="144" spans="4:4" x14ac:dyDescent="0.25">
      <c r="D144" s="183"/>
    </row>
    <row r="145" spans="4:4" x14ac:dyDescent="0.25">
      <c r="D145" s="183"/>
    </row>
    <row r="146" spans="4:4" x14ac:dyDescent="0.25">
      <c r="D146" s="183"/>
    </row>
    <row r="147" spans="4:4" x14ac:dyDescent="0.25">
      <c r="D147" s="183"/>
    </row>
    <row r="148" spans="4:4" x14ac:dyDescent="0.25">
      <c r="D148" s="183"/>
    </row>
    <row r="149" spans="4:4" x14ac:dyDescent="0.25">
      <c r="D149" s="183"/>
    </row>
    <row r="150" spans="4:4" x14ac:dyDescent="0.25">
      <c r="D150" s="183"/>
    </row>
    <row r="151" spans="4:4" x14ac:dyDescent="0.25">
      <c r="D151" s="183"/>
    </row>
    <row r="152" spans="4:4" x14ac:dyDescent="0.25">
      <c r="D152" s="183"/>
    </row>
    <row r="153" spans="4:4" x14ac:dyDescent="0.25">
      <c r="D153" s="183"/>
    </row>
    <row r="154" spans="4:4" x14ac:dyDescent="0.25">
      <c r="D154" s="183"/>
    </row>
    <row r="155" spans="4:4" x14ac:dyDescent="0.25">
      <c r="D155" s="183"/>
    </row>
    <row r="156" spans="4:4" x14ac:dyDescent="0.25">
      <c r="D156" s="183"/>
    </row>
    <row r="157" spans="4:4" x14ac:dyDescent="0.25">
      <c r="D157" s="183"/>
    </row>
    <row r="158" spans="4:4" x14ac:dyDescent="0.25">
      <c r="D158" s="183"/>
    </row>
    <row r="159" spans="4:4" x14ac:dyDescent="0.25">
      <c r="D159" s="183"/>
    </row>
    <row r="160" spans="4:4"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bJ9l4wnbPyE78wG+qEdg9Loi4mRUlmYhOsbm/s49FUY7BUSncpbUwqQbQ/0ejz6Hws2ydkLI8iQAGTfFIRrEig==" saltValue="l3dBBnj/QONp0VzQUOSimw==" spinCount="100000" sheet="1"/>
  <mergeCells count="15">
    <mergeCell ref="C29:G29"/>
    <mergeCell ref="C31:G31"/>
    <mergeCell ref="C33:G33"/>
    <mergeCell ref="C15:G15"/>
    <mergeCell ref="C17:G17"/>
    <mergeCell ref="C19:G19"/>
    <mergeCell ref="F21:G21"/>
    <mergeCell ref="C23:G23"/>
    <mergeCell ref="C25:G25"/>
    <mergeCell ref="A1:G1"/>
    <mergeCell ref="C7:G7"/>
    <mergeCell ref="F8:G8"/>
    <mergeCell ref="C10:G10"/>
    <mergeCell ref="C11:G11"/>
    <mergeCell ref="C13:G13"/>
  </mergeCells>
  <pageMargins left="0.59055118110236204" right="0.39370078740157499"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56</v>
      </c>
      <c r="C2" s="162" t="s">
        <v>57</v>
      </c>
      <c r="D2" s="92"/>
      <c r="E2" s="92"/>
      <c r="F2" s="92"/>
      <c r="G2" s="26" t="s">
        <v>15</v>
      </c>
      <c r="H2" s="277" t="s">
        <v>58</v>
      </c>
      <c r="O2" s="8" t="s">
        <v>253</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01</v>
      </c>
      <c r="H6" s="35"/>
    </row>
    <row r="7" spans="1:15" ht="15.65" customHeight="1" x14ac:dyDescent="0.3">
      <c r="B7" s="93" t="str">
        <f>C2</f>
        <v>Zásobník sněhu</v>
      </c>
      <c r="C7" s="94"/>
      <c r="D7" s="94"/>
      <c r="E7" s="94"/>
      <c r="F7" s="94"/>
      <c r="G7" s="94"/>
      <c r="H7" s="35"/>
    </row>
    <row r="8" spans="1:15" ht="12.75" customHeight="1" x14ac:dyDescent="0.25">
      <c r="H8" s="35"/>
    </row>
    <row r="9" spans="1:15" ht="12.75" customHeight="1" x14ac:dyDescent="0.25">
      <c r="A9" s="32" t="s">
        <v>27</v>
      </c>
      <c r="B9" s="166" t="s">
        <v>254</v>
      </c>
      <c r="C9" s="166" t="s">
        <v>255</v>
      </c>
      <c r="D9" s="32"/>
      <c r="E9" s="32"/>
      <c r="F9" s="32"/>
      <c r="G9" s="32"/>
      <c r="H9" s="36"/>
      <c r="I9" s="32"/>
      <c r="J9" s="32"/>
    </row>
    <row r="10" spans="1:15" ht="12.75" customHeight="1" x14ac:dyDescent="0.25">
      <c r="A10" s="32"/>
      <c r="B10" s="166" t="s">
        <v>256</v>
      </c>
      <c r="C10" s="166" t="s">
        <v>257</v>
      </c>
      <c r="D10" s="32"/>
      <c r="E10" s="32"/>
      <c r="F10" s="32"/>
      <c r="G10" s="32"/>
      <c r="H10" s="36"/>
      <c r="I10" s="32"/>
      <c r="J10" s="32"/>
    </row>
    <row r="11" spans="1:15" ht="12.75" customHeight="1" x14ac:dyDescent="0.25">
      <c r="A11" s="32"/>
      <c r="B11" s="166" t="s">
        <v>258</v>
      </c>
      <c r="C11" s="166" t="s">
        <v>259</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260</v>
      </c>
      <c r="C13" s="166" t="s">
        <v>261</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58</v>
      </c>
      <c r="C15" s="166" t="s">
        <v>262</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263</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56</v>
      </c>
      <c r="B21" s="168" t="s">
        <v>57</v>
      </c>
      <c r="C21" s="167"/>
      <c r="D21" s="167"/>
      <c r="E21" s="167"/>
      <c r="F21" s="167"/>
      <c r="G21" s="169"/>
      <c r="H21" s="171">
        <f>'SO 01 SO 01 Pol'!G463</f>
        <v>0</v>
      </c>
      <c r="I21" s="32"/>
      <c r="J21" s="32"/>
      <c r="O21">
        <f>'SO 01 SO 01 Pol'!AN464</f>
        <v>0</v>
      </c>
      <c r="P21">
        <f>'SO 01 SO 01 Pol'!AO464</f>
        <v>0</v>
      </c>
    </row>
    <row r="22" spans="1:55" ht="12.75" customHeight="1" thickBot="1" x14ac:dyDescent="0.3">
      <c r="A22" s="177"/>
      <c r="B22" s="178" t="s">
        <v>180</v>
      </c>
      <c r="C22" s="179"/>
      <c r="D22" s="180" t="str">
        <f>B2</f>
        <v>SO 01</v>
      </c>
      <c r="E22" s="179"/>
      <c r="F22" s="179"/>
      <c r="G22" s="181"/>
      <c r="H22" s="182">
        <f>SUM(H21:H21)</f>
        <v>0</v>
      </c>
      <c r="I22" s="32"/>
      <c r="J22" s="32"/>
    </row>
    <row r="23" spans="1:55" ht="12.75" customHeight="1" x14ac:dyDescent="0.25">
      <c r="A23" s="32"/>
      <c r="B23" s="32"/>
      <c r="C23" s="32"/>
      <c r="D23" s="32"/>
      <c r="E23" s="32"/>
      <c r="F23" s="32"/>
      <c r="G23" s="32"/>
      <c r="H23" s="36"/>
      <c r="I23" s="32"/>
      <c r="J23" s="32"/>
    </row>
    <row r="24" spans="1:55" ht="13.3" thickBot="1" x14ac:dyDescent="0.3">
      <c r="A24" s="163" t="s">
        <v>250</v>
      </c>
      <c r="B24" s="164"/>
      <c r="C24" s="164"/>
      <c r="D24" s="210" t="s">
        <v>56</v>
      </c>
      <c r="E24" s="274" t="s">
        <v>57</v>
      </c>
      <c r="F24" s="274"/>
      <c r="G24" s="274"/>
      <c r="H24" s="274"/>
      <c r="I24" s="32"/>
      <c r="J24" s="32"/>
      <c r="BC24" s="132" t="str">
        <f>E24</f>
        <v>Zásobník sněhu</v>
      </c>
    </row>
    <row r="25" spans="1:55" ht="12.75" customHeight="1" x14ac:dyDescent="0.25">
      <c r="A25" s="172" t="s">
        <v>251</v>
      </c>
      <c r="B25" s="173"/>
      <c r="C25" s="174"/>
      <c r="D25" s="174"/>
      <c r="E25" s="174"/>
      <c r="F25" s="174"/>
      <c r="G25" s="175"/>
      <c r="H25" s="176" t="s">
        <v>178</v>
      </c>
      <c r="I25" s="32"/>
      <c r="J25" s="32"/>
    </row>
    <row r="26" spans="1:55" ht="12.75" customHeight="1" x14ac:dyDescent="0.25">
      <c r="A26" s="170" t="s">
        <v>119</v>
      </c>
      <c r="B26" s="168" t="s">
        <v>120</v>
      </c>
      <c r="C26" s="167"/>
      <c r="D26" s="167"/>
      <c r="E26" s="167"/>
      <c r="F26" s="167"/>
      <c r="G26" s="169"/>
      <c r="H26" s="275">
        <f>'SO 01 SO 01 Pol'!F8</f>
        <v>0</v>
      </c>
      <c r="I26" s="32"/>
      <c r="J26" s="32"/>
    </row>
    <row r="27" spans="1:55" ht="12.75" customHeight="1" x14ac:dyDescent="0.25">
      <c r="A27" s="170" t="s">
        <v>121</v>
      </c>
      <c r="B27" s="168" t="s">
        <v>122</v>
      </c>
      <c r="C27" s="167"/>
      <c r="D27" s="167"/>
      <c r="E27" s="167"/>
      <c r="F27" s="167"/>
      <c r="G27" s="169"/>
      <c r="H27" s="275">
        <f>'SO 01 SO 01 Pol'!F37</f>
        <v>0</v>
      </c>
      <c r="I27" s="32"/>
      <c r="J27" s="32"/>
    </row>
    <row r="28" spans="1:55" ht="12.75" customHeight="1" x14ac:dyDescent="0.25">
      <c r="A28" s="170" t="s">
        <v>123</v>
      </c>
      <c r="B28" s="168" t="s">
        <v>124</v>
      </c>
      <c r="C28" s="167"/>
      <c r="D28" s="167"/>
      <c r="E28" s="167"/>
      <c r="F28" s="167"/>
      <c r="G28" s="169"/>
      <c r="H28" s="275">
        <f>'SO 01 SO 01 Pol'!F85</f>
        <v>0</v>
      </c>
      <c r="I28" s="32"/>
      <c r="J28" s="32"/>
    </row>
    <row r="29" spans="1:55" ht="12.75" customHeight="1" x14ac:dyDescent="0.25">
      <c r="A29" s="170" t="s">
        <v>125</v>
      </c>
      <c r="B29" s="168" t="s">
        <v>126</v>
      </c>
      <c r="C29" s="167"/>
      <c r="D29" s="167"/>
      <c r="E29" s="167"/>
      <c r="F29" s="167"/>
      <c r="G29" s="169"/>
      <c r="H29" s="275">
        <f>'SO 01 SO 01 Pol'!F92</f>
        <v>0</v>
      </c>
      <c r="I29" s="32"/>
      <c r="J29" s="32"/>
    </row>
    <row r="30" spans="1:55" ht="12.75" customHeight="1" x14ac:dyDescent="0.25">
      <c r="A30" s="170" t="s">
        <v>127</v>
      </c>
      <c r="B30" s="168" t="s">
        <v>128</v>
      </c>
      <c r="C30" s="167"/>
      <c r="D30" s="167"/>
      <c r="E30" s="167"/>
      <c r="F30" s="167"/>
      <c r="G30" s="169"/>
      <c r="H30" s="275">
        <f>'SO 01 SO 01 Pol'!F175</f>
        <v>0</v>
      </c>
      <c r="I30" s="32"/>
      <c r="J30" s="32"/>
    </row>
    <row r="31" spans="1:55" ht="12.75" customHeight="1" x14ac:dyDescent="0.25">
      <c r="A31" s="170" t="s">
        <v>129</v>
      </c>
      <c r="B31" s="168" t="s">
        <v>130</v>
      </c>
      <c r="C31" s="167"/>
      <c r="D31" s="167"/>
      <c r="E31" s="167"/>
      <c r="F31" s="167"/>
      <c r="G31" s="169"/>
      <c r="H31" s="275">
        <f>'SO 01 SO 01 Pol'!F221</f>
        <v>0</v>
      </c>
      <c r="I31" s="32"/>
      <c r="J31" s="32"/>
    </row>
    <row r="32" spans="1:55" ht="12.75" customHeight="1" x14ac:dyDescent="0.25">
      <c r="A32" s="170" t="s">
        <v>131</v>
      </c>
      <c r="B32" s="168" t="s">
        <v>132</v>
      </c>
      <c r="C32" s="167"/>
      <c r="D32" s="167"/>
      <c r="E32" s="167"/>
      <c r="F32" s="167"/>
      <c r="G32" s="169"/>
      <c r="H32" s="275">
        <f>'SO 01 SO 01 Pol'!F237</f>
        <v>0</v>
      </c>
      <c r="I32" s="32"/>
      <c r="J32" s="32"/>
    </row>
    <row r="33" spans="1:10" ht="12.75" customHeight="1" x14ac:dyDescent="0.25">
      <c r="A33" s="170" t="s">
        <v>135</v>
      </c>
      <c r="B33" s="168" t="s">
        <v>136</v>
      </c>
      <c r="C33" s="167"/>
      <c r="D33" s="167"/>
      <c r="E33" s="167"/>
      <c r="F33" s="167"/>
      <c r="G33" s="169"/>
      <c r="H33" s="275">
        <f>'SO 01 SO 01 Pol'!F247</f>
        <v>0</v>
      </c>
      <c r="I33" s="32"/>
      <c r="J33" s="32"/>
    </row>
    <row r="34" spans="1:10" ht="12.75" customHeight="1" x14ac:dyDescent="0.25">
      <c r="A34" s="170" t="s">
        <v>139</v>
      </c>
      <c r="B34" s="168" t="s">
        <v>140</v>
      </c>
      <c r="C34" s="167"/>
      <c r="D34" s="167"/>
      <c r="E34" s="167"/>
      <c r="F34" s="167"/>
      <c r="G34" s="169"/>
      <c r="H34" s="275">
        <f>'SO 01 SO 01 Pol'!F268</f>
        <v>0</v>
      </c>
      <c r="I34" s="32"/>
      <c r="J34" s="32"/>
    </row>
    <row r="35" spans="1:10" ht="12.75" customHeight="1" x14ac:dyDescent="0.25">
      <c r="A35" s="170" t="s">
        <v>141</v>
      </c>
      <c r="B35" s="168" t="s">
        <v>142</v>
      </c>
      <c r="C35" s="167"/>
      <c r="D35" s="167"/>
      <c r="E35" s="167"/>
      <c r="F35" s="167"/>
      <c r="G35" s="169"/>
      <c r="H35" s="275">
        <f>'SO 01 SO 01 Pol'!F315</f>
        <v>0</v>
      </c>
      <c r="I35" s="32"/>
      <c r="J35" s="32"/>
    </row>
    <row r="36" spans="1:10" ht="12.75" customHeight="1" x14ac:dyDescent="0.25">
      <c r="A36" s="170" t="s">
        <v>149</v>
      </c>
      <c r="B36" s="168" t="s">
        <v>150</v>
      </c>
      <c r="C36" s="167"/>
      <c r="D36" s="167"/>
      <c r="E36" s="167"/>
      <c r="F36" s="167"/>
      <c r="G36" s="169"/>
      <c r="H36" s="275">
        <f>'SO 01 SO 01 Pol'!F322</f>
        <v>0</v>
      </c>
      <c r="I36" s="32"/>
      <c r="J36" s="32"/>
    </row>
    <row r="37" spans="1:10" ht="12.75" customHeight="1" x14ac:dyDescent="0.25">
      <c r="A37" s="170" t="s">
        <v>153</v>
      </c>
      <c r="B37" s="168" t="s">
        <v>154</v>
      </c>
      <c r="C37" s="167"/>
      <c r="D37" s="167"/>
      <c r="E37" s="167"/>
      <c r="F37" s="167"/>
      <c r="G37" s="169"/>
      <c r="H37" s="275">
        <f>'SO 01 SO 01 Pol'!F336</f>
        <v>0</v>
      </c>
      <c r="I37" s="32"/>
      <c r="J37" s="32"/>
    </row>
    <row r="38" spans="1:10" ht="12.75" customHeight="1" x14ac:dyDescent="0.25">
      <c r="A38" s="170" t="s">
        <v>155</v>
      </c>
      <c r="B38" s="168" t="s">
        <v>156</v>
      </c>
      <c r="C38" s="167"/>
      <c r="D38" s="167"/>
      <c r="E38" s="167"/>
      <c r="F38" s="167"/>
      <c r="G38" s="169"/>
      <c r="H38" s="275">
        <f>'SO 01 SO 01 Pol'!F384</f>
        <v>0</v>
      </c>
      <c r="I38" s="32"/>
      <c r="J38" s="32"/>
    </row>
    <row r="39" spans="1:10" ht="12.75" customHeight="1" x14ac:dyDescent="0.25">
      <c r="A39" s="170" t="s">
        <v>157</v>
      </c>
      <c r="B39" s="168" t="s">
        <v>158</v>
      </c>
      <c r="C39" s="167"/>
      <c r="D39" s="167"/>
      <c r="E39" s="167"/>
      <c r="F39" s="167"/>
      <c r="G39" s="169"/>
      <c r="H39" s="275">
        <f>'SO 01 SO 01 Pol'!F391</f>
        <v>0</v>
      </c>
      <c r="I39" s="32"/>
      <c r="J39" s="32"/>
    </row>
    <row r="40" spans="1:10" ht="12.75" customHeight="1" x14ac:dyDescent="0.25">
      <c r="A40" s="170" t="s">
        <v>159</v>
      </c>
      <c r="B40" s="168" t="s">
        <v>160</v>
      </c>
      <c r="C40" s="167"/>
      <c r="D40" s="167"/>
      <c r="E40" s="167"/>
      <c r="F40" s="167"/>
      <c r="G40" s="169"/>
      <c r="H40" s="275">
        <f>'SO 01 SO 01 Pol'!F443</f>
        <v>0</v>
      </c>
      <c r="I40" s="32"/>
      <c r="J40" s="32"/>
    </row>
    <row r="41" spans="1:10" ht="12.75" customHeight="1" x14ac:dyDescent="0.25">
      <c r="A41" s="170" t="s">
        <v>161</v>
      </c>
      <c r="B41" s="168" t="s">
        <v>162</v>
      </c>
      <c r="C41" s="167"/>
      <c r="D41" s="167"/>
      <c r="E41" s="167"/>
      <c r="F41" s="167"/>
      <c r="G41" s="169"/>
      <c r="H41" s="275">
        <f>'SO 01 SO 01 Pol'!F454</f>
        <v>0</v>
      </c>
      <c r="I41" s="32"/>
      <c r="J41" s="32"/>
    </row>
    <row r="42" spans="1:10" ht="12.75" customHeight="1" thickBot="1" x14ac:dyDescent="0.3">
      <c r="A42" s="177"/>
      <c r="B42" s="178" t="s">
        <v>252</v>
      </c>
      <c r="C42" s="179"/>
      <c r="D42" s="180" t="str">
        <f>D24</f>
        <v>SO 01</v>
      </c>
      <c r="E42" s="179"/>
      <c r="F42" s="179"/>
      <c r="G42" s="181"/>
      <c r="H42" s="276">
        <f>SUM(H26:H41)</f>
        <v>0</v>
      </c>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44ar0tqKWXGR4gcQOU9GmNIK7RwUfTUN7y26HdWQ/ST8fDdgtHGiIWhZ9qvef91F8NsI9DDqzrR5Qf9Axd4UpQ==" saltValue="ifQOz9D3jwckN+1uFkQsDg==" spinCount="100000" sheet="1"/>
  <mergeCells count="4">
    <mergeCell ref="C2:F2"/>
    <mergeCell ref="A4:H4"/>
    <mergeCell ref="B7:G7"/>
    <mergeCell ref="E24:H24"/>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264</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56</v>
      </c>
      <c r="C3" s="214" t="s">
        <v>57</v>
      </c>
      <c r="D3" s="187"/>
      <c r="E3" s="186"/>
      <c r="F3" s="186"/>
      <c r="G3" s="189"/>
      <c r="AC3" s="8" t="s">
        <v>253</v>
      </c>
    </row>
    <row r="4" spans="1:60" ht="13.3" thickBot="1" x14ac:dyDescent="0.3">
      <c r="A4" s="196" t="s">
        <v>32</v>
      </c>
      <c r="B4" s="197" t="s">
        <v>56</v>
      </c>
      <c r="C4" s="215" t="s">
        <v>57</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119</v>
      </c>
      <c r="C8" s="241" t="s">
        <v>120</v>
      </c>
      <c r="D8" s="222"/>
      <c r="E8" s="226"/>
      <c r="F8" s="230">
        <f>SUM(G9:G36)</f>
        <v>0</v>
      </c>
      <c r="G8" s="231"/>
      <c r="H8" s="232"/>
      <c r="I8" s="254"/>
      <c r="AE8" t="s">
        <v>188</v>
      </c>
    </row>
    <row r="9" spans="1:60" outlineLevel="1" x14ac:dyDescent="0.25">
      <c r="A9" s="253"/>
      <c r="B9" s="278" t="s">
        <v>265</v>
      </c>
      <c r="C9" s="288"/>
      <c r="D9" s="280"/>
      <c r="E9" s="282"/>
      <c r="F9" s="285"/>
      <c r="G9" s="286"/>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9" t="s">
        <v>266</v>
      </c>
      <c r="C10" s="289"/>
      <c r="D10" s="292"/>
      <c r="E10" s="293"/>
      <c r="F10" s="294"/>
      <c r="G10" s="28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267</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s jejich vykopáním nebo vytrháním, s přesekáním kořenů a s případným nutným přemístěním pařezů na hromady do vzdálenosti do 50 m nebo s naložením na dopravní prostředek,</v>
      </c>
      <c r="BA10" s="206"/>
      <c r="BB10" s="206"/>
      <c r="BC10" s="206"/>
      <c r="BD10" s="206"/>
      <c r="BE10" s="206"/>
      <c r="BF10" s="206"/>
      <c r="BG10" s="206"/>
      <c r="BH10" s="206"/>
    </row>
    <row r="11" spans="1:60" outlineLevel="1" x14ac:dyDescent="0.25">
      <c r="A11" s="253"/>
      <c r="B11" s="279" t="s">
        <v>268</v>
      </c>
      <c r="C11" s="289"/>
      <c r="D11" s="292"/>
      <c r="E11" s="293"/>
      <c r="F11" s="294"/>
      <c r="G11" s="287"/>
      <c r="H11" s="235"/>
      <c r="I11" s="255"/>
      <c r="J11" s="206"/>
      <c r="K11" s="206"/>
      <c r="L11" s="206"/>
      <c r="M11" s="206"/>
      <c r="N11" s="206"/>
      <c r="O11" s="206"/>
      <c r="P11" s="206"/>
      <c r="Q11" s="206"/>
      <c r="R11" s="206"/>
      <c r="S11" s="206"/>
      <c r="T11" s="206"/>
      <c r="U11" s="206"/>
      <c r="V11" s="206"/>
      <c r="W11" s="206"/>
      <c r="X11" s="206"/>
      <c r="Y11" s="206"/>
      <c r="Z11" s="206"/>
      <c r="AA11" s="206"/>
      <c r="AB11" s="206"/>
      <c r="AC11" s="206">
        <v>1</v>
      </c>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2">
        <v>1</v>
      </c>
      <c r="B12" s="220" t="s">
        <v>269</v>
      </c>
      <c r="C12" s="242" t="s">
        <v>270</v>
      </c>
      <c r="D12" s="223" t="s">
        <v>271</v>
      </c>
      <c r="E12" s="227">
        <v>50</v>
      </c>
      <c r="F12" s="233"/>
      <c r="G12" s="234">
        <f>ROUND(E12*F12,2)</f>
        <v>0</v>
      </c>
      <c r="H12" s="235" t="s">
        <v>272</v>
      </c>
      <c r="I12" s="255" t="s">
        <v>192</v>
      </c>
      <c r="J12" s="206"/>
      <c r="K12" s="206"/>
      <c r="L12" s="206"/>
      <c r="M12" s="206"/>
      <c r="N12" s="206"/>
      <c r="O12" s="206"/>
      <c r="P12" s="206"/>
      <c r="Q12" s="206"/>
      <c r="R12" s="206"/>
      <c r="S12" s="206"/>
      <c r="T12" s="206"/>
      <c r="U12" s="206"/>
      <c r="V12" s="206"/>
      <c r="W12" s="206"/>
      <c r="X12" s="206"/>
      <c r="Y12" s="206"/>
      <c r="Z12" s="206"/>
      <c r="AA12" s="206"/>
      <c r="AB12" s="206"/>
      <c r="AC12" s="206"/>
      <c r="AD12" s="206"/>
      <c r="AE12" s="206" t="s">
        <v>273</v>
      </c>
      <c r="AF12" s="206"/>
      <c r="AG12" s="206"/>
      <c r="AH12" s="206"/>
      <c r="AI12" s="206"/>
      <c r="AJ12" s="206"/>
      <c r="AK12" s="206"/>
      <c r="AL12" s="206"/>
      <c r="AM12" s="206">
        <v>21</v>
      </c>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4" t="s">
        <v>274</v>
      </c>
      <c r="D13" s="225"/>
      <c r="E13" s="229"/>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44" t="s">
        <v>275</v>
      </c>
      <c r="D14" s="225"/>
      <c r="E14" s="229"/>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44" t="s">
        <v>276</v>
      </c>
      <c r="D15" s="225"/>
      <c r="E15" s="229">
        <v>50</v>
      </c>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79" t="s">
        <v>265</v>
      </c>
      <c r="C16" s="289"/>
      <c r="D16" s="292"/>
      <c r="E16" s="293"/>
      <c r="F16" s="294"/>
      <c r="G16" s="287"/>
      <c r="H16" s="235"/>
      <c r="I16" s="255"/>
      <c r="J16" s="206"/>
      <c r="K16" s="206"/>
      <c r="L16" s="206"/>
      <c r="M16" s="206"/>
      <c r="N16" s="206"/>
      <c r="O16" s="206"/>
      <c r="P16" s="206"/>
      <c r="Q16" s="206"/>
      <c r="R16" s="206"/>
      <c r="S16" s="206"/>
      <c r="T16" s="206"/>
      <c r="U16" s="206"/>
      <c r="V16" s="206"/>
      <c r="W16" s="206"/>
      <c r="X16" s="206"/>
      <c r="Y16" s="206"/>
      <c r="Z16" s="206"/>
      <c r="AA16" s="206"/>
      <c r="AB16" s="206"/>
      <c r="AC16" s="206">
        <v>0</v>
      </c>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ht="20.5" outlineLevel="1" x14ac:dyDescent="0.25">
      <c r="A17" s="253"/>
      <c r="B17" s="279" t="s">
        <v>266</v>
      </c>
      <c r="C17" s="289"/>
      <c r="D17" s="292"/>
      <c r="E17" s="293"/>
      <c r="F17" s="294"/>
      <c r="G17" s="287"/>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t="s">
        <v>267</v>
      </c>
      <c r="AF17" s="206"/>
      <c r="AG17" s="206"/>
      <c r="AH17" s="206"/>
      <c r="AI17" s="206"/>
      <c r="AJ17" s="206"/>
      <c r="AK17" s="206"/>
      <c r="AL17" s="206"/>
      <c r="AM17" s="206"/>
      <c r="AN17" s="206"/>
      <c r="AO17" s="206"/>
      <c r="AP17" s="206"/>
      <c r="AQ17" s="206"/>
      <c r="AR17" s="206"/>
      <c r="AS17" s="206"/>
      <c r="AT17" s="206"/>
      <c r="AU17" s="206"/>
      <c r="AV17" s="206"/>
      <c r="AW17" s="206"/>
      <c r="AX17" s="206"/>
      <c r="AY17" s="206"/>
      <c r="AZ17" s="211" t="str">
        <f>B17</f>
        <v>s jejich vykopáním nebo vytrháním, s přesekáním kořenů a s případným nutným přemístěním pařezů na hromady do vzdálenosti do 50 m nebo s naložením na dopravní prostředek,</v>
      </c>
      <c r="BA17" s="206"/>
      <c r="BB17" s="206"/>
      <c r="BC17" s="206"/>
      <c r="BD17" s="206"/>
      <c r="BE17" s="206"/>
      <c r="BF17" s="206"/>
      <c r="BG17" s="206"/>
      <c r="BH17" s="206"/>
    </row>
    <row r="18" spans="1:60" outlineLevel="1" x14ac:dyDescent="0.25">
      <c r="A18" s="253"/>
      <c r="B18" s="279" t="s">
        <v>268</v>
      </c>
      <c r="C18" s="289"/>
      <c r="D18" s="292"/>
      <c r="E18" s="293"/>
      <c r="F18" s="294"/>
      <c r="G18" s="287"/>
      <c r="H18" s="235"/>
      <c r="I18" s="255"/>
      <c r="J18" s="206"/>
      <c r="K18" s="206"/>
      <c r="L18" s="206"/>
      <c r="M18" s="206"/>
      <c r="N18" s="206"/>
      <c r="O18" s="206"/>
      <c r="P18" s="206"/>
      <c r="Q18" s="206"/>
      <c r="R18" s="206"/>
      <c r="S18" s="206"/>
      <c r="T18" s="206"/>
      <c r="U18" s="206"/>
      <c r="V18" s="206"/>
      <c r="W18" s="206"/>
      <c r="X18" s="206"/>
      <c r="Y18" s="206"/>
      <c r="Z18" s="206"/>
      <c r="AA18" s="206"/>
      <c r="AB18" s="206"/>
      <c r="AC18" s="206">
        <v>1</v>
      </c>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2">
        <v>2</v>
      </c>
      <c r="B19" s="220" t="s">
        <v>277</v>
      </c>
      <c r="C19" s="242" t="s">
        <v>278</v>
      </c>
      <c r="D19" s="223" t="s">
        <v>271</v>
      </c>
      <c r="E19" s="227">
        <v>50</v>
      </c>
      <c r="F19" s="233"/>
      <c r="G19" s="234">
        <f>ROUND(E19*F19,2)</f>
        <v>0</v>
      </c>
      <c r="H19" s="235" t="s">
        <v>272</v>
      </c>
      <c r="I19" s="255" t="s">
        <v>192</v>
      </c>
      <c r="J19" s="206"/>
      <c r="K19" s="206"/>
      <c r="L19" s="206"/>
      <c r="M19" s="206"/>
      <c r="N19" s="206"/>
      <c r="O19" s="206"/>
      <c r="P19" s="206"/>
      <c r="Q19" s="206"/>
      <c r="R19" s="206"/>
      <c r="S19" s="206"/>
      <c r="T19" s="206"/>
      <c r="U19" s="206"/>
      <c r="V19" s="206"/>
      <c r="W19" s="206"/>
      <c r="X19" s="206"/>
      <c r="Y19" s="206"/>
      <c r="Z19" s="206"/>
      <c r="AA19" s="206"/>
      <c r="AB19" s="206"/>
      <c r="AC19" s="206"/>
      <c r="AD19" s="206"/>
      <c r="AE19" s="206" t="s">
        <v>273</v>
      </c>
      <c r="AF19" s="206"/>
      <c r="AG19" s="206"/>
      <c r="AH19" s="206"/>
      <c r="AI19" s="206"/>
      <c r="AJ19" s="206"/>
      <c r="AK19" s="206"/>
      <c r="AL19" s="206"/>
      <c r="AM19" s="206">
        <v>21</v>
      </c>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274</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275</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276</v>
      </c>
      <c r="D22" s="225"/>
      <c r="E22" s="229">
        <v>50</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79" t="s">
        <v>265</v>
      </c>
      <c r="C23" s="289"/>
      <c r="D23" s="292"/>
      <c r="E23" s="293"/>
      <c r="F23" s="294"/>
      <c r="G23" s="287"/>
      <c r="H23" s="235"/>
      <c r="I23" s="255"/>
      <c r="J23" s="206"/>
      <c r="K23" s="206"/>
      <c r="L23" s="206"/>
      <c r="M23" s="206"/>
      <c r="N23" s="206"/>
      <c r="O23" s="206"/>
      <c r="P23" s="206"/>
      <c r="Q23" s="206"/>
      <c r="R23" s="206"/>
      <c r="S23" s="206"/>
      <c r="T23" s="206"/>
      <c r="U23" s="206"/>
      <c r="V23" s="206"/>
      <c r="W23" s="206"/>
      <c r="X23" s="206"/>
      <c r="Y23" s="206"/>
      <c r="Z23" s="206"/>
      <c r="AA23" s="206"/>
      <c r="AB23" s="206"/>
      <c r="AC23" s="206">
        <v>0</v>
      </c>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ht="20.5" outlineLevel="1" x14ac:dyDescent="0.25">
      <c r="A24" s="253"/>
      <c r="B24" s="279" t="s">
        <v>266</v>
      </c>
      <c r="C24" s="289"/>
      <c r="D24" s="292"/>
      <c r="E24" s="293"/>
      <c r="F24" s="294"/>
      <c r="G24" s="287"/>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t="s">
        <v>267</v>
      </c>
      <c r="AF24" s="206"/>
      <c r="AG24" s="206"/>
      <c r="AH24" s="206"/>
      <c r="AI24" s="206"/>
      <c r="AJ24" s="206"/>
      <c r="AK24" s="206"/>
      <c r="AL24" s="206"/>
      <c r="AM24" s="206"/>
      <c r="AN24" s="206"/>
      <c r="AO24" s="206"/>
      <c r="AP24" s="206"/>
      <c r="AQ24" s="206"/>
      <c r="AR24" s="206"/>
      <c r="AS24" s="206"/>
      <c r="AT24" s="206"/>
      <c r="AU24" s="206"/>
      <c r="AV24" s="206"/>
      <c r="AW24" s="206"/>
      <c r="AX24" s="206"/>
      <c r="AY24" s="206"/>
      <c r="AZ24" s="211" t="str">
        <f>B24</f>
        <v>s jejich vykopáním nebo vytrháním, s přesekáním kořenů a s případným nutným přemístěním pařezů na hromady do vzdálenosti do 50 m nebo s naložením na dopravní prostředek,</v>
      </c>
      <c r="BA24" s="206"/>
      <c r="BB24" s="206"/>
      <c r="BC24" s="206"/>
      <c r="BD24" s="206"/>
      <c r="BE24" s="206"/>
      <c r="BF24" s="206"/>
      <c r="BG24" s="206"/>
      <c r="BH24" s="206"/>
    </row>
    <row r="25" spans="1:60" outlineLevel="1" x14ac:dyDescent="0.25">
      <c r="A25" s="253"/>
      <c r="B25" s="279" t="s">
        <v>268</v>
      </c>
      <c r="C25" s="289"/>
      <c r="D25" s="292"/>
      <c r="E25" s="293"/>
      <c r="F25" s="294"/>
      <c r="G25" s="287"/>
      <c r="H25" s="235"/>
      <c r="I25" s="255"/>
      <c r="J25" s="206"/>
      <c r="K25" s="206"/>
      <c r="L25" s="206"/>
      <c r="M25" s="206"/>
      <c r="N25" s="206"/>
      <c r="O25" s="206"/>
      <c r="P25" s="206"/>
      <c r="Q25" s="206"/>
      <c r="R25" s="206"/>
      <c r="S25" s="206"/>
      <c r="T25" s="206"/>
      <c r="U25" s="206"/>
      <c r="V25" s="206"/>
      <c r="W25" s="206"/>
      <c r="X25" s="206"/>
      <c r="Y25" s="206"/>
      <c r="Z25" s="206"/>
      <c r="AA25" s="206"/>
      <c r="AB25" s="206"/>
      <c r="AC25" s="206">
        <v>1</v>
      </c>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2">
        <v>3</v>
      </c>
      <c r="B26" s="220" t="s">
        <v>279</v>
      </c>
      <c r="C26" s="242" t="s">
        <v>280</v>
      </c>
      <c r="D26" s="223" t="s">
        <v>271</v>
      </c>
      <c r="E26" s="227">
        <v>50</v>
      </c>
      <c r="F26" s="233"/>
      <c r="G26" s="234">
        <f>ROUND(E26*F26,2)</f>
        <v>0</v>
      </c>
      <c r="H26" s="235" t="s">
        <v>272</v>
      </c>
      <c r="I26" s="255" t="s">
        <v>192</v>
      </c>
      <c r="J26" s="206"/>
      <c r="K26" s="206"/>
      <c r="L26" s="206"/>
      <c r="M26" s="206"/>
      <c r="N26" s="206"/>
      <c r="O26" s="206"/>
      <c r="P26" s="206"/>
      <c r="Q26" s="206"/>
      <c r="R26" s="206"/>
      <c r="S26" s="206"/>
      <c r="T26" s="206"/>
      <c r="U26" s="206"/>
      <c r="V26" s="206"/>
      <c r="W26" s="206"/>
      <c r="X26" s="206"/>
      <c r="Y26" s="206"/>
      <c r="Z26" s="206"/>
      <c r="AA26" s="206"/>
      <c r="AB26" s="206"/>
      <c r="AC26" s="206"/>
      <c r="AD26" s="206"/>
      <c r="AE26" s="206" t="s">
        <v>273</v>
      </c>
      <c r="AF26" s="206"/>
      <c r="AG26" s="206"/>
      <c r="AH26" s="206"/>
      <c r="AI26" s="206"/>
      <c r="AJ26" s="206"/>
      <c r="AK26" s="206"/>
      <c r="AL26" s="206"/>
      <c r="AM26" s="206">
        <v>21</v>
      </c>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274</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275</v>
      </c>
      <c r="D28" s="225"/>
      <c r="E28" s="229"/>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4" t="s">
        <v>276</v>
      </c>
      <c r="D29" s="225"/>
      <c r="E29" s="229">
        <v>50</v>
      </c>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79" t="s">
        <v>265</v>
      </c>
      <c r="C30" s="289"/>
      <c r="D30" s="292"/>
      <c r="E30" s="293"/>
      <c r="F30" s="294"/>
      <c r="G30" s="287"/>
      <c r="H30" s="235"/>
      <c r="I30" s="255"/>
      <c r="J30" s="206"/>
      <c r="K30" s="206"/>
      <c r="L30" s="206"/>
      <c r="M30" s="206"/>
      <c r="N30" s="206"/>
      <c r="O30" s="206"/>
      <c r="P30" s="206"/>
      <c r="Q30" s="206"/>
      <c r="R30" s="206"/>
      <c r="S30" s="206"/>
      <c r="T30" s="206"/>
      <c r="U30" s="206"/>
      <c r="V30" s="206"/>
      <c r="W30" s="206"/>
      <c r="X30" s="206"/>
      <c r="Y30" s="206"/>
      <c r="Z30" s="206"/>
      <c r="AA30" s="206"/>
      <c r="AB30" s="206"/>
      <c r="AC30" s="206">
        <v>0</v>
      </c>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ht="20.5" outlineLevel="1" x14ac:dyDescent="0.25">
      <c r="A31" s="253"/>
      <c r="B31" s="279" t="s">
        <v>266</v>
      </c>
      <c r="C31" s="289"/>
      <c r="D31" s="292"/>
      <c r="E31" s="293"/>
      <c r="F31" s="294"/>
      <c r="G31" s="287"/>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t="s">
        <v>267</v>
      </c>
      <c r="AF31" s="206"/>
      <c r="AG31" s="206"/>
      <c r="AH31" s="206"/>
      <c r="AI31" s="206"/>
      <c r="AJ31" s="206"/>
      <c r="AK31" s="206"/>
      <c r="AL31" s="206"/>
      <c r="AM31" s="206"/>
      <c r="AN31" s="206"/>
      <c r="AO31" s="206"/>
      <c r="AP31" s="206"/>
      <c r="AQ31" s="206"/>
      <c r="AR31" s="206"/>
      <c r="AS31" s="206"/>
      <c r="AT31" s="206"/>
      <c r="AU31" s="206"/>
      <c r="AV31" s="206"/>
      <c r="AW31" s="206"/>
      <c r="AX31" s="206"/>
      <c r="AY31" s="206"/>
      <c r="AZ31" s="211" t="str">
        <f>B31</f>
        <v>s jejich vykopáním nebo vytrháním, s přesekáním kořenů a s případným nutným přemístěním pařezů na hromady do vzdálenosti do 50 m nebo s naložením na dopravní prostředek,</v>
      </c>
      <c r="BA31" s="206"/>
      <c r="BB31" s="206"/>
      <c r="BC31" s="206"/>
      <c r="BD31" s="206"/>
      <c r="BE31" s="206"/>
      <c r="BF31" s="206"/>
      <c r="BG31" s="206"/>
      <c r="BH31" s="206"/>
    </row>
    <row r="32" spans="1:60" outlineLevel="1" x14ac:dyDescent="0.25">
      <c r="A32" s="253"/>
      <c r="B32" s="279" t="s">
        <v>268</v>
      </c>
      <c r="C32" s="289"/>
      <c r="D32" s="292"/>
      <c r="E32" s="293"/>
      <c r="F32" s="294"/>
      <c r="G32" s="287"/>
      <c r="H32" s="235"/>
      <c r="I32" s="255"/>
      <c r="J32" s="206"/>
      <c r="K32" s="206"/>
      <c r="L32" s="206"/>
      <c r="M32" s="206"/>
      <c r="N32" s="206"/>
      <c r="O32" s="206"/>
      <c r="P32" s="206"/>
      <c r="Q32" s="206"/>
      <c r="R32" s="206"/>
      <c r="S32" s="206"/>
      <c r="T32" s="206"/>
      <c r="U32" s="206"/>
      <c r="V32" s="206"/>
      <c r="W32" s="206"/>
      <c r="X32" s="206"/>
      <c r="Y32" s="206"/>
      <c r="Z32" s="206"/>
      <c r="AA32" s="206"/>
      <c r="AB32" s="206"/>
      <c r="AC32" s="206">
        <v>1</v>
      </c>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2">
        <v>4</v>
      </c>
      <c r="B33" s="220" t="s">
        <v>281</v>
      </c>
      <c r="C33" s="242" t="s">
        <v>282</v>
      </c>
      <c r="D33" s="223" t="s">
        <v>271</v>
      </c>
      <c r="E33" s="227">
        <v>50</v>
      </c>
      <c r="F33" s="233"/>
      <c r="G33" s="234">
        <f>ROUND(E33*F33,2)</f>
        <v>0</v>
      </c>
      <c r="H33" s="235" t="s">
        <v>272</v>
      </c>
      <c r="I33" s="255" t="s">
        <v>192</v>
      </c>
      <c r="J33" s="206"/>
      <c r="K33" s="206"/>
      <c r="L33" s="206"/>
      <c r="M33" s="206"/>
      <c r="N33" s="206"/>
      <c r="O33" s="206"/>
      <c r="P33" s="206"/>
      <c r="Q33" s="206"/>
      <c r="R33" s="206"/>
      <c r="S33" s="206"/>
      <c r="T33" s="206"/>
      <c r="U33" s="206"/>
      <c r="V33" s="206"/>
      <c r="W33" s="206"/>
      <c r="X33" s="206"/>
      <c r="Y33" s="206"/>
      <c r="Z33" s="206"/>
      <c r="AA33" s="206"/>
      <c r="AB33" s="206"/>
      <c r="AC33" s="206"/>
      <c r="AD33" s="206"/>
      <c r="AE33" s="206" t="s">
        <v>273</v>
      </c>
      <c r="AF33" s="206"/>
      <c r="AG33" s="206"/>
      <c r="AH33" s="206"/>
      <c r="AI33" s="206"/>
      <c r="AJ33" s="206"/>
      <c r="AK33" s="206"/>
      <c r="AL33" s="206"/>
      <c r="AM33" s="206">
        <v>21</v>
      </c>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274</v>
      </c>
      <c r="D34" s="225"/>
      <c r="E34" s="229"/>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275</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276</v>
      </c>
      <c r="D36" s="225"/>
      <c r="E36" s="229">
        <v>50</v>
      </c>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x14ac:dyDescent="0.25">
      <c r="A37" s="251" t="s">
        <v>187</v>
      </c>
      <c r="B37" s="219" t="s">
        <v>121</v>
      </c>
      <c r="C37" s="241" t="s">
        <v>122</v>
      </c>
      <c r="D37" s="222"/>
      <c r="E37" s="226"/>
      <c r="F37" s="238">
        <f>SUM(G38:G84)</f>
        <v>0</v>
      </c>
      <c r="G37" s="239"/>
      <c r="H37" s="232"/>
      <c r="I37" s="254"/>
      <c r="AE37" t="s">
        <v>188</v>
      </c>
    </row>
    <row r="38" spans="1:60" outlineLevel="1" x14ac:dyDescent="0.25">
      <c r="A38" s="253"/>
      <c r="B38" s="278" t="s">
        <v>283</v>
      </c>
      <c r="C38" s="288"/>
      <c r="D38" s="280"/>
      <c r="E38" s="282"/>
      <c r="F38" s="285"/>
      <c r="G38" s="286"/>
      <c r="H38" s="235"/>
      <c r="I38" s="255"/>
      <c r="J38" s="206"/>
      <c r="K38" s="206"/>
      <c r="L38" s="206"/>
      <c r="M38" s="206"/>
      <c r="N38" s="206"/>
      <c r="O38" s="206"/>
      <c r="P38" s="206"/>
      <c r="Q38" s="206"/>
      <c r="R38" s="206"/>
      <c r="S38" s="206"/>
      <c r="T38" s="206"/>
      <c r="U38" s="206"/>
      <c r="V38" s="206"/>
      <c r="W38" s="206"/>
      <c r="X38" s="206"/>
      <c r="Y38" s="206"/>
      <c r="Z38" s="206"/>
      <c r="AA38" s="206"/>
      <c r="AB38" s="206"/>
      <c r="AC38" s="206">
        <v>0</v>
      </c>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79" t="s">
        <v>284</v>
      </c>
      <c r="C39" s="289"/>
      <c r="D39" s="292"/>
      <c r="E39" s="293"/>
      <c r="F39" s="294"/>
      <c r="G39" s="287"/>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t="s">
        <v>267</v>
      </c>
      <c r="AF39" s="206"/>
      <c r="AG39" s="206"/>
      <c r="AH39" s="206"/>
      <c r="AI39" s="206"/>
      <c r="AJ39" s="206"/>
      <c r="AK39" s="206"/>
      <c r="AL39" s="206"/>
      <c r="AM39" s="206"/>
      <c r="AN39" s="206"/>
      <c r="AO39" s="206"/>
      <c r="AP39" s="206"/>
      <c r="AQ39" s="206"/>
      <c r="AR39" s="206"/>
      <c r="AS39" s="206"/>
      <c r="AT39" s="206"/>
      <c r="AU39" s="206"/>
      <c r="AV39" s="206"/>
      <c r="AW39" s="206"/>
      <c r="AX39" s="206"/>
      <c r="AY39" s="206"/>
      <c r="AZ39" s="211" t="str">
        <f>B39</f>
        <v>nebo lesní půdy, s naložením na dopravní prostředek a vodorovným přemístěním na hromady v místě upotřebení nebo na dočasné či trvalé skládky se složením,</v>
      </c>
      <c r="BA39" s="206"/>
      <c r="BB39" s="206"/>
      <c r="BC39" s="206"/>
      <c r="BD39" s="206"/>
      <c r="BE39" s="206"/>
      <c r="BF39" s="206"/>
      <c r="BG39" s="206"/>
      <c r="BH39" s="206"/>
    </row>
    <row r="40" spans="1:60" outlineLevel="1" x14ac:dyDescent="0.25">
      <c r="A40" s="252">
        <v>5</v>
      </c>
      <c r="B40" s="220" t="s">
        <v>285</v>
      </c>
      <c r="C40" s="242" t="s">
        <v>286</v>
      </c>
      <c r="D40" s="223" t="s">
        <v>263</v>
      </c>
      <c r="E40" s="227">
        <v>1315.4175</v>
      </c>
      <c r="F40" s="233"/>
      <c r="G40" s="234">
        <f>ROUND(E40*F40,2)</f>
        <v>0</v>
      </c>
      <c r="H40" s="235" t="s">
        <v>272</v>
      </c>
      <c r="I40" s="255" t="s">
        <v>192</v>
      </c>
      <c r="J40" s="206"/>
      <c r="K40" s="206"/>
      <c r="L40" s="206"/>
      <c r="M40" s="206"/>
      <c r="N40" s="206"/>
      <c r="O40" s="206"/>
      <c r="P40" s="206"/>
      <c r="Q40" s="206"/>
      <c r="R40" s="206"/>
      <c r="S40" s="206"/>
      <c r="T40" s="206"/>
      <c r="U40" s="206"/>
      <c r="V40" s="206"/>
      <c r="W40" s="206"/>
      <c r="X40" s="206"/>
      <c r="Y40" s="206"/>
      <c r="Z40" s="206"/>
      <c r="AA40" s="206"/>
      <c r="AB40" s="206"/>
      <c r="AC40" s="206"/>
      <c r="AD40" s="206"/>
      <c r="AE40" s="206" t="s">
        <v>273</v>
      </c>
      <c r="AF40" s="206"/>
      <c r="AG40" s="206"/>
      <c r="AH40" s="206"/>
      <c r="AI40" s="206"/>
      <c r="AJ40" s="206"/>
      <c r="AK40" s="206"/>
      <c r="AL40" s="206"/>
      <c r="AM40" s="206">
        <v>21</v>
      </c>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287</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288</v>
      </c>
      <c r="D42" s="225"/>
      <c r="E42" s="229">
        <v>1315.42</v>
      </c>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79" t="s">
        <v>289</v>
      </c>
      <c r="C43" s="289"/>
      <c r="D43" s="292"/>
      <c r="E43" s="293"/>
      <c r="F43" s="294"/>
      <c r="G43" s="287"/>
      <c r="H43" s="235"/>
      <c r="I43" s="255"/>
      <c r="J43" s="206"/>
      <c r="K43" s="206"/>
      <c r="L43" s="206"/>
      <c r="M43" s="206"/>
      <c r="N43" s="206"/>
      <c r="O43" s="206"/>
      <c r="P43" s="206"/>
      <c r="Q43" s="206"/>
      <c r="R43" s="206"/>
      <c r="S43" s="206"/>
      <c r="T43" s="206"/>
      <c r="U43" s="206"/>
      <c r="V43" s="206"/>
      <c r="W43" s="206"/>
      <c r="X43" s="206"/>
      <c r="Y43" s="206"/>
      <c r="Z43" s="206"/>
      <c r="AA43" s="206"/>
      <c r="AB43" s="206"/>
      <c r="AC43" s="206">
        <v>0</v>
      </c>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79" t="s">
        <v>290</v>
      </c>
      <c r="C44" s="289"/>
      <c r="D44" s="292"/>
      <c r="E44" s="293"/>
      <c r="F44" s="294"/>
      <c r="G44" s="287"/>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t="s">
        <v>267</v>
      </c>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79" t="s">
        <v>291</v>
      </c>
      <c r="C45" s="289"/>
      <c r="D45" s="292"/>
      <c r="E45" s="293"/>
      <c r="F45" s="294"/>
      <c r="G45" s="287"/>
      <c r="H45" s="235"/>
      <c r="I45" s="255"/>
      <c r="J45" s="206"/>
      <c r="K45" s="206"/>
      <c r="L45" s="206"/>
      <c r="M45" s="206"/>
      <c r="N45" s="206"/>
      <c r="O45" s="206"/>
      <c r="P45" s="206"/>
      <c r="Q45" s="206"/>
      <c r="R45" s="206"/>
      <c r="S45" s="206"/>
      <c r="T45" s="206"/>
      <c r="U45" s="206"/>
      <c r="V45" s="206"/>
      <c r="W45" s="206"/>
      <c r="X45" s="206"/>
      <c r="Y45" s="206"/>
      <c r="Z45" s="206"/>
      <c r="AA45" s="206"/>
      <c r="AB45" s="206"/>
      <c r="AC45" s="206">
        <v>1</v>
      </c>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2">
        <v>6</v>
      </c>
      <c r="B46" s="220" t="s">
        <v>292</v>
      </c>
      <c r="C46" s="242" t="s">
        <v>293</v>
      </c>
      <c r="D46" s="223" t="s">
        <v>263</v>
      </c>
      <c r="E46" s="227">
        <v>9496.1424999999999</v>
      </c>
      <c r="F46" s="233"/>
      <c r="G46" s="234">
        <f>ROUND(E46*F46,2)</f>
        <v>0</v>
      </c>
      <c r="H46" s="235" t="s">
        <v>272</v>
      </c>
      <c r="I46" s="255" t="s">
        <v>192</v>
      </c>
      <c r="J46" s="206"/>
      <c r="K46" s="206"/>
      <c r="L46" s="206"/>
      <c r="M46" s="206"/>
      <c r="N46" s="206"/>
      <c r="O46" s="206"/>
      <c r="P46" s="206"/>
      <c r="Q46" s="206"/>
      <c r="R46" s="206"/>
      <c r="S46" s="206"/>
      <c r="T46" s="206"/>
      <c r="U46" s="206"/>
      <c r="V46" s="206"/>
      <c r="W46" s="206"/>
      <c r="X46" s="206"/>
      <c r="Y46" s="206"/>
      <c r="Z46" s="206"/>
      <c r="AA46" s="206"/>
      <c r="AB46" s="206"/>
      <c r="AC46" s="206"/>
      <c r="AD46" s="206"/>
      <c r="AE46" s="206" t="s">
        <v>273</v>
      </c>
      <c r="AF46" s="206"/>
      <c r="AG46" s="206"/>
      <c r="AH46" s="206"/>
      <c r="AI46" s="206"/>
      <c r="AJ46" s="206"/>
      <c r="AK46" s="206"/>
      <c r="AL46" s="206"/>
      <c r="AM46" s="206">
        <v>21</v>
      </c>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294</v>
      </c>
      <c r="D47" s="225"/>
      <c r="E47" s="229"/>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295</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296</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297</v>
      </c>
      <c r="D50" s="225"/>
      <c r="E50" s="229">
        <v>9496.14</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79" t="s">
        <v>289</v>
      </c>
      <c r="C51" s="289"/>
      <c r="D51" s="292"/>
      <c r="E51" s="293"/>
      <c r="F51" s="294"/>
      <c r="G51" s="287"/>
      <c r="H51" s="235"/>
      <c r="I51" s="255"/>
      <c r="J51" s="206"/>
      <c r="K51" s="206"/>
      <c r="L51" s="206"/>
      <c r="M51" s="206"/>
      <c r="N51" s="206"/>
      <c r="O51" s="206"/>
      <c r="P51" s="206"/>
      <c r="Q51" s="206"/>
      <c r="R51" s="206"/>
      <c r="S51" s="206"/>
      <c r="T51" s="206"/>
      <c r="U51" s="206"/>
      <c r="V51" s="206"/>
      <c r="W51" s="206"/>
      <c r="X51" s="206"/>
      <c r="Y51" s="206"/>
      <c r="Z51" s="206"/>
      <c r="AA51" s="206"/>
      <c r="AB51" s="206"/>
      <c r="AC51" s="206">
        <v>0</v>
      </c>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79" t="s">
        <v>290</v>
      </c>
      <c r="C52" s="289"/>
      <c r="D52" s="292"/>
      <c r="E52" s="293"/>
      <c r="F52" s="294"/>
      <c r="G52" s="287"/>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t="s">
        <v>267</v>
      </c>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79" t="s">
        <v>298</v>
      </c>
      <c r="C53" s="289"/>
      <c r="D53" s="292"/>
      <c r="E53" s="293"/>
      <c r="F53" s="294"/>
      <c r="G53" s="287"/>
      <c r="H53" s="235"/>
      <c r="I53" s="255"/>
      <c r="J53" s="206"/>
      <c r="K53" s="206"/>
      <c r="L53" s="206"/>
      <c r="M53" s="206"/>
      <c r="N53" s="206"/>
      <c r="O53" s="206"/>
      <c r="P53" s="206"/>
      <c r="Q53" s="206"/>
      <c r="R53" s="206"/>
      <c r="S53" s="206"/>
      <c r="T53" s="206"/>
      <c r="U53" s="206"/>
      <c r="V53" s="206"/>
      <c r="W53" s="206"/>
      <c r="X53" s="206"/>
      <c r="Y53" s="206"/>
      <c r="Z53" s="206"/>
      <c r="AA53" s="206"/>
      <c r="AB53" s="206"/>
      <c r="AC53" s="206">
        <v>1</v>
      </c>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2">
        <v>7</v>
      </c>
      <c r="B54" s="220" t="s">
        <v>299</v>
      </c>
      <c r="C54" s="242" t="s">
        <v>293</v>
      </c>
      <c r="D54" s="223" t="s">
        <v>263</v>
      </c>
      <c r="E54" s="227">
        <v>24330.656999999999</v>
      </c>
      <c r="F54" s="233"/>
      <c r="G54" s="234">
        <f>ROUND(E54*F54,2)</f>
        <v>0</v>
      </c>
      <c r="H54" s="235" t="s">
        <v>272</v>
      </c>
      <c r="I54" s="255" t="s">
        <v>192</v>
      </c>
      <c r="J54" s="206"/>
      <c r="K54" s="206"/>
      <c r="L54" s="206"/>
      <c r="M54" s="206"/>
      <c r="N54" s="206"/>
      <c r="O54" s="206"/>
      <c r="P54" s="206"/>
      <c r="Q54" s="206"/>
      <c r="R54" s="206"/>
      <c r="S54" s="206"/>
      <c r="T54" s="206"/>
      <c r="U54" s="206"/>
      <c r="V54" s="206"/>
      <c r="W54" s="206"/>
      <c r="X54" s="206"/>
      <c r="Y54" s="206"/>
      <c r="Z54" s="206"/>
      <c r="AA54" s="206"/>
      <c r="AB54" s="206"/>
      <c r="AC54" s="206"/>
      <c r="AD54" s="206"/>
      <c r="AE54" s="206" t="s">
        <v>273</v>
      </c>
      <c r="AF54" s="206"/>
      <c r="AG54" s="206"/>
      <c r="AH54" s="206"/>
      <c r="AI54" s="206"/>
      <c r="AJ54" s="206"/>
      <c r="AK54" s="206"/>
      <c r="AL54" s="206"/>
      <c r="AM54" s="206">
        <v>21</v>
      </c>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44" t="s">
        <v>294</v>
      </c>
      <c r="D55" s="225"/>
      <c r="E55" s="229"/>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295</v>
      </c>
      <c r="D56" s="225"/>
      <c r="E56" s="229"/>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296</v>
      </c>
      <c r="D57" s="225"/>
      <c r="E57" s="229"/>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300</v>
      </c>
      <c r="D58" s="225"/>
      <c r="E58" s="229">
        <v>24330.66</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79" t="s">
        <v>289</v>
      </c>
      <c r="C59" s="289"/>
      <c r="D59" s="292"/>
      <c r="E59" s="293"/>
      <c r="F59" s="294"/>
      <c r="G59" s="287"/>
      <c r="H59" s="235"/>
      <c r="I59" s="255"/>
      <c r="J59" s="206"/>
      <c r="K59" s="206"/>
      <c r="L59" s="206"/>
      <c r="M59" s="206"/>
      <c r="N59" s="206"/>
      <c r="O59" s="206"/>
      <c r="P59" s="206"/>
      <c r="Q59" s="206"/>
      <c r="R59" s="206"/>
      <c r="S59" s="206"/>
      <c r="T59" s="206"/>
      <c r="U59" s="206"/>
      <c r="V59" s="206"/>
      <c r="W59" s="206"/>
      <c r="X59" s="206"/>
      <c r="Y59" s="206"/>
      <c r="Z59" s="206"/>
      <c r="AA59" s="206"/>
      <c r="AB59" s="206"/>
      <c r="AC59" s="206">
        <v>0</v>
      </c>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79" t="s">
        <v>290</v>
      </c>
      <c r="C60" s="289"/>
      <c r="D60" s="292"/>
      <c r="E60" s="293"/>
      <c r="F60" s="294"/>
      <c r="G60" s="287"/>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t="s">
        <v>267</v>
      </c>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79" t="s">
        <v>301</v>
      </c>
      <c r="C61" s="289"/>
      <c r="D61" s="292"/>
      <c r="E61" s="293"/>
      <c r="F61" s="294"/>
      <c r="G61" s="287"/>
      <c r="H61" s="235"/>
      <c r="I61" s="255"/>
      <c r="J61" s="206"/>
      <c r="K61" s="206"/>
      <c r="L61" s="206"/>
      <c r="M61" s="206"/>
      <c r="N61" s="206"/>
      <c r="O61" s="206"/>
      <c r="P61" s="206"/>
      <c r="Q61" s="206"/>
      <c r="R61" s="206"/>
      <c r="S61" s="206"/>
      <c r="T61" s="206"/>
      <c r="U61" s="206"/>
      <c r="V61" s="206"/>
      <c r="W61" s="206"/>
      <c r="X61" s="206"/>
      <c r="Y61" s="206"/>
      <c r="Z61" s="206"/>
      <c r="AA61" s="206"/>
      <c r="AB61" s="206"/>
      <c r="AC61" s="206">
        <v>1</v>
      </c>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2">
        <v>8</v>
      </c>
      <c r="B62" s="220" t="s">
        <v>302</v>
      </c>
      <c r="C62" s="242" t="s">
        <v>293</v>
      </c>
      <c r="D62" s="223" t="s">
        <v>263</v>
      </c>
      <c r="E62" s="227">
        <v>3621.4775</v>
      </c>
      <c r="F62" s="233"/>
      <c r="G62" s="234">
        <f>ROUND(E62*F62,2)</f>
        <v>0</v>
      </c>
      <c r="H62" s="235" t="s">
        <v>272</v>
      </c>
      <c r="I62" s="255" t="s">
        <v>192</v>
      </c>
      <c r="J62" s="206"/>
      <c r="K62" s="206"/>
      <c r="L62" s="206"/>
      <c r="M62" s="206"/>
      <c r="N62" s="206"/>
      <c r="O62" s="206"/>
      <c r="P62" s="206"/>
      <c r="Q62" s="206"/>
      <c r="R62" s="206"/>
      <c r="S62" s="206"/>
      <c r="T62" s="206"/>
      <c r="U62" s="206"/>
      <c r="V62" s="206"/>
      <c r="W62" s="206"/>
      <c r="X62" s="206"/>
      <c r="Y62" s="206"/>
      <c r="Z62" s="206"/>
      <c r="AA62" s="206"/>
      <c r="AB62" s="206"/>
      <c r="AC62" s="206"/>
      <c r="AD62" s="206"/>
      <c r="AE62" s="206" t="s">
        <v>273</v>
      </c>
      <c r="AF62" s="206"/>
      <c r="AG62" s="206"/>
      <c r="AH62" s="206"/>
      <c r="AI62" s="206"/>
      <c r="AJ62" s="206"/>
      <c r="AK62" s="206"/>
      <c r="AL62" s="206"/>
      <c r="AM62" s="206">
        <v>21</v>
      </c>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44" t="s">
        <v>294</v>
      </c>
      <c r="D63" s="225"/>
      <c r="E63" s="229"/>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295</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296</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303</v>
      </c>
      <c r="D66" s="225"/>
      <c r="E66" s="229">
        <v>3494.42</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304</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44" t="s">
        <v>305</v>
      </c>
      <c r="D68" s="225"/>
      <c r="E68" s="229">
        <v>127.06</v>
      </c>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79" t="s">
        <v>289</v>
      </c>
      <c r="C69" s="289"/>
      <c r="D69" s="292"/>
      <c r="E69" s="293"/>
      <c r="F69" s="294"/>
      <c r="G69" s="287"/>
      <c r="H69" s="235"/>
      <c r="I69" s="255"/>
      <c r="J69" s="206"/>
      <c r="K69" s="206"/>
      <c r="L69" s="206"/>
      <c r="M69" s="206"/>
      <c r="N69" s="206"/>
      <c r="O69" s="206"/>
      <c r="P69" s="206"/>
      <c r="Q69" s="206"/>
      <c r="R69" s="206"/>
      <c r="S69" s="206"/>
      <c r="T69" s="206"/>
      <c r="U69" s="206"/>
      <c r="V69" s="206"/>
      <c r="W69" s="206"/>
      <c r="X69" s="206"/>
      <c r="Y69" s="206"/>
      <c r="Z69" s="206"/>
      <c r="AA69" s="206"/>
      <c r="AB69" s="206"/>
      <c r="AC69" s="206">
        <v>0</v>
      </c>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79" t="s">
        <v>290</v>
      </c>
      <c r="C70" s="289"/>
      <c r="D70" s="292"/>
      <c r="E70" s="293"/>
      <c r="F70" s="294"/>
      <c r="G70" s="287"/>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t="s">
        <v>267</v>
      </c>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79" t="s">
        <v>306</v>
      </c>
      <c r="C71" s="289"/>
      <c r="D71" s="292"/>
      <c r="E71" s="293"/>
      <c r="F71" s="294"/>
      <c r="G71" s="287"/>
      <c r="H71" s="235"/>
      <c r="I71" s="255"/>
      <c r="J71" s="206"/>
      <c r="K71" s="206"/>
      <c r="L71" s="206"/>
      <c r="M71" s="206"/>
      <c r="N71" s="206"/>
      <c r="O71" s="206"/>
      <c r="P71" s="206"/>
      <c r="Q71" s="206"/>
      <c r="R71" s="206"/>
      <c r="S71" s="206"/>
      <c r="T71" s="206"/>
      <c r="U71" s="206"/>
      <c r="V71" s="206"/>
      <c r="W71" s="206"/>
      <c r="X71" s="206"/>
      <c r="Y71" s="206"/>
      <c r="Z71" s="206"/>
      <c r="AA71" s="206"/>
      <c r="AB71" s="206"/>
      <c r="AC71" s="206">
        <v>1</v>
      </c>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2">
        <v>9</v>
      </c>
      <c r="B72" s="220" t="s">
        <v>307</v>
      </c>
      <c r="C72" s="242" t="s">
        <v>293</v>
      </c>
      <c r="D72" s="223" t="s">
        <v>263</v>
      </c>
      <c r="E72" s="227">
        <v>1322.7474999999999</v>
      </c>
      <c r="F72" s="233"/>
      <c r="G72" s="234">
        <f>ROUND(E72*F72,2)</f>
        <v>0</v>
      </c>
      <c r="H72" s="235" t="s">
        <v>272</v>
      </c>
      <c r="I72" s="255" t="s">
        <v>192</v>
      </c>
      <c r="J72" s="206"/>
      <c r="K72" s="206"/>
      <c r="L72" s="206"/>
      <c r="M72" s="206"/>
      <c r="N72" s="206"/>
      <c r="O72" s="206"/>
      <c r="P72" s="206"/>
      <c r="Q72" s="206"/>
      <c r="R72" s="206"/>
      <c r="S72" s="206"/>
      <c r="T72" s="206"/>
      <c r="U72" s="206"/>
      <c r="V72" s="206"/>
      <c r="W72" s="206"/>
      <c r="X72" s="206"/>
      <c r="Y72" s="206"/>
      <c r="Z72" s="206"/>
      <c r="AA72" s="206"/>
      <c r="AB72" s="206"/>
      <c r="AC72" s="206"/>
      <c r="AD72" s="206"/>
      <c r="AE72" s="206" t="s">
        <v>273</v>
      </c>
      <c r="AF72" s="206"/>
      <c r="AG72" s="206"/>
      <c r="AH72" s="206"/>
      <c r="AI72" s="206"/>
      <c r="AJ72" s="206"/>
      <c r="AK72" s="206"/>
      <c r="AL72" s="206"/>
      <c r="AM72" s="206">
        <v>21</v>
      </c>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294</v>
      </c>
      <c r="D73" s="225"/>
      <c r="E73" s="229"/>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295</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296</v>
      </c>
      <c r="D75" s="225"/>
      <c r="E75" s="229"/>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308</v>
      </c>
      <c r="D76" s="225"/>
      <c r="E76" s="229">
        <v>1322.75</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79" t="s">
        <v>289</v>
      </c>
      <c r="C77" s="289"/>
      <c r="D77" s="292"/>
      <c r="E77" s="293"/>
      <c r="F77" s="294"/>
      <c r="G77" s="287"/>
      <c r="H77" s="235"/>
      <c r="I77" s="255"/>
      <c r="J77" s="206"/>
      <c r="K77" s="206"/>
      <c r="L77" s="206"/>
      <c r="M77" s="206"/>
      <c r="N77" s="206"/>
      <c r="O77" s="206"/>
      <c r="P77" s="206"/>
      <c r="Q77" s="206"/>
      <c r="R77" s="206"/>
      <c r="S77" s="206"/>
      <c r="T77" s="206"/>
      <c r="U77" s="206"/>
      <c r="V77" s="206"/>
      <c r="W77" s="206"/>
      <c r="X77" s="206"/>
      <c r="Y77" s="206"/>
      <c r="Z77" s="206"/>
      <c r="AA77" s="206"/>
      <c r="AB77" s="206"/>
      <c r="AC77" s="206">
        <v>0</v>
      </c>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79" t="s">
        <v>290</v>
      </c>
      <c r="C78" s="289"/>
      <c r="D78" s="292"/>
      <c r="E78" s="293"/>
      <c r="F78" s="294"/>
      <c r="G78" s="287"/>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t="s">
        <v>267</v>
      </c>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79" t="s">
        <v>309</v>
      </c>
      <c r="C79" s="289"/>
      <c r="D79" s="292"/>
      <c r="E79" s="293"/>
      <c r="F79" s="294"/>
      <c r="G79" s="287"/>
      <c r="H79" s="235"/>
      <c r="I79" s="255"/>
      <c r="J79" s="206"/>
      <c r="K79" s="206"/>
      <c r="L79" s="206"/>
      <c r="M79" s="206"/>
      <c r="N79" s="206"/>
      <c r="O79" s="206"/>
      <c r="P79" s="206"/>
      <c r="Q79" s="206"/>
      <c r="R79" s="206"/>
      <c r="S79" s="206"/>
      <c r="T79" s="206"/>
      <c r="U79" s="206"/>
      <c r="V79" s="206"/>
      <c r="W79" s="206"/>
      <c r="X79" s="206"/>
      <c r="Y79" s="206"/>
      <c r="Z79" s="206"/>
      <c r="AA79" s="206"/>
      <c r="AB79" s="206"/>
      <c r="AC79" s="206">
        <v>1</v>
      </c>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2">
        <v>10</v>
      </c>
      <c r="B80" s="220" t="s">
        <v>310</v>
      </c>
      <c r="C80" s="242" t="s">
        <v>293</v>
      </c>
      <c r="D80" s="223" t="s">
        <v>263</v>
      </c>
      <c r="E80" s="227">
        <v>841.03049999999996</v>
      </c>
      <c r="F80" s="233"/>
      <c r="G80" s="234">
        <f>ROUND(E80*F80,2)</f>
        <v>0</v>
      </c>
      <c r="H80" s="235" t="s">
        <v>272</v>
      </c>
      <c r="I80" s="255" t="s">
        <v>192</v>
      </c>
      <c r="J80" s="206"/>
      <c r="K80" s="206"/>
      <c r="L80" s="206"/>
      <c r="M80" s="206"/>
      <c r="N80" s="206"/>
      <c r="O80" s="206"/>
      <c r="P80" s="206"/>
      <c r="Q80" s="206"/>
      <c r="R80" s="206"/>
      <c r="S80" s="206"/>
      <c r="T80" s="206"/>
      <c r="U80" s="206"/>
      <c r="V80" s="206"/>
      <c r="W80" s="206"/>
      <c r="X80" s="206"/>
      <c r="Y80" s="206"/>
      <c r="Z80" s="206"/>
      <c r="AA80" s="206"/>
      <c r="AB80" s="206"/>
      <c r="AC80" s="206"/>
      <c r="AD80" s="206"/>
      <c r="AE80" s="206" t="s">
        <v>273</v>
      </c>
      <c r="AF80" s="206"/>
      <c r="AG80" s="206"/>
      <c r="AH80" s="206"/>
      <c r="AI80" s="206"/>
      <c r="AJ80" s="206"/>
      <c r="AK80" s="206"/>
      <c r="AL80" s="206"/>
      <c r="AM80" s="206">
        <v>21</v>
      </c>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294</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311</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296</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312</v>
      </c>
      <c r="D84" s="225"/>
      <c r="E84" s="229">
        <v>841.03</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x14ac:dyDescent="0.25">
      <c r="A85" s="251" t="s">
        <v>187</v>
      </c>
      <c r="B85" s="219" t="s">
        <v>123</v>
      </c>
      <c r="C85" s="241" t="s">
        <v>124</v>
      </c>
      <c r="D85" s="222"/>
      <c r="E85" s="226"/>
      <c r="F85" s="238">
        <f>SUM(G86:G91)</f>
        <v>0</v>
      </c>
      <c r="G85" s="239"/>
      <c r="H85" s="232"/>
      <c r="I85" s="254"/>
      <c r="AE85" t="s">
        <v>188</v>
      </c>
    </row>
    <row r="86" spans="1:60" outlineLevel="1" x14ac:dyDescent="0.25">
      <c r="A86" s="253"/>
      <c r="B86" s="278" t="s">
        <v>313</v>
      </c>
      <c r="C86" s="288"/>
      <c r="D86" s="280"/>
      <c r="E86" s="282"/>
      <c r="F86" s="285"/>
      <c r="G86" s="286"/>
      <c r="H86" s="235"/>
      <c r="I86" s="255"/>
      <c r="J86" s="206"/>
      <c r="K86" s="206"/>
      <c r="L86" s="206"/>
      <c r="M86" s="206"/>
      <c r="N86" s="206"/>
      <c r="O86" s="206"/>
      <c r="P86" s="206"/>
      <c r="Q86" s="206"/>
      <c r="R86" s="206"/>
      <c r="S86" s="206"/>
      <c r="T86" s="206"/>
      <c r="U86" s="206"/>
      <c r="V86" s="206"/>
      <c r="W86" s="206"/>
      <c r="X86" s="206"/>
      <c r="Y86" s="206"/>
      <c r="Z86" s="206"/>
      <c r="AA86" s="206"/>
      <c r="AB86" s="206"/>
      <c r="AC86" s="206">
        <v>0</v>
      </c>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ht="20.5" outlineLevel="1" x14ac:dyDescent="0.25">
      <c r="A87" s="253"/>
      <c r="B87" s="279" t="s">
        <v>314</v>
      </c>
      <c r="C87" s="289"/>
      <c r="D87" s="292"/>
      <c r="E87" s="293"/>
      <c r="F87" s="294"/>
      <c r="G87" s="287"/>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t="s">
        <v>267</v>
      </c>
      <c r="AF87" s="206"/>
      <c r="AG87" s="206"/>
      <c r="AH87" s="206"/>
      <c r="AI87" s="206"/>
      <c r="AJ87" s="206"/>
      <c r="AK87" s="206"/>
      <c r="AL87" s="206"/>
      <c r="AM87" s="206"/>
      <c r="AN87" s="206"/>
      <c r="AO87" s="206"/>
      <c r="AP87" s="206"/>
      <c r="AQ87" s="206"/>
      <c r="AR87" s="206"/>
      <c r="AS87" s="206"/>
      <c r="AT87" s="206"/>
      <c r="AU87" s="206"/>
      <c r="AV87" s="206"/>
      <c r="AW87" s="206"/>
      <c r="AX87" s="206"/>
      <c r="AY87" s="206"/>
      <c r="AZ87" s="211" t="str">
        <f>B87</f>
        <v>zapažených i nezapažených s urovnáním dna do předepsaného profilu a spádu, s přehozením výkopku na přilehlém terénu na vzdálenost do 3 m od podélné osy rýhy nebo s naložením výkopku na dopravní prostředek.</v>
      </c>
      <c r="BA87" s="206"/>
      <c r="BB87" s="206"/>
      <c r="BC87" s="206"/>
      <c r="BD87" s="206"/>
      <c r="BE87" s="206"/>
      <c r="BF87" s="206"/>
      <c r="BG87" s="206"/>
      <c r="BH87" s="206"/>
    </row>
    <row r="88" spans="1:60" outlineLevel="1" x14ac:dyDescent="0.25">
      <c r="A88" s="252">
        <v>11</v>
      </c>
      <c r="B88" s="220" t="s">
        <v>315</v>
      </c>
      <c r="C88" s="242" t="s">
        <v>316</v>
      </c>
      <c r="D88" s="223" t="s">
        <v>263</v>
      </c>
      <c r="E88" s="227">
        <v>3.4826999999999999</v>
      </c>
      <c r="F88" s="233"/>
      <c r="G88" s="234">
        <f>ROUND(E88*F88,2)</f>
        <v>0</v>
      </c>
      <c r="H88" s="235" t="s">
        <v>272</v>
      </c>
      <c r="I88" s="255" t="s">
        <v>192</v>
      </c>
      <c r="J88" s="206"/>
      <c r="K88" s="206"/>
      <c r="L88" s="206"/>
      <c r="M88" s="206"/>
      <c r="N88" s="206"/>
      <c r="O88" s="206"/>
      <c r="P88" s="206"/>
      <c r="Q88" s="206"/>
      <c r="R88" s="206"/>
      <c r="S88" s="206"/>
      <c r="T88" s="206"/>
      <c r="U88" s="206"/>
      <c r="V88" s="206"/>
      <c r="W88" s="206"/>
      <c r="X88" s="206"/>
      <c r="Y88" s="206"/>
      <c r="Z88" s="206"/>
      <c r="AA88" s="206"/>
      <c r="AB88" s="206"/>
      <c r="AC88" s="206"/>
      <c r="AD88" s="206"/>
      <c r="AE88" s="206" t="s">
        <v>273</v>
      </c>
      <c r="AF88" s="206"/>
      <c r="AG88" s="206"/>
      <c r="AH88" s="206"/>
      <c r="AI88" s="206"/>
      <c r="AJ88" s="206"/>
      <c r="AK88" s="206"/>
      <c r="AL88" s="206"/>
      <c r="AM88" s="206">
        <v>21</v>
      </c>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317</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318</v>
      </c>
      <c r="D90" s="225"/>
      <c r="E90" s="229">
        <v>2.04</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44" t="s">
        <v>319</v>
      </c>
      <c r="D91" s="225"/>
      <c r="E91" s="229">
        <v>1.44</v>
      </c>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x14ac:dyDescent="0.25">
      <c r="A92" s="251" t="s">
        <v>187</v>
      </c>
      <c r="B92" s="219" t="s">
        <v>125</v>
      </c>
      <c r="C92" s="241" t="s">
        <v>126</v>
      </c>
      <c r="D92" s="222"/>
      <c r="E92" s="226"/>
      <c r="F92" s="238">
        <f>SUM(G93:G174)</f>
        <v>0</v>
      </c>
      <c r="G92" s="239"/>
      <c r="H92" s="232"/>
      <c r="I92" s="254"/>
      <c r="AE92" t="s">
        <v>188</v>
      </c>
    </row>
    <row r="93" spans="1:60" outlineLevel="1" x14ac:dyDescent="0.25">
      <c r="A93" s="253"/>
      <c r="B93" s="278" t="s">
        <v>320</v>
      </c>
      <c r="C93" s="288"/>
      <c r="D93" s="280"/>
      <c r="E93" s="282"/>
      <c r="F93" s="285"/>
      <c r="G93" s="286"/>
      <c r="H93" s="235"/>
      <c r="I93" s="255"/>
      <c r="J93" s="206"/>
      <c r="K93" s="206"/>
      <c r="L93" s="206"/>
      <c r="M93" s="206"/>
      <c r="N93" s="206"/>
      <c r="O93" s="206"/>
      <c r="P93" s="206"/>
      <c r="Q93" s="206"/>
      <c r="R93" s="206"/>
      <c r="S93" s="206"/>
      <c r="T93" s="206"/>
      <c r="U93" s="206"/>
      <c r="V93" s="206"/>
      <c r="W93" s="206"/>
      <c r="X93" s="206"/>
      <c r="Y93" s="206"/>
      <c r="Z93" s="206"/>
      <c r="AA93" s="206"/>
      <c r="AB93" s="206"/>
      <c r="AC93" s="206">
        <v>0</v>
      </c>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79" t="s">
        <v>321</v>
      </c>
      <c r="C94" s="289"/>
      <c r="D94" s="292"/>
      <c r="E94" s="293"/>
      <c r="F94" s="294"/>
      <c r="G94" s="287"/>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t="s">
        <v>267</v>
      </c>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12</v>
      </c>
      <c r="B95" s="220" t="s">
        <v>322</v>
      </c>
      <c r="C95" s="242" t="s">
        <v>323</v>
      </c>
      <c r="D95" s="223" t="s">
        <v>263</v>
      </c>
      <c r="E95" s="227">
        <v>38767.177199999998</v>
      </c>
      <c r="F95" s="233"/>
      <c r="G95" s="234">
        <f>ROUND(E95*F95,2)</f>
        <v>0</v>
      </c>
      <c r="H95" s="235" t="s">
        <v>272</v>
      </c>
      <c r="I95" s="255" t="s">
        <v>192</v>
      </c>
      <c r="J95" s="206"/>
      <c r="K95" s="206"/>
      <c r="L95" s="206"/>
      <c r="M95" s="206"/>
      <c r="N95" s="206"/>
      <c r="O95" s="206"/>
      <c r="P95" s="206"/>
      <c r="Q95" s="206"/>
      <c r="R95" s="206"/>
      <c r="S95" s="206"/>
      <c r="T95" s="206"/>
      <c r="U95" s="206"/>
      <c r="V95" s="206"/>
      <c r="W95" s="206"/>
      <c r="X95" s="206"/>
      <c r="Y95" s="206"/>
      <c r="Z95" s="206"/>
      <c r="AA95" s="206"/>
      <c r="AB95" s="206"/>
      <c r="AC95" s="206"/>
      <c r="AD95" s="206"/>
      <c r="AE95" s="206" t="s">
        <v>273</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287</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288</v>
      </c>
      <c r="D97" s="225"/>
      <c r="E97" s="229">
        <v>1315.42</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294</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295</v>
      </c>
      <c r="D99" s="225"/>
      <c r="E99" s="229"/>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44" t="s">
        <v>296</v>
      </c>
      <c r="D100" s="225"/>
      <c r="E100" s="229"/>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297</v>
      </c>
      <c r="D101" s="225"/>
      <c r="E101" s="229">
        <v>9496.14</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294</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295</v>
      </c>
      <c r="D103" s="225"/>
      <c r="E103" s="229"/>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296</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300</v>
      </c>
      <c r="D105" s="225"/>
      <c r="E105" s="229">
        <v>24330.66</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294</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311</v>
      </c>
      <c r="D107" s="225"/>
      <c r="E107" s="229"/>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296</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303</v>
      </c>
      <c r="D109" s="225"/>
      <c r="E109" s="229">
        <v>3494.42</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44" t="s">
        <v>304</v>
      </c>
      <c r="D110" s="225"/>
      <c r="E110" s="229"/>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44" t="s">
        <v>305</v>
      </c>
      <c r="D111" s="225"/>
      <c r="E111" s="229">
        <v>127.06</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44" t="s">
        <v>317</v>
      </c>
      <c r="D112" s="225"/>
      <c r="E112" s="229"/>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318</v>
      </c>
      <c r="D113" s="225"/>
      <c r="E113" s="229">
        <v>2.04</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319</v>
      </c>
      <c r="D114" s="225"/>
      <c r="E114" s="229">
        <v>1.44</v>
      </c>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2">
        <v>13</v>
      </c>
      <c r="B115" s="220" t="s">
        <v>324</v>
      </c>
      <c r="C115" s="242" t="s">
        <v>325</v>
      </c>
      <c r="D115" s="223" t="s">
        <v>263</v>
      </c>
      <c r="E115" s="227">
        <v>2163.7779999999998</v>
      </c>
      <c r="F115" s="233"/>
      <c r="G115" s="234">
        <f>ROUND(E115*F115,2)</f>
        <v>0</v>
      </c>
      <c r="H115" s="235" t="s">
        <v>272</v>
      </c>
      <c r="I115" s="255" t="s">
        <v>192</v>
      </c>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t="s">
        <v>273</v>
      </c>
      <c r="AF115" s="206"/>
      <c r="AG115" s="206"/>
      <c r="AH115" s="206"/>
      <c r="AI115" s="206"/>
      <c r="AJ115" s="206"/>
      <c r="AK115" s="206"/>
      <c r="AL115" s="206"/>
      <c r="AM115" s="206">
        <v>21</v>
      </c>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294</v>
      </c>
      <c r="D116" s="225"/>
      <c r="E116" s="229"/>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44" t="s">
        <v>295</v>
      </c>
      <c r="D117" s="225"/>
      <c r="E117" s="229"/>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44" t="s">
        <v>296</v>
      </c>
      <c r="D118" s="225"/>
      <c r="E118" s="229"/>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308</v>
      </c>
      <c r="D119" s="225"/>
      <c r="E119" s="229">
        <v>1322.75</v>
      </c>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294</v>
      </c>
      <c r="D120" s="225"/>
      <c r="E120" s="229"/>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295</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296</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312</v>
      </c>
      <c r="D123" s="225"/>
      <c r="E123" s="229">
        <v>841.03</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79" t="s">
        <v>326</v>
      </c>
      <c r="C124" s="289"/>
      <c r="D124" s="292"/>
      <c r="E124" s="293"/>
      <c r="F124" s="294"/>
      <c r="G124" s="287"/>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v>0</v>
      </c>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79" t="s">
        <v>327</v>
      </c>
      <c r="C125" s="289"/>
      <c r="D125" s="292"/>
      <c r="E125" s="293"/>
      <c r="F125" s="294"/>
      <c r="G125" s="287"/>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t="s">
        <v>267</v>
      </c>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2">
        <v>14</v>
      </c>
      <c r="B126" s="220" t="s">
        <v>328</v>
      </c>
      <c r="C126" s="242" t="s">
        <v>329</v>
      </c>
      <c r="D126" s="223" t="s">
        <v>271</v>
      </c>
      <c r="E126" s="227">
        <v>50</v>
      </c>
      <c r="F126" s="233"/>
      <c r="G126" s="234">
        <f>ROUND(E126*F126,2)</f>
        <v>0</v>
      </c>
      <c r="H126" s="235" t="s">
        <v>272</v>
      </c>
      <c r="I126" s="255" t="s">
        <v>192</v>
      </c>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t="s">
        <v>273</v>
      </c>
      <c r="AF126" s="206"/>
      <c r="AG126" s="206"/>
      <c r="AH126" s="206"/>
      <c r="AI126" s="206"/>
      <c r="AJ126" s="206"/>
      <c r="AK126" s="206"/>
      <c r="AL126" s="206"/>
      <c r="AM126" s="206">
        <v>21</v>
      </c>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274</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275</v>
      </c>
      <c r="D128" s="225"/>
      <c r="E128" s="229"/>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276</v>
      </c>
      <c r="D129" s="225"/>
      <c r="E129" s="229">
        <v>50</v>
      </c>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2">
        <v>15</v>
      </c>
      <c r="B130" s="220" t="s">
        <v>330</v>
      </c>
      <c r="C130" s="242" t="s">
        <v>331</v>
      </c>
      <c r="D130" s="223" t="s">
        <v>271</v>
      </c>
      <c r="E130" s="227">
        <v>50</v>
      </c>
      <c r="F130" s="233"/>
      <c r="G130" s="234">
        <f>ROUND(E130*F130,2)</f>
        <v>0</v>
      </c>
      <c r="H130" s="235" t="s">
        <v>272</v>
      </c>
      <c r="I130" s="255" t="s">
        <v>192</v>
      </c>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t="s">
        <v>273</v>
      </c>
      <c r="AF130" s="206"/>
      <c r="AG130" s="206"/>
      <c r="AH130" s="206"/>
      <c r="AI130" s="206"/>
      <c r="AJ130" s="206"/>
      <c r="AK130" s="206"/>
      <c r="AL130" s="206"/>
      <c r="AM130" s="206">
        <v>21</v>
      </c>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274</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275</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276</v>
      </c>
      <c r="D133" s="225"/>
      <c r="E133" s="229">
        <v>50</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2">
        <v>16</v>
      </c>
      <c r="B134" s="220" t="s">
        <v>332</v>
      </c>
      <c r="C134" s="242" t="s">
        <v>333</v>
      </c>
      <c r="D134" s="223" t="s">
        <v>271</v>
      </c>
      <c r="E134" s="227">
        <v>50</v>
      </c>
      <c r="F134" s="233"/>
      <c r="G134" s="234">
        <f>ROUND(E134*F134,2)</f>
        <v>0</v>
      </c>
      <c r="H134" s="235" t="s">
        <v>272</v>
      </c>
      <c r="I134" s="255" t="s">
        <v>192</v>
      </c>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273</v>
      </c>
      <c r="AF134" s="206"/>
      <c r="AG134" s="206"/>
      <c r="AH134" s="206"/>
      <c r="AI134" s="206"/>
      <c r="AJ134" s="206"/>
      <c r="AK134" s="206"/>
      <c r="AL134" s="206"/>
      <c r="AM134" s="206">
        <v>21</v>
      </c>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274</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275</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276</v>
      </c>
      <c r="D137" s="225"/>
      <c r="E137" s="229">
        <v>50</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2">
        <v>17</v>
      </c>
      <c r="B138" s="220" t="s">
        <v>334</v>
      </c>
      <c r="C138" s="242" t="s">
        <v>335</v>
      </c>
      <c r="D138" s="223" t="s">
        <v>271</v>
      </c>
      <c r="E138" s="227">
        <v>50</v>
      </c>
      <c r="F138" s="233"/>
      <c r="G138" s="234">
        <f>ROUND(E138*F138,2)</f>
        <v>0</v>
      </c>
      <c r="H138" s="235" t="s">
        <v>272</v>
      </c>
      <c r="I138" s="255" t="s">
        <v>192</v>
      </c>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t="s">
        <v>273</v>
      </c>
      <c r="AF138" s="206"/>
      <c r="AG138" s="206"/>
      <c r="AH138" s="206"/>
      <c r="AI138" s="206"/>
      <c r="AJ138" s="206"/>
      <c r="AK138" s="206"/>
      <c r="AL138" s="206"/>
      <c r="AM138" s="206">
        <v>21</v>
      </c>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274</v>
      </c>
      <c r="D139" s="225"/>
      <c r="E139" s="229"/>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44" t="s">
        <v>275</v>
      </c>
      <c r="D140" s="225"/>
      <c r="E140" s="229"/>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44" t="s">
        <v>276</v>
      </c>
      <c r="D141" s="225"/>
      <c r="E141" s="229">
        <v>50</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79" t="s">
        <v>336</v>
      </c>
      <c r="C142" s="289"/>
      <c r="D142" s="292"/>
      <c r="E142" s="293"/>
      <c r="F142" s="294"/>
      <c r="G142" s="287"/>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v>0</v>
      </c>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79" t="s">
        <v>337</v>
      </c>
      <c r="C143" s="289"/>
      <c r="D143" s="292"/>
      <c r="E143" s="293"/>
      <c r="F143" s="294"/>
      <c r="G143" s="287"/>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v>1</v>
      </c>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2">
        <v>18</v>
      </c>
      <c r="B144" s="220" t="s">
        <v>338</v>
      </c>
      <c r="C144" s="242" t="s">
        <v>339</v>
      </c>
      <c r="D144" s="223" t="s">
        <v>263</v>
      </c>
      <c r="E144" s="227">
        <v>38767.177199999998</v>
      </c>
      <c r="F144" s="233"/>
      <c r="G144" s="234">
        <f>ROUND(E144*F144,2)</f>
        <v>0</v>
      </c>
      <c r="H144" s="235" t="s">
        <v>272</v>
      </c>
      <c r="I144" s="255" t="s">
        <v>192</v>
      </c>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t="s">
        <v>273</v>
      </c>
      <c r="AF144" s="206"/>
      <c r="AG144" s="206"/>
      <c r="AH144" s="206"/>
      <c r="AI144" s="206"/>
      <c r="AJ144" s="206"/>
      <c r="AK144" s="206"/>
      <c r="AL144" s="206"/>
      <c r="AM144" s="206">
        <v>21</v>
      </c>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287</v>
      </c>
      <c r="D145" s="225"/>
      <c r="E145" s="229"/>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44" t="s">
        <v>288</v>
      </c>
      <c r="D146" s="225"/>
      <c r="E146" s="229">
        <v>1315.42</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294</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295</v>
      </c>
      <c r="D148" s="225"/>
      <c r="E148" s="229"/>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296</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297</v>
      </c>
      <c r="D150" s="225"/>
      <c r="E150" s="229">
        <v>9496.14</v>
      </c>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294</v>
      </c>
      <c r="D151" s="225"/>
      <c r="E151" s="229"/>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295</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296</v>
      </c>
      <c r="D153" s="225"/>
      <c r="E153" s="229"/>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300</v>
      </c>
      <c r="D154" s="225"/>
      <c r="E154" s="229">
        <v>24330.66</v>
      </c>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44" t="s">
        <v>294</v>
      </c>
      <c r="D155" s="225"/>
      <c r="E155" s="229"/>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295</v>
      </c>
      <c r="D156" s="225"/>
      <c r="E156" s="229"/>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296</v>
      </c>
      <c r="D157" s="225"/>
      <c r="E157" s="229"/>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303</v>
      </c>
      <c r="D158" s="225"/>
      <c r="E158" s="229">
        <v>3494.42</v>
      </c>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44" t="s">
        <v>304</v>
      </c>
      <c r="D159" s="225"/>
      <c r="E159" s="229"/>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21"/>
      <c r="C160" s="244" t="s">
        <v>305</v>
      </c>
      <c r="D160" s="225"/>
      <c r="E160" s="229">
        <v>127.06</v>
      </c>
      <c r="F160" s="234"/>
      <c r="G160" s="234"/>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outlineLevel="1" x14ac:dyDescent="0.25">
      <c r="A161" s="253"/>
      <c r="B161" s="221"/>
      <c r="C161" s="244" t="s">
        <v>317</v>
      </c>
      <c r="D161" s="225"/>
      <c r="E161" s="229"/>
      <c r="F161" s="234"/>
      <c r="G161" s="234"/>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318</v>
      </c>
      <c r="D162" s="225"/>
      <c r="E162" s="229">
        <v>2.04</v>
      </c>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319</v>
      </c>
      <c r="D163" s="225"/>
      <c r="E163" s="229">
        <v>1.44</v>
      </c>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79" t="s">
        <v>336</v>
      </c>
      <c r="C164" s="289"/>
      <c r="D164" s="292"/>
      <c r="E164" s="293"/>
      <c r="F164" s="294"/>
      <c r="G164" s="287"/>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v>0</v>
      </c>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79" t="s">
        <v>337</v>
      </c>
      <c r="C165" s="289"/>
      <c r="D165" s="292"/>
      <c r="E165" s="293"/>
      <c r="F165" s="294"/>
      <c r="G165" s="287"/>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v>1</v>
      </c>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2">
        <v>19</v>
      </c>
      <c r="B166" s="220" t="s">
        <v>340</v>
      </c>
      <c r="C166" s="242" t="s">
        <v>341</v>
      </c>
      <c r="D166" s="223" t="s">
        <v>263</v>
      </c>
      <c r="E166" s="227">
        <v>2163.7779999999998</v>
      </c>
      <c r="F166" s="233"/>
      <c r="G166" s="234">
        <f>ROUND(E166*F166,2)</f>
        <v>0</v>
      </c>
      <c r="H166" s="235" t="s">
        <v>272</v>
      </c>
      <c r="I166" s="255" t="s">
        <v>192</v>
      </c>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t="s">
        <v>273</v>
      </c>
      <c r="AF166" s="206"/>
      <c r="AG166" s="206"/>
      <c r="AH166" s="206"/>
      <c r="AI166" s="206"/>
      <c r="AJ166" s="206"/>
      <c r="AK166" s="206"/>
      <c r="AL166" s="206"/>
      <c r="AM166" s="206">
        <v>21</v>
      </c>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294</v>
      </c>
      <c r="D167" s="225"/>
      <c r="E167" s="229"/>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295</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296</v>
      </c>
      <c r="D169" s="225"/>
      <c r="E169" s="229"/>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308</v>
      </c>
      <c r="D170" s="225"/>
      <c r="E170" s="229">
        <v>1322.75</v>
      </c>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294</v>
      </c>
      <c r="D171" s="225"/>
      <c r="E171" s="229"/>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311</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296</v>
      </c>
      <c r="D173" s="225"/>
      <c r="E173" s="229"/>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44" t="s">
        <v>312</v>
      </c>
      <c r="D174" s="225"/>
      <c r="E174" s="229">
        <v>841.03</v>
      </c>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x14ac:dyDescent="0.25">
      <c r="A175" s="251" t="s">
        <v>187</v>
      </c>
      <c r="B175" s="219" t="s">
        <v>127</v>
      </c>
      <c r="C175" s="241" t="s">
        <v>128</v>
      </c>
      <c r="D175" s="222"/>
      <c r="E175" s="226"/>
      <c r="F175" s="238">
        <f>SUM(G176:G220)</f>
        <v>0</v>
      </c>
      <c r="G175" s="239"/>
      <c r="H175" s="232"/>
      <c r="I175" s="254"/>
      <c r="AE175" t="s">
        <v>188</v>
      </c>
    </row>
    <row r="176" spans="1:60" outlineLevel="1" x14ac:dyDescent="0.25">
      <c r="A176" s="253"/>
      <c r="B176" s="278" t="s">
        <v>342</v>
      </c>
      <c r="C176" s="288"/>
      <c r="D176" s="280"/>
      <c r="E176" s="282"/>
      <c r="F176" s="285"/>
      <c r="G176" s="286"/>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v>0</v>
      </c>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79" t="s">
        <v>343</v>
      </c>
      <c r="C177" s="289"/>
      <c r="D177" s="292"/>
      <c r="E177" s="293"/>
      <c r="F177" s="294"/>
      <c r="G177" s="287"/>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t="s">
        <v>267</v>
      </c>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79" t="s">
        <v>344</v>
      </c>
      <c r="C178" s="289"/>
      <c r="D178" s="292"/>
      <c r="E178" s="293"/>
      <c r="F178" s="294"/>
      <c r="G178" s="287"/>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v>1</v>
      </c>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2">
        <v>20</v>
      </c>
      <c r="B179" s="220" t="s">
        <v>345</v>
      </c>
      <c r="C179" s="242" t="s">
        <v>346</v>
      </c>
      <c r="D179" s="223" t="s">
        <v>263</v>
      </c>
      <c r="E179" s="227">
        <v>40930.955199999997</v>
      </c>
      <c r="F179" s="233"/>
      <c r="G179" s="234">
        <f>ROUND(E179*F179,2)</f>
        <v>0</v>
      </c>
      <c r="H179" s="235" t="s">
        <v>272</v>
      </c>
      <c r="I179" s="255" t="s">
        <v>192</v>
      </c>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t="s">
        <v>273</v>
      </c>
      <c r="AF179" s="206"/>
      <c r="AG179" s="206"/>
      <c r="AH179" s="206"/>
      <c r="AI179" s="206"/>
      <c r="AJ179" s="206"/>
      <c r="AK179" s="206"/>
      <c r="AL179" s="206"/>
      <c r="AM179" s="206">
        <v>21</v>
      </c>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287</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44" t="s">
        <v>288</v>
      </c>
      <c r="D181" s="225"/>
      <c r="E181" s="229">
        <v>1315.42</v>
      </c>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44" t="s">
        <v>294</v>
      </c>
      <c r="D182" s="225"/>
      <c r="E182" s="229"/>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44" t="s">
        <v>311</v>
      </c>
      <c r="D183" s="225"/>
      <c r="E183" s="229"/>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296</v>
      </c>
      <c r="D184" s="225"/>
      <c r="E184" s="229"/>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297</v>
      </c>
      <c r="D185" s="225"/>
      <c r="E185" s="229">
        <v>9496.14</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44" t="s">
        <v>294</v>
      </c>
      <c r="D186" s="225"/>
      <c r="E186" s="229"/>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311</v>
      </c>
      <c r="D187" s="225"/>
      <c r="E187" s="229"/>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296</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300</v>
      </c>
      <c r="D189" s="225"/>
      <c r="E189" s="229">
        <v>24330.66</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294</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44" t="s">
        <v>311</v>
      </c>
      <c r="D191" s="225"/>
      <c r="E191" s="229"/>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296</v>
      </c>
      <c r="D192" s="225"/>
      <c r="E192" s="229"/>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303</v>
      </c>
      <c r="D193" s="225"/>
      <c r="E193" s="229">
        <v>3494.42</v>
      </c>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304</v>
      </c>
      <c r="D194" s="225"/>
      <c r="E194" s="229"/>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44" t="s">
        <v>305</v>
      </c>
      <c r="D195" s="225"/>
      <c r="E195" s="229">
        <v>127.06</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249</v>
      </c>
      <c r="D196" s="225"/>
      <c r="E196" s="229"/>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294</v>
      </c>
      <c r="D197" s="225"/>
      <c r="E197" s="229"/>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311</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44" t="s">
        <v>296</v>
      </c>
      <c r="D199" s="225"/>
      <c r="E199" s="229"/>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21"/>
      <c r="C200" s="244" t="s">
        <v>308</v>
      </c>
      <c r="D200" s="225"/>
      <c r="E200" s="229">
        <v>1322.75</v>
      </c>
      <c r="F200" s="234"/>
      <c r="G200" s="234"/>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3"/>
      <c r="B201" s="221"/>
      <c r="C201" s="244" t="s">
        <v>294</v>
      </c>
      <c r="D201" s="225"/>
      <c r="E201" s="229"/>
      <c r="F201" s="234"/>
      <c r="G201" s="234"/>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311</v>
      </c>
      <c r="D202" s="225"/>
      <c r="E202" s="229"/>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296</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44" t="s">
        <v>312</v>
      </c>
      <c r="D204" s="225"/>
      <c r="E204" s="229">
        <v>841.03</v>
      </c>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44" t="s">
        <v>317</v>
      </c>
      <c r="D205" s="225"/>
      <c r="E205" s="229"/>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44" t="s">
        <v>318</v>
      </c>
      <c r="D206" s="225"/>
      <c r="E206" s="229">
        <v>2.04</v>
      </c>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319</v>
      </c>
      <c r="D207" s="225"/>
      <c r="E207" s="229">
        <v>1.44</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79" t="s">
        <v>347</v>
      </c>
      <c r="C208" s="289"/>
      <c r="D208" s="292"/>
      <c r="E208" s="293"/>
      <c r="F208" s="294"/>
      <c r="G208" s="287"/>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v>0</v>
      </c>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79" t="s">
        <v>348</v>
      </c>
      <c r="C209" s="289"/>
      <c r="D209" s="292"/>
      <c r="E209" s="293"/>
      <c r="F209" s="294"/>
      <c r="G209" s="287"/>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t="s">
        <v>267</v>
      </c>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11" t="str">
        <f>B209</f>
        <v>sypaninou z vhodných hornin tř. 1 - 4 nebo materiálem, uloženým ve vzdálenosti do 30 m od vnějšího kraje objektu, pro jakoukoliv míru zhutnění,</v>
      </c>
      <c r="BA209" s="206"/>
      <c r="BB209" s="206"/>
      <c r="BC209" s="206"/>
      <c r="BD209" s="206"/>
      <c r="BE209" s="206"/>
      <c r="BF209" s="206"/>
      <c r="BG209" s="206"/>
      <c r="BH209" s="206"/>
    </row>
    <row r="210" spans="1:60" outlineLevel="1" x14ac:dyDescent="0.25">
      <c r="A210" s="252">
        <v>21</v>
      </c>
      <c r="B210" s="220" t="s">
        <v>349</v>
      </c>
      <c r="C210" s="242" t="s">
        <v>350</v>
      </c>
      <c r="D210" s="223" t="s">
        <v>263</v>
      </c>
      <c r="E210" s="227">
        <v>84.096000000000004</v>
      </c>
      <c r="F210" s="233"/>
      <c r="G210" s="234">
        <f>ROUND(E210*F210,2)</f>
        <v>0</v>
      </c>
      <c r="H210" s="235" t="s">
        <v>272</v>
      </c>
      <c r="I210" s="255" t="s">
        <v>192</v>
      </c>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t="s">
        <v>273</v>
      </c>
      <c r="AF210" s="206"/>
      <c r="AG210" s="206"/>
      <c r="AH210" s="206"/>
      <c r="AI210" s="206"/>
      <c r="AJ210" s="206"/>
      <c r="AK210" s="206"/>
      <c r="AL210" s="206"/>
      <c r="AM210" s="206">
        <v>21</v>
      </c>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44" t="s">
        <v>351</v>
      </c>
      <c r="D211" s="225"/>
      <c r="E211" s="229"/>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352</v>
      </c>
      <c r="D212" s="225"/>
      <c r="E212" s="229"/>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353</v>
      </c>
      <c r="D213" s="225"/>
      <c r="E213" s="229">
        <v>84.1</v>
      </c>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2">
        <v>22</v>
      </c>
      <c r="B214" s="220" t="s">
        <v>354</v>
      </c>
      <c r="C214" s="242" t="s">
        <v>355</v>
      </c>
      <c r="D214" s="223" t="s">
        <v>356</v>
      </c>
      <c r="E214" s="227">
        <v>159.7824</v>
      </c>
      <c r="F214" s="233"/>
      <c r="G214" s="234">
        <f>ROUND(E214*F214,2)</f>
        <v>0</v>
      </c>
      <c r="H214" s="235" t="s">
        <v>357</v>
      </c>
      <c r="I214" s="255" t="s">
        <v>192</v>
      </c>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t="s">
        <v>193</v>
      </c>
      <c r="AF214" s="206"/>
      <c r="AG214" s="206"/>
      <c r="AH214" s="206"/>
      <c r="AI214" s="206"/>
      <c r="AJ214" s="206"/>
      <c r="AK214" s="206"/>
      <c r="AL214" s="206"/>
      <c r="AM214" s="206">
        <v>21</v>
      </c>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44" t="s">
        <v>351</v>
      </c>
      <c r="D215" s="225"/>
      <c r="E215" s="229"/>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352</v>
      </c>
      <c r="D216" s="225"/>
      <c r="E216" s="229"/>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90" t="s">
        <v>358</v>
      </c>
      <c r="D217" s="281"/>
      <c r="E217" s="283"/>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91" t="s">
        <v>359</v>
      </c>
      <c r="D218" s="281"/>
      <c r="E218" s="283">
        <v>84.1</v>
      </c>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21"/>
      <c r="C219" s="290" t="s">
        <v>360</v>
      </c>
      <c r="D219" s="281"/>
      <c r="E219" s="283"/>
      <c r="F219" s="234"/>
      <c r="G219" s="234"/>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44" t="s">
        <v>361</v>
      </c>
      <c r="D220" s="225"/>
      <c r="E220" s="229">
        <v>159.78</v>
      </c>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x14ac:dyDescent="0.25">
      <c r="A221" s="251" t="s">
        <v>187</v>
      </c>
      <c r="B221" s="219" t="s">
        <v>129</v>
      </c>
      <c r="C221" s="241" t="s">
        <v>130</v>
      </c>
      <c r="D221" s="222"/>
      <c r="E221" s="226"/>
      <c r="F221" s="238">
        <f>SUM(G222:G236)</f>
        <v>0</v>
      </c>
      <c r="G221" s="239"/>
      <c r="H221" s="232"/>
      <c r="I221" s="254"/>
      <c r="AE221" t="s">
        <v>188</v>
      </c>
    </row>
    <row r="222" spans="1:60" outlineLevel="1" x14ac:dyDescent="0.25">
      <c r="A222" s="253"/>
      <c r="B222" s="278" t="s">
        <v>362</v>
      </c>
      <c r="C222" s="288"/>
      <c r="D222" s="280"/>
      <c r="E222" s="282"/>
      <c r="F222" s="285"/>
      <c r="G222" s="286"/>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v>0</v>
      </c>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79" t="s">
        <v>363</v>
      </c>
      <c r="C223" s="289"/>
      <c r="D223" s="292"/>
      <c r="E223" s="293"/>
      <c r="F223" s="294"/>
      <c r="G223" s="287"/>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t="s">
        <v>267</v>
      </c>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2">
        <v>23</v>
      </c>
      <c r="B224" s="220" t="s">
        <v>364</v>
      </c>
      <c r="C224" s="242" t="s">
        <v>365</v>
      </c>
      <c r="D224" s="223" t="s">
        <v>366</v>
      </c>
      <c r="E224" s="227">
        <v>7320.4</v>
      </c>
      <c r="F224" s="233"/>
      <c r="G224" s="234">
        <f>ROUND(E224*F224,2)</f>
        <v>0</v>
      </c>
      <c r="H224" s="235" t="s">
        <v>272</v>
      </c>
      <c r="I224" s="255" t="s">
        <v>192</v>
      </c>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t="s">
        <v>273</v>
      </c>
      <c r="AF224" s="206"/>
      <c r="AG224" s="206"/>
      <c r="AH224" s="206"/>
      <c r="AI224" s="206"/>
      <c r="AJ224" s="206"/>
      <c r="AK224" s="206"/>
      <c r="AL224" s="206"/>
      <c r="AM224" s="206">
        <v>21</v>
      </c>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44" t="s">
        <v>367</v>
      </c>
      <c r="D225" s="225"/>
      <c r="E225" s="229"/>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44" t="s">
        <v>368</v>
      </c>
      <c r="D226" s="225"/>
      <c r="E226" s="229">
        <v>7066.29</v>
      </c>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369</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370</v>
      </c>
      <c r="D228" s="225"/>
      <c r="E228" s="229">
        <v>254.11</v>
      </c>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79" t="s">
        <v>371</v>
      </c>
      <c r="C229" s="289"/>
      <c r="D229" s="292"/>
      <c r="E229" s="293"/>
      <c r="F229" s="294"/>
      <c r="G229" s="287"/>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v>0</v>
      </c>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79" t="s">
        <v>372</v>
      </c>
      <c r="C230" s="289"/>
      <c r="D230" s="292"/>
      <c r="E230" s="293"/>
      <c r="F230" s="294"/>
      <c r="G230" s="287"/>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t="s">
        <v>267</v>
      </c>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2">
        <v>24</v>
      </c>
      <c r="B231" s="220" t="s">
        <v>373</v>
      </c>
      <c r="C231" s="242" t="s">
        <v>374</v>
      </c>
      <c r="D231" s="223" t="s">
        <v>366</v>
      </c>
      <c r="E231" s="227">
        <v>1090</v>
      </c>
      <c r="F231" s="233"/>
      <c r="G231" s="234">
        <f>ROUND(E231*F231,2)</f>
        <v>0</v>
      </c>
      <c r="H231" s="235" t="s">
        <v>272</v>
      </c>
      <c r="I231" s="255" t="s">
        <v>192</v>
      </c>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t="s">
        <v>273</v>
      </c>
      <c r="AF231" s="206"/>
      <c r="AG231" s="206"/>
      <c r="AH231" s="206"/>
      <c r="AI231" s="206"/>
      <c r="AJ231" s="206"/>
      <c r="AK231" s="206"/>
      <c r="AL231" s="206"/>
      <c r="AM231" s="206">
        <v>21</v>
      </c>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375</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376</v>
      </c>
      <c r="D233" s="225"/>
      <c r="E233" s="229">
        <v>1090</v>
      </c>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2">
        <v>25</v>
      </c>
      <c r="B234" s="220" t="s">
        <v>377</v>
      </c>
      <c r="C234" s="242" t="s">
        <v>378</v>
      </c>
      <c r="D234" s="223" t="s">
        <v>366</v>
      </c>
      <c r="E234" s="227">
        <v>1090</v>
      </c>
      <c r="F234" s="233"/>
      <c r="G234" s="234">
        <f>ROUND(E234*F234,2)</f>
        <v>0</v>
      </c>
      <c r="H234" s="235" t="s">
        <v>272</v>
      </c>
      <c r="I234" s="255" t="s">
        <v>192</v>
      </c>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t="s">
        <v>273</v>
      </c>
      <c r="AF234" s="206"/>
      <c r="AG234" s="206"/>
      <c r="AH234" s="206"/>
      <c r="AI234" s="206"/>
      <c r="AJ234" s="206"/>
      <c r="AK234" s="206"/>
      <c r="AL234" s="206"/>
      <c r="AM234" s="206">
        <v>21</v>
      </c>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44" t="s">
        <v>375</v>
      </c>
      <c r="D235" s="225"/>
      <c r="E235" s="229"/>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376</v>
      </c>
      <c r="D236" s="225"/>
      <c r="E236" s="229">
        <v>1090</v>
      </c>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x14ac:dyDescent="0.25">
      <c r="A237" s="251" t="s">
        <v>187</v>
      </c>
      <c r="B237" s="219" t="s">
        <v>131</v>
      </c>
      <c r="C237" s="241" t="s">
        <v>132</v>
      </c>
      <c r="D237" s="222"/>
      <c r="E237" s="226"/>
      <c r="F237" s="238">
        <f>SUM(G238:G246)</f>
        <v>0</v>
      </c>
      <c r="G237" s="239"/>
      <c r="H237" s="232"/>
      <c r="I237" s="254"/>
      <c r="AE237" t="s">
        <v>188</v>
      </c>
    </row>
    <row r="238" spans="1:60" outlineLevel="1" x14ac:dyDescent="0.25">
      <c r="A238" s="253"/>
      <c r="B238" s="278" t="s">
        <v>379</v>
      </c>
      <c r="C238" s="288"/>
      <c r="D238" s="280"/>
      <c r="E238" s="282"/>
      <c r="F238" s="285"/>
      <c r="G238" s="286"/>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v>0</v>
      </c>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79" t="s">
        <v>380</v>
      </c>
      <c r="C239" s="289"/>
      <c r="D239" s="292"/>
      <c r="E239" s="293"/>
      <c r="F239" s="294"/>
      <c r="G239" s="287"/>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t="s">
        <v>267</v>
      </c>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2">
        <v>26</v>
      </c>
      <c r="B240" s="220" t="s">
        <v>381</v>
      </c>
      <c r="C240" s="242" t="s">
        <v>382</v>
      </c>
      <c r="D240" s="223" t="s">
        <v>366</v>
      </c>
      <c r="E240" s="227">
        <v>750</v>
      </c>
      <c r="F240" s="233"/>
      <c r="G240" s="234">
        <f>ROUND(E240*F240,2)</f>
        <v>0</v>
      </c>
      <c r="H240" s="235" t="s">
        <v>383</v>
      </c>
      <c r="I240" s="255" t="s">
        <v>192</v>
      </c>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t="s">
        <v>273</v>
      </c>
      <c r="AF240" s="206"/>
      <c r="AG240" s="206"/>
      <c r="AH240" s="206"/>
      <c r="AI240" s="206"/>
      <c r="AJ240" s="206"/>
      <c r="AK240" s="206"/>
      <c r="AL240" s="206"/>
      <c r="AM240" s="206">
        <v>21</v>
      </c>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44" t="s">
        <v>384</v>
      </c>
      <c r="D241" s="225"/>
      <c r="E241" s="229"/>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44" t="s">
        <v>385</v>
      </c>
      <c r="D242" s="225"/>
      <c r="E242" s="229">
        <v>750</v>
      </c>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79" t="s">
        <v>386</v>
      </c>
      <c r="C243" s="289"/>
      <c r="D243" s="292"/>
      <c r="E243" s="293"/>
      <c r="F243" s="294"/>
      <c r="G243" s="287"/>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v>0</v>
      </c>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2">
        <v>27</v>
      </c>
      <c r="B244" s="220" t="s">
        <v>387</v>
      </c>
      <c r="C244" s="242" t="s">
        <v>388</v>
      </c>
      <c r="D244" s="223" t="s">
        <v>366</v>
      </c>
      <c r="E244" s="227">
        <v>750</v>
      </c>
      <c r="F244" s="233"/>
      <c r="G244" s="234">
        <f>ROUND(E244*F244,2)</f>
        <v>0</v>
      </c>
      <c r="H244" s="235" t="s">
        <v>389</v>
      </c>
      <c r="I244" s="255" t="s">
        <v>192</v>
      </c>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t="s">
        <v>273</v>
      </c>
      <c r="AF244" s="206"/>
      <c r="AG244" s="206"/>
      <c r="AH244" s="206"/>
      <c r="AI244" s="206"/>
      <c r="AJ244" s="206"/>
      <c r="AK244" s="206"/>
      <c r="AL244" s="206"/>
      <c r="AM244" s="206">
        <v>21</v>
      </c>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384</v>
      </c>
      <c r="D245" s="225"/>
      <c r="E245" s="229"/>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385</v>
      </c>
      <c r="D246" s="225"/>
      <c r="E246" s="229">
        <v>750</v>
      </c>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x14ac:dyDescent="0.25">
      <c r="A247" s="251" t="s">
        <v>187</v>
      </c>
      <c r="B247" s="219" t="s">
        <v>135</v>
      </c>
      <c r="C247" s="241" t="s">
        <v>136</v>
      </c>
      <c r="D247" s="222"/>
      <c r="E247" s="226"/>
      <c r="F247" s="238">
        <f>SUM(G248:G267)</f>
        <v>0</v>
      </c>
      <c r="G247" s="239"/>
      <c r="H247" s="232"/>
      <c r="I247" s="254"/>
      <c r="AE247" t="s">
        <v>188</v>
      </c>
    </row>
    <row r="248" spans="1:60" outlineLevel="1" x14ac:dyDescent="0.25">
      <c r="A248" s="253"/>
      <c r="B248" s="278" t="s">
        <v>390</v>
      </c>
      <c r="C248" s="288"/>
      <c r="D248" s="280"/>
      <c r="E248" s="282"/>
      <c r="F248" s="285"/>
      <c r="G248" s="286"/>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v>0</v>
      </c>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ht="20.5" outlineLevel="1" x14ac:dyDescent="0.25">
      <c r="A249" s="253"/>
      <c r="B249" s="279" t="s">
        <v>391</v>
      </c>
      <c r="C249" s="289"/>
      <c r="D249" s="292"/>
      <c r="E249" s="293"/>
      <c r="F249" s="294"/>
      <c r="G249" s="287"/>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t="s">
        <v>267</v>
      </c>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11" t="str">
        <f>B249</f>
        <v>Montáž prefabrikovaných dílců opěrných zárubní nebo obkladních z betonu železového (2) nebo předpjatého (3) včetně případné nutné spojovací vrstvy z jakékoliv cementové malty</v>
      </c>
      <c r="BA249" s="206"/>
      <c r="BB249" s="206"/>
      <c r="BC249" s="206"/>
      <c r="BD249" s="206"/>
      <c r="BE249" s="206"/>
      <c r="BF249" s="206"/>
      <c r="BG249" s="206"/>
      <c r="BH249" s="206"/>
    </row>
    <row r="250" spans="1:60" outlineLevel="1" x14ac:dyDescent="0.25">
      <c r="A250" s="252">
        <v>28</v>
      </c>
      <c r="B250" s="220" t="s">
        <v>392</v>
      </c>
      <c r="C250" s="242" t="s">
        <v>393</v>
      </c>
      <c r="D250" s="223" t="s">
        <v>271</v>
      </c>
      <c r="E250" s="227">
        <v>146</v>
      </c>
      <c r="F250" s="233"/>
      <c r="G250" s="234">
        <f>ROUND(E250*F250,2)</f>
        <v>0</v>
      </c>
      <c r="H250" s="235" t="s">
        <v>394</v>
      </c>
      <c r="I250" s="255" t="s">
        <v>192</v>
      </c>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t="s">
        <v>273</v>
      </c>
      <c r="AF250" s="206"/>
      <c r="AG250" s="206"/>
      <c r="AH250" s="206"/>
      <c r="AI250" s="206"/>
      <c r="AJ250" s="206"/>
      <c r="AK250" s="206"/>
      <c r="AL250" s="206"/>
      <c r="AM250" s="206">
        <v>21</v>
      </c>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395</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90" t="s">
        <v>358</v>
      </c>
      <c r="D252" s="281"/>
      <c r="E252" s="283"/>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91" t="s">
        <v>396</v>
      </c>
      <c r="D253" s="281"/>
      <c r="E253" s="283">
        <v>146</v>
      </c>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90" t="s">
        <v>360</v>
      </c>
      <c r="D254" s="281"/>
      <c r="E254" s="283"/>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44" t="s">
        <v>397</v>
      </c>
      <c r="D255" s="225"/>
      <c r="E255" s="229">
        <v>146</v>
      </c>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2">
        <v>29</v>
      </c>
      <c r="B256" s="220" t="s">
        <v>398</v>
      </c>
      <c r="C256" s="242" t="s">
        <v>399</v>
      </c>
      <c r="D256" s="223" t="s">
        <v>271</v>
      </c>
      <c r="E256" s="227">
        <v>146</v>
      </c>
      <c r="F256" s="233"/>
      <c r="G256" s="234">
        <f>ROUND(E256*F256,2)</f>
        <v>0</v>
      </c>
      <c r="H256" s="235"/>
      <c r="I256" s="255" t="s">
        <v>209</v>
      </c>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t="s">
        <v>193</v>
      </c>
      <c r="AF256" s="206"/>
      <c r="AG256" s="206"/>
      <c r="AH256" s="206"/>
      <c r="AI256" s="206"/>
      <c r="AJ256" s="206"/>
      <c r="AK256" s="206"/>
      <c r="AL256" s="206"/>
      <c r="AM256" s="206">
        <v>21</v>
      </c>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395</v>
      </c>
      <c r="D257" s="225"/>
      <c r="E257" s="229"/>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90" t="s">
        <v>358</v>
      </c>
      <c r="D258" s="281"/>
      <c r="E258" s="283"/>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91" t="s">
        <v>396</v>
      </c>
      <c r="D259" s="281"/>
      <c r="E259" s="283">
        <v>146</v>
      </c>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21"/>
      <c r="C260" s="290" t="s">
        <v>360</v>
      </c>
      <c r="D260" s="281"/>
      <c r="E260" s="283"/>
      <c r="F260" s="234"/>
      <c r="G260" s="234"/>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3"/>
      <c r="B261" s="221"/>
      <c r="C261" s="244" t="s">
        <v>397</v>
      </c>
      <c r="D261" s="225"/>
      <c r="E261" s="229">
        <v>146</v>
      </c>
      <c r="F261" s="234"/>
      <c r="G261" s="234"/>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2">
        <v>30</v>
      </c>
      <c r="B262" s="220" t="s">
        <v>400</v>
      </c>
      <c r="C262" s="242" t="s">
        <v>401</v>
      </c>
      <c r="D262" s="223" t="s">
        <v>271</v>
      </c>
      <c r="E262" s="227">
        <v>146</v>
      </c>
      <c r="F262" s="233"/>
      <c r="G262" s="234">
        <f>ROUND(E262*F262,2)</f>
        <v>0</v>
      </c>
      <c r="H262" s="235"/>
      <c r="I262" s="255" t="s">
        <v>209</v>
      </c>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t="s">
        <v>193</v>
      </c>
      <c r="AF262" s="206"/>
      <c r="AG262" s="206"/>
      <c r="AH262" s="206"/>
      <c r="AI262" s="206"/>
      <c r="AJ262" s="206"/>
      <c r="AK262" s="206"/>
      <c r="AL262" s="206"/>
      <c r="AM262" s="206">
        <v>21</v>
      </c>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395</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90" t="s">
        <v>358</v>
      </c>
      <c r="D264" s="281"/>
      <c r="E264" s="283"/>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91" t="s">
        <v>396</v>
      </c>
      <c r="D265" s="281"/>
      <c r="E265" s="283">
        <v>146</v>
      </c>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90" t="s">
        <v>360</v>
      </c>
      <c r="D266" s="281"/>
      <c r="E266" s="283"/>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3"/>
      <c r="B267" s="221"/>
      <c r="C267" s="244" t="s">
        <v>397</v>
      </c>
      <c r="D267" s="225"/>
      <c r="E267" s="229">
        <v>146</v>
      </c>
      <c r="F267" s="234"/>
      <c r="G267" s="234"/>
      <c r="H267" s="235"/>
      <c r="I267" s="255"/>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x14ac:dyDescent="0.25">
      <c r="A268" s="251" t="s">
        <v>187</v>
      </c>
      <c r="B268" s="219" t="s">
        <v>139</v>
      </c>
      <c r="C268" s="241" t="s">
        <v>140</v>
      </c>
      <c r="D268" s="222"/>
      <c r="E268" s="226"/>
      <c r="F268" s="238">
        <f>SUM(G269:G314)</f>
        <v>0</v>
      </c>
      <c r="G268" s="239"/>
      <c r="H268" s="232"/>
      <c r="I268" s="254"/>
      <c r="AE268" t="s">
        <v>188</v>
      </c>
    </row>
    <row r="269" spans="1:60" outlineLevel="1" x14ac:dyDescent="0.25">
      <c r="A269" s="253"/>
      <c r="B269" s="278" t="s">
        <v>402</v>
      </c>
      <c r="C269" s="288"/>
      <c r="D269" s="280"/>
      <c r="E269" s="282"/>
      <c r="F269" s="285"/>
      <c r="G269" s="286"/>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v>0</v>
      </c>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79" t="s">
        <v>403</v>
      </c>
      <c r="C270" s="289"/>
      <c r="D270" s="292"/>
      <c r="E270" s="293"/>
      <c r="F270" s="294"/>
      <c r="G270" s="287"/>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t="s">
        <v>267</v>
      </c>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2">
        <v>31</v>
      </c>
      <c r="B271" s="220" t="s">
        <v>404</v>
      </c>
      <c r="C271" s="242" t="s">
        <v>405</v>
      </c>
      <c r="D271" s="223" t="s">
        <v>366</v>
      </c>
      <c r="E271" s="227">
        <v>7066.29</v>
      </c>
      <c r="F271" s="233"/>
      <c r="G271" s="234">
        <f>ROUND(E271*F271,2)</f>
        <v>0</v>
      </c>
      <c r="H271" s="235" t="s">
        <v>406</v>
      </c>
      <c r="I271" s="255" t="s">
        <v>192</v>
      </c>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t="s">
        <v>273</v>
      </c>
      <c r="AF271" s="206"/>
      <c r="AG271" s="206"/>
      <c r="AH271" s="206"/>
      <c r="AI271" s="206"/>
      <c r="AJ271" s="206"/>
      <c r="AK271" s="206"/>
      <c r="AL271" s="206"/>
      <c r="AM271" s="206">
        <v>21</v>
      </c>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21"/>
      <c r="C272" s="244" t="s">
        <v>367</v>
      </c>
      <c r="D272" s="225"/>
      <c r="E272" s="229"/>
      <c r="F272" s="234"/>
      <c r="G272" s="234"/>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3"/>
      <c r="B273" s="221"/>
      <c r="C273" s="244" t="s">
        <v>407</v>
      </c>
      <c r="D273" s="225"/>
      <c r="E273" s="229"/>
      <c r="F273" s="234"/>
      <c r="G273" s="234"/>
      <c r="H273" s="235"/>
      <c r="I273" s="255"/>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368</v>
      </c>
      <c r="D274" s="225"/>
      <c r="E274" s="229">
        <v>7066.29</v>
      </c>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79" t="s">
        <v>408</v>
      </c>
      <c r="C275" s="289"/>
      <c r="D275" s="292"/>
      <c r="E275" s="293"/>
      <c r="F275" s="294"/>
      <c r="G275" s="287"/>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v>0</v>
      </c>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2">
        <v>32</v>
      </c>
      <c r="B276" s="220" t="s">
        <v>409</v>
      </c>
      <c r="C276" s="242" t="s">
        <v>405</v>
      </c>
      <c r="D276" s="223" t="s">
        <v>366</v>
      </c>
      <c r="E276" s="227">
        <v>7574.51</v>
      </c>
      <c r="F276" s="233"/>
      <c r="G276" s="234">
        <f>ROUND(E276*F276,2)</f>
        <v>0</v>
      </c>
      <c r="H276" s="235" t="s">
        <v>406</v>
      </c>
      <c r="I276" s="255" t="s">
        <v>192</v>
      </c>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t="s">
        <v>273</v>
      </c>
      <c r="AF276" s="206"/>
      <c r="AG276" s="206"/>
      <c r="AH276" s="206"/>
      <c r="AI276" s="206"/>
      <c r="AJ276" s="206"/>
      <c r="AK276" s="206"/>
      <c r="AL276" s="206"/>
      <c r="AM276" s="206">
        <v>21</v>
      </c>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44" t="s">
        <v>367</v>
      </c>
      <c r="D277" s="225"/>
      <c r="E277" s="229"/>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44" t="s">
        <v>410</v>
      </c>
      <c r="D278" s="225"/>
      <c r="E278" s="229"/>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44" t="s">
        <v>368</v>
      </c>
      <c r="D279" s="225"/>
      <c r="E279" s="229">
        <v>7066.29</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44" t="s">
        <v>369</v>
      </c>
      <c r="D280" s="225"/>
      <c r="E280" s="229"/>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44" t="s">
        <v>411</v>
      </c>
      <c r="D281" s="225"/>
      <c r="E281" s="229"/>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21"/>
      <c r="C282" s="244" t="s">
        <v>370</v>
      </c>
      <c r="D282" s="225"/>
      <c r="E282" s="229">
        <v>254.11</v>
      </c>
      <c r="F282" s="234"/>
      <c r="G282" s="234"/>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3"/>
      <c r="B283" s="221"/>
      <c r="C283" s="244" t="s">
        <v>370</v>
      </c>
      <c r="D283" s="225"/>
      <c r="E283" s="229">
        <v>254.11</v>
      </c>
      <c r="F283" s="234"/>
      <c r="G283" s="234"/>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79" t="s">
        <v>412</v>
      </c>
      <c r="C284" s="289"/>
      <c r="D284" s="292"/>
      <c r="E284" s="293"/>
      <c r="F284" s="294"/>
      <c r="G284" s="287"/>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v>0</v>
      </c>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79" t="s">
        <v>413</v>
      </c>
      <c r="C285" s="289"/>
      <c r="D285" s="292"/>
      <c r="E285" s="293"/>
      <c r="F285" s="294"/>
      <c r="G285" s="287"/>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t="s">
        <v>267</v>
      </c>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2">
        <v>33</v>
      </c>
      <c r="B286" s="220" t="s">
        <v>414</v>
      </c>
      <c r="C286" s="242" t="s">
        <v>415</v>
      </c>
      <c r="D286" s="223" t="s">
        <v>366</v>
      </c>
      <c r="E286" s="227">
        <v>254.11</v>
      </c>
      <c r="F286" s="233"/>
      <c r="G286" s="234">
        <f>ROUND(E286*F286,2)</f>
        <v>0</v>
      </c>
      <c r="H286" s="235" t="s">
        <v>406</v>
      </c>
      <c r="I286" s="255" t="s">
        <v>192</v>
      </c>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t="s">
        <v>273</v>
      </c>
      <c r="AF286" s="206"/>
      <c r="AG286" s="206"/>
      <c r="AH286" s="206"/>
      <c r="AI286" s="206"/>
      <c r="AJ286" s="206"/>
      <c r="AK286" s="206"/>
      <c r="AL286" s="206"/>
      <c r="AM286" s="206">
        <v>21</v>
      </c>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44" t="s">
        <v>369</v>
      </c>
      <c r="D287" s="225"/>
      <c r="E287" s="229"/>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370</v>
      </c>
      <c r="D288" s="225"/>
      <c r="E288" s="229">
        <v>254.11</v>
      </c>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79" t="s">
        <v>416</v>
      </c>
      <c r="C289" s="289"/>
      <c r="D289" s="292"/>
      <c r="E289" s="293"/>
      <c r="F289" s="294"/>
      <c r="G289" s="287"/>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v>0</v>
      </c>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2">
        <v>34</v>
      </c>
      <c r="B290" s="220" t="s">
        <v>417</v>
      </c>
      <c r="C290" s="242" t="s">
        <v>418</v>
      </c>
      <c r="D290" s="223" t="s">
        <v>366</v>
      </c>
      <c r="E290" s="227">
        <v>254.11</v>
      </c>
      <c r="F290" s="233"/>
      <c r="G290" s="234">
        <f>ROUND(E290*F290,2)</f>
        <v>0</v>
      </c>
      <c r="H290" s="235" t="s">
        <v>406</v>
      </c>
      <c r="I290" s="255" t="s">
        <v>192</v>
      </c>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t="s">
        <v>273</v>
      </c>
      <c r="AF290" s="206"/>
      <c r="AG290" s="206"/>
      <c r="AH290" s="206"/>
      <c r="AI290" s="206"/>
      <c r="AJ290" s="206"/>
      <c r="AK290" s="206"/>
      <c r="AL290" s="206"/>
      <c r="AM290" s="206">
        <v>21</v>
      </c>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369</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370</v>
      </c>
      <c r="D292" s="225"/>
      <c r="E292" s="229">
        <v>254.11</v>
      </c>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79" t="s">
        <v>419</v>
      </c>
      <c r="C293" s="289"/>
      <c r="D293" s="292"/>
      <c r="E293" s="293"/>
      <c r="F293" s="294"/>
      <c r="G293" s="287"/>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v>0</v>
      </c>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2">
        <v>35</v>
      </c>
      <c r="B294" s="220" t="s">
        <v>420</v>
      </c>
      <c r="C294" s="242" t="s">
        <v>421</v>
      </c>
      <c r="D294" s="223" t="s">
        <v>366</v>
      </c>
      <c r="E294" s="227">
        <v>254.11</v>
      </c>
      <c r="F294" s="233"/>
      <c r="G294" s="234">
        <f>ROUND(E294*F294,2)</f>
        <v>0</v>
      </c>
      <c r="H294" s="235" t="s">
        <v>406</v>
      </c>
      <c r="I294" s="255" t="s">
        <v>192</v>
      </c>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t="s">
        <v>273</v>
      </c>
      <c r="AF294" s="206"/>
      <c r="AG294" s="206"/>
      <c r="AH294" s="206"/>
      <c r="AI294" s="206"/>
      <c r="AJ294" s="206"/>
      <c r="AK294" s="206"/>
      <c r="AL294" s="206"/>
      <c r="AM294" s="206">
        <v>21</v>
      </c>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44" t="s">
        <v>369</v>
      </c>
      <c r="D295" s="225"/>
      <c r="E295" s="229"/>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44" t="s">
        <v>370</v>
      </c>
      <c r="D296" s="225"/>
      <c r="E296" s="229">
        <v>254.11</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79" t="s">
        <v>422</v>
      </c>
      <c r="C297" s="289"/>
      <c r="D297" s="292"/>
      <c r="E297" s="293"/>
      <c r="F297" s="294"/>
      <c r="G297" s="287"/>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v>0</v>
      </c>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2">
        <v>36</v>
      </c>
      <c r="B298" s="220" t="s">
        <v>423</v>
      </c>
      <c r="C298" s="242" t="s">
        <v>424</v>
      </c>
      <c r="D298" s="223" t="s">
        <v>366</v>
      </c>
      <c r="E298" s="227">
        <v>254.11</v>
      </c>
      <c r="F298" s="233"/>
      <c r="G298" s="234">
        <f>ROUND(E298*F298,2)</f>
        <v>0</v>
      </c>
      <c r="H298" s="235" t="s">
        <v>406</v>
      </c>
      <c r="I298" s="255" t="s">
        <v>192</v>
      </c>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t="s">
        <v>273</v>
      </c>
      <c r="AF298" s="206"/>
      <c r="AG298" s="206"/>
      <c r="AH298" s="206"/>
      <c r="AI298" s="206"/>
      <c r="AJ298" s="206"/>
      <c r="AK298" s="206"/>
      <c r="AL298" s="206"/>
      <c r="AM298" s="206">
        <v>21</v>
      </c>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369</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370</v>
      </c>
      <c r="D300" s="225"/>
      <c r="E300" s="229">
        <v>254.11</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outlineLevel="1" x14ac:dyDescent="0.25">
      <c r="A301" s="253"/>
      <c r="B301" s="279" t="s">
        <v>425</v>
      </c>
      <c r="C301" s="289"/>
      <c r="D301" s="292"/>
      <c r="E301" s="293"/>
      <c r="F301" s="294"/>
      <c r="G301" s="287"/>
      <c r="H301" s="235"/>
      <c r="I301" s="255"/>
      <c r="J301" s="206"/>
      <c r="K301" s="206"/>
      <c r="L301" s="206"/>
      <c r="M301" s="206"/>
      <c r="N301" s="206"/>
      <c r="O301" s="206"/>
      <c r="P301" s="206"/>
      <c r="Q301" s="206"/>
      <c r="R301" s="206"/>
      <c r="S301" s="206"/>
      <c r="T301" s="206"/>
      <c r="U301" s="206"/>
      <c r="V301" s="206"/>
      <c r="W301" s="206"/>
      <c r="X301" s="206"/>
      <c r="Y301" s="206"/>
      <c r="Z301" s="206"/>
      <c r="AA301" s="206"/>
      <c r="AB301" s="206"/>
      <c r="AC301" s="206">
        <v>0</v>
      </c>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79" t="s">
        <v>426</v>
      </c>
      <c r="C302" s="289"/>
      <c r="D302" s="292"/>
      <c r="E302" s="293"/>
      <c r="F302" s="294"/>
      <c r="G302" s="287"/>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t="s">
        <v>267</v>
      </c>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11" t="str">
        <f>B302</f>
        <v>s provedením lože z kameniva drceného, s vyplněním spár, s dvojitým hutněním a se smetením přebytečného materiálu na krajnici. S dodáním hmot pro lože a výplň spár.</v>
      </c>
      <c r="BA302" s="206"/>
      <c r="BB302" s="206"/>
      <c r="BC302" s="206"/>
      <c r="BD302" s="206"/>
      <c r="BE302" s="206"/>
      <c r="BF302" s="206"/>
      <c r="BG302" s="206"/>
      <c r="BH302" s="206"/>
    </row>
    <row r="303" spans="1:60" outlineLevel="1" x14ac:dyDescent="0.25">
      <c r="A303" s="252">
        <v>37</v>
      </c>
      <c r="B303" s="220" t="s">
        <v>427</v>
      </c>
      <c r="C303" s="242" t="s">
        <v>428</v>
      </c>
      <c r="D303" s="223" t="s">
        <v>366</v>
      </c>
      <c r="E303" s="227">
        <v>7066.29</v>
      </c>
      <c r="F303" s="233"/>
      <c r="G303" s="234">
        <f>ROUND(E303*F303,2)</f>
        <v>0</v>
      </c>
      <c r="H303" s="235" t="s">
        <v>406</v>
      </c>
      <c r="I303" s="255" t="s">
        <v>192</v>
      </c>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t="s">
        <v>273</v>
      </c>
      <c r="AF303" s="206"/>
      <c r="AG303" s="206"/>
      <c r="AH303" s="206"/>
      <c r="AI303" s="206"/>
      <c r="AJ303" s="206"/>
      <c r="AK303" s="206"/>
      <c r="AL303" s="206"/>
      <c r="AM303" s="206">
        <v>21</v>
      </c>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367</v>
      </c>
      <c r="D304" s="225"/>
      <c r="E304" s="229"/>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3"/>
      <c r="B305" s="221"/>
      <c r="C305" s="244" t="s">
        <v>429</v>
      </c>
      <c r="D305" s="225"/>
      <c r="E305" s="229"/>
      <c r="F305" s="234"/>
      <c r="G305" s="234"/>
      <c r="H305" s="235"/>
      <c r="I305" s="255"/>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368</v>
      </c>
      <c r="D306" s="225"/>
      <c r="E306" s="229">
        <v>7066.29</v>
      </c>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2">
        <v>38</v>
      </c>
      <c r="B307" s="220" t="s">
        <v>430</v>
      </c>
      <c r="C307" s="242" t="s">
        <v>431</v>
      </c>
      <c r="D307" s="223" t="s">
        <v>366</v>
      </c>
      <c r="E307" s="227">
        <v>7419.6045000000004</v>
      </c>
      <c r="F307" s="233"/>
      <c r="G307" s="234">
        <f>ROUND(E307*F307,2)</f>
        <v>0</v>
      </c>
      <c r="H307" s="235"/>
      <c r="I307" s="255" t="s">
        <v>209</v>
      </c>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193</v>
      </c>
      <c r="AF307" s="206"/>
      <c r="AG307" s="206"/>
      <c r="AH307" s="206"/>
      <c r="AI307" s="206"/>
      <c r="AJ307" s="206"/>
      <c r="AK307" s="206"/>
      <c r="AL307" s="206"/>
      <c r="AM307" s="206">
        <v>21</v>
      </c>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367</v>
      </c>
      <c r="D308" s="225"/>
      <c r="E308" s="229"/>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429</v>
      </c>
      <c r="D309" s="225"/>
      <c r="E309" s="229"/>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44" t="s">
        <v>432</v>
      </c>
      <c r="D310" s="225"/>
      <c r="E310" s="229">
        <v>7419.6</v>
      </c>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2">
        <v>39</v>
      </c>
      <c r="B311" s="220" t="s">
        <v>433</v>
      </c>
      <c r="C311" s="242" t="s">
        <v>434</v>
      </c>
      <c r="D311" s="223" t="s">
        <v>366</v>
      </c>
      <c r="E311" s="227">
        <v>7066.29</v>
      </c>
      <c r="F311" s="233"/>
      <c r="G311" s="234">
        <f>ROUND(E311*F311,2)</f>
        <v>0</v>
      </c>
      <c r="H311" s="235"/>
      <c r="I311" s="255" t="s">
        <v>209</v>
      </c>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t="s">
        <v>193</v>
      </c>
      <c r="AF311" s="206"/>
      <c r="AG311" s="206"/>
      <c r="AH311" s="206"/>
      <c r="AI311" s="206"/>
      <c r="AJ311" s="206"/>
      <c r="AK311" s="206"/>
      <c r="AL311" s="206"/>
      <c r="AM311" s="206">
        <v>21</v>
      </c>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44" t="s">
        <v>367</v>
      </c>
      <c r="D312" s="225"/>
      <c r="E312" s="229"/>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44" t="s">
        <v>429</v>
      </c>
      <c r="D313" s="225"/>
      <c r="E313" s="229"/>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44" t="s">
        <v>368</v>
      </c>
      <c r="D314" s="225"/>
      <c r="E314" s="229">
        <v>7066.29</v>
      </c>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x14ac:dyDescent="0.25">
      <c r="A315" s="251" t="s">
        <v>187</v>
      </c>
      <c r="B315" s="219" t="s">
        <v>141</v>
      </c>
      <c r="C315" s="241" t="s">
        <v>142</v>
      </c>
      <c r="D315" s="222"/>
      <c r="E315" s="226"/>
      <c r="F315" s="238">
        <f>SUM(G316:G321)</f>
        <v>0</v>
      </c>
      <c r="G315" s="239"/>
      <c r="H315" s="232"/>
      <c r="I315" s="254"/>
      <c r="AE315" t="s">
        <v>188</v>
      </c>
    </row>
    <row r="316" spans="1:60" outlineLevel="1" x14ac:dyDescent="0.25">
      <c r="A316" s="253"/>
      <c r="B316" s="278" t="s">
        <v>435</v>
      </c>
      <c r="C316" s="288"/>
      <c r="D316" s="280"/>
      <c r="E316" s="282"/>
      <c r="F316" s="285"/>
      <c r="G316" s="286"/>
      <c r="H316" s="235"/>
      <c r="I316" s="255"/>
      <c r="J316" s="206"/>
      <c r="K316" s="206"/>
      <c r="L316" s="206"/>
      <c r="M316" s="206"/>
      <c r="N316" s="206"/>
      <c r="O316" s="206"/>
      <c r="P316" s="206"/>
      <c r="Q316" s="206"/>
      <c r="R316" s="206"/>
      <c r="S316" s="206"/>
      <c r="T316" s="206"/>
      <c r="U316" s="206"/>
      <c r="V316" s="206"/>
      <c r="W316" s="206"/>
      <c r="X316" s="206"/>
      <c r="Y316" s="206"/>
      <c r="Z316" s="206"/>
      <c r="AA316" s="206"/>
      <c r="AB316" s="206"/>
      <c r="AC316" s="206">
        <v>0</v>
      </c>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79" t="s">
        <v>436</v>
      </c>
      <c r="C317" s="289"/>
      <c r="D317" s="292"/>
      <c r="E317" s="293"/>
      <c r="F317" s="294"/>
      <c r="G317" s="287"/>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t="s">
        <v>267</v>
      </c>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79" t="s">
        <v>437</v>
      </c>
      <c r="C318" s="289"/>
      <c r="D318" s="292"/>
      <c r="E318" s="293"/>
      <c r="F318" s="294"/>
      <c r="G318" s="287"/>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v>1</v>
      </c>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2">
        <v>40</v>
      </c>
      <c r="B319" s="220" t="s">
        <v>438</v>
      </c>
      <c r="C319" s="242" t="s">
        <v>439</v>
      </c>
      <c r="D319" s="223" t="s">
        <v>263</v>
      </c>
      <c r="E319" s="227">
        <v>45.552</v>
      </c>
      <c r="F319" s="233"/>
      <c r="G319" s="234">
        <f>ROUND(E319*F319,2)</f>
        <v>0</v>
      </c>
      <c r="H319" s="235" t="s">
        <v>440</v>
      </c>
      <c r="I319" s="255" t="s">
        <v>192</v>
      </c>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t="s">
        <v>273</v>
      </c>
      <c r="AF319" s="206"/>
      <c r="AG319" s="206"/>
      <c r="AH319" s="206"/>
      <c r="AI319" s="206"/>
      <c r="AJ319" s="206"/>
      <c r="AK319" s="206"/>
      <c r="AL319" s="206"/>
      <c r="AM319" s="206">
        <v>21</v>
      </c>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44" t="s">
        <v>441</v>
      </c>
      <c r="D320" s="225"/>
      <c r="E320" s="229"/>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442</v>
      </c>
      <c r="D321" s="225"/>
      <c r="E321" s="229">
        <v>45.55</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x14ac:dyDescent="0.25">
      <c r="A322" s="251" t="s">
        <v>187</v>
      </c>
      <c r="B322" s="219" t="s">
        <v>149</v>
      </c>
      <c r="C322" s="241" t="s">
        <v>150</v>
      </c>
      <c r="D322" s="222"/>
      <c r="E322" s="226"/>
      <c r="F322" s="238">
        <f>SUM(G323:G335)</f>
        <v>0</v>
      </c>
      <c r="G322" s="239"/>
      <c r="H322" s="232"/>
      <c r="I322" s="254"/>
      <c r="AE322" t="s">
        <v>188</v>
      </c>
    </row>
    <row r="323" spans="1:60" outlineLevel="1" x14ac:dyDescent="0.25">
      <c r="A323" s="252">
        <v>41</v>
      </c>
      <c r="B323" s="220" t="s">
        <v>443</v>
      </c>
      <c r="C323" s="242" t="s">
        <v>444</v>
      </c>
      <c r="D323" s="223" t="s">
        <v>263</v>
      </c>
      <c r="E323" s="227">
        <v>337.5</v>
      </c>
      <c r="F323" s="233"/>
      <c r="G323" s="234">
        <f>ROUND(E323*F323,2)</f>
        <v>0</v>
      </c>
      <c r="H323" s="235"/>
      <c r="I323" s="255" t="s">
        <v>209</v>
      </c>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t="s">
        <v>193</v>
      </c>
      <c r="AF323" s="206"/>
      <c r="AG323" s="206"/>
      <c r="AH323" s="206"/>
      <c r="AI323" s="206"/>
      <c r="AJ323" s="206"/>
      <c r="AK323" s="206"/>
      <c r="AL323" s="206"/>
      <c r="AM323" s="206">
        <v>21</v>
      </c>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44" t="s">
        <v>445</v>
      </c>
      <c r="D324" s="225"/>
      <c r="E324" s="229"/>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3"/>
      <c r="B325" s="221"/>
      <c r="C325" s="244" t="s">
        <v>446</v>
      </c>
      <c r="D325" s="225"/>
      <c r="E325" s="229"/>
      <c r="F325" s="234"/>
      <c r="G325" s="234"/>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447</v>
      </c>
      <c r="D326" s="225"/>
      <c r="E326" s="229">
        <v>337.5</v>
      </c>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ht="19.95" outlineLevel="1" x14ac:dyDescent="0.25">
      <c r="A327" s="252">
        <v>42</v>
      </c>
      <c r="B327" s="220" t="s">
        <v>448</v>
      </c>
      <c r="C327" s="242" t="s">
        <v>449</v>
      </c>
      <c r="D327" s="223" t="s">
        <v>366</v>
      </c>
      <c r="E327" s="227">
        <v>2180</v>
      </c>
      <c r="F327" s="233"/>
      <c r="G327" s="234">
        <f>ROUND(E327*F327,2)</f>
        <v>0</v>
      </c>
      <c r="H327" s="235"/>
      <c r="I327" s="255" t="s">
        <v>209</v>
      </c>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t="s">
        <v>193</v>
      </c>
      <c r="AF327" s="206"/>
      <c r="AG327" s="206"/>
      <c r="AH327" s="206"/>
      <c r="AI327" s="206"/>
      <c r="AJ327" s="206"/>
      <c r="AK327" s="206"/>
      <c r="AL327" s="206"/>
      <c r="AM327" s="206">
        <v>21</v>
      </c>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3"/>
      <c r="B328" s="221"/>
      <c r="C328" s="244" t="s">
        <v>450</v>
      </c>
      <c r="D328" s="225"/>
      <c r="E328" s="229"/>
      <c r="F328" s="234"/>
      <c r="G328" s="234"/>
      <c r="H328" s="235"/>
      <c r="I328" s="255"/>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44" t="s">
        <v>451</v>
      </c>
      <c r="D329" s="225"/>
      <c r="E329" s="229"/>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44" t="s">
        <v>452</v>
      </c>
      <c r="D330" s="225"/>
      <c r="E330" s="229"/>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453</v>
      </c>
      <c r="D331" s="225"/>
      <c r="E331" s="229">
        <v>2180</v>
      </c>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2">
        <v>43</v>
      </c>
      <c r="B332" s="220" t="s">
        <v>454</v>
      </c>
      <c r="C332" s="242" t="s">
        <v>455</v>
      </c>
      <c r="D332" s="223" t="s">
        <v>456</v>
      </c>
      <c r="E332" s="227">
        <v>1116.6500000000001</v>
      </c>
      <c r="F332" s="233"/>
      <c r="G332" s="234">
        <f>ROUND(E332*F332,2)</f>
        <v>0</v>
      </c>
      <c r="H332" s="235"/>
      <c r="I332" s="255" t="s">
        <v>209</v>
      </c>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t="s">
        <v>193</v>
      </c>
      <c r="AF332" s="206"/>
      <c r="AG332" s="206"/>
      <c r="AH332" s="206"/>
      <c r="AI332" s="206"/>
      <c r="AJ332" s="206"/>
      <c r="AK332" s="206"/>
      <c r="AL332" s="206"/>
      <c r="AM332" s="206">
        <v>21</v>
      </c>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44" t="s">
        <v>457</v>
      </c>
      <c r="D333" s="225"/>
      <c r="E333" s="229"/>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44" t="s">
        <v>458</v>
      </c>
      <c r="D334" s="225"/>
      <c r="E334" s="229">
        <v>392.65</v>
      </c>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44" t="s">
        <v>459</v>
      </c>
      <c r="D335" s="225"/>
      <c r="E335" s="229">
        <v>724</v>
      </c>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x14ac:dyDescent="0.25">
      <c r="A336" s="251" t="s">
        <v>187</v>
      </c>
      <c r="B336" s="219" t="s">
        <v>153</v>
      </c>
      <c r="C336" s="241" t="s">
        <v>154</v>
      </c>
      <c r="D336" s="222"/>
      <c r="E336" s="226"/>
      <c r="F336" s="238">
        <f>SUM(G337:G383)</f>
        <v>0</v>
      </c>
      <c r="G336" s="239"/>
      <c r="H336" s="232"/>
      <c r="I336" s="254"/>
      <c r="AE336" t="s">
        <v>188</v>
      </c>
    </row>
    <row r="337" spans="1:60" outlineLevel="1" x14ac:dyDescent="0.25">
      <c r="A337" s="253"/>
      <c r="B337" s="278" t="s">
        <v>460</v>
      </c>
      <c r="C337" s="288"/>
      <c r="D337" s="280"/>
      <c r="E337" s="282"/>
      <c r="F337" s="285"/>
      <c r="G337" s="286"/>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v>0</v>
      </c>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79" t="s">
        <v>461</v>
      </c>
      <c r="C338" s="289"/>
      <c r="D338" s="292"/>
      <c r="E338" s="293"/>
      <c r="F338" s="294"/>
      <c r="G338" s="287"/>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t="s">
        <v>267</v>
      </c>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2">
        <v>44</v>
      </c>
      <c r="B339" s="220" t="s">
        <v>462</v>
      </c>
      <c r="C339" s="242" t="s">
        <v>463</v>
      </c>
      <c r="D339" s="223" t="s">
        <v>456</v>
      </c>
      <c r="E339" s="227">
        <v>366.46</v>
      </c>
      <c r="F339" s="233"/>
      <c r="G339" s="234">
        <f>ROUND(E339*F339,2)</f>
        <v>0</v>
      </c>
      <c r="H339" s="235" t="s">
        <v>406</v>
      </c>
      <c r="I339" s="255" t="s">
        <v>192</v>
      </c>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t="s">
        <v>273</v>
      </c>
      <c r="AF339" s="206"/>
      <c r="AG339" s="206"/>
      <c r="AH339" s="206"/>
      <c r="AI339" s="206"/>
      <c r="AJ339" s="206"/>
      <c r="AK339" s="206"/>
      <c r="AL339" s="206"/>
      <c r="AM339" s="206">
        <v>21</v>
      </c>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3"/>
      <c r="B340" s="221"/>
      <c r="C340" s="244" t="s">
        <v>464</v>
      </c>
      <c r="D340" s="225"/>
      <c r="E340" s="229"/>
      <c r="F340" s="234"/>
      <c r="G340" s="234"/>
      <c r="H340" s="235"/>
      <c r="I340" s="255"/>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465</v>
      </c>
      <c r="D341" s="225"/>
      <c r="E341" s="229">
        <v>313.45999999999998</v>
      </c>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466</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467</v>
      </c>
      <c r="D343" s="225"/>
      <c r="E343" s="229">
        <v>53</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outlineLevel="1" x14ac:dyDescent="0.25">
      <c r="A344" s="253"/>
      <c r="B344" s="279" t="s">
        <v>468</v>
      </c>
      <c r="C344" s="289"/>
      <c r="D344" s="292"/>
      <c r="E344" s="293"/>
      <c r="F344" s="294"/>
      <c r="G344" s="287"/>
      <c r="H344" s="235"/>
      <c r="I344" s="255"/>
      <c r="J344" s="206"/>
      <c r="K344" s="206"/>
      <c r="L344" s="206"/>
      <c r="M344" s="206"/>
      <c r="N344" s="206"/>
      <c r="O344" s="206"/>
      <c r="P344" s="206"/>
      <c r="Q344" s="206"/>
      <c r="R344" s="206"/>
      <c r="S344" s="206"/>
      <c r="T344" s="206"/>
      <c r="U344" s="206"/>
      <c r="V344" s="206"/>
      <c r="W344" s="206"/>
      <c r="X344" s="206"/>
      <c r="Y344" s="206"/>
      <c r="Z344" s="206"/>
      <c r="AA344" s="206"/>
      <c r="AB344" s="206"/>
      <c r="AC344" s="206">
        <v>0</v>
      </c>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row>
    <row r="345" spans="1:60" outlineLevel="1" x14ac:dyDescent="0.25">
      <c r="A345" s="253"/>
      <c r="B345" s="279" t="s">
        <v>469</v>
      </c>
      <c r="C345" s="289"/>
      <c r="D345" s="292"/>
      <c r="E345" s="293"/>
      <c r="F345" s="294"/>
      <c r="G345" s="287"/>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t="s">
        <v>267</v>
      </c>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2">
        <v>45</v>
      </c>
      <c r="B346" s="220" t="s">
        <v>470</v>
      </c>
      <c r="C346" s="242" t="s">
        <v>471</v>
      </c>
      <c r="D346" s="223" t="s">
        <v>263</v>
      </c>
      <c r="E346" s="227">
        <v>27.484500000000001</v>
      </c>
      <c r="F346" s="233"/>
      <c r="G346" s="234">
        <f>ROUND(E346*F346,2)</f>
        <v>0</v>
      </c>
      <c r="H346" s="235" t="s">
        <v>406</v>
      </c>
      <c r="I346" s="255" t="s">
        <v>192</v>
      </c>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273</v>
      </c>
      <c r="AF346" s="206"/>
      <c r="AG346" s="206"/>
      <c r="AH346" s="206"/>
      <c r="AI346" s="206"/>
      <c r="AJ346" s="206"/>
      <c r="AK346" s="206"/>
      <c r="AL346" s="206"/>
      <c r="AM346" s="206">
        <v>21</v>
      </c>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3"/>
      <c r="B347" s="221"/>
      <c r="C347" s="244" t="s">
        <v>464</v>
      </c>
      <c r="D347" s="225"/>
      <c r="E347" s="229"/>
      <c r="F347" s="234"/>
      <c r="G347" s="234"/>
      <c r="H347" s="235"/>
      <c r="I347" s="255"/>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90" t="s">
        <v>358</v>
      </c>
      <c r="D348" s="281"/>
      <c r="E348" s="283"/>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91" t="s">
        <v>472</v>
      </c>
      <c r="D349" s="281"/>
      <c r="E349" s="283">
        <v>313.45999999999998</v>
      </c>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3"/>
      <c r="B350" s="221"/>
      <c r="C350" s="290" t="s">
        <v>360</v>
      </c>
      <c r="D350" s="281"/>
      <c r="E350" s="283"/>
      <c r="F350" s="234"/>
      <c r="G350" s="234"/>
      <c r="H350" s="235"/>
      <c r="I350" s="255"/>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44" t="s">
        <v>473</v>
      </c>
      <c r="D351" s="225"/>
      <c r="E351" s="229">
        <v>23.51</v>
      </c>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44" t="s">
        <v>466</v>
      </c>
      <c r="D352" s="225"/>
      <c r="E352" s="229"/>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3"/>
      <c r="B353" s="221"/>
      <c r="C353" s="290" t="s">
        <v>358</v>
      </c>
      <c r="D353" s="281"/>
      <c r="E353" s="283"/>
      <c r="F353" s="234"/>
      <c r="G353" s="234"/>
      <c r="H353" s="235"/>
      <c r="I353" s="255"/>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91" t="s">
        <v>474</v>
      </c>
      <c r="D354" s="281"/>
      <c r="E354" s="283">
        <v>53</v>
      </c>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3"/>
      <c r="B355" s="221"/>
      <c r="C355" s="290" t="s">
        <v>360</v>
      </c>
      <c r="D355" s="281"/>
      <c r="E355" s="283"/>
      <c r="F355" s="234"/>
      <c r="G355" s="234"/>
      <c r="H355" s="235"/>
      <c r="I355" s="255"/>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21"/>
      <c r="C356" s="244" t="s">
        <v>475</v>
      </c>
      <c r="D356" s="225"/>
      <c r="E356" s="229">
        <v>3.98</v>
      </c>
      <c r="F356" s="234"/>
      <c r="G356" s="234"/>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79" t="s">
        <v>476</v>
      </c>
      <c r="C357" s="289"/>
      <c r="D357" s="292"/>
      <c r="E357" s="293"/>
      <c r="F357" s="294"/>
      <c r="G357" s="287"/>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v>0</v>
      </c>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79" t="s">
        <v>477</v>
      </c>
      <c r="C358" s="289"/>
      <c r="D358" s="292"/>
      <c r="E358" s="293"/>
      <c r="F358" s="294"/>
      <c r="G358" s="287"/>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t="s">
        <v>267</v>
      </c>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2">
        <v>46</v>
      </c>
      <c r="B359" s="220" t="s">
        <v>478</v>
      </c>
      <c r="C359" s="242" t="s">
        <v>479</v>
      </c>
      <c r="D359" s="223" t="s">
        <v>271</v>
      </c>
      <c r="E359" s="227">
        <v>2</v>
      </c>
      <c r="F359" s="233"/>
      <c r="G359" s="234">
        <f>ROUND(E359*F359,2)</f>
        <v>0</v>
      </c>
      <c r="H359" s="235" t="s">
        <v>406</v>
      </c>
      <c r="I359" s="255" t="s">
        <v>192</v>
      </c>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t="s">
        <v>273</v>
      </c>
      <c r="AF359" s="206"/>
      <c r="AG359" s="206"/>
      <c r="AH359" s="206"/>
      <c r="AI359" s="206"/>
      <c r="AJ359" s="206"/>
      <c r="AK359" s="206"/>
      <c r="AL359" s="206"/>
      <c r="AM359" s="206">
        <v>21</v>
      </c>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480</v>
      </c>
      <c r="D360" s="225"/>
      <c r="E360" s="229"/>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481</v>
      </c>
      <c r="D361" s="225"/>
      <c r="E361" s="229"/>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21"/>
      <c r="C362" s="244" t="s">
        <v>482</v>
      </c>
      <c r="D362" s="225"/>
      <c r="E362" s="229"/>
      <c r="F362" s="234"/>
      <c r="G362" s="234"/>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21"/>
      <c r="C363" s="244" t="s">
        <v>483</v>
      </c>
      <c r="D363" s="225"/>
      <c r="E363" s="229">
        <v>2</v>
      </c>
      <c r="F363" s="234"/>
      <c r="G363" s="234"/>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79" t="s">
        <v>484</v>
      </c>
      <c r="C364" s="289"/>
      <c r="D364" s="292"/>
      <c r="E364" s="293"/>
      <c r="F364" s="294"/>
      <c r="G364" s="287"/>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v>0</v>
      </c>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2">
        <v>47</v>
      </c>
      <c r="B365" s="220" t="s">
        <v>485</v>
      </c>
      <c r="C365" s="242" t="s">
        <v>486</v>
      </c>
      <c r="D365" s="223" t="s">
        <v>456</v>
      </c>
      <c r="E365" s="227">
        <v>10.085000000000001</v>
      </c>
      <c r="F365" s="233"/>
      <c r="G365" s="234">
        <f>ROUND(E365*F365,2)</f>
        <v>0</v>
      </c>
      <c r="H365" s="235" t="s">
        <v>487</v>
      </c>
      <c r="I365" s="255" t="s">
        <v>192</v>
      </c>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t="s">
        <v>273</v>
      </c>
      <c r="AF365" s="206"/>
      <c r="AG365" s="206"/>
      <c r="AH365" s="206"/>
      <c r="AI365" s="206"/>
      <c r="AJ365" s="206"/>
      <c r="AK365" s="206"/>
      <c r="AL365" s="206"/>
      <c r="AM365" s="206">
        <v>21</v>
      </c>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488</v>
      </c>
      <c r="D366" s="225"/>
      <c r="E366" s="229"/>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outlineLevel="1" x14ac:dyDescent="0.25">
      <c r="A367" s="253"/>
      <c r="B367" s="221"/>
      <c r="C367" s="244" t="s">
        <v>482</v>
      </c>
      <c r="D367" s="225"/>
      <c r="E367" s="229"/>
      <c r="F367" s="234"/>
      <c r="G367" s="234"/>
      <c r="H367" s="235"/>
      <c r="I367" s="255"/>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row>
    <row r="368" spans="1:60" outlineLevel="1" x14ac:dyDescent="0.25">
      <c r="A368" s="253"/>
      <c r="B368" s="221"/>
      <c r="C368" s="244" t="s">
        <v>489</v>
      </c>
      <c r="D368" s="225"/>
      <c r="E368" s="229">
        <v>10.09</v>
      </c>
      <c r="F368" s="234"/>
      <c r="G368" s="234"/>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outlineLevel="1" x14ac:dyDescent="0.25">
      <c r="A369" s="252">
        <v>48</v>
      </c>
      <c r="B369" s="220" t="s">
        <v>490</v>
      </c>
      <c r="C369" s="242" t="s">
        <v>491</v>
      </c>
      <c r="D369" s="223" t="s">
        <v>271</v>
      </c>
      <c r="E369" s="227">
        <v>384.78300000000002</v>
      </c>
      <c r="F369" s="233"/>
      <c r="G369" s="234">
        <f>ROUND(E369*F369,2)</f>
        <v>0</v>
      </c>
      <c r="H369" s="235" t="s">
        <v>357</v>
      </c>
      <c r="I369" s="255" t="s">
        <v>192</v>
      </c>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193</v>
      </c>
      <c r="AF369" s="206"/>
      <c r="AG369" s="206"/>
      <c r="AH369" s="206"/>
      <c r="AI369" s="206"/>
      <c r="AJ369" s="206"/>
      <c r="AK369" s="206"/>
      <c r="AL369" s="206"/>
      <c r="AM369" s="206">
        <v>21</v>
      </c>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row>
    <row r="370" spans="1:60" outlineLevel="1" x14ac:dyDescent="0.25">
      <c r="A370" s="253"/>
      <c r="B370" s="221"/>
      <c r="C370" s="244" t="s">
        <v>464</v>
      </c>
      <c r="D370" s="225"/>
      <c r="E370" s="229"/>
      <c r="F370" s="234"/>
      <c r="G370" s="234"/>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3"/>
      <c r="B371" s="221"/>
      <c r="C371" s="290" t="s">
        <v>358</v>
      </c>
      <c r="D371" s="281"/>
      <c r="E371" s="283"/>
      <c r="F371" s="234"/>
      <c r="G371" s="234"/>
      <c r="H371" s="235"/>
      <c r="I371" s="255"/>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91" t="s">
        <v>472</v>
      </c>
      <c r="D372" s="281"/>
      <c r="E372" s="283">
        <v>313.45999999999998</v>
      </c>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90" t="s">
        <v>360</v>
      </c>
      <c r="D373" s="281"/>
      <c r="E373" s="283"/>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492</v>
      </c>
      <c r="D374" s="225"/>
      <c r="E374" s="229">
        <v>329.13</v>
      </c>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466</v>
      </c>
      <c r="D375" s="225"/>
      <c r="E375" s="229"/>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21"/>
      <c r="C376" s="290" t="s">
        <v>358</v>
      </c>
      <c r="D376" s="281"/>
      <c r="E376" s="283"/>
      <c r="F376" s="234"/>
      <c r="G376" s="234"/>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21"/>
      <c r="C377" s="291" t="s">
        <v>474</v>
      </c>
      <c r="D377" s="281"/>
      <c r="E377" s="283">
        <v>53</v>
      </c>
      <c r="F377" s="234"/>
      <c r="G377" s="234"/>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3"/>
      <c r="B378" s="221"/>
      <c r="C378" s="290" t="s">
        <v>360</v>
      </c>
      <c r="D378" s="281"/>
      <c r="E378" s="283"/>
      <c r="F378" s="234"/>
      <c r="G378" s="234"/>
      <c r="H378" s="235"/>
      <c r="I378" s="255"/>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493</v>
      </c>
      <c r="D379" s="225"/>
      <c r="E379" s="229">
        <v>55.65</v>
      </c>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2">
        <v>49</v>
      </c>
      <c r="B380" s="220" t="s">
        <v>494</v>
      </c>
      <c r="C380" s="242" t="s">
        <v>495</v>
      </c>
      <c r="D380" s="223" t="s">
        <v>271</v>
      </c>
      <c r="E380" s="227">
        <v>4.2356999999999996</v>
      </c>
      <c r="F380" s="233"/>
      <c r="G380" s="234">
        <f>ROUND(E380*F380,2)</f>
        <v>0</v>
      </c>
      <c r="H380" s="235" t="s">
        <v>357</v>
      </c>
      <c r="I380" s="255" t="s">
        <v>192</v>
      </c>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t="s">
        <v>193</v>
      </c>
      <c r="AF380" s="206"/>
      <c r="AG380" s="206"/>
      <c r="AH380" s="206"/>
      <c r="AI380" s="206"/>
      <c r="AJ380" s="206"/>
      <c r="AK380" s="206"/>
      <c r="AL380" s="206"/>
      <c r="AM380" s="206">
        <v>21</v>
      </c>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outlineLevel="1" x14ac:dyDescent="0.25">
      <c r="A381" s="253"/>
      <c r="B381" s="221"/>
      <c r="C381" s="244" t="s">
        <v>488</v>
      </c>
      <c r="D381" s="225"/>
      <c r="E381" s="229"/>
      <c r="F381" s="234"/>
      <c r="G381" s="234"/>
      <c r="H381" s="235"/>
      <c r="I381" s="255"/>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outlineLevel="1" x14ac:dyDescent="0.25">
      <c r="A382" s="253"/>
      <c r="B382" s="221"/>
      <c r="C382" s="244" t="s">
        <v>496</v>
      </c>
      <c r="D382" s="225"/>
      <c r="E382" s="229"/>
      <c r="F382" s="234"/>
      <c r="G382" s="234"/>
      <c r="H382" s="235"/>
      <c r="I382" s="255"/>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44" t="s">
        <v>497</v>
      </c>
      <c r="D383" s="225"/>
      <c r="E383" s="229">
        <v>4.24</v>
      </c>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x14ac:dyDescent="0.25">
      <c r="A384" s="251" t="s">
        <v>187</v>
      </c>
      <c r="B384" s="219" t="s">
        <v>155</v>
      </c>
      <c r="C384" s="241" t="s">
        <v>156</v>
      </c>
      <c r="D384" s="222"/>
      <c r="E384" s="226"/>
      <c r="F384" s="238">
        <f>SUM(G385:G390)</f>
        <v>0</v>
      </c>
      <c r="G384" s="239"/>
      <c r="H384" s="232"/>
      <c r="I384" s="254"/>
      <c r="AE384" t="s">
        <v>188</v>
      </c>
    </row>
    <row r="385" spans="1:60" outlineLevel="1" x14ac:dyDescent="0.25">
      <c r="A385" s="253"/>
      <c r="B385" s="278" t="s">
        <v>498</v>
      </c>
      <c r="C385" s="288"/>
      <c r="D385" s="280"/>
      <c r="E385" s="282"/>
      <c r="F385" s="285"/>
      <c r="G385" s="286"/>
      <c r="H385" s="235"/>
      <c r="I385" s="255"/>
      <c r="J385" s="206"/>
      <c r="K385" s="206"/>
      <c r="L385" s="206"/>
      <c r="M385" s="206"/>
      <c r="N385" s="206"/>
      <c r="O385" s="206"/>
      <c r="P385" s="206"/>
      <c r="Q385" s="206"/>
      <c r="R385" s="206"/>
      <c r="S385" s="206"/>
      <c r="T385" s="206"/>
      <c r="U385" s="206"/>
      <c r="V385" s="206"/>
      <c r="W385" s="206"/>
      <c r="X385" s="206"/>
      <c r="Y385" s="206"/>
      <c r="Z385" s="206"/>
      <c r="AA385" s="206"/>
      <c r="AB385" s="206"/>
      <c r="AC385" s="206">
        <v>0</v>
      </c>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79" t="s">
        <v>499</v>
      </c>
      <c r="C386" s="289"/>
      <c r="D386" s="292"/>
      <c r="E386" s="293"/>
      <c r="F386" s="294"/>
      <c r="G386" s="287"/>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79" t="s">
        <v>500</v>
      </c>
      <c r="C387" s="289"/>
      <c r="D387" s="292"/>
      <c r="E387" s="293"/>
      <c r="F387" s="294"/>
      <c r="G387" s="287"/>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ht="20.5" outlineLevel="1" x14ac:dyDescent="0.25">
      <c r="A388" s="253"/>
      <c r="B388" s="279" t="s">
        <v>501</v>
      </c>
      <c r="C388" s="289"/>
      <c r="D388" s="292"/>
      <c r="E388" s="293"/>
      <c r="F388" s="294"/>
      <c r="G388" s="287"/>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11" t="str">
        <f>B388</f>
        <v>se svislou nosnou konstrukcí montovanou z dílců betonových plošných, tyčových pro nosnou konstrukci zakrytí monolitickou betonovou nebo montovanou betonovou nebo bez zakrytí</v>
      </c>
      <c r="BA388" s="206"/>
      <c r="BB388" s="206"/>
      <c r="BC388" s="206"/>
      <c r="BD388" s="206"/>
      <c r="BE388" s="206"/>
      <c r="BF388" s="206"/>
      <c r="BG388" s="206"/>
      <c r="BH388" s="206"/>
    </row>
    <row r="389" spans="1:60" outlineLevel="1" x14ac:dyDescent="0.25">
      <c r="A389" s="253"/>
      <c r="B389" s="279" t="s">
        <v>502</v>
      </c>
      <c r="C389" s="289"/>
      <c r="D389" s="292"/>
      <c r="E389" s="293"/>
      <c r="F389" s="294"/>
      <c r="G389" s="287"/>
      <c r="H389" s="235"/>
      <c r="I389" s="255"/>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t="s">
        <v>267</v>
      </c>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2">
        <v>50</v>
      </c>
      <c r="B390" s="220" t="s">
        <v>503</v>
      </c>
      <c r="C390" s="242" t="s">
        <v>504</v>
      </c>
      <c r="D390" s="223" t="s">
        <v>505</v>
      </c>
      <c r="E390" s="227">
        <v>8365.9445899999992</v>
      </c>
      <c r="F390" s="233"/>
      <c r="G390" s="234">
        <f>ROUND(E390*F390,2)</f>
        <v>0</v>
      </c>
      <c r="H390" s="235" t="s">
        <v>394</v>
      </c>
      <c r="I390" s="255" t="s">
        <v>192</v>
      </c>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t="s">
        <v>273</v>
      </c>
      <c r="AF390" s="206"/>
      <c r="AG390" s="206"/>
      <c r="AH390" s="206"/>
      <c r="AI390" s="206"/>
      <c r="AJ390" s="206"/>
      <c r="AK390" s="206"/>
      <c r="AL390" s="206"/>
      <c r="AM390" s="206">
        <v>21</v>
      </c>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x14ac:dyDescent="0.25">
      <c r="A391" s="251" t="s">
        <v>187</v>
      </c>
      <c r="B391" s="219" t="s">
        <v>157</v>
      </c>
      <c r="C391" s="241" t="s">
        <v>158</v>
      </c>
      <c r="D391" s="222"/>
      <c r="E391" s="226"/>
      <c r="F391" s="238">
        <f>SUM(G392:G442)</f>
        <v>0</v>
      </c>
      <c r="G391" s="239"/>
      <c r="H391" s="232"/>
      <c r="I391" s="254"/>
      <c r="AE391" t="s">
        <v>188</v>
      </c>
    </row>
    <row r="392" spans="1:60" outlineLevel="1" x14ac:dyDescent="0.25">
      <c r="A392" s="253"/>
      <c r="B392" s="278" t="s">
        <v>506</v>
      </c>
      <c r="C392" s="288"/>
      <c r="D392" s="280"/>
      <c r="E392" s="282"/>
      <c r="F392" s="285"/>
      <c r="G392" s="286"/>
      <c r="H392" s="235"/>
      <c r="I392" s="255"/>
      <c r="J392" s="206"/>
      <c r="K392" s="206"/>
      <c r="L392" s="206"/>
      <c r="M392" s="206"/>
      <c r="N392" s="206"/>
      <c r="O392" s="206"/>
      <c r="P392" s="206"/>
      <c r="Q392" s="206"/>
      <c r="R392" s="206"/>
      <c r="S392" s="206"/>
      <c r="T392" s="206"/>
      <c r="U392" s="206"/>
      <c r="V392" s="206"/>
      <c r="W392" s="206"/>
      <c r="X392" s="206"/>
      <c r="Y392" s="206"/>
      <c r="Z392" s="206"/>
      <c r="AA392" s="206"/>
      <c r="AB392" s="206"/>
      <c r="AC392" s="206">
        <v>0</v>
      </c>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2">
        <v>51</v>
      </c>
      <c r="B393" s="220" t="s">
        <v>507</v>
      </c>
      <c r="C393" s="242" t="s">
        <v>508</v>
      </c>
      <c r="D393" s="223" t="s">
        <v>366</v>
      </c>
      <c r="E393" s="227">
        <v>13020</v>
      </c>
      <c r="F393" s="233"/>
      <c r="G393" s="234">
        <f>ROUND(E393*F393,2)</f>
        <v>0</v>
      </c>
      <c r="H393" s="235" t="s">
        <v>509</v>
      </c>
      <c r="I393" s="255" t="s">
        <v>192</v>
      </c>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t="s">
        <v>273</v>
      </c>
      <c r="AF393" s="206"/>
      <c r="AG393" s="206"/>
      <c r="AH393" s="206"/>
      <c r="AI393" s="206"/>
      <c r="AJ393" s="206"/>
      <c r="AK393" s="206"/>
      <c r="AL393" s="206"/>
      <c r="AM393" s="206">
        <v>21</v>
      </c>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44" t="s">
        <v>450</v>
      </c>
      <c r="D394" s="225"/>
      <c r="E394" s="229"/>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451</v>
      </c>
      <c r="D395" s="225"/>
      <c r="E395" s="229"/>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3"/>
      <c r="B396" s="221"/>
      <c r="C396" s="244" t="s">
        <v>452</v>
      </c>
      <c r="D396" s="225"/>
      <c r="E396" s="229"/>
      <c r="F396" s="234"/>
      <c r="G396" s="234"/>
      <c r="H396" s="235"/>
      <c r="I396" s="255"/>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outlineLevel="1" x14ac:dyDescent="0.25">
      <c r="A397" s="253"/>
      <c r="B397" s="221"/>
      <c r="C397" s="244" t="s">
        <v>453</v>
      </c>
      <c r="D397" s="225"/>
      <c r="E397" s="229">
        <v>2180</v>
      </c>
      <c r="F397" s="234"/>
      <c r="G397" s="234"/>
      <c r="H397" s="235"/>
      <c r="I397" s="255"/>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510</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511</v>
      </c>
      <c r="D399" s="225"/>
      <c r="E399" s="229"/>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outlineLevel="1" x14ac:dyDescent="0.25">
      <c r="A400" s="253"/>
      <c r="B400" s="221"/>
      <c r="C400" s="244" t="s">
        <v>452</v>
      </c>
      <c r="D400" s="225"/>
      <c r="E400" s="229"/>
      <c r="F400" s="234"/>
      <c r="G400" s="234"/>
      <c r="H400" s="235"/>
      <c r="I400" s="255"/>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512</v>
      </c>
      <c r="D401" s="225"/>
      <c r="E401" s="229">
        <v>10840</v>
      </c>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ht="19.95" outlineLevel="1" x14ac:dyDescent="0.25">
      <c r="A402" s="252">
        <v>52</v>
      </c>
      <c r="B402" s="220" t="s">
        <v>513</v>
      </c>
      <c r="C402" s="242" t="s">
        <v>514</v>
      </c>
      <c r="D402" s="223" t="s">
        <v>366</v>
      </c>
      <c r="E402" s="227">
        <v>14973</v>
      </c>
      <c r="F402" s="233"/>
      <c r="G402" s="234">
        <f>ROUND(E402*F402,2)</f>
        <v>0</v>
      </c>
      <c r="H402" s="235" t="s">
        <v>357</v>
      </c>
      <c r="I402" s="255" t="s">
        <v>192</v>
      </c>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t="s">
        <v>193</v>
      </c>
      <c r="AF402" s="206"/>
      <c r="AG402" s="206"/>
      <c r="AH402" s="206"/>
      <c r="AI402" s="206"/>
      <c r="AJ402" s="206"/>
      <c r="AK402" s="206"/>
      <c r="AL402" s="206"/>
      <c r="AM402" s="206">
        <v>21</v>
      </c>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outlineLevel="1" x14ac:dyDescent="0.25">
      <c r="A403" s="253"/>
      <c r="B403" s="221"/>
      <c r="C403" s="244" t="s">
        <v>450</v>
      </c>
      <c r="D403" s="225"/>
      <c r="E403" s="229"/>
      <c r="F403" s="234"/>
      <c r="G403" s="234"/>
      <c r="H403" s="235"/>
      <c r="I403" s="255"/>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451</v>
      </c>
      <c r="D404" s="225"/>
      <c r="E404" s="229"/>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452</v>
      </c>
      <c r="D405" s="225"/>
      <c r="E405" s="229"/>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3"/>
      <c r="B406" s="221"/>
      <c r="C406" s="290" t="s">
        <v>358</v>
      </c>
      <c r="D406" s="281"/>
      <c r="E406" s="283"/>
      <c r="F406" s="234"/>
      <c r="G406" s="234"/>
      <c r="H406" s="235"/>
      <c r="I406" s="255"/>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91" t="s">
        <v>515</v>
      </c>
      <c r="D407" s="281"/>
      <c r="E407" s="283">
        <v>2180</v>
      </c>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90" t="s">
        <v>360</v>
      </c>
      <c r="D408" s="281"/>
      <c r="E408" s="283"/>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516</v>
      </c>
      <c r="D409" s="225"/>
      <c r="E409" s="229">
        <v>2507</v>
      </c>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510</v>
      </c>
      <c r="D410" s="225"/>
      <c r="E410" s="229"/>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3"/>
      <c r="B411" s="221"/>
      <c r="C411" s="244" t="s">
        <v>511</v>
      </c>
      <c r="D411" s="225"/>
      <c r="E411" s="229"/>
      <c r="F411" s="234"/>
      <c r="G411" s="234"/>
      <c r="H411" s="235"/>
      <c r="I411" s="255"/>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452</v>
      </c>
      <c r="D412" s="225"/>
      <c r="E412" s="229"/>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outlineLevel="1" x14ac:dyDescent="0.25">
      <c r="A413" s="253"/>
      <c r="B413" s="221"/>
      <c r="C413" s="290" t="s">
        <v>358</v>
      </c>
      <c r="D413" s="281"/>
      <c r="E413" s="283"/>
      <c r="F413" s="234"/>
      <c r="G413" s="234"/>
      <c r="H413" s="235"/>
      <c r="I413" s="255"/>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row>
    <row r="414" spans="1:60" outlineLevel="1" x14ac:dyDescent="0.25">
      <c r="A414" s="253"/>
      <c r="B414" s="221"/>
      <c r="C414" s="291" t="s">
        <v>517</v>
      </c>
      <c r="D414" s="281"/>
      <c r="E414" s="283">
        <v>10840</v>
      </c>
      <c r="F414" s="234"/>
      <c r="G414" s="234"/>
      <c r="H414" s="235"/>
      <c r="I414" s="255"/>
      <c r="J414" s="206"/>
      <c r="K414" s="206"/>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row>
    <row r="415" spans="1:60" outlineLevel="1" x14ac:dyDescent="0.25">
      <c r="A415" s="253"/>
      <c r="B415" s="221"/>
      <c r="C415" s="290" t="s">
        <v>360</v>
      </c>
      <c r="D415" s="281"/>
      <c r="E415" s="283"/>
      <c r="F415" s="234"/>
      <c r="G415" s="234"/>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3"/>
      <c r="B416" s="221"/>
      <c r="C416" s="244" t="s">
        <v>518</v>
      </c>
      <c r="D416" s="225"/>
      <c r="E416" s="229">
        <v>12466</v>
      </c>
      <c r="F416" s="234"/>
      <c r="G416" s="234"/>
      <c r="H416" s="235"/>
      <c r="I416" s="255"/>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outlineLevel="1" x14ac:dyDescent="0.25">
      <c r="A417" s="252">
        <v>53</v>
      </c>
      <c r="B417" s="220" t="s">
        <v>519</v>
      </c>
      <c r="C417" s="242" t="s">
        <v>520</v>
      </c>
      <c r="D417" s="223" t="s">
        <v>366</v>
      </c>
      <c r="E417" s="227">
        <v>9600</v>
      </c>
      <c r="F417" s="233"/>
      <c r="G417" s="234">
        <f>ROUND(E417*F417,2)</f>
        <v>0</v>
      </c>
      <c r="H417" s="235"/>
      <c r="I417" s="255" t="s">
        <v>209</v>
      </c>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t="s">
        <v>193</v>
      </c>
      <c r="AF417" s="206"/>
      <c r="AG417" s="206"/>
      <c r="AH417" s="206"/>
      <c r="AI417" s="206"/>
      <c r="AJ417" s="206"/>
      <c r="AK417" s="206"/>
      <c r="AL417" s="206"/>
      <c r="AM417" s="206">
        <v>21</v>
      </c>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outlineLevel="1" x14ac:dyDescent="0.25">
      <c r="A418" s="253"/>
      <c r="B418" s="221"/>
      <c r="C418" s="244" t="s">
        <v>510</v>
      </c>
      <c r="D418" s="225"/>
      <c r="E418" s="229"/>
      <c r="F418" s="234"/>
      <c r="G418" s="234"/>
      <c r="H418" s="235"/>
      <c r="I418" s="255"/>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row>
    <row r="419" spans="1:60" outlineLevel="1" x14ac:dyDescent="0.25">
      <c r="A419" s="253"/>
      <c r="B419" s="221"/>
      <c r="C419" s="244" t="s">
        <v>521</v>
      </c>
      <c r="D419" s="225"/>
      <c r="E419" s="229"/>
      <c r="F419" s="234"/>
      <c r="G419" s="234"/>
      <c r="H419" s="235"/>
      <c r="I419" s="255"/>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row>
    <row r="420" spans="1:60" outlineLevel="1" x14ac:dyDescent="0.25">
      <c r="A420" s="253"/>
      <c r="B420" s="221"/>
      <c r="C420" s="244" t="s">
        <v>522</v>
      </c>
      <c r="D420" s="225"/>
      <c r="E420" s="229">
        <v>9600</v>
      </c>
      <c r="F420" s="234"/>
      <c r="G420" s="234"/>
      <c r="H420" s="235"/>
      <c r="I420" s="255"/>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row>
    <row r="421" spans="1:60" outlineLevel="1" x14ac:dyDescent="0.25">
      <c r="A421" s="252">
        <v>54</v>
      </c>
      <c r="B421" s="220" t="s">
        <v>523</v>
      </c>
      <c r="C421" s="242" t="s">
        <v>524</v>
      </c>
      <c r="D421" s="223" t="s">
        <v>366</v>
      </c>
      <c r="E421" s="227">
        <v>11076</v>
      </c>
      <c r="F421" s="233"/>
      <c r="G421" s="234">
        <f>ROUND(E421*F421,2)</f>
        <v>0</v>
      </c>
      <c r="H421" s="235"/>
      <c r="I421" s="255" t="s">
        <v>209</v>
      </c>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t="s">
        <v>193</v>
      </c>
      <c r="AF421" s="206"/>
      <c r="AG421" s="206"/>
      <c r="AH421" s="206"/>
      <c r="AI421" s="206"/>
      <c r="AJ421" s="206"/>
      <c r="AK421" s="206"/>
      <c r="AL421" s="206"/>
      <c r="AM421" s="206">
        <v>21</v>
      </c>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row>
    <row r="422" spans="1:60" outlineLevel="1" x14ac:dyDescent="0.25">
      <c r="A422" s="253"/>
      <c r="B422" s="221"/>
      <c r="C422" s="244" t="s">
        <v>510</v>
      </c>
      <c r="D422" s="225"/>
      <c r="E422" s="229"/>
      <c r="F422" s="234"/>
      <c r="G422" s="234"/>
      <c r="H422" s="235"/>
      <c r="I422" s="255"/>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row>
    <row r="423" spans="1:60" outlineLevel="1" x14ac:dyDescent="0.25">
      <c r="A423" s="253"/>
      <c r="B423" s="221"/>
      <c r="C423" s="244" t="s">
        <v>525</v>
      </c>
      <c r="D423" s="225"/>
      <c r="E423" s="229"/>
      <c r="F423" s="234"/>
      <c r="G423" s="234"/>
      <c r="H423" s="235"/>
      <c r="I423" s="255"/>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row>
    <row r="424" spans="1:60" outlineLevel="1" x14ac:dyDescent="0.25">
      <c r="A424" s="253"/>
      <c r="B424" s="221"/>
      <c r="C424" s="244" t="s">
        <v>526</v>
      </c>
      <c r="D424" s="225"/>
      <c r="E424" s="229"/>
      <c r="F424" s="234"/>
      <c r="G424" s="234"/>
      <c r="H424" s="235"/>
      <c r="I424" s="255"/>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row>
    <row r="425" spans="1:60" outlineLevel="1" x14ac:dyDescent="0.25">
      <c r="A425" s="253"/>
      <c r="B425" s="221"/>
      <c r="C425" s="244" t="s">
        <v>527</v>
      </c>
      <c r="D425" s="225"/>
      <c r="E425" s="229"/>
      <c r="F425" s="234"/>
      <c r="G425" s="234"/>
      <c r="H425" s="235"/>
      <c r="I425" s="255"/>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row>
    <row r="426" spans="1:60" outlineLevel="1" x14ac:dyDescent="0.25">
      <c r="A426" s="253"/>
      <c r="B426" s="221"/>
      <c r="C426" s="244" t="s">
        <v>528</v>
      </c>
      <c r="D426" s="225"/>
      <c r="E426" s="229"/>
      <c r="F426" s="234"/>
      <c r="G426" s="234"/>
      <c r="H426" s="235"/>
      <c r="I426" s="255"/>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row>
    <row r="427" spans="1:60" outlineLevel="1" x14ac:dyDescent="0.25">
      <c r="A427" s="253"/>
      <c r="B427" s="221"/>
      <c r="C427" s="244" t="s">
        <v>529</v>
      </c>
      <c r="D427" s="225"/>
      <c r="E427" s="229">
        <v>11076</v>
      </c>
      <c r="F427" s="234"/>
      <c r="G427" s="234"/>
      <c r="H427" s="235"/>
      <c r="I427" s="255"/>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row>
    <row r="428" spans="1:60" ht="19.95" outlineLevel="1" x14ac:dyDescent="0.25">
      <c r="A428" s="252">
        <v>55</v>
      </c>
      <c r="B428" s="220" t="s">
        <v>530</v>
      </c>
      <c r="C428" s="242" t="s">
        <v>531</v>
      </c>
      <c r="D428" s="223" t="s">
        <v>366</v>
      </c>
      <c r="E428" s="227">
        <v>18066</v>
      </c>
      <c r="F428" s="233"/>
      <c r="G428" s="234">
        <f>ROUND(E428*F428,2)</f>
        <v>0</v>
      </c>
      <c r="H428" s="235"/>
      <c r="I428" s="255" t="s">
        <v>209</v>
      </c>
      <c r="J428" s="206"/>
      <c r="K428" s="206"/>
      <c r="L428" s="206"/>
      <c r="M428" s="206"/>
      <c r="N428" s="206"/>
      <c r="O428" s="206"/>
      <c r="P428" s="206"/>
      <c r="Q428" s="206"/>
      <c r="R428" s="206"/>
      <c r="S428" s="206"/>
      <c r="T428" s="206"/>
      <c r="U428" s="206"/>
      <c r="V428" s="206"/>
      <c r="W428" s="206"/>
      <c r="X428" s="206"/>
      <c r="Y428" s="206"/>
      <c r="Z428" s="206"/>
      <c r="AA428" s="206"/>
      <c r="AB428" s="206"/>
      <c r="AC428" s="206"/>
      <c r="AD428" s="206"/>
      <c r="AE428" s="206" t="s">
        <v>193</v>
      </c>
      <c r="AF428" s="206"/>
      <c r="AG428" s="206"/>
      <c r="AH428" s="206"/>
      <c r="AI428" s="206"/>
      <c r="AJ428" s="206"/>
      <c r="AK428" s="206"/>
      <c r="AL428" s="206"/>
      <c r="AM428" s="206">
        <v>21</v>
      </c>
      <c r="AN428" s="206"/>
      <c r="AO428" s="206"/>
      <c r="AP428" s="206"/>
      <c r="AQ428" s="206"/>
      <c r="AR428" s="206"/>
      <c r="AS428" s="206"/>
      <c r="AT428" s="206"/>
      <c r="AU428" s="206"/>
      <c r="AV428" s="206"/>
      <c r="AW428" s="206"/>
      <c r="AX428" s="206"/>
      <c r="AY428" s="206"/>
      <c r="AZ428" s="206"/>
      <c r="BA428" s="206"/>
      <c r="BB428" s="206"/>
      <c r="BC428" s="206"/>
      <c r="BD428" s="206"/>
      <c r="BE428" s="206"/>
      <c r="BF428" s="206"/>
      <c r="BG428" s="206"/>
      <c r="BH428" s="206"/>
    </row>
    <row r="429" spans="1:60" outlineLevel="1" x14ac:dyDescent="0.25">
      <c r="A429" s="253"/>
      <c r="B429" s="221"/>
      <c r="C429" s="244" t="s">
        <v>510</v>
      </c>
      <c r="D429" s="225"/>
      <c r="E429" s="229"/>
      <c r="F429" s="234"/>
      <c r="G429" s="234"/>
      <c r="H429" s="235"/>
      <c r="I429" s="255"/>
      <c r="J429" s="206"/>
      <c r="K429" s="206"/>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6"/>
      <c r="AT429" s="206"/>
      <c r="AU429" s="206"/>
      <c r="AV429" s="206"/>
      <c r="AW429" s="206"/>
      <c r="AX429" s="206"/>
      <c r="AY429" s="206"/>
      <c r="AZ429" s="206"/>
      <c r="BA429" s="206"/>
      <c r="BB429" s="206"/>
      <c r="BC429" s="206"/>
      <c r="BD429" s="206"/>
      <c r="BE429" s="206"/>
      <c r="BF429" s="206"/>
      <c r="BG429" s="206"/>
      <c r="BH429" s="206"/>
    </row>
    <row r="430" spans="1:60" outlineLevel="1" x14ac:dyDescent="0.25">
      <c r="A430" s="253"/>
      <c r="B430" s="221"/>
      <c r="C430" s="244" t="s">
        <v>532</v>
      </c>
      <c r="D430" s="225"/>
      <c r="E430" s="229"/>
      <c r="F430" s="234"/>
      <c r="G430" s="234"/>
      <c r="H430" s="235"/>
      <c r="I430" s="255"/>
      <c r="J430" s="206"/>
      <c r="K430" s="206"/>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6"/>
      <c r="AT430" s="206"/>
      <c r="AU430" s="206"/>
      <c r="AV430" s="206"/>
      <c r="AW430" s="206"/>
      <c r="AX430" s="206"/>
      <c r="AY430" s="206"/>
      <c r="AZ430" s="206"/>
      <c r="BA430" s="206"/>
      <c r="BB430" s="206"/>
      <c r="BC430" s="206"/>
      <c r="BD430" s="206"/>
      <c r="BE430" s="206"/>
      <c r="BF430" s="206"/>
      <c r="BG430" s="206"/>
      <c r="BH430" s="206"/>
    </row>
    <row r="431" spans="1:60" outlineLevel="1" x14ac:dyDescent="0.25">
      <c r="A431" s="253"/>
      <c r="B431" s="221"/>
      <c r="C431" s="244" t="s">
        <v>533</v>
      </c>
      <c r="D431" s="225"/>
      <c r="E431" s="229"/>
      <c r="F431" s="234"/>
      <c r="G431" s="234"/>
      <c r="H431" s="235"/>
      <c r="I431" s="255"/>
      <c r="J431" s="206"/>
      <c r="K431" s="206"/>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6"/>
      <c r="AT431" s="206"/>
      <c r="AU431" s="206"/>
      <c r="AV431" s="206"/>
      <c r="AW431" s="206"/>
      <c r="AX431" s="206"/>
      <c r="AY431" s="206"/>
      <c r="AZ431" s="206"/>
      <c r="BA431" s="206"/>
      <c r="BB431" s="206"/>
      <c r="BC431" s="206"/>
      <c r="BD431" s="206"/>
      <c r="BE431" s="206"/>
      <c r="BF431" s="206"/>
      <c r="BG431" s="206"/>
      <c r="BH431" s="206"/>
    </row>
    <row r="432" spans="1:60" outlineLevel="1" x14ac:dyDescent="0.25">
      <c r="A432" s="253"/>
      <c r="B432" s="221"/>
      <c r="C432" s="244" t="s">
        <v>534</v>
      </c>
      <c r="D432" s="225"/>
      <c r="E432" s="229">
        <v>18066</v>
      </c>
      <c r="F432" s="234"/>
      <c r="G432" s="234"/>
      <c r="H432" s="235"/>
      <c r="I432" s="255"/>
      <c r="J432" s="206"/>
      <c r="K432" s="206"/>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6"/>
      <c r="AT432" s="206"/>
      <c r="AU432" s="206"/>
      <c r="AV432" s="206"/>
      <c r="AW432" s="206"/>
      <c r="AX432" s="206"/>
      <c r="AY432" s="206"/>
      <c r="AZ432" s="206"/>
      <c r="BA432" s="206"/>
      <c r="BB432" s="206"/>
      <c r="BC432" s="206"/>
      <c r="BD432" s="206"/>
      <c r="BE432" s="206"/>
      <c r="BF432" s="206"/>
      <c r="BG432" s="206"/>
      <c r="BH432" s="206"/>
    </row>
    <row r="433" spans="1:60" outlineLevel="1" x14ac:dyDescent="0.25">
      <c r="A433" s="252">
        <v>56</v>
      </c>
      <c r="B433" s="220" t="s">
        <v>535</v>
      </c>
      <c r="C433" s="242" t="s">
        <v>536</v>
      </c>
      <c r="D433" s="223" t="s">
        <v>366</v>
      </c>
      <c r="E433" s="227">
        <v>11076</v>
      </c>
      <c r="F433" s="233"/>
      <c r="G433" s="234">
        <f>ROUND(E433*F433,2)</f>
        <v>0</v>
      </c>
      <c r="H433" s="235"/>
      <c r="I433" s="255" t="s">
        <v>209</v>
      </c>
      <c r="J433" s="206"/>
      <c r="K433" s="206"/>
      <c r="L433" s="206"/>
      <c r="M433" s="206"/>
      <c r="N433" s="206"/>
      <c r="O433" s="206"/>
      <c r="P433" s="206"/>
      <c r="Q433" s="206"/>
      <c r="R433" s="206"/>
      <c r="S433" s="206"/>
      <c r="T433" s="206"/>
      <c r="U433" s="206"/>
      <c r="V433" s="206"/>
      <c r="W433" s="206"/>
      <c r="X433" s="206"/>
      <c r="Y433" s="206"/>
      <c r="Z433" s="206"/>
      <c r="AA433" s="206"/>
      <c r="AB433" s="206"/>
      <c r="AC433" s="206"/>
      <c r="AD433" s="206"/>
      <c r="AE433" s="206" t="s">
        <v>193</v>
      </c>
      <c r="AF433" s="206"/>
      <c r="AG433" s="206"/>
      <c r="AH433" s="206"/>
      <c r="AI433" s="206"/>
      <c r="AJ433" s="206"/>
      <c r="AK433" s="206"/>
      <c r="AL433" s="206"/>
      <c r="AM433" s="206">
        <v>21</v>
      </c>
      <c r="AN433" s="206"/>
      <c r="AO433" s="206"/>
      <c r="AP433" s="206"/>
      <c r="AQ433" s="206"/>
      <c r="AR433" s="206"/>
      <c r="AS433" s="206"/>
      <c r="AT433" s="206"/>
      <c r="AU433" s="206"/>
      <c r="AV433" s="206"/>
      <c r="AW433" s="206"/>
      <c r="AX433" s="206"/>
      <c r="AY433" s="206"/>
      <c r="AZ433" s="206"/>
      <c r="BA433" s="206"/>
      <c r="BB433" s="206"/>
      <c r="BC433" s="206"/>
      <c r="BD433" s="206"/>
      <c r="BE433" s="206"/>
      <c r="BF433" s="206"/>
      <c r="BG433" s="206"/>
      <c r="BH433" s="206"/>
    </row>
    <row r="434" spans="1:60" outlineLevel="1" x14ac:dyDescent="0.25">
      <c r="A434" s="253"/>
      <c r="B434" s="221"/>
      <c r="C434" s="244" t="s">
        <v>510</v>
      </c>
      <c r="D434" s="225"/>
      <c r="E434" s="229"/>
      <c r="F434" s="234"/>
      <c r="G434" s="234"/>
      <c r="H434" s="235"/>
      <c r="I434" s="255"/>
      <c r="J434" s="206"/>
      <c r="K434" s="206"/>
      <c r="L434" s="206"/>
      <c r="M434" s="206"/>
      <c r="N434" s="206"/>
      <c r="O434" s="206"/>
      <c r="P434" s="206"/>
      <c r="Q434" s="206"/>
      <c r="R434" s="206"/>
      <c r="S434" s="206"/>
      <c r="T434" s="206"/>
      <c r="U434" s="206"/>
      <c r="V434" s="206"/>
      <c r="W434" s="206"/>
      <c r="X434" s="206"/>
      <c r="Y434" s="206"/>
      <c r="Z434" s="206"/>
      <c r="AA434" s="206"/>
      <c r="AB434" s="206"/>
      <c r="AC434" s="206"/>
      <c r="AD434" s="206"/>
      <c r="AE434" s="206"/>
      <c r="AF434" s="206"/>
      <c r="AG434" s="206"/>
      <c r="AH434" s="206"/>
      <c r="AI434" s="206"/>
      <c r="AJ434" s="206"/>
      <c r="AK434" s="206"/>
      <c r="AL434" s="206"/>
      <c r="AM434" s="206"/>
      <c r="AN434" s="206"/>
      <c r="AO434" s="206"/>
      <c r="AP434" s="206"/>
      <c r="AQ434" s="206"/>
      <c r="AR434" s="206"/>
      <c r="AS434" s="206"/>
      <c r="AT434" s="206"/>
      <c r="AU434" s="206"/>
      <c r="AV434" s="206"/>
      <c r="AW434" s="206"/>
      <c r="AX434" s="206"/>
      <c r="AY434" s="206"/>
      <c r="AZ434" s="206"/>
      <c r="BA434" s="206"/>
      <c r="BB434" s="206"/>
      <c r="BC434" s="206"/>
      <c r="BD434" s="206"/>
      <c r="BE434" s="206"/>
      <c r="BF434" s="206"/>
      <c r="BG434" s="206"/>
      <c r="BH434" s="206"/>
    </row>
    <row r="435" spans="1:60" outlineLevel="1" x14ac:dyDescent="0.25">
      <c r="A435" s="253"/>
      <c r="B435" s="221"/>
      <c r="C435" s="244" t="s">
        <v>537</v>
      </c>
      <c r="D435" s="225"/>
      <c r="E435" s="229"/>
      <c r="F435" s="234"/>
      <c r="G435" s="234"/>
      <c r="H435" s="235"/>
      <c r="I435" s="255"/>
      <c r="J435" s="206"/>
      <c r="K435" s="206"/>
      <c r="L435" s="206"/>
      <c r="M435" s="206"/>
      <c r="N435" s="206"/>
      <c r="O435" s="206"/>
      <c r="P435" s="206"/>
      <c r="Q435" s="206"/>
      <c r="R435" s="206"/>
      <c r="S435" s="206"/>
      <c r="T435" s="206"/>
      <c r="U435" s="206"/>
      <c r="V435" s="206"/>
      <c r="W435" s="206"/>
      <c r="X435" s="206"/>
      <c r="Y435" s="206"/>
      <c r="Z435" s="206"/>
      <c r="AA435" s="206"/>
      <c r="AB435" s="206"/>
      <c r="AC435" s="206"/>
      <c r="AD435" s="206"/>
      <c r="AE435" s="206"/>
      <c r="AF435" s="206"/>
      <c r="AG435" s="206"/>
      <c r="AH435" s="206"/>
      <c r="AI435" s="206"/>
      <c r="AJ435" s="206"/>
      <c r="AK435" s="206"/>
      <c r="AL435" s="206"/>
      <c r="AM435" s="206"/>
      <c r="AN435" s="206"/>
      <c r="AO435" s="206"/>
      <c r="AP435" s="206"/>
      <c r="AQ435" s="206"/>
      <c r="AR435" s="206"/>
      <c r="AS435" s="206"/>
      <c r="AT435" s="206"/>
      <c r="AU435" s="206"/>
      <c r="AV435" s="206"/>
      <c r="AW435" s="206"/>
      <c r="AX435" s="206"/>
      <c r="AY435" s="206"/>
      <c r="AZ435" s="206"/>
      <c r="BA435" s="206"/>
      <c r="BB435" s="206"/>
      <c r="BC435" s="206"/>
      <c r="BD435" s="206"/>
      <c r="BE435" s="206"/>
      <c r="BF435" s="206"/>
      <c r="BG435" s="206"/>
      <c r="BH435" s="206"/>
    </row>
    <row r="436" spans="1:60" outlineLevel="1" x14ac:dyDescent="0.25">
      <c r="A436" s="253"/>
      <c r="B436" s="221"/>
      <c r="C436" s="244" t="s">
        <v>526</v>
      </c>
      <c r="D436" s="225"/>
      <c r="E436" s="229"/>
      <c r="F436" s="234"/>
      <c r="G436" s="234"/>
      <c r="H436" s="235"/>
      <c r="I436" s="255"/>
      <c r="J436" s="206"/>
      <c r="K436" s="206"/>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6"/>
      <c r="AT436" s="206"/>
      <c r="AU436" s="206"/>
      <c r="AV436" s="206"/>
      <c r="AW436" s="206"/>
      <c r="AX436" s="206"/>
      <c r="AY436" s="206"/>
      <c r="AZ436" s="206"/>
      <c r="BA436" s="206"/>
      <c r="BB436" s="206"/>
      <c r="BC436" s="206"/>
      <c r="BD436" s="206"/>
      <c r="BE436" s="206"/>
      <c r="BF436" s="206"/>
      <c r="BG436" s="206"/>
      <c r="BH436" s="206"/>
    </row>
    <row r="437" spans="1:60" outlineLevel="1" x14ac:dyDescent="0.25">
      <c r="A437" s="253"/>
      <c r="B437" s="221"/>
      <c r="C437" s="244" t="s">
        <v>527</v>
      </c>
      <c r="D437" s="225"/>
      <c r="E437" s="229"/>
      <c r="F437" s="234"/>
      <c r="G437" s="234"/>
      <c r="H437" s="235"/>
      <c r="I437" s="255"/>
      <c r="J437" s="206"/>
      <c r="K437" s="206"/>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6"/>
      <c r="AT437" s="206"/>
      <c r="AU437" s="206"/>
      <c r="AV437" s="206"/>
      <c r="AW437" s="206"/>
      <c r="AX437" s="206"/>
      <c r="AY437" s="206"/>
      <c r="AZ437" s="206"/>
      <c r="BA437" s="206"/>
      <c r="BB437" s="206"/>
      <c r="BC437" s="206"/>
      <c r="BD437" s="206"/>
      <c r="BE437" s="206"/>
      <c r="BF437" s="206"/>
      <c r="BG437" s="206"/>
      <c r="BH437" s="206"/>
    </row>
    <row r="438" spans="1:60" outlineLevel="1" x14ac:dyDescent="0.25">
      <c r="A438" s="253"/>
      <c r="B438" s="221"/>
      <c r="C438" s="244" t="s">
        <v>528</v>
      </c>
      <c r="D438" s="225"/>
      <c r="E438" s="229"/>
      <c r="F438" s="234"/>
      <c r="G438" s="234"/>
      <c r="H438" s="235"/>
      <c r="I438" s="255"/>
      <c r="J438" s="206"/>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6"/>
      <c r="AT438" s="206"/>
      <c r="AU438" s="206"/>
      <c r="AV438" s="206"/>
      <c r="AW438" s="206"/>
      <c r="AX438" s="206"/>
      <c r="AY438" s="206"/>
      <c r="AZ438" s="206"/>
      <c r="BA438" s="206"/>
      <c r="BB438" s="206"/>
      <c r="BC438" s="206"/>
      <c r="BD438" s="206"/>
      <c r="BE438" s="206"/>
      <c r="BF438" s="206"/>
      <c r="BG438" s="206"/>
      <c r="BH438" s="206"/>
    </row>
    <row r="439" spans="1:60" outlineLevel="1" x14ac:dyDescent="0.25">
      <c r="A439" s="253"/>
      <c r="B439" s="221"/>
      <c r="C439" s="244" t="s">
        <v>529</v>
      </c>
      <c r="D439" s="225"/>
      <c r="E439" s="229">
        <v>11076</v>
      </c>
      <c r="F439" s="234"/>
      <c r="G439" s="234"/>
      <c r="H439" s="235"/>
      <c r="I439" s="255"/>
      <c r="J439" s="206"/>
      <c r="K439" s="206"/>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6"/>
      <c r="AT439" s="206"/>
      <c r="AU439" s="206"/>
      <c r="AV439" s="206"/>
      <c r="AW439" s="206"/>
      <c r="AX439" s="206"/>
      <c r="AY439" s="206"/>
      <c r="AZ439" s="206"/>
      <c r="BA439" s="206"/>
      <c r="BB439" s="206"/>
      <c r="BC439" s="206"/>
      <c r="BD439" s="206"/>
      <c r="BE439" s="206"/>
      <c r="BF439" s="206"/>
      <c r="BG439" s="206"/>
      <c r="BH439" s="206"/>
    </row>
    <row r="440" spans="1:60" outlineLevel="1" x14ac:dyDescent="0.25">
      <c r="A440" s="253"/>
      <c r="B440" s="279" t="s">
        <v>538</v>
      </c>
      <c r="C440" s="289"/>
      <c r="D440" s="292"/>
      <c r="E440" s="293"/>
      <c r="F440" s="294"/>
      <c r="G440" s="287"/>
      <c r="H440" s="235"/>
      <c r="I440" s="255"/>
      <c r="J440" s="206"/>
      <c r="K440" s="206"/>
      <c r="L440" s="206"/>
      <c r="M440" s="206"/>
      <c r="N440" s="206"/>
      <c r="O440" s="206"/>
      <c r="P440" s="206"/>
      <c r="Q440" s="206"/>
      <c r="R440" s="206"/>
      <c r="S440" s="206"/>
      <c r="T440" s="206"/>
      <c r="U440" s="206"/>
      <c r="V440" s="206"/>
      <c r="W440" s="206"/>
      <c r="X440" s="206"/>
      <c r="Y440" s="206"/>
      <c r="Z440" s="206"/>
      <c r="AA440" s="206"/>
      <c r="AB440" s="206"/>
      <c r="AC440" s="206">
        <v>0</v>
      </c>
      <c r="AD440" s="206"/>
      <c r="AE440" s="206"/>
      <c r="AF440" s="206"/>
      <c r="AG440" s="206"/>
      <c r="AH440" s="206"/>
      <c r="AI440" s="206"/>
      <c r="AJ440" s="206"/>
      <c r="AK440" s="206"/>
      <c r="AL440" s="206"/>
      <c r="AM440" s="206"/>
      <c r="AN440" s="206"/>
      <c r="AO440" s="206"/>
      <c r="AP440" s="206"/>
      <c r="AQ440" s="206"/>
      <c r="AR440" s="206"/>
      <c r="AS440" s="206"/>
      <c r="AT440" s="206"/>
      <c r="AU440" s="206"/>
      <c r="AV440" s="206"/>
      <c r="AW440" s="206"/>
      <c r="AX440" s="206"/>
      <c r="AY440" s="206"/>
      <c r="AZ440" s="206"/>
      <c r="BA440" s="206"/>
      <c r="BB440" s="206"/>
      <c r="BC440" s="206"/>
      <c r="BD440" s="206"/>
      <c r="BE440" s="206"/>
      <c r="BF440" s="206"/>
      <c r="BG440" s="206"/>
      <c r="BH440" s="206"/>
    </row>
    <row r="441" spans="1:60" outlineLevel="1" x14ac:dyDescent="0.25">
      <c r="A441" s="253"/>
      <c r="B441" s="279" t="s">
        <v>539</v>
      </c>
      <c r="C441" s="289"/>
      <c r="D441" s="292"/>
      <c r="E441" s="293"/>
      <c r="F441" s="294"/>
      <c r="G441" s="287"/>
      <c r="H441" s="235"/>
      <c r="I441" s="255"/>
      <c r="J441" s="206"/>
      <c r="K441" s="206"/>
      <c r="L441" s="206"/>
      <c r="M441" s="206"/>
      <c r="N441" s="206"/>
      <c r="O441" s="206"/>
      <c r="P441" s="206"/>
      <c r="Q441" s="206"/>
      <c r="R441" s="206"/>
      <c r="S441" s="206"/>
      <c r="T441" s="206"/>
      <c r="U441" s="206"/>
      <c r="V441" s="206"/>
      <c r="W441" s="206"/>
      <c r="X441" s="206"/>
      <c r="Y441" s="206"/>
      <c r="Z441" s="206"/>
      <c r="AA441" s="206"/>
      <c r="AB441" s="206"/>
      <c r="AC441" s="206"/>
      <c r="AD441" s="206"/>
      <c r="AE441" s="206" t="s">
        <v>267</v>
      </c>
      <c r="AF441" s="206"/>
      <c r="AG441" s="206"/>
      <c r="AH441" s="206"/>
      <c r="AI441" s="206"/>
      <c r="AJ441" s="206"/>
      <c r="AK441" s="206"/>
      <c r="AL441" s="206"/>
      <c r="AM441" s="206"/>
      <c r="AN441" s="206"/>
      <c r="AO441" s="206"/>
      <c r="AP441" s="206"/>
      <c r="AQ441" s="206"/>
      <c r="AR441" s="206"/>
      <c r="AS441" s="206"/>
      <c r="AT441" s="206"/>
      <c r="AU441" s="206"/>
      <c r="AV441" s="206"/>
      <c r="AW441" s="206"/>
      <c r="AX441" s="206"/>
      <c r="AY441" s="206"/>
      <c r="AZ441" s="206"/>
      <c r="BA441" s="206"/>
      <c r="BB441" s="206"/>
      <c r="BC441" s="206"/>
      <c r="BD441" s="206"/>
      <c r="BE441" s="206"/>
      <c r="BF441" s="206"/>
      <c r="BG441" s="206"/>
      <c r="BH441" s="206"/>
    </row>
    <row r="442" spans="1:60" outlineLevel="1" x14ac:dyDescent="0.25">
      <c r="A442" s="253">
        <v>57</v>
      </c>
      <c r="B442" s="221" t="s">
        <v>540</v>
      </c>
      <c r="C442" s="242" t="s">
        <v>541</v>
      </c>
      <c r="D442" s="223" t="s">
        <v>542</v>
      </c>
      <c r="E442" s="284"/>
      <c r="F442" s="233"/>
      <c r="G442" s="234">
        <f>ROUND(E442*F442,2)</f>
        <v>0</v>
      </c>
      <c r="H442" s="235" t="s">
        <v>509</v>
      </c>
      <c r="I442" s="255" t="s">
        <v>192</v>
      </c>
      <c r="J442" s="206"/>
      <c r="K442" s="206"/>
      <c r="L442" s="206"/>
      <c r="M442" s="206"/>
      <c r="N442" s="206"/>
      <c r="O442" s="206"/>
      <c r="P442" s="206"/>
      <c r="Q442" s="206"/>
      <c r="R442" s="206"/>
      <c r="S442" s="206"/>
      <c r="T442" s="206"/>
      <c r="U442" s="206"/>
      <c r="V442" s="206"/>
      <c r="W442" s="206"/>
      <c r="X442" s="206"/>
      <c r="Y442" s="206"/>
      <c r="Z442" s="206"/>
      <c r="AA442" s="206"/>
      <c r="AB442" s="206"/>
      <c r="AC442" s="206"/>
      <c r="AD442" s="206"/>
      <c r="AE442" s="206" t="s">
        <v>273</v>
      </c>
      <c r="AF442" s="206"/>
      <c r="AG442" s="206"/>
      <c r="AH442" s="206"/>
      <c r="AI442" s="206"/>
      <c r="AJ442" s="206"/>
      <c r="AK442" s="206"/>
      <c r="AL442" s="206"/>
      <c r="AM442" s="206">
        <v>21</v>
      </c>
      <c r="AN442" s="206"/>
      <c r="AO442" s="206"/>
      <c r="AP442" s="206"/>
      <c r="AQ442" s="206"/>
      <c r="AR442" s="206"/>
      <c r="AS442" s="206"/>
      <c r="AT442" s="206"/>
      <c r="AU442" s="206"/>
      <c r="AV442" s="206"/>
      <c r="AW442" s="206"/>
      <c r="AX442" s="206"/>
      <c r="AY442" s="206"/>
      <c r="AZ442" s="206"/>
      <c r="BA442" s="206"/>
      <c r="BB442" s="206"/>
      <c r="BC442" s="206"/>
      <c r="BD442" s="206"/>
      <c r="BE442" s="206"/>
      <c r="BF442" s="206"/>
      <c r="BG442" s="206"/>
      <c r="BH442" s="206"/>
    </row>
    <row r="443" spans="1:60" x14ac:dyDescent="0.25">
      <c r="A443" s="251" t="s">
        <v>187</v>
      </c>
      <c r="B443" s="219" t="s">
        <v>159</v>
      </c>
      <c r="C443" s="241" t="s">
        <v>160</v>
      </c>
      <c r="D443" s="222"/>
      <c r="E443" s="226"/>
      <c r="F443" s="238">
        <f>SUM(G444:G453)</f>
        <v>0</v>
      </c>
      <c r="G443" s="239"/>
      <c r="H443" s="232"/>
      <c r="I443" s="254"/>
      <c r="AE443" t="s">
        <v>188</v>
      </c>
    </row>
    <row r="444" spans="1:60" outlineLevel="1" x14ac:dyDescent="0.25">
      <c r="A444" s="252">
        <v>58</v>
      </c>
      <c r="B444" s="220" t="s">
        <v>543</v>
      </c>
      <c r="C444" s="242" t="s">
        <v>544</v>
      </c>
      <c r="D444" s="223" t="s">
        <v>366</v>
      </c>
      <c r="E444" s="227">
        <v>9033</v>
      </c>
      <c r="F444" s="233"/>
      <c r="G444" s="234">
        <f>ROUND(E444*F444,2)</f>
        <v>0</v>
      </c>
      <c r="H444" s="235"/>
      <c r="I444" s="255" t="s">
        <v>209</v>
      </c>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206" t="s">
        <v>193</v>
      </c>
      <c r="AF444" s="206"/>
      <c r="AG444" s="206"/>
      <c r="AH444" s="206"/>
      <c r="AI444" s="206"/>
      <c r="AJ444" s="206"/>
      <c r="AK444" s="206"/>
      <c r="AL444" s="206"/>
      <c r="AM444" s="206">
        <v>21</v>
      </c>
      <c r="AN444" s="206"/>
      <c r="AO444" s="206"/>
      <c r="AP444" s="206"/>
      <c r="AQ444" s="206"/>
      <c r="AR444" s="206"/>
      <c r="AS444" s="206"/>
      <c r="AT444" s="206"/>
      <c r="AU444" s="206"/>
      <c r="AV444" s="206"/>
      <c r="AW444" s="206"/>
      <c r="AX444" s="206"/>
      <c r="AY444" s="206"/>
      <c r="AZ444" s="206"/>
      <c r="BA444" s="206"/>
      <c r="BB444" s="206"/>
      <c r="BC444" s="206"/>
      <c r="BD444" s="206"/>
      <c r="BE444" s="206"/>
      <c r="BF444" s="206"/>
      <c r="BG444" s="206"/>
      <c r="BH444" s="206"/>
    </row>
    <row r="445" spans="1:60" outlineLevel="1" x14ac:dyDescent="0.25">
      <c r="A445" s="253"/>
      <c r="B445" s="221"/>
      <c r="C445" s="244" t="s">
        <v>510</v>
      </c>
      <c r="D445" s="225"/>
      <c r="E445" s="229"/>
      <c r="F445" s="234"/>
      <c r="G445" s="234"/>
      <c r="H445" s="235"/>
      <c r="I445" s="255"/>
      <c r="J445" s="206"/>
      <c r="K445" s="206"/>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6"/>
      <c r="AT445" s="206"/>
      <c r="AU445" s="206"/>
      <c r="AV445" s="206"/>
      <c r="AW445" s="206"/>
      <c r="AX445" s="206"/>
      <c r="AY445" s="206"/>
      <c r="AZ445" s="206"/>
      <c r="BA445" s="206"/>
      <c r="BB445" s="206"/>
      <c r="BC445" s="206"/>
      <c r="BD445" s="206"/>
      <c r="BE445" s="206"/>
      <c r="BF445" s="206"/>
      <c r="BG445" s="206"/>
      <c r="BH445" s="206"/>
    </row>
    <row r="446" spans="1:60" outlineLevel="1" x14ac:dyDescent="0.25">
      <c r="A446" s="253"/>
      <c r="B446" s="221"/>
      <c r="C446" s="244" t="s">
        <v>545</v>
      </c>
      <c r="D446" s="225"/>
      <c r="E446" s="229"/>
      <c r="F446" s="234"/>
      <c r="G446" s="234"/>
      <c r="H446" s="235"/>
      <c r="I446" s="255"/>
      <c r="J446" s="206"/>
      <c r="K446" s="206"/>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6"/>
      <c r="AT446" s="206"/>
      <c r="AU446" s="206"/>
      <c r="AV446" s="206"/>
      <c r="AW446" s="206"/>
      <c r="AX446" s="206"/>
      <c r="AY446" s="206"/>
      <c r="AZ446" s="206"/>
      <c r="BA446" s="206"/>
      <c r="BB446" s="206"/>
      <c r="BC446" s="206"/>
      <c r="BD446" s="206"/>
      <c r="BE446" s="206"/>
      <c r="BF446" s="206"/>
      <c r="BG446" s="206"/>
      <c r="BH446" s="206"/>
    </row>
    <row r="447" spans="1:60" outlineLevel="1" x14ac:dyDescent="0.25">
      <c r="A447" s="253"/>
      <c r="B447" s="221"/>
      <c r="C447" s="244" t="s">
        <v>546</v>
      </c>
      <c r="D447" s="225"/>
      <c r="E447" s="229"/>
      <c r="F447" s="234"/>
      <c r="G447" s="234"/>
      <c r="H447" s="235"/>
      <c r="I447" s="255"/>
      <c r="J447" s="206"/>
      <c r="K447" s="206"/>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6"/>
      <c r="AT447" s="206"/>
      <c r="AU447" s="206"/>
      <c r="AV447" s="206"/>
      <c r="AW447" s="206"/>
      <c r="AX447" s="206"/>
      <c r="AY447" s="206"/>
      <c r="AZ447" s="206"/>
      <c r="BA447" s="206"/>
      <c r="BB447" s="206"/>
      <c r="BC447" s="206"/>
      <c r="BD447" s="206"/>
      <c r="BE447" s="206"/>
      <c r="BF447" s="206"/>
      <c r="BG447" s="206"/>
      <c r="BH447" s="206"/>
    </row>
    <row r="448" spans="1:60" outlineLevel="1" x14ac:dyDescent="0.25">
      <c r="A448" s="253"/>
      <c r="B448" s="221"/>
      <c r="C448" s="244" t="s">
        <v>547</v>
      </c>
      <c r="D448" s="225"/>
      <c r="E448" s="229"/>
      <c r="F448" s="234"/>
      <c r="G448" s="234"/>
      <c r="H448" s="235"/>
      <c r="I448" s="255"/>
      <c r="J448" s="206"/>
      <c r="K448" s="206"/>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6"/>
      <c r="AT448" s="206"/>
      <c r="AU448" s="206"/>
      <c r="AV448" s="206"/>
      <c r="AW448" s="206"/>
      <c r="AX448" s="206"/>
      <c r="AY448" s="206"/>
      <c r="AZ448" s="206"/>
      <c r="BA448" s="206"/>
      <c r="BB448" s="206"/>
      <c r="BC448" s="206"/>
      <c r="BD448" s="206"/>
      <c r="BE448" s="206"/>
      <c r="BF448" s="206"/>
      <c r="BG448" s="206"/>
      <c r="BH448" s="206"/>
    </row>
    <row r="449" spans="1:60" outlineLevel="1" x14ac:dyDescent="0.25">
      <c r="A449" s="253"/>
      <c r="B449" s="221"/>
      <c r="C449" s="244" t="s">
        <v>548</v>
      </c>
      <c r="D449" s="225"/>
      <c r="E449" s="229"/>
      <c r="F449" s="234"/>
      <c r="G449" s="234"/>
      <c r="H449" s="235"/>
      <c r="I449" s="255"/>
      <c r="J449" s="206"/>
      <c r="K449" s="206"/>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6"/>
      <c r="AT449" s="206"/>
      <c r="AU449" s="206"/>
      <c r="AV449" s="206"/>
      <c r="AW449" s="206"/>
      <c r="AX449" s="206"/>
      <c r="AY449" s="206"/>
      <c r="AZ449" s="206"/>
      <c r="BA449" s="206"/>
      <c r="BB449" s="206"/>
      <c r="BC449" s="206"/>
      <c r="BD449" s="206"/>
      <c r="BE449" s="206"/>
      <c r="BF449" s="206"/>
      <c r="BG449" s="206"/>
      <c r="BH449" s="206"/>
    </row>
    <row r="450" spans="1:60" outlineLevel="1" x14ac:dyDescent="0.25">
      <c r="A450" s="253"/>
      <c r="B450" s="221"/>
      <c r="C450" s="244" t="s">
        <v>549</v>
      </c>
      <c r="D450" s="225"/>
      <c r="E450" s="229">
        <v>9033</v>
      </c>
      <c r="F450" s="234"/>
      <c r="G450" s="234"/>
      <c r="H450" s="235"/>
      <c r="I450" s="255"/>
      <c r="J450" s="206"/>
      <c r="K450" s="206"/>
      <c r="L450" s="206"/>
      <c r="M450" s="206"/>
      <c r="N450" s="206"/>
      <c r="O450" s="206"/>
      <c r="P450" s="206"/>
      <c r="Q450" s="206"/>
      <c r="R450" s="206"/>
      <c r="S450" s="206"/>
      <c r="T450" s="206"/>
      <c r="U450" s="206"/>
      <c r="V450" s="206"/>
      <c r="W450" s="206"/>
      <c r="X450" s="206"/>
      <c r="Y450" s="206"/>
      <c r="Z450" s="206"/>
      <c r="AA450" s="206"/>
      <c r="AB450" s="206"/>
      <c r="AC450" s="206"/>
      <c r="AD450" s="206"/>
      <c r="AE450" s="206"/>
      <c r="AF450" s="206"/>
      <c r="AG450" s="206"/>
      <c r="AH450" s="206"/>
      <c r="AI450" s="206"/>
      <c r="AJ450" s="206"/>
      <c r="AK450" s="206"/>
      <c r="AL450" s="206"/>
      <c r="AM450" s="206"/>
      <c r="AN450" s="206"/>
      <c r="AO450" s="206"/>
      <c r="AP450" s="206"/>
      <c r="AQ450" s="206"/>
      <c r="AR450" s="206"/>
      <c r="AS450" s="206"/>
      <c r="AT450" s="206"/>
      <c r="AU450" s="206"/>
      <c r="AV450" s="206"/>
      <c r="AW450" s="206"/>
      <c r="AX450" s="206"/>
      <c r="AY450" s="206"/>
      <c r="AZ450" s="206"/>
      <c r="BA450" s="206"/>
      <c r="BB450" s="206"/>
      <c r="BC450" s="206"/>
      <c r="BD450" s="206"/>
      <c r="BE450" s="206"/>
      <c r="BF450" s="206"/>
      <c r="BG450" s="206"/>
      <c r="BH450" s="206"/>
    </row>
    <row r="451" spans="1:60" outlineLevel="1" x14ac:dyDescent="0.25">
      <c r="A451" s="253"/>
      <c r="B451" s="279" t="s">
        <v>550</v>
      </c>
      <c r="C451" s="289"/>
      <c r="D451" s="292"/>
      <c r="E451" s="293"/>
      <c r="F451" s="294"/>
      <c r="G451" s="287"/>
      <c r="H451" s="235"/>
      <c r="I451" s="255"/>
      <c r="J451" s="206"/>
      <c r="K451" s="206"/>
      <c r="L451" s="206"/>
      <c r="M451" s="206"/>
      <c r="N451" s="206"/>
      <c r="O451" s="206"/>
      <c r="P451" s="206"/>
      <c r="Q451" s="206"/>
      <c r="R451" s="206"/>
      <c r="S451" s="206"/>
      <c r="T451" s="206"/>
      <c r="U451" s="206"/>
      <c r="V451" s="206"/>
      <c r="W451" s="206"/>
      <c r="X451" s="206"/>
      <c r="Y451" s="206"/>
      <c r="Z451" s="206"/>
      <c r="AA451" s="206"/>
      <c r="AB451" s="206"/>
      <c r="AC451" s="206">
        <v>0</v>
      </c>
      <c r="AD451" s="206"/>
      <c r="AE451" s="206"/>
      <c r="AF451" s="206"/>
      <c r="AG451" s="206"/>
      <c r="AH451" s="206"/>
      <c r="AI451" s="206"/>
      <c r="AJ451" s="206"/>
      <c r="AK451" s="206"/>
      <c r="AL451" s="206"/>
      <c r="AM451" s="206"/>
      <c r="AN451" s="206"/>
      <c r="AO451" s="206"/>
      <c r="AP451" s="206"/>
      <c r="AQ451" s="206"/>
      <c r="AR451" s="206"/>
      <c r="AS451" s="206"/>
      <c r="AT451" s="206"/>
      <c r="AU451" s="206"/>
      <c r="AV451" s="206"/>
      <c r="AW451" s="206"/>
      <c r="AX451" s="206"/>
      <c r="AY451" s="206"/>
      <c r="AZ451" s="206"/>
      <c r="BA451" s="206"/>
      <c r="BB451" s="206"/>
      <c r="BC451" s="206"/>
      <c r="BD451" s="206"/>
      <c r="BE451" s="206"/>
      <c r="BF451" s="206"/>
      <c r="BG451" s="206"/>
      <c r="BH451" s="206"/>
    </row>
    <row r="452" spans="1:60" outlineLevel="1" x14ac:dyDescent="0.25">
      <c r="A452" s="253"/>
      <c r="B452" s="279" t="s">
        <v>551</v>
      </c>
      <c r="C452" s="289"/>
      <c r="D452" s="292"/>
      <c r="E452" s="293"/>
      <c r="F452" s="294"/>
      <c r="G452" s="287"/>
      <c r="H452" s="235"/>
      <c r="I452" s="255"/>
      <c r="J452" s="206"/>
      <c r="K452" s="206"/>
      <c r="L452" s="206"/>
      <c r="M452" s="206"/>
      <c r="N452" s="206"/>
      <c r="O452" s="206"/>
      <c r="P452" s="206"/>
      <c r="Q452" s="206"/>
      <c r="R452" s="206"/>
      <c r="S452" s="206"/>
      <c r="T452" s="206"/>
      <c r="U452" s="206"/>
      <c r="V452" s="206"/>
      <c r="W452" s="206"/>
      <c r="X452" s="206"/>
      <c r="Y452" s="206"/>
      <c r="Z452" s="206"/>
      <c r="AA452" s="206"/>
      <c r="AB452" s="206"/>
      <c r="AC452" s="206"/>
      <c r="AD452" s="206"/>
      <c r="AE452" s="206" t="s">
        <v>267</v>
      </c>
      <c r="AF452" s="206"/>
      <c r="AG452" s="206"/>
      <c r="AH452" s="206"/>
      <c r="AI452" s="206"/>
      <c r="AJ452" s="206"/>
      <c r="AK452" s="206"/>
      <c r="AL452" s="206"/>
      <c r="AM452" s="206"/>
      <c r="AN452" s="206"/>
      <c r="AO452" s="206"/>
      <c r="AP452" s="206"/>
      <c r="AQ452" s="206"/>
      <c r="AR452" s="206"/>
      <c r="AS452" s="206"/>
      <c r="AT452" s="206"/>
      <c r="AU452" s="206"/>
      <c r="AV452" s="206"/>
      <c r="AW452" s="206"/>
      <c r="AX452" s="206"/>
      <c r="AY452" s="206"/>
      <c r="AZ452" s="206"/>
      <c r="BA452" s="206"/>
      <c r="BB452" s="206"/>
      <c r="BC452" s="206"/>
      <c r="BD452" s="206"/>
      <c r="BE452" s="206"/>
      <c r="BF452" s="206"/>
      <c r="BG452" s="206"/>
      <c r="BH452" s="206"/>
    </row>
    <row r="453" spans="1:60" outlineLevel="1" x14ac:dyDescent="0.25">
      <c r="A453" s="253">
        <v>59</v>
      </c>
      <c r="B453" s="221" t="s">
        <v>552</v>
      </c>
      <c r="C453" s="242" t="s">
        <v>553</v>
      </c>
      <c r="D453" s="223" t="s">
        <v>542</v>
      </c>
      <c r="E453" s="284"/>
      <c r="F453" s="233"/>
      <c r="G453" s="234">
        <f>ROUND(E453*F453,2)</f>
        <v>0</v>
      </c>
      <c r="H453" s="235" t="s">
        <v>554</v>
      </c>
      <c r="I453" s="255" t="s">
        <v>192</v>
      </c>
      <c r="J453" s="206"/>
      <c r="K453" s="206"/>
      <c r="L453" s="206"/>
      <c r="M453" s="206"/>
      <c r="N453" s="206"/>
      <c r="O453" s="206"/>
      <c r="P453" s="206"/>
      <c r="Q453" s="206"/>
      <c r="R453" s="206"/>
      <c r="S453" s="206"/>
      <c r="T453" s="206"/>
      <c r="U453" s="206"/>
      <c r="V453" s="206"/>
      <c r="W453" s="206"/>
      <c r="X453" s="206"/>
      <c r="Y453" s="206"/>
      <c r="Z453" s="206"/>
      <c r="AA453" s="206"/>
      <c r="AB453" s="206"/>
      <c r="AC453" s="206"/>
      <c r="AD453" s="206"/>
      <c r="AE453" s="206" t="s">
        <v>273</v>
      </c>
      <c r="AF453" s="206"/>
      <c r="AG453" s="206"/>
      <c r="AH453" s="206"/>
      <c r="AI453" s="206"/>
      <c r="AJ453" s="206"/>
      <c r="AK453" s="206"/>
      <c r="AL453" s="206"/>
      <c r="AM453" s="206">
        <v>21</v>
      </c>
      <c r="AN453" s="206"/>
      <c r="AO453" s="206"/>
      <c r="AP453" s="206"/>
      <c r="AQ453" s="206"/>
      <c r="AR453" s="206"/>
      <c r="AS453" s="206"/>
      <c r="AT453" s="206"/>
      <c r="AU453" s="206"/>
      <c r="AV453" s="206"/>
      <c r="AW453" s="206"/>
      <c r="AX453" s="206"/>
      <c r="AY453" s="206"/>
      <c r="AZ453" s="206"/>
      <c r="BA453" s="206"/>
      <c r="BB453" s="206"/>
      <c r="BC453" s="206"/>
      <c r="BD453" s="206"/>
      <c r="BE453" s="206"/>
      <c r="BF453" s="206"/>
      <c r="BG453" s="206"/>
      <c r="BH453" s="206"/>
    </row>
    <row r="454" spans="1:60" x14ac:dyDescent="0.25">
      <c r="A454" s="251" t="s">
        <v>187</v>
      </c>
      <c r="B454" s="219" t="s">
        <v>161</v>
      </c>
      <c r="C454" s="241" t="s">
        <v>162</v>
      </c>
      <c r="D454" s="222"/>
      <c r="E454" s="226"/>
      <c r="F454" s="238">
        <f>SUM(G455:G461)</f>
        <v>0</v>
      </c>
      <c r="G454" s="239"/>
      <c r="H454" s="232"/>
      <c r="I454" s="254"/>
      <c r="AE454" t="s">
        <v>188</v>
      </c>
    </row>
    <row r="455" spans="1:60" outlineLevel="1" x14ac:dyDescent="0.25">
      <c r="A455" s="252">
        <v>60</v>
      </c>
      <c r="B455" s="220" t="s">
        <v>555</v>
      </c>
      <c r="C455" s="242" t="s">
        <v>556</v>
      </c>
      <c r="D455" s="223" t="s">
        <v>456</v>
      </c>
      <c r="E455" s="227">
        <v>350.4</v>
      </c>
      <c r="F455" s="233"/>
      <c r="G455" s="234">
        <f>ROUND(E455*F455,2)</f>
        <v>0</v>
      </c>
      <c r="H455" s="235"/>
      <c r="I455" s="255" t="s">
        <v>209</v>
      </c>
      <c r="J455" s="206"/>
      <c r="K455" s="206"/>
      <c r="L455" s="206"/>
      <c r="M455" s="206"/>
      <c r="N455" s="206"/>
      <c r="O455" s="206"/>
      <c r="P455" s="206"/>
      <c r="Q455" s="206"/>
      <c r="R455" s="206"/>
      <c r="S455" s="206"/>
      <c r="T455" s="206"/>
      <c r="U455" s="206"/>
      <c r="V455" s="206"/>
      <c r="W455" s="206"/>
      <c r="X455" s="206"/>
      <c r="Y455" s="206"/>
      <c r="Z455" s="206"/>
      <c r="AA455" s="206"/>
      <c r="AB455" s="206"/>
      <c r="AC455" s="206"/>
      <c r="AD455" s="206"/>
      <c r="AE455" s="206" t="s">
        <v>193</v>
      </c>
      <c r="AF455" s="206"/>
      <c r="AG455" s="206"/>
      <c r="AH455" s="206"/>
      <c r="AI455" s="206"/>
      <c r="AJ455" s="206"/>
      <c r="AK455" s="206"/>
      <c r="AL455" s="206"/>
      <c r="AM455" s="206">
        <v>21</v>
      </c>
      <c r="AN455" s="206"/>
      <c r="AO455" s="206"/>
      <c r="AP455" s="206"/>
      <c r="AQ455" s="206"/>
      <c r="AR455" s="206"/>
      <c r="AS455" s="206"/>
      <c r="AT455" s="206"/>
      <c r="AU455" s="206"/>
      <c r="AV455" s="206"/>
      <c r="AW455" s="206"/>
      <c r="AX455" s="206"/>
      <c r="AY455" s="206"/>
      <c r="AZ455" s="206"/>
      <c r="BA455" s="206"/>
      <c r="BB455" s="206"/>
      <c r="BC455" s="206"/>
      <c r="BD455" s="206"/>
      <c r="BE455" s="206"/>
      <c r="BF455" s="206"/>
      <c r="BG455" s="206"/>
      <c r="BH455" s="206"/>
    </row>
    <row r="456" spans="1:60" outlineLevel="1" x14ac:dyDescent="0.25">
      <c r="A456" s="253"/>
      <c r="B456" s="221"/>
      <c r="C456" s="244" t="s">
        <v>557</v>
      </c>
      <c r="D456" s="225"/>
      <c r="E456" s="229"/>
      <c r="F456" s="234"/>
      <c r="G456" s="234"/>
      <c r="H456" s="235"/>
      <c r="I456" s="255"/>
      <c r="J456" s="206"/>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6"/>
      <c r="AT456" s="206"/>
      <c r="AU456" s="206"/>
      <c r="AV456" s="206"/>
      <c r="AW456" s="206"/>
      <c r="AX456" s="206"/>
      <c r="AY456" s="206"/>
      <c r="AZ456" s="206"/>
      <c r="BA456" s="206"/>
      <c r="BB456" s="206"/>
      <c r="BC456" s="206"/>
      <c r="BD456" s="206"/>
      <c r="BE456" s="206"/>
      <c r="BF456" s="206"/>
      <c r="BG456" s="206"/>
      <c r="BH456" s="206"/>
    </row>
    <row r="457" spans="1:60" outlineLevel="1" x14ac:dyDescent="0.25">
      <c r="A457" s="253"/>
      <c r="B457" s="221"/>
      <c r="C457" s="244" t="s">
        <v>558</v>
      </c>
      <c r="D457" s="225"/>
      <c r="E457" s="229"/>
      <c r="F457" s="234"/>
      <c r="G457" s="234"/>
      <c r="H457" s="235"/>
      <c r="I457" s="255"/>
      <c r="J457" s="206"/>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206"/>
      <c r="AU457" s="206"/>
      <c r="AV457" s="206"/>
      <c r="AW457" s="206"/>
      <c r="AX457" s="206"/>
      <c r="AY457" s="206"/>
      <c r="AZ457" s="206"/>
      <c r="BA457" s="206"/>
      <c r="BB457" s="206"/>
      <c r="BC457" s="206"/>
      <c r="BD457" s="206"/>
      <c r="BE457" s="206"/>
      <c r="BF457" s="206"/>
      <c r="BG457" s="206"/>
      <c r="BH457" s="206"/>
    </row>
    <row r="458" spans="1:60" outlineLevel="1" x14ac:dyDescent="0.25">
      <c r="A458" s="253"/>
      <c r="B458" s="221"/>
      <c r="C458" s="244" t="s">
        <v>559</v>
      </c>
      <c r="D458" s="225"/>
      <c r="E458" s="229">
        <v>350.4</v>
      </c>
      <c r="F458" s="234"/>
      <c r="G458" s="234"/>
      <c r="H458" s="235"/>
      <c r="I458" s="255"/>
      <c r="J458" s="206"/>
      <c r="K458" s="206"/>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6"/>
      <c r="AT458" s="206"/>
      <c r="AU458" s="206"/>
      <c r="AV458" s="206"/>
      <c r="AW458" s="206"/>
      <c r="AX458" s="206"/>
      <c r="AY458" s="206"/>
      <c r="AZ458" s="206"/>
      <c r="BA458" s="206"/>
      <c r="BB458" s="206"/>
      <c r="BC458" s="206"/>
      <c r="BD458" s="206"/>
      <c r="BE458" s="206"/>
      <c r="BF458" s="206"/>
      <c r="BG458" s="206"/>
      <c r="BH458" s="206"/>
    </row>
    <row r="459" spans="1:60" outlineLevel="1" x14ac:dyDescent="0.25">
      <c r="A459" s="253"/>
      <c r="B459" s="279" t="s">
        <v>560</v>
      </c>
      <c r="C459" s="289"/>
      <c r="D459" s="292"/>
      <c r="E459" s="293"/>
      <c r="F459" s="294"/>
      <c r="G459" s="287"/>
      <c r="H459" s="235"/>
      <c r="I459" s="255"/>
      <c r="J459" s="206"/>
      <c r="K459" s="206"/>
      <c r="L459" s="206"/>
      <c r="M459" s="206"/>
      <c r="N459" s="206"/>
      <c r="O459" s="206"/>
      <c r="P459" s="206"/>
      <c r="Q459" s="206"/>
      <c r="R459" s="206"/>
      <c r="S459" s="206"/>
      <c r="T459" s="206"/>
      <c r="U459" s="206"/>
      <c r="V459" s="206"/>
      <c r="W459" s="206"/>
      <c r="X459" s="206"/>
      <c r="Y459" s="206"/>
      <c r="Z459" s="206"/>
      <c r="AA459" s="206"/>
      <c r="AB459" s="206"/>
      <c r="AC459" s="206">
        <v>0</v>
      </c>
      <c r="AD459" s="206"/>
      <c r="AE459" s="206"/>
      <c r="AF459" s="206"/>
      <c r="AG459" s="206"/>
      <c r="AH459" s="206"/>
      <c r="AI459" s="206"/>
      <c r="AJ459" s="206"/>
      <c r="AK459" s="206"/>
      <c r="AL459" s="206"/>
      <c r="AM459" s="206"/>
      <c r="AN459" s="206"/>
      <c r="AO459" s="206"/>
      <c r="AP459" s="206"/>
      <c r="AQ459" s="206"/>
      <c r="AR459" s="206"/>
      <c r="AS459" s="206"/>
      <c r="AT459" s="206"/>
      <c r="AU459" s="206"/>
      <c r="AV459" s="206"/>
      <c r="AW459" s="206"/>
      <c r="AX459" s="206"/>
      <c r="AY459" s="206"/>
      <c r="AZ459" s="206"/>
      <c r="BA459" s="206"/>
      <c r="BB459" s="206"/>
      <c r="BC459" s="206"/>
      <c r="BD459" s="206"/>
      <c r="BE459" s="206"/>
      <c r="BF459" s="206"/>
      <c r="BG459" s="206"/>
      <c r="BH459" s="206"/>
    </row>
    <row r="460" spans="1:60" outlineLevel="1" x14ac:dyDescent="0.25">
      <c r="A460" s="253"/>
      <c r="B460" s="279" t="s">
        <v>551</v>
      </c>
      <c r="C460" s="289"/>
      <c r="D460" s="292"/>
      <c r="E460" s="293"/>
      <c r="F460" s="294"/>
      <c r="G460" s="287"/>
      <c r="H460" s="235"/>
      <c r="I460" s="255"/>
      <c r="J460" s="206"/>
      <c r="K460" s="206"/>
      <c r="L460" s="206"/>
      <c r="M460" s="206"/>
      <c r="N460" s="206"/>
      <c r="O460" s="206"/>
      <c r="P460" s="206"/>
      <c r="Q460" s="206"/>
      <c r="R460" s="206"/>
      <c r="S460" s="206"/>
      <c r="T460" s="206"/>
      <c r="U460" s="206"/>
      <c r="V460" s="206"/>
      <c r="W460" s="206"/>
      <c r="X460" s="206"/>
      <c r="Y460" s="206"/>
      <c r="Z460" s="206"/>
      <c r="AA460" s="206"/>
      <c r="AB460" s="206"/>
      <c r="AC460" s="206"/>
      <c r="AD460" s="206"/>
      <c r="AE460" s="206" t="s">
        <v>267</v>
      </c>
      <c r="AF460" s="206"/>
      <c r="AG460" s="206"/>
      <c r="AH460" s="206"/>
      <c r="AI460" s="206"/>
      <c r="AJ460" s="206"/>
      <c r="AK460" s="206"/>
      <c r="AL460" s="206"/>
      <c r="AM460" s="206"/>
      <c r="AN460" s="206"/>
      <c r="AO460" s="206"/>
      <c r="AP460" s="206"/>
      <c r="AQ460" s="206"/>
      <c r="AR460" s="206"/>
      <c r="AS460" s="206"/>
      <c r="AT460" s="206"/>
      <c r="AU460" s="206"/>
      <c r="AV460" s="206"/>
      <c r="AW460" s="206"/>
      <c r="AX460" s="206"/>
      <c r="AY460" s="206"/>
      <c r="AZ460" s="206"/>
      <c r="BA460" s="206"/>
      <c r="BB460" s="206"/>
      <c r="BC460" s="206"/>
      <c r="BD460" s="206"/>
      <c r="BE460" s="206"/>
      <c r="BF460" s="206"/>
      <c r="BG460" s="206"/>
      <c r="BH460" s="206"/>
    </row>
    <row r="461" spans="1:60" ht="13.3" outlineLevel="1" thickBot="1" x14ac:dyDescent="0.3">
      <c r="A461" s="295">
        <v>61</v>
      </c>
      <c r="B461" s="296" t="s">
        <v>561</v>
      </c>
      <c r="C461" s="267" t="s">
        <v>553</v>
      </c>
      <c r="D461" s="268" t="s">
        <v>542</v>
      </c>
      <c r="E461" s="297"/>
      <c r="F461" s="270"/>
      <c r="G461" s="271">
        <f>ROUND(E461*F461,2)</f>
        <v>0</v>
      </c>
      <c r="H461" s="272" t="s">
        <v>562</v>
      </c>
      <c r="I461" s="273" t="s">
        <v>192</v>
      </c>
      <c r="J461" s="206"/>
      <c r="K461" s="206"/>
      <c r="L461" s="206"/>
      <c r="M461" s="206"/>
      <c r="N461" s="206"/>
      <c r="O461" s="206"/>
      <c r="P461" s="206"/>
      <c r="Q461" s="206"/>
      <c r="R461" s="206"/>
      <c r="S461" s="206"/>
      <c r="T461" s="206"/>
      <c r="U461" s="206"/>
      <c r="V461" s="206"/>
      <c r="W461" s="206"/>
      <c r="X461" s="206"/>
      <c r="Y461" s="206"/>
      <c r="Z461" s="206"/>
      <c r="AA461" s="206"/>
      <c r="AB461" s="206"/>
      <c r="AC461" s="206"/>
      <c r="AD461" s="206"/>
      <c r="AE461" s="206" t="s">
        <v>273</v>
      </c>
      <c r="AF461" s="206"/>
      <c r="AG461" s="206"/>
      <c r="AH461" s="206"/>
      <c r="AI461" s="206"/>
      <c r="AJ461" s="206"/>
      <c r="AK461" s="206"/>
      <c r="AL461" s="206"/>
      <c r="AM461" s="206">
        <v>21</v>
      </c>
      <c r="AN461" s="206"/>
      <c r="AO461" s="206"/>
      <c r="AP461" s="206"/>
      <c r="AQ461" s="206"/>
      <c r="AR461" s="206"/>
      <c r="AS461" s="206"/>
      <c r="AT461" s="206"/>
      <c r="AU461" s="206"/>
      <c r="AV461" s="206"/>
      <c r="AW461" s="206"/>
      <c r="AX461" s="206"/>
      <c r="AY461" s="206"/>
      <c r="AZ461" s="206"/>
      <c r="BA461" s="206"/>
      <c r="BB461" s="206"/>
      <c r="BC461" s="206"/>
      <c r="BD461" s="206"/>
      <c r="BE461" s="206"/>
      <c r="BF461" s="206"/>
      <c r="BG461" s="206"/>
      <c r="BH461" s="206"/>
    </row>
    <row r="462" spans="1:60" hidden="1" x14ac:dyDescent="0.25">
      <c r="A462" s="54"/>
      <c r="B462" s="61" t="s">
        <v>249</v>
      </c>
      <c r="C462" s="245" t="s">
        <v>249</v>
      </c>
      <c r="D462" s="209"/>
      <c r="E462" s="207"/>
      <c r="F462" s="207"/>
      <c r="G462" s="207"/>
      <c r="H462" s="207"/>
      <c r="I462" s="208"/>
    </row>
    <row r="463" spans="1:60" hidden="1" x14ac:dyDescent="0.25">
      <c r="A463" s="246"/>
      <c r="B463" s="247" t="s">
        <v>248</v>
      </c>
      <c r="C463" s="248"/>
      <c r="D463" s="249"/>
      <c r="E463" s="246"/>
      <c r="F463" s="246"/>
      <c r="G463" s="250">
        <f>F8+F37+F85+F92+F175+F221+F237+F247+F268+F315+F322+F336+F384+F391+F443+F454</f>
        <v>0</v>
      </c>
      <c r="H463" s="46"/>
      <c r="I463" s="46"/>
      <c r="AN463">
        <v>15</v>
      </c>
      <c r="AO463">
        <v>21</v>
      </c>
    </row>
    <row r="464" spans="1:60" x14ac:dyDescent="0.25">
      <c r="A464" s="46"/>
      <c r="B464" s="240"/>
      <c r="C464" s="240"/>
      <c r="D464" s="185"/>
      <c r="E464" s="46"/>
      <c r="F464" s="46"/>
      <c r="G464" s="46"/>
      <c r="H464" s="46"/>
      <c r="I464" s="46"/>
      <c r="AN464">
        <f>SUMIF(AM8:AM463,AN463,G8:G463)</f>
        <v>0</v>
      </c>
      <c r="AO464">
        <f>SUMIF(AM8:AM463,AO463,G8:G463)</f>
        <v>0</v>
      </c>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Bi6dbjzV8BmwswqM34QZLqIniK0gPgSYoM3rV5lOElrAMocV3nNEjMwEmhufkW8Oq87rmXgSbcJ0gO/swoDJQw==" saltValue="Nl6oou+YQuxgmXARaq6DYw==" spinCount="100000" sheet="1"/>
  <mergeCells count="103">
    <mergeCell ref="B460:G460"/>
    <mergeCell ref="B441:G441"/>
    <mergeCell ref="F443:G443"/>
    <mergeCell ref="B451:G451"/>
    <mergeCell ref="B452:G452"/>
    <mergeCell ref="F454:G454"/>
    <mergeCell ref="B459:G459"/>
    <mergeCell ref="B387:G387"/>
    <mergeCell ref="B388:G388"/>
    <mergeCell ref="B389:G389"/>
    <mergeCell ref="F391:G391"/>
    <mergeCell ref="B392:G392"/>
    <mergeCell ref="B440:G440"/>
    <mergeCell ref="B357:G357"/>
    <mergeCell ref="B358:G358"/>
    <mergeCell ref="B364:G364"/>
    <mergeCell ref="F384:G384"/>
    <mergeCell ref="B385:G385"/>
    <mergeCell ref="B386:G386"/>
    <mergeCell ref="F322:G322"/>
    <mergeCell ref="F336:G336"/>
    <mergeCell ref="B337:G337"/>
    <mergeCell ref="B338:G338"/>
    <mergeCell ref="B344:G344"/>
    <mergeCell ref="B345:G345"/>
    <mergeCell ref="B301:G301"/>
    <mergeCell ref="B302:G302"/>
    <mergeCell ref="F315:G315"/>
    <mergeCell ref="B316:G316"/>
    <mergeCell ref="B317:G317"/>
    <mergeCell ref="B318:G318"/>
    <mergeCell ref="B275:G275"/>
    <mergeCell ref="B284:G284"/>
    <mergeCell ref="B285:G285"/>
    <mergeCell ref="B289:G289"/>
    <mergeCell ref="B293:G293"/>
    <mergeCell ref="B297:G297"/>
    <mergeCell ref="F247:G247"/>
    <mergeCell ref="B248:G248"/>
    <mergeCell ref="B249:G249"/>
    <mergeCell ref="F268:G268"/>
    <mergeCell ref="B269:G269"/>
    <mergeCell ref="B270:G270"/>
    <mergeCell ref="B229:G229"/>
    <mergeCell ref="B230:G230"/>
    <mergeCell ref="F237:G237"/>
    <mergeCell ref="B238:G238"/>
    <mergeCell ref="B239:G239"/>
    <mergeCell ref="B243:G243"/>
    <mergeCell ref="B178:G178"/>
    <mergeCell ref="B208:G208"/>
    <mergeCell ref="B209:G209"/>
    <mergeCell ref="F221:G221"/>
    <mergeCell ref="B222:G222"/>
    <mergeCell ref="B223:G223"/>
    <mergeCell ref="B143:G143"/>
    <mergeCell ref="B164:G164"/>
    <mergeCell ref="B165:G165"/>
    <mergeCell ref="F175:G175"/>
    <mergeCell ref="B176:G176"/>
    <mergeCell ref="B177:G177"/>
    <mergeCell ref="F92:G92"/>
    <mergeCell ref="B93:G93"/>
    <mergeCell ref="B94:G94"/>
    <mergeCell ref="B124:G124"/>
    <mergeCell ref="B125:G125"/>
    <mergeCell ref="B142:G142"/>
    <mergeCell ref="B77:G77"/>
    <mergeCell ref="B78:G78"/>
    <mergeCell ref="B79:G79"/>
    <mergeCell ref="F85:G85"/>
    <mergeCell ref="B86:G86"/>
    <mergeCell ref="B87:G87"/>
    <mergeCell ref="B59:G59"/>
    <mergeCell ref="B60:G60"/>
    <mergeCell ref="B61:G61"/>
    <mergeCell ref="B69:G69"/>
    <mergeCell ref="B70:G70"/>
    <mergeCell ref="B71:G71"/>
    <mergeCell ref="B43:G43"/>
    <mergeCell ref="B44:G44"/>
    <mergeCell ref="B45:G45"/>
    <mergeCell ref="B51:G51"/>
    <mergeCell ref="B52:G52"/>
    <mergeCell ref="B53:G53"/>
    <mergeCell ref="B30:G30"/>
    <mergeCell ref="B31:G31"/>
    <mergeCell ref="B32:G32"/>
    <mergeCell ref="F37:G37"/>
    <mergeCell ref="B38:G38"/>
    <mergeCell ref="B39:G39"/>
    <mergeCell ref="B16:G16"/>
    <mergeCell ref="B17:G17"/>
    <mergeCell ref="B18:G18"/>
    <mergeCell ref="B23:G23"/>
    <mergeCell ref="B24:G24"/>
    <mergeCell ref="B25:G25"/>
    <mergeCell ref="A1:G1"/>
    <mergeCell ref="C7:G7"/>
    <mergeCell ref="F8:G8"/>
    <mergeCell ref="B9:G9"/>
    <mergeCell ref="B10:G10"/>
    <mergeCell ref="B11:G11"/>
  </mergeCells>
  <pageMargins left="0.59055118110236204" right="0.39370078740157499"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59</v>
      </c>
      <c r="C2" s="162" t="s">
        <v>60</v>
      </c>
      <c r="D2" s="92"/>
      <c r="E2" s="92"/>
      <c r="F2" s="92"/>
      <c r="G2" s="26" t="s">
        <v>15</v>
      </c>
      <c r="H2" s="277" t="s">
        <v>61</v>
      </c>
      <c r="O2" s="8" t="s">
        <v>253</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02</v>
      </c>
      <c r="H6" s="35"/>
    </row>
    <row r="7" spans="1:15" ht="15.65" customHeight="1" x14ac:dyDescent="0.3">
      <c r="B7" s="93" t="str">
        <f>C2</f>
        <v>Odvodnění zásobníku</v>
      </c>
      <c r="C7" s="94"/>
      <c r="D7" s="94"/>
      <c r="E7" s="94"/>
      <c r="F7" s="94"/>
      <c r="G7" s="94"/>
      <c r="H7" s="35"/>
    </row>
    <row r="8" spans="1:15" ht="12.75" customHeight="1" x14ac:dyDescent="0.25">
      <c r="H8" s="35"/>
    </row>
    <row r="9" spans="1:15" ht="12.75" customHeight="1" x14ac:dyDescent="0.25">
      <c r="A9" s="32" t="s">
        <v>27</v>
      </c>
      <c r="B9" s="166" t="s">
        <v>563</v>
      </c>
      <c r="C9" s="166" t="s">
        <v>564</v>
      </c>
      <c r="D9" s="32"/>
      <c r="E9" s="32"/>
      <c r="F9" s="32"/>
      <c r="G9" s="32"/>
      <c r="H9" s="36"/>
      <c r="I9" s="32"/>
      <c r="J9" s="32"/>
    </row>
    <row r="10" spans="1:15" ht="12.75" customHeight="1" x14ac:dyDescent="0.25">
      <c r="A10" s="32"/>
      <c r="B10" s="166" t="s">
        <v>565</v>
      </c>
      <c r="C10" s="166" t="s">
        <v>566</v>
      </c>
      <c r="D10" s="32"/>
      <c r="E10" s="32"/>
      <c r="F10" s="32"/>
      <c r="G10" s="32"/>
      <c r="H10" s="36"/>
      <c r="I10" s="32"/>
      <c r="J10" s="32"/>
    </row>
    <row r="11" spans="1:15" ht="12.75" customHeight="1" x14ac:dyDescent="0.25">
      <c r="A11" s="32"/>
      <c r="B11" s="166" t="s">
        <v>567</v>
      </c>
      <c r="C11" s="166" t="s">
        <v>568</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569</v>
      </c>
      <c r="C13" s="166" t="s">
        <v>570</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61</v>
      </c>
      <c r="C15" s="166" t="s">
        <v>262</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456</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571</v>
      </c>
      <c r="B21" s="168" t="s">
        <v>572</v>
      </c>
      <c r="C21" s="167"/>
      <c r="D21" s="167"/>
      <c r="E21" s="167"/>
      <c r="F21" s="167"/>
      <c r="G21" s="169"/>
      <c r="H21" s="171">
        <f>'SO 02 SO 02.1 Pol'!G349</f>
        <v>0</v>
      </c>
      <c r="I21" s="32"/>
      <c r="J21" s="32"/>
      <c r="O21">
        <f>'SO 02 SO 02.1 Pol'!AN350</f>
        <v>0</v>
      </c>
      <c r="P21">
        <f>'SO 02 SO 02.1 Pol'!AO350</f>
        <v>0</v>
      </c>
    </row>
    <row r="22" spans="1:55" ht="12.75" customHeight="1" x14ac:dyDescent="0.25">
      <c r="A22" s="170" t="s">
        <v>573</v>
      </c>
      <c r="B22" s="168" t="s">
        <v>574</v>
      </c>
      <c r="C22" s="167"/>
      <c r="D22" s="167"/>
      <c r="E22" s="167"/>
      <c r="F22" s="167"/>
      <c r="G22" s="169"/>
      <c r="H22" s="171">
        <f>'SO 02 SO 02.2 Pol'!G419</f>
        <v>0</v>
      </c>
      <c r="I22" s="32"/>
      <c r="J22" s="32"/>
      <c r="O22">
        <f>'SO 02 SO 02.2 Pol'!AN420</f>
        <v>0</v>
      </c>
      <c r="P22">
        <f>'SO 02 SO 02.2 Pol'!AO420</f>
        <v>0</v>
      </c>
    </row>
    <row r="23" spans="1:55" ht="12.75" customHeight="1" thickBot="1" x14ac:dyDescent="0.3">
      <c r="A23" s="177"/>
      <c r="B23" s="178" t="s">
        <v>180</v>
      </c>
      <c r="C23" s="179"/>
      <c r="D23" s="180" t="str">
        <f>B2</f>
        <v>SO 02</v>
      </c>
      <c r="E23" s="179"/>
      <c r="F23" s="179"/>
      <c r="G23" s="181"/>
      <c r="H23" s="182">
        <f>SUM(H21:H22)</f>
        <v>0</v>
      </c>
      <c r="I23" s="32"/>
      <c r="J23" s="32"/>
    </row>
    <row r="24" spans="1:55" ht="12.75" customHeight="1" x14ac:dyDescent="0.25">
      <c r="A24" s="32"/>
      <c r="B24" s="32"/>
      <c r="C24" s="32"/>
      <c r="D24" s="32"/>
      <c r="E24" s="32"/>
      <c r="F24" s="32"/>
      <c r="G24" s="32"/>
      <c r="H24" s="36"/>
      <c r="I24" s="32"/>
      <c r="J24" s="32"/>
    </row>
    <row r="25" spans="1:55" ht="13.3" thickBot="1" x14ac:dyDescent="0.3">
      <c r="A25" s="163" t="s">
        <v>250</v>
      </c>
      <c r="B25" s="164"/>
      <c r="C25" s="164"/>
      <c r="D25" s="210" t="s">
        <v>571</v>
      </c>
      <c r="E25" s="274" t="s">
        <v>572</v>
      </c>
      <c r="F25" s="274"/>
      <c r="G25" s="274"/>
      <c r="H25" s="274"/>
      <c r="I25" s="32"/>
      <c r="J25" s="32"/>
      <c r="BC25" s="132" t="str">
        <f>E25</f>
        <v>Dešťová kanalizace</v>
      </c>
    </row>
    <row r="26" spans="1:55" ht="12.75" customHeight="1" x14ac:dyDescent="0.25">
      <c r="A26" s="172" t="s">
        <v>251</v>
      </c>
      <c r="B26" s="173"/>
      <c r="C26" s="174"/>
      <c r="D26" s="174"/>
      <c r="E26" s="174"/>
      <c r="F26" s="174"/>
      <c r="G26" s="175"/>
      <c r="H26" s="176" t="s">
        <v>178</v>
      </c>
      <c r="I26" s="32"/>
      <c r="J26" s="32"/>
    </row>
    <row r="27" spans="1:55" ht="12.75" customHeight="1" x14ac:dyDescent="0.25">
      <c r="A27" s="170" t="s">
        <v>117</v>
      </c>
      <c r="B27" s="168" t="s">
        <v>118</v>
      </c>
      <c r="C27" s="167"/>
      <c r="D27" s="167"/>
      <c r="E27" s="167"/>
      <c r="F27" s="167"/>
      <c r="G27" s="169"/>
      <c r="H27" s="275">
        <f>'SO 02 SO 02.1 Pol'!F8</f>
        <v>0</v>
      </c>
      <c r="I27" s="32"/>
      <c r="J27" s="32"/>
    </row>
    <row r="28" spans="1:55" ht="12.75" customHeight="1" x14ac:dyDescent="0.25">
      <c r="A28" s="170" t="s">
        <v>131</v>
      </c>
      <c r="B28" s="168" t="s">
        <v>132</v>
      </c>
      <c r="C28" s="167"/>
      <c r="D28" s="167"/>
      <c r="E28" s="167"/>
      <c r="F28" s="167"/>
      <c r="G28" s="169"/>
      <c r="H28" s="275">
        <f>'SO 02 SO 02.1 Pol'!F198</f>
        <v>0</v>
      </c>
      <c r="I28" s="32"/>
      <c r="J28" s="32"/>
    </row>
    <row r="29" spans="1:55" ht="12.75" customHeight="1" x14ac:dyDescent="0.25">
      <c r="A29" s="170" t="s">
        <v>137</v>
      </c>
      <c r="B29" s="168" t="s">
        <v>138</v>
      </c>
      <c r="C29" s="167"/>
      <c r="D29" s="167"/>
      <c r="E29" s="167"/>
      <c r="F29" s="167"/>
      <c r="G29" s="169"/>
      <c r="H29" s="275">
        <f>'SO 02 SO 02.1 Pol'!F237</f>
        <v>0</v>
      </c>
      <c r="I29" s="32"/>
      <c r="J29" s="32"/>
    </row>
    <row r="30" spans="1:55" ht="12.75" customHeight="1" x14ac:dyDescent="0.25">
      <c r="A30" s="170" t="s">
        <v>143</v>
      </c>
      <c r="B30" s="168" t="s">
        <v>144</v>
      </c>
      <c r="C30" s="167"/>
      <c r="D30" s="167"/>
      <c r="E30" s="167"/>
      <c r="F30" s="167"/>
      <c r="G30" s="169"/>
      <c r="H30" s="275">
        <f>'SO 02 SO 02.1 Pol'!F258</f>
        <v>0</v>
      </c>
      <c r="I30" s="32"/>
      <c r="J30" s="32"/>
    </row>
    <row r="31" spans="1:55" ht="12.75" customHeight="1" x14ac:dyDescent="0.25">
      <c r="A31" s="170" t="s">
        <v>153</v>
      </c>
      <c r="B31" s="168" t="s">
        <v>154</v>
      </c>
      <c r="C31" s="167"/>
      <c r="D31" s="167"/>
      <c r="E31" s="167"/>
      <c r="F31" s="167"/>
      <c r="G31" s="169"/>
      <c r="H31" s="275">
        <f>'SO 02 SO 02.1 Pol'!F333</f>
        <v>0</v>
      </c>
      <c r="I31" s="32"/>
      <c r="J31" s="32"/>
    </row>
    <row r="32" spans="1:55" ht="12.75" customHeight="1" x14ac:dyDescent="0.25">
      <c r="A32" s="170" t="s">
        <v>155</v>
      </c>
      <c r="B32" s="168" t="s">
        <v>156</v>
      </c>
      <c r="C32" s="167"/>
      <c r="D32" s="167"/>
      <c r="E32" s="167"/>
      <c r="F32" s="167"/>
      <c r="G32" s="169"/>
      <c r="H32" s="275">
        <f>'SO 02 SO 02.1 Pol'!F344</f>
        <v>0</v>
      </c>
      <c r="I32" s="32"/>
      <c r="J32" s="32"/>
    </row>
    <row r="33" spans="1:55" ht="12.75" customHeight="1" thickBot="1" x14ac:dyDescent="0.3">
      <c r="A33" s="177"/>
      <c r="B33" s="178" t="s">
        <v>252</v>
      </c>
      <c r="C33" s="179"/>
      <c r="D33" s="180" t="str">
        <f>D25</f>
        <v>SO 02.1</v>
      </c>
      <c r="E33" s="179"/>
      <c r="F33" s="179"/>
      <c r="G33" s="181"/>
      <c r="H33" s="276">
        <f>SUM(H27:H32)</f>
        <v>0</v>
      </c>
      <c r="I33" s="32"/>
      <c r="J33" s="32"/>
    </row>
    <row r="34" spans="1:55" ht="12.75" customHeight="1" x14ac:dyDescent="0.25">
      <c r="A34" s="32"/>
      <c r="B34" s="32"/>
      <c r="C34" s="32"/>
      <c r="D34" s="32"/>
      <c r="E34" s="32"/>
      <c r="F34" s="32"/>
      <c r="G34" s="32"/>
      <c r="H34" s="36"/>
      <c r="I34" s="32"/>
      <c r="J34" s="32"/>
    </row>
    <row r="35" spans="1:55" ht="13.3" thickBot="1" x14ac:dyDescent="0.3">
      <c r="A35" s="163" t="s">
        <v>250</v>
      </c>
      <c r="B35" s="164"/>
      <c r="C35" s="164"/>
      <c r="D35" s="210" t="s">
        <v>573</v>
      </c>
      <c r="E35" s="274" t="s">
        <v>574</v>
      </c>
      <c r="F35" s="274"/>
      <c r="G35" s="274"/>
      <c r="H35" s="274"/>
      <c r="I35" s="32"/>
      <c r="J35" s="32"/>
      <c r="BC35" s="132" t="str">
        <f>E35</f>
        <v>Odvodnění tajícího sněhu</v>
      </c>
    </row>
    <row r="36" spans="1:55" ht="12.75" customHeight="1" x14ac:dyDescent="0.25">
      <c r="A36" s="172" t="s">
        <v>251</v>
      </c>
      <c r="B36" s="173"/>
      <c r="C36" s="174"/>
      <c r="D36" s="174"/>
      <c r="E36" s="174"/>
      <c r="F36" s="174"/>
      <c r="G36" s="175"/>
      <c r="H36" s="176" t="s">
        <v>178</v>
      </c>
      <c r="I36" s="32"/>
      <c r="J36" s="32"/>
    </row>
    <row r="37" spans="1:55" ht="12.75" customHeight="1" x14ac:dyDescent="0.25">
      <c r="A37" s="170" t="s">
        <v>117</v>
      </c>
      <c r="B37" s="168" t="s">
        <v>118</v>
      </c>
      <c r="C37" s="167"/>
      <c r="D37" s="167"/>
      <c r="E37" s="167"/>
      <c r="F37" s="167"/>
      <c r="G37" s="169"/>
      <c r="H37" s="275">
        <f>'SO 02 SO 02.2 Pol'!F8</f>
        <v>0</v>
      </c>
      <c r="I37" s="32"/>
      <c r="J37" s="32"/>
    </row>
    <row r="38" spans="1:55" ht="12.75" customHeight="1" x14ac:dyDescent="0.25">
      <c r="A38" s="170" t="s">
        <v>133</v>
      </c>
      <c r="B38" s="168" t="s">
        <v>134</v>
      </c>
      <c r="C38" s="167"/>
      <c r="D38" s="167"/>
      <c r="E38" s="167"/>
      <c r="F38" s="167"/>
      <c r="G38" s="169"/>
      <c r="H38" s="275">
        <f>'SO 02 SO 02.2 Pol'!F260</f>
        <v>0</v>
      </c>
      <c r="I38" s="32"/>
      <c r="J38" s="32"/>
    </row>
    <row r="39" spans="1:55" ht="12.75" customHeight="1" x14ac:dyDescent="0.25">
      <c r="A39" s="170" t="s">
        <v>137</v>
      </c>
      <c r="B39" s="168" t="s">
        <v>138</v>
      </c>
      <c r="C39" s="167"/>
      <c r="D39" s="167"/>
      <c r="E39" s="167"/>
      <c r="F39" s="167"/>
      <c r="G39" s="169"/>
      <c r="H39" s="275">
        <f>'SO 02 SO 02.2 Pol'!F305</f>
        <v>0</v>
      </c>
      <c r="I39" s="32"/>
      <c r="J39" s="32"/>
    </row>
    <row r="40" spans="1:55" ht="12.75" customHeight="1" x14ac:dyDescent="0.25">
      <c r="A40" s="170" t="s">
        <v>143</v>
      </c>
      <c r="B40" s="168" t="s">
        <v>144</v>
      </c>
      <c r="C40" s="167"/>
      <c r="D40" s="167"/>
      <c r="E40" s="167"/>
      <c r="F40" s="167"/>
      <c r="G40" s="169"/>
      <c r="H40" s="275">
        <f>'SO 02 SO 02.2 Pol'!F344</f>
        <v>0</v>
      </c>
      <c r="I40" s="32"/>
      <c r="J40" s="32"/>
    </row>
    <row r="41" spans="1:55" ht="12.75" customHeight="1" x14ac:dyDescent="0.25">
      <c r="A41" s="170" t="s">
        <v>155</v>
      </c>
      <c r="B41" s="168" t="s">
        <v>156</v>
      </c>
      <c r="C41" s="167"/>
      <c r="D41" s="167"/>
      <c r="E41" s="167"/>
      <c r="F41" s="167"/>
      <c r="G41" s="169"/>
      <c r="H41" s="275">
        <f>'SO 02 SO 02.2 Pol'!F414</f>
        <v>0</v>
      </c>
      <c r="I41" s="32"/>
      <c r="J41" s="32"/>
    </row>
    <row r="42" spans="1:55" ht="12.75" customHeight="1" thickBot="1" x14ac:dyDescent="0.3">
      <c r="A42" s="177"/>
      <c r="B42" s="178" t="s">
        <v>252</v>
      </c>
      <c r="C42" s="179"/>
      <c r="D42" s="180" t="str">
        <f>D35</f>
        <v>SO 02.2</v>
      </c>
      <c r="E42" s="179"/>
      <c r="F42" s="179"/>
      <c r="G42" s="181"/>
      <c r="H42" s="276">
        <f>SUM(H37:H41)</f>
        <v>0</v>
      </c>
      <c r="I42" s="32"/>
      <c r="J42" s="32"/>
    </row>
    <row r="43" spans="1:55" ht="12.75" customHeight="1" x14ac:dyDescent="0.25">
      <c r="A43" s="32"/>
      <c r="B43" s="32"/>
      <c r="C43" s="32"/>
      <c r="D43" s="32"/>
      <c r="E43" s="32"/>
      <c r="F43" s="32"/>
      <c r="G43" s="32"/>
      <c r="H43" s="36"/>
      <c r="I43" s="32"/>
      <c r="J43" s="32"/>
    </row>
    <row r="44" spans="1:55" ht="12.75" customHeight="1" x14ac:dyDescent="0.25">
      <c r="A44" s="32"/>
      <c r="B44" s="32"/>
      <c r="C44" s="32"/>
      <c r="D44" s="32"/>
      <c r="E44" s="32"/>
      <c r="F44" s="32"/>
      <c r="G44" s="32"/>
      <c r="H44" s="36"/>
      <c r="I44" s="32"/>
      <c r="J44" s="32"/>
    </row>
    <row r="45" spans="1:55" ht="12.75" customHeight="1" x14ac:dyDescent="0.25">
      <c r="A45" s="32"/>
      <c r="B45" s="32"/>
      <c r="C45" s="32"/>
      <c r="D45" s="32"/>
      <c r="E45" s="32"/>
      <c r="F45" s="32"/>
      <c r="G45" s="32"/>
      <c r="H45" s="36"/>
      <c r="I45" s="32"/>
      <c r="J45" s="32"/>
    </row>
    <row r="46" spans="1:55" ht="12.75" customHeight="1" x14ac:dyDescent="0.25">
      <c r="A46" s="32"/>
      <c r="B46" s="32"/>
      <c r="C46" s="32"/>
      <c r="D46" s="32"/>
      <c r="E46" s="32"/>
      <c r="F46" s="32"/>
      <c r="G46" s="32"/>
      <c r="H46" s="36"/>
      <c r="I46" s="32"/>
      <c r="J46" s="32"/>
    </row>
    <row r="47" spans="1:55" ht="12.75" customHeight="1" x14ac:dyDescent="0.25">
      <c r="A47" s="32"/>
      <c r="B47" s="32"/>
      <c r="C47" s="32"/>
      <c r="D47" s="32"/>
      <c r="E47" s="32"/>
      <c r="F47" s="32"/>
      <c r="G47" s="32"/>
      <c r="H47" s="36"/>
      <c r="I47" s="32"/>
      <c r="J47" s="32"/>
    </row>
    <row r="48" spans="1:55"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TDgLz0oyeeEl90EsNkMIQW//ACXmizhQ8DfSXfdOrcBa2WWOuLe1+4+rLmUJ9vlL3p7HulBOK4CtX41gnIYfeg==" saltValue="V1S1AL6FyMaO50/ZUhKMXQ==" spinCount="100000" sheet="1"/>
  <mergeCells count="5">
    <mergeCell ref="C2:F2"/>
    <mergeCell ref="A4:H4"/>
    <mergeCell ref="B7:G7"/>
    <mergeCell ref="E25:H25"/>
    <mergeCell ref="E35:H3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28</vt:i4>
      </vt:variant>
    </vt:vector>
  </HeadingPairs>
  <TitlesOfParts>
    <vt:vector size="44" baseType="lpstr">
      <vt:lpstr>Uchazeč</vt:lpstr>
      <vt:lpstr>Stavba</vt:lpstr>
      <vt:lpstr>VzorObjekt</vt:lpstr>
      <vt:lpstr>VzorPolozky</vt:lpstr>
      <vt:lpstr>Rekapitulace Objekt 00</vt:lpstr>
      <vt:lpstr>00 SO 90 Naklady</vt:lpstr>
      <vt:lpstr>Rekapitulace Objekt SO 01</vt:lpstr>
      <vt:lpstr>SO 01 SO 01 Pol</vt:lpstr>
      <vt:lpstr>Rekapitulace Objekt SO 02</vt:lpstr>
      <vt:lpstr>SO 02 SO 02.1 Pol</vt:lpstr>
      <vt:lpstr>SO 02 SO 02.2 Pol</vt:lpstr>
      <vt:lpstr>Rekapitulace Objekt SO 03</vt:lpstr>
      <vt:lpstr>SO 03 SO 03 Pol</vt:lpstr>
      <vt:lpstr>Rekapitulace Objekt SO 04</vt:lpstr>
      <vt:lpstr>SO 04 SO 04.1 Pol</vt:lpstr>
      <vt:lpstr>SO 04 SO 04.2 Pol</vt:lpstr>
      <vt:lpstr>Stavba!CelkemObjekty</vt:lpstr>
      <vt:lpstr>CenaStavby</vt:lpstr>
      <vt:lpstr>Stavba!CisloStavby</vt:lpstr>
      <vt:lpstr>MenaStavby</vt:lpstr>
      <vt:lpstr>MistoStavby</vt:lpstr>
      <vt:lpstr>Stavba!NazevStavby</vt:lpstr>
      <vt:lpstr>Stavba!Objednatel</vt:lpstr>
      <vt:lpstr>'00 SO 90 Naklady'!Oblast_tisku</vt:lpstr>
      <vt:lpstr>'Rekapitulace Objekt 00'!Oblast_tisku</vt:lpstr>
      <vt:lpstr>'Rekapitulace Objekt SO 01'!Oblast_tisku</vt:lpstr>
      <vt:lpstr>'Rekapitulace Objekt SO 02'!Oblast_tisku</vt:lpstr>
      <vt:lpstr>'Rekapitulace Objekt SO 03'!Oblast_tisku</vt:lpstr>
      <vt:lpstr>'Rekapitulace Objekt SO 04'!Oblast_tisku</vt:lpstr>
      <vt:lpstr>'SO 01 SO 01 Pol'!Oblast_tisku</vt:lpstr>
      <vt:lpstr>'SO 02 SO 02.1 Pol'!Oblast_tisku</vt:lpstr>
      <vt:lpstr>'SO 02 SO 02.2 Pol'!Oblast_tisku</vt:lpstr>
      <vt:lpstr>'SO 03 SO 03 Pol'!Oblast_tisku</vt:lpstr>
      <vt:lpstr>'SO 04 SO 04.1 Pol'!Oblast_tisku</vt:lpstr>
      <vt:lpstr>'SO 04 SO 04.2 Pol'!Oblast_tisku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kynyking</dc:creator>
  <cp:lastModifiedBy>kynyking</cp:lastModifiedBy>
  <cp:lastPrinted>2012-06-29T07:38:16Z</cp:lastPrinted>
  <dcterms:created xsi:type="dcterms:W3CDTF">2009-04-08T07:15:50Z</dcterms:created>
  <dcterms:modified xsi:type="dcterms:W3CDTF">2015-08-05T05:59:14Z</dcterms:modified>
</cp:coreProperties>
</file>