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ire5\Stará Plocha\AKCE\Hodslavice\Společenský dům\SoD\změny\"/>
    </mc:Choice>
  </mc:AlternateContent>
  <xr:revisionPtr revIDLastSave="0" documentId="13_ncr:1_{EEF89F5C-49C1-49EA-B910-8CC34E6D370E}" xr6:coauthVersionLast="47" xr6:coauthVersionMax="47" xr10:uidLastSave="{00000000-0000-0000-0000-000000000000}"/>
  <bookViews>
    <workbookView xWindow="-108" yWindow="-108" windowWidth="23256" windowHeight="12576" tabRatio="902" activeTab="1" xr2:uid="{00000000-000D-0000-FFFF-FFFF00000000}"/>
  </bookViews>
  <sheets>
    <sheet name="SOUHRNNÝ LIST STAVBY" sheetId="1" r:id="rId1"/>
    <sheet name="REKAPITULACE OBJEKTŮ STAVBY" sheetId="2" r:id="rId2"/>
    <sheet name="KRYCÍ LIST #11" sheetId="33" r:id="rId3"/>
    <sheet name="REKAPITULACE #11" sheetId="34" r:id="rId4"/>
    <sheet name="ROZPOČET #11" sheetId="35" r:id="rId5"/>
    <sheet name="KRYCÍ LIST #14" sheetId="42" r:id="rId6"/>
    <sheet name="REKAPITULACE #14" sheetId="43" r:id="rId7"/>
    <sheet name="ROZPOČET #14" sheetId="44" r:id="rId8"/>
    <sheet name="KRYCÍ LIST #16" sheetId="48" r:id="rId9"/>
    <sheet name="REKAPITULACE #16" sheetId="49" r:id="rId10"/>
    <sheet name="ROZPOČET #16" sheetId="50" r:id="rId11"/>
    <sheet name="KRYCÍ LIST #17" sheetId="51" r:id="rId12"/>
    <sheet name="REKAPITULACE #17" sheetId="52" r:id="rId13"/>
    <sheet name="ROZPOČET #17" sheetId="53" r:id="rId14"/>
    <sheet name="KRYCÍ LIST #23" sheetId="69" r:id="rId15"/>
    <sheet name="REKAPITULACE #23" sheetId="70" r:id="rId16"/>
    <sheet name="ROZPOČET #23" sheetId="7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1" i="1"/>
  <c r="E19" i="1"/>
  <c r="E18" i="1"/>
  <c r="E17" i="1"/>
  <c r="E16" i="1"/>
  <c r="E15" i="1"/>
  <c r="H38" i="33"/>
  <c r="M8" i="33"/>
  <c r="D10" i="34"/>
  <c r="K32" i="35"/>
  <c r="K30" i="35"/>
  <c r="I30" i="35"/>
  <c r="G30" i="35"/>
  <c r="K29" i="35"/>
  <c r="I29" i="35"/>
  <c r="G29" i="35"/>
  <c r="K27" i="35"/>
  <c r="I27" i="35"/>
  <c r="G27" i="35"/>
  <c r="G32" i="35" s="1"/>
  <c r="C14" i="34" s="1"/>
  <c r="K25" i="35"/>
  <c r="I25" i="35"/>
  <c r="G25" i="35"/>
  <c r="A25" i="35"/>
  <c r="A27" i="35" s="1"/>
  <c r="A29" i="35" s="1"/>
  <c r="A30" i="35" s="1"/>
  <c r="K17" i="35"/>
  <c r="I17" i="35"/>
  <c r="G17" i="35"/>
  <c r="C10" i="34" s="1"/>
  <c r="E10" i="34" s="1"/>
  <c r="K16" i="35"/>
  <c r="I16" i="35"/>
  <c r="G16" i="35"/>
  <c r="A16" i="35"/>
  <c r="I14" i="35"/>
  <c r="D9" i="34" s="1"/>
  <c r="G14" i="35"/>
  <c r="C9" i="34" s="1"/>
  <c r="K12" i="35"/>
  <c r="K14" i="35" s="1"/>
  <c r="I12" i="35"/>
  <c r="G12" i="35"/>
  <c r="H38" i="42"/>
  <c r="M8" i="42"/>
  <c r="K21" i="44"/>
  <c r="I21" i="44"/>
  <c r="G21" i="44"/>
  <c r="K20" i="44"/>
  <c r="I20" i="44"/>
  <c r="G20" i="44"/>
  <c r="K19" i="44"/>
  <c r="I19" i="44"/>
  <c r="G19" i="44"/>
  <c r="K18" i="44"/>
  <c r="I18" i="44"/>
  <c r="G18" i="44"/>
  <c r="K17" i="44"/>
  <c r="I17" i="44"/>
  <c r="G17" i="44"/>
  <c r="K16" i="44"/>
  <c r="I16" i="44"/>
  <c r="G16" i="44"/>
  <c r="K15" i="44"/>
  <c r="I15" i="44"/>
  <c r="G15" i="44"/>
  <c r="A15" i="44"/>
  <c r="A16" i="44" s="1"/>
  <c r="A17" i="44" s="1"/>
  <c r="A18" i="44" s="1"/>
  <c r="A19" i="44" s="1"/>
  <c r="A20" i="44" s="1"/>
  <c r="A21" i="44" s="1"/>
  <c r="K14" i="44"/>
  <c r="I14" i="44"/>
  <c r="G14" i="44"/>
  <c r="K13" i="44"/>
  <c r="I13" i="44"/>
  <c r="G13" i="44"/>
  <c r="A13" i="44"/>
  <c r="A14" i="44" s="1"/>
  <c r="K12" i="44"/>
  <c r="K22" i="44" s="1"/>
  <c r="I12" i="44"/>
  <c r="G12" i="44"/>
  <c r="G22" i="44" s="1"/>
  <c r="C9" i="43" s="1"/>
  <c r="H38" i="48"/>
  <c r="M8" i="48"/>
  <c r="K18" i="50"/>
  <c r="K17" i="50"/>
  <c r="I17" i="50"/>
  <c r="G17" i="50"/>
  <c r="K16" i="50"/>
  <c r="I16" i="50"/>
  <c r="G16" i="50"/>
  <c r="K15" i="50"/>
  <c r="I15" i="50"/>
  <c r="G15" i="50"/>
  <c r="K14" i="50"/>
  <c r="I14" i="50"/>
  <c r="G14" i="50"/>
  <c r="K13" i="50"/>
  <c r="I13" i="50"/>
  <c r="G13" i="50"/>
  <c r="A13" i="50"/>
  <c r="A14" i="50" s="1"/>
  <c r="A15" i="50" s="1"/>
  <c r="A16" i="50" s="1"/>
  <c r="A17" i="50" s="1"/>
  <c r="K12" i="50"/>
  <c r="I12" i="50"/>
  <c r="I18" i="50" s="1"/>
  <c r="D9" i="49" s="1"/>
  <c r="D10" i="49" s="1"/>
  <c r="D12" i="49" s="1"/>
  <c r="E15" i="48" s="1"/>
  <c r="G12" i="50"/>
  <c r="H38" i="51"/>
  <c r="M8" i="51"/>
  <c r="K14" i="53"/>
  <c r="I14" i="53"/>
  <c r="D9" i="52" s="1"/>
  <c r="K12" i="53"/>
  <c r="I12" i="53"/>
  <c r="G12" i="53"/>
  <c r="G14" i="53" s="1"/>
  <c r="C9" i="52" s="1"/>
  <c r="C10" i="52" s="1"/>
  <c r="C12" i="52" s="1"/>
  <c r="E14" i="51" s="1"/>
  <c r="H38" i="69"/>
  <c r="M8" i="69"/>
  <c r="G30" i="71"/>
  <c r="C9" i="70" s="1"/>
  <c r="K29" i="71"/>
  <c r="I29" i="71"/>
  <c r="G29" i="71"/>
  <c r="K28" i="71"/>
  <c r="I28" i="71"/>
  <c r="G28" i="71"/>
  <c r="K27" i="71"/>
  <c r="I27" i="71"/>
  <c r="G27" i="71"/>
  <c r="K26" i="71"/>
  <c r="I26" i="71"/>
  <c r="G26" i="71"/>
  <c r="K25" i="71"/>
  <c r="I25" i="71"/>
  <c r="G25" i="71"/>
  <c r="K24" i="71"/>
  <c r="I24" i="71"/>
  <c r="G24" i="71"/>
  <c r="K23" i="71"/>
  <c r="I23" i="71"/>
  <c r="G23" i="71"/>
  <c r="K22" i="71"/>
  <c r="I22" i="71"/>
  <c r="G22" i="71"/>
  <c r="K21" i="71"/>
  <c r="I21" i="71"/>
  <c r="G21" i="71"/>
  <c r="K20" i="71"/>
  <c r="I20" i="71"/>
  <c r="G20" i="71"/>
  <c r="K19" i="71"/>
  <c r="I19" i="71"/>
  <c r="G19" i="71"/>
  <c r="K18" i="71"/>
  <c r="I18" i="71"/>
  <c r="G18" i="71"/>
  <c r="K17" i="71"/>
  <c r="I17" i="71"/>
  <c r="G17" i="71"/>
  <c r="K16" i="71"/>
  <c r="I16" i="71"/>
  <c r="G16" i="71"/>
  <c r="K15" i="71"/>
  <c r="I15" i="71"/>
  <c r="G15" i="71"/>
  <c r="K14" i="71"/>
  <c r="I14" i="71"/>
  <c r="G14" i="71"/>
  <c r="A14" i="7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K13" i="71"/>
  <c r="K30" i="71" s="1"/>
  <c r="I13" i="71"/>
  <c r="G13" i="71"/>
  <c r="A13" i="71"/>
  <c r="K12" i="71"/>
  <c r="I12" i="71"/>
  <c r="I30" i="71" s="1"/>
  <c r="D9" i="70" s="1"/>
  <c r="D10" i="70" s="1"/>
  <c r="D12" i="70" s="1"/>
  <c r="E15" i="69" s="1"/>
  <c r="G12" i="71"/>
  <c r="C10" i="70" l="1"/>
  <c r="C12" i="70" s="1"/>
  <c r="E14" i="69" s="1"/>
  <c r="E9" i="70"/>
  <c r="E10" i="70" s="1"/>
  <c r="E12" i="70" s="1"/>
  <c r="C10" i="43"/>
  <c r="C12" i="43" s="1"/>
  <c r="E14" i="42" s="1"/>
  <c r="I22" i="44"/>
  <c r="D9" i="43" s="1"/>
  <c r="D10" i="43" s="1"/>
  <c r="D12" i="43" s="1"/>
  <c r="E15" i="42" s="1"/>
  <c r="E14" i="34"/>
  <c r="E15" i="34" s="1"/>
  <c r="E17" i="33" s="1"/>
  <c r="C11" i="34"/>
  <c r="G18" i="50"/>
  <c r="C9" i="49" s="1"/>
  <c r="D11" i="34"/>
  <c r="D17" i="34" s="1"/>
  <c r="E15" i="33" s="1"/>
  <c r="I32" i="35"/>
  <c r="D14" i="34" s="1"/>
  <c r="D15" i="34" s="1"/>
  <c r="E9" i="52"/>
  <c r="E10" i="52" s="1"/>
  <c r="E17" i="51"/>
  <c r="E20" i="51" s="1"/>
  <c r="E12" i="52"/>
  <c r="E17" i="69"/>
  <c r="E20" i="69" s="1"/>
  <c r="E9" i="34"/>
  <c r="E11" i="34" s="1"/>
  <c r="D10" i="52"/>
  <c r="D12" i="52" s="1"/>
  <c r="E15" i="51" s="1"/>
  <c r="C15" i="34"/>
  <c r="C17" i="34" s="1"/>
  <c r="E14" i="33" s="1"/>
  <c r="E9" i="49" l="1"/>
  <c r="E10" i="49" s="1"/>
  <c r="C10" i="49"/>
  <c r="C12" i="49" s="1"/>
  <c r="E14" i="48" s="1"/>
  <c r="E9" i="43"/>
  <c r="E10" i="43" s="1"/>
  <c r="K16" i="53"/>
  <c r="M15" i="51"/>
  <c r="E24" i="51"/>
  <c r="M14" i="51"/>
  <c r="M16" i="51"/>
  <c r="M17" i="51"/>
  <c r="M18" i="51"/>
  <c r="M19" i="51"/>
  <c r="M20" i="51"/>
  <c r="M21" i="51"/>
  <c r="M22" i="51"/>
  <c r="M23" i="51"/>
  <c r="M25" i="51"/>
  <c r="M26" i="51"/>
  <c r="M28" i="51"/>
  <c r="E27" i="51" s="1"/>
  <c r="E16" i="33"/>
  <c r="E20" i="33" s="1"/>
  <c r="E17" i="34"/>
  <c r="K32" i="71"/>
  <c r="E24" i="69"/>
  <c r="M14" i="69"/>
  <c r="M15" i="69"/>
  <c r="M17" i="69"/>
  <c r="M18" i="69"/>
  <c r="M19" i="69"/>
  <c r="M20" i="69"/>
  <c r="M28" i="69"/>
  <c r="E27" i="69" s="1"/>
  <c r="M22" i="69"/>
  <c r="M21" i="69"/>
  <c r="M23" i="69"/>
  <c r="M25" i="69"/>
  <c r="M26" i="69"/>
  <c r="M16" i="69"/>
  <c r="E17" i="42" l="1"/>
  <c r="E20" i="42" s="1"/>
  <c r="E12" i="43"/>
  <c r="E12" i="49"/>
  <c r="E17" i="48"/>
  <c r="E20" i="48" s="1"/>
  <c r="E26" i="51"/>
  <c r="E25" i="51"/>
  <c r="E28" i="51" s="1"/>
  <c r="K34" i="35"/>
  <c r="M26" i="33"/>
  <c r="M28" i="33"/>
  <c r="E27" i="33" s="1"/>
  <c r="E24" i="33"/>
  <c r="M14" i="33"/>
  <c r="M15" i="33"/>
  <c r="M16" i="33"/>
  <c r="M17" i="33"/>
  <c r="M18" i="33"/>
  <c r="M19" i="33"/>
  <c r="M20" i="33"/>
  <c r="M21" i="33"/>
  <c r="M23" i="33"/>
  <c r="M22" i="33"/>
  <c r="M25" i="33"/>
  <c r="E26" i="33" s="1"/>
  <c r="E25" i="69"/>
  <c r="E28" i="69" s="1"/>
  <c r="E26" i="69"/>
  <c r="H35" i="51" l="1"/>
  <c r="D14" i="2"/>
  <c r="M15" i="48"/>
  <c r="M25" i="48"/>
  <c r="E26" i="48" s="1"/>
  <c r="M23" i="48"/>
  <c r="M16" i="48"/>
  <c r="M26" i="48"/>
  <c r="M19" i="48"/>
  <c r="M20" i="48"/>
  <c r="M21" i="48"/>
  <c r="E24" i="48"/>
  <c r="M18" i="48"/>
  <c r="M28" i="48"/>
  <c r="E27" i="48" s="1"/>
  <c r="M17" i="48"/>
  <c r="K20" i="50"/>
  <c r="M22" i="48"/>
  <c r="M14" i="48"/>
  <c r="K24" i="44"/>
  <c r="M19" i="42"/>
  <c r="M22" i="42"/>
  <c r="M18" i="42"/>
  <c r="M26" i="42"/>
  <c r="M20" i="42"/>
  <c r="M28" i="42"/>
  <c r="E27" i="42" s="1"/>
  <c r="M14" i="42"/>
  <c r="M25" i="42"/>
  <c r="M15" i="42"/>
  <c r="M21" i="42"/>
  <c r="M23" i="42"/>
  <c r="M16" i="42"/>
  <c r="M17" i="42"/>
  <c r="E24" i="42"/>
  <c r="H36" i="51"/>
  <c r="H39" i="51" s="1"/>
  <c r="E14" i="2" s="1"/>
  <c r="H35" i="69"/>
  <c r="D15" i="2"/>
  <c r="E25" i="33"/>
  <c r="E28" i="33" s="1"/>
  <c r="E25" i="42" l="1"/>
  <c r="E25" i="48"/>
  <c r="E28" i="48" s="1"/>
  <c r="E26" i="42"/>
  <c r="H36" i="69"/>
  <c r="H39" i="69" s="1"/>
  <c r="E15" i="2" s="1"/>
  <c r="D11" i="2"/>
  <c r="H35" i="33"/>
  <c r="H35" i="48" l="1"/>
  <c r="D13" i="2"/>
  <c r="E28" i="42"/>
  <c r="H36" i="33"/>
  <c r="H39" i="33" s="1"/>
  <c r="E11" i="2" s="1"/>
  <c r="H35" i="42" l="1"/>
  <c r="H36" i="42" s="1"/>
  <c r="H39" i="42" s="1"/>
  <c r="E12" i="2" s="1"/>
  <c r="D12" i="2"/>
  <c r="D16" i="2" s="1"/>
  <c r="H36" i="48"/>
  <c r="H39" i="48"/>
  <c r="E13" i="2" s="1"/>
  <c r="E16" i="2" s="1"/>
  <c r="E27" i="1" l="1"/>
</calcChain>
</file>

<file path=xl/sharedStrings.xml><?xml version="1.0" encoding="utf-8"?>
<sst xmlns="http://schemas.openxmlformats.org/spreadsheetml/2006/main" count="1075" uniqueCount="241">
  <si>
    <t>Stavba :  - Revitalizace budovy Společenský dům Hodslavice</t>
  </si>
  <si>
    <t>Cenová úroveň : 2022/II</t>
  </si>
  <si>
    <t xml:space="preserve">Datum zpracování : </t>
  </si>
  <si>
    <t>SOUPIS PRACÍ S VÝKAZEM VÝMĚR</t>
  </si>
  <si>
    <t>Poř.</t>
  </si>
  <si>
    <t>čís.</t>
  </si>
  <si>
    <t>pol.</t>
  </si>
  <si>
    <t>1.</t>
  </si>
  <si>
    <t>Kód položky</t>
  </si>
  <si>
    <t>2.</t>
  </si>
  <si>
    <t>Text položky</t>
  </si>
  <si>
    <t>3.</t>
  </si>
  <si>
    <t>M.J.</t>
  </si>
  <si>
    <t>4.</t>
  </si>
  <si>
    <t>Množství</t>
  </si>
  <si>
    <t>5.</t>
  </si>
  <si>
    <t>CENA</t>
  </si>
  <si>
    <t>Dodávka</t>
  </si>
  <si>
    <t>jednotková</t>
  </si>
  <si>
    <t>6.</t>
  </si>
  <si>
    <t>celková</t>
  </si>
  <si>
    <t>7.</t>
  </si>
  <si>
    <t>Montáž</t>
  </si>
  <si>
    <t>8.</t>
  </si>
  <si>
    <t>9.</t>
  </si>
  <si>
    <t>HMOTNOST</t>
  </si>
  <si>
    <t>10.</t>
  </si>
  <si>
    <t>11.</t>
  </si>
  <si>
    <t>Cenová soustava</t>
  </si>
  <si>
    <t>12.</t>
  </si>
  <si>
    <t>CS RONET 2024 01</t>
  </si>
  <si>
    <t>R</t>
  </si>
  <si>
    <t>KPL</t>
  </si>
  <si>
    <t>Základní rozpočtové náklady stav. objektu celkem (bez DPH) :</t>
  </si>
  <si>
    <t>REKAPITULACE ROZPOČTU</t>
  </si>
  <si>
    <t>Oddíl</t>
  </si>
  <si>
    <t>Název oddílu / řemeslného oboru</t>
  </si>
  <si>
    <t>CENA BEZ DPH</t>
  </si>
  <si>
    <t>Celkem</t>
  </si>
  <si>
    <t>Základní rozpočtové náklady stavebního objektu celkem</t>
  </si>
  <si>
    <t>KRYCÍ LIST ROZPOČTU</t>
  </si>
  <si>
    <t>Kód objektu:</t>
  </si>
  <si>
    <t>Název objektu:</t>
  </si>
  <si>
    <t>JKSO:</t>
  </si>
  <si>
    <t>Cenová úroveň:</t>
  </si>
  <si>
    <t/>
  </si>
  <si>
    <t>2022/II</t>
  </si>
  <si>
    <t>Kód stavby:</t>
  </si>
  <si>
    <t>Název stavby:</t>
  </si>
  <si>
    <t>SKP:</t>
  </si>
  <si>
    <t>Účelová M.J:</t>
  </si>
  <si>
    <t>Revitalizace budovy Společenský dům Hodslavice</t>
  </si>
  <si>
    <t>Projektant:</t>
  </si>
  <si>
    <t>Objednatel:</t>
  </si>
  <si>
    <t>Počet listů:</t>
  </si>
  <si>
    <t>Zpracovatel:</t>
  </si>
  <si>
    <t>MGA: Jakub Červenka</t>
  </si>
  <si>
    <t>Obec Hodslavice</t>
  </si>
  <si>
    <t>Jiří Marek</t>
  </si>
  <si>
    <t>Počet účel. měrných jednotek:</t>
  </si>
  <si>
    <t>Náklady na měrnou jednotku:</t>
  </si>
  <si>
    <t>Zakázkové čís.:</t>
  </si>
  <si>
    <t>Zhotovitel:</t>
  </si>
  <si>
    <t>ROZPOČTOVÉ NÁKLADY</t>
  </si>
  <si>
    <t>Základní rozpočtové náklady (ZRN)</t>
  </si>
  <si>
    <t>Vedlejší rozpočtové náklady (VRN)</t>
  </si>
  <si>
    <t>Dodávka celkem</t>
  </si>
  <si>
    <t>Montáž celkem</t>
  </si>
  <si>
    <t>Z</t>
  </si>
  <si>
    <t>HSV celkem</t>
  </si>
  <si>
    <t>PSV celkem</t>
  </si>
  <si>
    <t>N</t>
  </si>
  <si>
    <t>Instalace</t>
  </si>
  <si>
    <t>:</t>
  </si>
  <si>
    <t>Montáže</t>
  </si>
  <si>
    <t>ZRN celkem</t>
  </si>
  <si>
    <t>I: Projektové práce</t>
  </si>
  <si>
    <t>II: Technologie</t>
  </si>
  <si>
    <t>VII: Mobiliář</t>
  </si>
  <si>
    <t>ZRN+I+II+VII</t>
  </si>
  <si>
    <t>Ztížené výrobní podmínky</t>
  </si>
  <si>
    <t>%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</si>
  <si>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</si>
  <si>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</si>
  <si>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</si>
  <si>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</si>
  <si>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</si>
  <si>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</t>
  </si>
  <si>
    <t>Ostatní VRN</t>
  </si>
  <si>
    <t>Rezerva</t>
  </si>
  <si>
    <t>Ostatní rozpočtové náklady (ORN)</t>
  </si>
  <si>
    <t>Doplňkové rozpočtové náklady (DRN)</t>
  </si>
  <si>
    <t>VRN celkem</t>
  </si>
  <si>
    <t>ORN celkem</t>
  </si>
  <si>
    <t>DRN celkem</t>
  </si>
  <si>
    <t>Náklady celkem</t>
  </si>
  <si>
    <t>Vypracoval</t>
  </si>
  <si>
    <t>Za zhotovitele</t>
  </si>
  <si>
    <t>Za objednatele</t>
  </si>
  <si>
    <t>Jméno:</t>
  </si>
  <si>
    <t>Datum:</t>
  </si>
  <si>
    <t>Podpis:</t>
  </si>
  <si>
    <t>Základ pro DPH</t>
  </si>
  <si>
    <t>%  činí :</t>
  </si>
  <si>
    <t>Kč</t>
  </si>
  <si>
    <t>DPH</t>
  </si>
  <si>
    <t>CENA ZA OBJEKT CELKEM VČETNĚ DPH:</t>
  </si>
  <si>
    <t>Poznámky:</t>
  </si>
  <si>
    <t>Objekt : SO-23 - OPRAVA PODLAH JEVIŠTĚ A SÁLU</t>
  </si>
  <si>
    <t>PSV:</t>
  </si>
  <si>
    <t>oddíl 775</t>
  </si>
  <si>
    <t>Podlahy parketové a plovoucí:</t>
  </si>
  <si>
    <t>Sál</t>
  </si>
  <si>
    <t>Demontáž stávajících lišt</t>
  </si>
  <si>
    <t>bm</t>
  </si>
  <si>
    <t>Hrubé broušení praket</t>
  </si>
  <si>
    <t>m2</t>
  </si>
  <si>
    <t>Ruční broušení okrajů</t>
  </si>
  <si>
    <t>Vyspravení parket</t>
  </si>
  <si>
    <t>soubor</t>
  </si>
  <si>
    <t>Celoplošné tmelení spar</t>
  </si>
  <si>
    <t>Broušení pod lak</t>
  </si>
  <si>
    <t>Doprava + manipulace</t>
  </si>
  <si>
    <t>Dodání dřevěných lišt vč. nátěru</t>
  </si>
  <si>
    <t>Montáž dřevěných lišt</t>
  </si>
  <si>
    <t>Likvidace odpadu</t>
  </si>
  <si>
    <t>Základní nátěr - Uzin Pall - X 320,00</t>
  </si>
  <si>
    <t>ks</t>
  </si>
  <si>
    <t>Práce</t>
  </si>
  <si>
    <t>Vrchní nátěr 2xUzin Pall -X 98 Gold</t>
  </si>
  <si>
    <t>Podium</t>
  </si>
  <si>
    <t>Přebroušení staré podlahy</t>
  </si>
  <si>
    <t>Dodání a montáž překližka 18mm</t>
  </si>
  <si>
    <t xml:space="preserve">nátěr překližky černá barva podium </t>
  </si>
  <si>
    <t>kpl</t>
  </si>
  <si>
    <t>PODLAHY PARKETOVÉ A PLOVOUCÍ CELKEM</t>
  </si>
  <si>
    <t>Podlahy parketové a plovoucí</t>
  </si>
  <si>
    <t>PSV CELKEM</t>
  </si>
  <si>
    <t>SO-23</t>
  </si>
  <si>
    <t>OPRAVA PODLAH JEVIŠTĚ A SÁLU</t>
  </si>
  <si>
    <t>HSV:</t>
  </si>
  <si>
    <t>oddíl 61</t>
  </si>
  <si>
    <t>Úpravy povrchů vnitřní:</t>
  </si>
  <si>
    <t>množství =</t>
  </si>
  <si>
    <t>ÚPRAVY POVRCHŮ VNITŘNÍ CELKEM</t>
  </si>
  <si>
    <t>T</t>
  </si>
  <si>
    <t>oddíl 99</t>
  </si>
  <si>
    <t>Přesun hmot:</t>
  </si>
  <si>
    <t>C-999281109-0</t>
  </si>
  <si>
    <t>PŘESUN HMOT CELKEM</t>
  </si>
  <si>
    <t>M</t>
  </si>
  <si>
    <t>Úpravy povrchů vnitřní</t>
  </si>
  <si>
    <t>HSV CELKEM</t>
  </si>
  <si>
    <t>Přesun hmot</t>
  </si>
  <si>
    <t>Objekt : SO-17 - SOKLOVÉ LIŠTY - VSTUP A VÝČEP</t>
  </si>
  <si>
    <t>oddíl 766</t>
  </si>
  <si>
    <t>Konstrukce truhlářské:</t>
  </si>
  <si>
    <t>C-777992141-0</t>
  </si>
  <si>
    <t>LISTY PODLAHOVE SOKLOVE - 10*1,5 cm - masiv s povrchovou úpravou</t>
  </si>
  <si>
    <t>0,5 + 1,8 + 2,4 + 1,5 + 1,8 + 1,1 + 2,4 + 0,3 + 2,7</t>
  </si>
  <si>
    <t>KONSTRUKCE TRUHLÁŘSKÉ CELKEM</t>
  </si>
  <si>
    <t>Konstrukce truhlářské</t>
  </si>
  <si>
    <t>SO-17</t>
  </si>
  <si>
    <t>SOKLOVÉ LIŠTY - VSTUP A VÝČEP</t>
  </si>
  <si>
    <t>Objekt : SO-16 - VNITŘNÍ VÝPLNĚ OTVORŮ</t>
  </si>
  <si>
    <t>DI1</t>
  </si>
  <si>
    <t>Dovádka a montáž vnitřních dveří</t>
  </si>
  <si>
    <t>DI2</t>
  </si>
  <si>
    <t>DI3</t>
  </si>
  <si>
    <t>DI4</t>
  </si>
  <si>
    <t>DI5</t>
  </si>
  <si>
    <t>OI1</t>
  </si>
  <si>
    <t>Dovádka a montáž vnitřních oken</t>
  </si>
  <si>
    <t>SO-16</t>
  </si>
  <si>
    <t>VNITŘNÍ VÝPLNĚ OTVORŮ</t>
  </si>
  <si>
    <t>Pozn. původně oceněné výrobky v základním rozpočtu musí být odečteny od oceněnéých specifikací vybraným zhotovitelem.</t>
  </si>
  <si>
    <t>Objekt : SO-14 - VNITŘNÍ PRVKY A ZAŘIZOVACÍ PŘEDMĚTY</t>
  </si>
  <si>
    <t>T1</t>
  </si>
  <si>
    <t>DODÁVKA A MONTÁŽ - BOX S VÝČEPEM</t>
  </si>
  <si>
    <t>T2</t>
  </si>
  <si>
    <t>DODÁVKA A MONTÁŽ - BOX S POLICEMI</t>
  </si>
  <si>
    <t>T3</t>
  </si>
  <si>
    <t>DODÁVKA A MONTÁŽ - KRYT TOPENÍ</t>
  </si>
  <si>
    <t>T4</t>
  </si>
  <si>
    <t>T5</t>
  </si>
  <si>
    <t>T6</t>
  </si>
  <si>
    <t>DODÁVKA A MONTÁŽ - SESTAVA ŠATNA</t>
  </si>
  <si>
    <t>T7</t>
  </si>
  <si>
    <t>DODÁVKA A MONTÁŽ - SESTAVA SÁL</t>
  </si>
  <si>
    <t>T8</t>
  </si>
  <si>
    <t>DODÁVKA A MONTÁŽ - MOBILNÍ SCHODY</t>
  </si>
  <si>
    <t>T9</t>
  </si>
  <si>
    <t>DODÁVKA A MONTÁŽ - NIKA PŘEDSÁLÍ</t>
  </si>
  <si>
    <t>T10</t>
  </si>
  <si>
    <t>DODÁVKA A MONTÁŽ - KUCHYŇ</t>
  </si>
  <si>
    <t>SO-14</t>
  </si>
  <si>
    <t>VNITŘNÍ PRVKY A ZAŘIZOVACÍ PŘEDMĚTY</t>
  </si>
  <si>
    <t>Objekt : SO-11 - NOVÉ PODLAHOVÉ LIŠTY V CELÉM SÁLE DO v = 50 mm</t>
  </si>
  <si>
    <t>C-612409991-0</t>
  </si>
  <si>
    <t>ZACIST VNI OMITEK KOLEM OKEN APOD MVC - S-11</t>
  </si>
  <si>
    <t>(15,61+15,61+10,03+10,03)-(1,24+1,3+5,75)</t>
  </si>
  <si>
    <t>PRESUN HMOT OPRAVY DO VYSKY 6M - S-11</t>
  </si>
  <si>
    <t>C-775411810-0</t>
  </si>
  <si>
    <t>DMTZ PODLAH LIST/SOKLIKU PRIBIJENYCH - sál - S-11</t>
  </si>
  <si>
    <t>C-775412121-0</t>
  </si>
  <si>
    <t>LISTY PODLAH DREV ROVNE SROUBOV+PRETM - sál - S-11</t>
  </si>
  <si>
    <t>H-61199040-1</t>
  </si>
  <si>
    <t>LISTY SOKLOVE MASIV ROVNE 35x8MM DUB - sál - S-11</t>
  </si>
  <si>
    <t>C-998775101-0</t>
  </si>
  <si>
    <t>PODLAHY SKLADANE PRESUN HMOT VYS -6M - sál - S-11</t>
  </si>
  <si>
    <t>0,154-0,043</t>
  </si>
  <si>
    <t>SO-11</t>
  </si>
  <si>
    <t>NOVÉ PODLAHOVÉ LIŠTY V CELÉM SÁLE DO v = 50 mm</t>
  </si>
  <si>
    <t>REKAPITULACE OBJEKTŮ STAVBY</t>
  </si>
  <si>
    <t xml:space="preserve">Kód stavby : </t>
  </si>
  <si>
    <t xml:space="preserve">Název stavby : </t>
  </si>
  <si>
    <t xml:space="preserve">Datum: </t>
  </si>
  <si>
    <t>10.5.2024</t>
  </si>
  <si>
    <t>Místo stavby:</t>
  </si>
  <si>
    <t>K.Ú. Hodslavice</t>
  </si>
  <si>
    <t>NÁKLADY ZA JEDNOTLIVÉ STAVEBNÍ OBJEKTY</t>
  </si>
  <si>
    <t>Kód objektu</t>
  </si>
  <si>
    <t>Název objektu</t>
  </si>
  <si>
    <t>JKSO</t>
  </si>
  <si>
    <t>Cena bez DPH
(Kč)</t>
  </si>
  <si>
    <t>Cena s DPH
(Kč)</t>
  </si>
  <si>
    <t>CENA ZA STAVBU CELKEM</t>
  </si>
  <si>
    <t>SOUHRNNÝ LIST STAVBY</t>
  </si>
  <si>
    <t xml:space="preserve">Místo stavby: </t>
  </si>
  <si>
    <t xml:space="preserve">Projektant : </t>
  </si>
  <si>
    <t xml:space="preserve">IČO : </t>
  </si>
  <si>
    <t xml:space="preserve">DIČ : </t>
  </si>
  <si>
    <t xml:space="preserve">Objednatel : </t>
  </si>
  <si>
    <t xml:space="preserve">Zpracovatel : </t>
  </si>
  <si>
    <t xml:space="preserve">Zhotovitel : </t>
  </si>
  <si>
    <t>Průzkumné, geodetické a projektové práce + Technologie + Mobiliář</t>
  </si>
  <si>
    <t>Cena bez DPH</t>
  </si>
  <si>
    <t>21% činí :</t>
  </si>
  <si>
    <t>15% činí :</t>
  </si>
  <si>
    <t>CENA CELKEM VČETNĚ DPH:</t>
  </si>
  <si>
    <t>Datum, razítko,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</si>
</sst>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2" x14ac:knownFonts="1"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7"/>
      <color indexed="21"/>
      <name val="Arial"/>
      <family val="2"/>
      <charset val="238"/>
    </font>
    <font>
      <sz val="7"/>
      <color indexed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5" xfId="0" applyFont="1" applyBorder="1"/>
    <xf numFmtId="0" fontId="5" fillId="0" borderId="3" xfId="0" applyFont="1" applyBorder="1" applyAlignment="1">
      <alignment vertical="center"/>
    </xf>
    <xf numFmtId="0" fontId="5" fillId="0" borderId="39" xfId="0" applyFont="1" applyBorder="1"/>
    <xf numFmtId="0" fontId="5" fillId="0" borderId="40" xfId="0" applyFont="1" applyBorder="1"/>
    <xf numFmtId="0" fontId="5" fillId="0" borderId="42" xfId="0" applyFont="1" applyBorder="1"/>
    <xf numFmtId="0" fontId="5" fillId="0" borderId="35" xfId="0" applyFont="1" applyBorder="1"/>
    <xf numFmtId="0" fontId="5" fillId="0" borderId="1" xfId="0" applyFont="1" applyBorder="1"/>
    <xf numFmtId="0" fontId="5" fillId="0" borderId="29" xfId="0" applyFont="1" applyBorder="1"/>
    <xf numFmtId="0" fontId="5" fillId="0" borderId="24" xfId="0" applyFont="1" applyBorder="1"/>
    <xf numFmtId="0" fontId="5" fillId="0" borderId="29" xfId="0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0" fontId="5" fillId="0" borderId="27" xfId="0" applyFont="1" applyBorder="1"/>
    <xf numFmtId="0" fontId="5" fillId="0" borderId="43" xfId="0" applyFont="1" applyBorder="1"/>
    <xf numFmtId="0" fontId="5" fillId="0" borderId="33" xfId="0" applyFont="1" applyBorder="1"/>
    <xf numFmtId="0" fontId="5" fillId="0" borderId="44" xfId="0" applyFont="1" applyBorder="1"/>
    <xf numFmtId="0" fontId="1" fillId="0" borderId="6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3" fontId="1" fillId="0" borderId="4" xfId="0" applyNumberFormat="1" applyFont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164" fontId="1" fillId="0" borderId="45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165" fontId="1" fillId="0" borderId="45" xfId="0" applyNumberFormat="1" applyFont="1" applyBorder="1" applyAlignment="1">
      <alignment vertical="top"/>
    </xf>
    <xf numFmtId="0" fontId="1" fillId="0" borderId="36" xfId="0" applyFont="1" applyBorder="1" applyAlignment="1">
      <alignment horizontal="left" vertical="top"/>
    </xf>
    <xf numFmtId="0" fontId="5" fillId="2" borderId="6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7" xfId="0" applyFont="1" applyFill="1" applyBorder="1"/>
    <xf numFmtId="0" fontId="5" fillId="2" borderId="49" xfId="0" applyFont="1" applyFill="1" applyBorder="1"/>
    <xf numFmtId="164" fontId="5" fillId="2" borderId="48" xfId="0" applyNumberFormat="1" applyFont="1" applyFill="1" applyBorder="1" applyAlignment="1">
      <alignment vertical="center"/>
    </xf>
    <xf numFmtId="0" fontId="5" fillId="2" borderId="36" xfId="0" applyFont="1" applyFill="1" applyBorder="1"/>
    <xf numFmtId="0" fontId="5" fillId="2" borderId="11" xfId="0" applyFont="1" applyFill="1" applyBorder="1"/>
    <xf numFmtId="0" fontId="5" fillId="2" borderId="50" xfId="0" applyFont="1" applyFill="1" applyBorder="1" applyAlignment="1">
      <alignment horizontal="right" vertical="center"/>
    </xf>
    <xf numFmtId="0" fontId="5" fillId="2" borderId="50" xfId="0" applyFont="1" applyFill="1" applyBorder="1" applyAlignment="1">
      <alignment horizontal="left" vertical="center"/>
    </xf>
    <xf numFmtId="0" fontId="5" fillId="2" borderId="50" xfId="0" applyFont="1" applyFill="1" applyBorder="1"/>
    <xf numFmtId="0" fontId="5" fillId="2" borderId="51" xfId="0" applyFont="1" applyFill="1" applyBorder="1"/>
    <xf numFmtId="164" fontId="5" fillId="2" borderId="52" xfId="0" applyNumberFormat="1" applyFont="1" applyFill="1" applyBorder="1" applyAlignment="1">
      <alignment vertical="center"/>
    </xf>
    <xf numFmtId="0" fontId="5" fillId="2" borderId="53" xfId="0" applyFont="1" applyFill="1" applyBorder="1"/>
    <xf numFmtId="164" fontId="5" fillId="2" borderId="12" xfId="0" applyNumberFormat="1" applyFont="1" applyFill="1" applyBorder="1" applyAlignment="1">
      <alignment vertical="center"/>
    </xf>
    <xf numFmtId="165" fontId="5" fillId="2" borderId="12" xfId="0" applyNumberFormat="1" applyFont="1" applyFill="1" applyBorder="1" applyAlignment="1">
      <alignment vertical="center"/>
    </xf>
    <xf numFmtId="0" fontId="5" fillId="2" borderId="54" xfId="0" applyFont="1" applyFill="1" applyBorder="1"/>
    <xf numFmtId="164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0" fillId="0" borderId="2" xfId="0" applyBorder="1"/>
    <xf numFmtId="0" fontId="5" fillId="2" borderId="58" xfId="0" applyFont="1" applyFill="1" applyBorder="1"/>
    <xf numFmtId="0" fontId="5" fillId="2" borderId="59" xfId="0" applyFont="1" applyFill="1" applyBorder="1"/>
    <xf numFmtId="0" fontId="5" fillId="2" borderId="60" xfId="0" applyFont="1" applyFill="1" applyBorder="1"/>
    <xf numFmtId="0" fontId="5" fillId="2" borderId="60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56" xfId="0" applyFont="1" applyBorder="1"/>
    <xf numFmtId="0" fontId="4" fillId="0" borderId="64" xfId="0" applyFont="1" applyBorder="1"/>
    <xf numFmtId="0" fontId="5" fillId="0" borderId="56" xfId="0" applyFont="1" applyBorder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3" fontId="4" fillId="0" borderId="29" xfId="0" applyNumberFormat="1" applyFont="1" applyBorder="1" applyAlignment="1">
      <alignment vertical="center"/>
    </xf>
    <xf numFmtId="3" fontId="5" fillId="0" borderId="44" xfId="0" applyNumberFormat="1" applyFont="1" applyBorder="1" applyAlignment="1">
      <alignment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left" vertical="center"/>
    </xf>
    <xf numFmtId="3" fontId="5" fillId="2" borderId="20" xfId="0" applyNumberFormat="1" applyFont="1" applyFill="1" applyBorder="1" applyAlignment="1">
      <alignment vertical="center"/>
    </xf>
    <xf numFmtId="3" fontId="5" fillId="2" borderId="37" xfId="0" applyNumberFormat="1" applyFont="1" applyFill="1" applyBorder="1" applyAlignment="1">
      <alignment vertical="center"/>
    </xf>
    <xf numFmtId="0" fontId="4" fillId="2" borderId="21" xfId="0" applyFont="1" applyFill="1" applyBorder="1"/>
    <xf numFmtId="0" fontId="5" fillId="2" borderId="18" xfId="0" applyFont="1" applyFill="1" applyBorder="1" applyAlignment="1">
      <alignment horizontal="left" vertical="center"/>
    </xf>
    <xf numFmtId="3" fontId="5" fillId="2" borderId="18" xfId="0" applyNumberFormat="1" applyFont="1" applyFill="1" applyBorder="1" applyAlignment="1">
      <alignment vertical="center"/>
    </xf>
    <xf numFmtId="3" fontId="5" fillId="2" borderId="34" xfId="0" applyNumberFormat="1" applyFont="1" applyFill="1" applyBorder="1" applyAlignment="1">
      <alignment vertical="center"/>
    </xf>
    <xf numFmtId="0" fontId="0" fillId="0" borderId="35" xfId="0" applyBorder="1" applyAlignment="1">
      <alignment horizontal="left" vertical="center"/>
    </xf>
    <xf numFmtId="49" fontId="0" fillId="0" borderId="36" xfId="0" applyNumberFormat="1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66" xfId="0" applyBorder="1" applyAlignment="1">
      <alignment vertical="center"/>
    </xf>
    <xf numFmtId="3" fontId="0" fillId="0" borderId="66" xfId="0" applyNumberFormat="1" applyBorder="1" applyAlignment="1">
      <alignment vertical="center"/>
    </xf>
    <xf numFmtId="0" fontId="0" fillId="0" borderId="68" xfId="0" applyBorder="1" applyAlignment="1">
      <alignment vertical="center"/>
    </xf>
    <xf numFmtId="4" fontId="0" fillId="0" borderId="75" xfId="0" applyNumberFormat="1" applyBorder="1" applyAlignment="1">
      <alignment horizontal="right" vertical="center"/>
    </xf>
    <xf numFmtId="0" fontId="0" fillId="0" borderId="68" xfId="0" applyBorder="1" applyAlignment="1">
      <alignment horizontal="center" vertical="center"/>
    </xf>
    <xf numFmtId="4" fontId="0" fillId="0" borderId="29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67" xfId="0" applyBorder="1" applyAlignment="1">
      <alignment vertical="center"/>
    </xf>
    <xf numFmtId="3" fontId="0" fillId="0" borderId="78" xfId="0" applyNumberFormat="1" applyBorder="1" applyAlignment="1">
      <alignment horizontal="right" vertical="center"/>
    </xf>
    <xf numFmtId="3" fontId="0" fillId="0" borderId="79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7" xfId="0" applyBorder="1" applyAlignment="1">
      <alignment vertical="center"/>
    </xf>
    <xf numFmtId="0" fontId="9" fillId="0" borderId="0" xfId="0" applyFont="1"/>
    <xf numFmtId="0" fontId="9" fillId="2" borderId="88" xfId="0" applyFont="1" applyFill="1" applyBorder="1" applyAlignment="1">
      <alignment horizontal="left" vertical="center"/>
    </xf>
    <xf numFmtId="4" fontId="1" fillId="0" borderId="4" xfId="0" applyNumberFormat="1" applyFont="1" applyBorder="1" applyAlignment="1">
      <alignment vertical="top"/>
    </xf>
    <xf numFmtId="0" fontId="1" fillId="0" borderId="45" xfId="0" applyFont="1" applyBorder="1"/>
    <xf numFmtId="0" fontId="1" fillId="0" borderId="89" xfId="0" applyFont="1" applyBorder="1"/>
    <xf numFmtId="0" fontId="10" fillId="0" borderId="4" xfId="0" applyFont="1" applyBorder="1" applyAlignment="1">
      <alignment horizontal="right" vertical="top"/>
    </xf>
    <xf numFmtId="49" fontId="10" fillId="0" borderId="4" xfId="0" applyNumberFormat="1" applyFont="1" applyBorder="1" applyAlignment="1">
      <alignment vertical="top" wrapText="1"/>
    </xf>
    <xf numFmtId="0" fontId="11" fillId="0" borderId="6" xfId="0" applyFont="1" applyBorder="1" applyAlignment="1">
      <alignment horizontal="right" vertical="top"/>
    </xf>
    <xf numFmtId="0" fontId="11" fillId="0" borderId="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/>
    </xf>
    <xf numFmtId="3" fontId="11" fillId="0" borderId="4" xfId="0" applyNumberFormat="1" applyFont="1" applyBorder="1" applyAlignment="1">
      <alignment vertical="top"/>
    </xf>
    <xf numFmtId="164" fontId="11" fillId="0" borderId="6" xfId="0" applyNumberFormat="1" applyFont="1" applyBorder="1" applyAlignment="1">
      <alignment vertical="top"/>
    </xf>
    <xf numFmtId="164" fontId="11" fillId="0" borderId="45" xfId="0" applyNumberFormat="1" applyFont="1" applyBorder="1" applyAlignment="1">
      <alignment vertical="top"/>
    </xf>
    <xf numFmtId="164" fontId="11" fillId="0" borderId="4" xfId="0" applyNumberFormat="1" applyFont="1" applyBorder="1" applyAlignment="1">
      <alignment vertical="top"/>
    </xf>
    <xf numFmtId="165" fontId="11" fillId="0" borderId="4" xfId="0" applyNumberFormat="1" applyFont="1" applyBorder="1" applyAlignment="1">
      <alignment vertical="top"/>
    </xf>
    <xf numFmtId="165" fontId="11" fillId="0" borderId="45" xfId="0" applyNumberFormat="1" applyFont="1" applyBorder="1" applyAlignment="1">
      <alignment vertical="top"/>
    </xf>
    <xf numFmtId="0" fontId="11" fillId="0" borderId="36" xfId="0" applyFont="1" applyBorder="1" applyAlignment="1">
      <alignment horizontal="left" vertical="top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3" fontId="5" fillId="0" borderId="36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9" xfId="0" applyBorder="1" applyAlignment="1">
      <alignment vertical="center"/>
    </xf>
    <xf numFmtId="49" fontId="0" fillId="2" borderId="46" xfId="0" applyNumberForma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55" xfId="0" applyBorder="1" applyAlignment="1">
      <alignment horizontal="center" vertical="center"/>
    </xf>
    <xf numFmtId="3" fontId="0" fillId="0" borderId="31" xfId="0" applyNumberFormat="1" applyBorder="1" applyAlignment="1">
      <alignment horizontal="right" vertical="center"/>
    </xf>
    <xf numFmtId="3" fontId="0" fillId="0" borderId="66" xfId="0" applyNumberFormat="1" applyBorder="1" applyAlignment="1">
      <alignment horizontal="right" vertical="center"/>
    </xf>
    <xf numFmtId="3" fontId="9" fillId="2" borderId="59" xfId="0" applyNumberFormat="1" applyFont="1" applyFill="1" applyBorder="1" applyAlignment="1">
      <alignment horizontal="right" vertical="center"/>
    </xf>
    <xf numFmtId="3" fontId="9" fillId="2" borderId="61" xfId="0" applyNumberFormat="1" applyFont="1" applyFill="1" applyBorder="1" applyAlignment="1">
      <alignment horizontal="right" vertical="center"/>
    </xf>
    <xf numFmtId="49" fontId="0" fillId="0" borderId="9" xfId="0" applyNumberFormat="1" applyBorder="1" applyAlignment="1">
      <alignment vertical="center"/>
    </xf>
    <xf numFmtId="49" fontId="0" fillId="0" borderId="66" xfId="0" applyNumberFormat="1" applyBorder="1" applyAlignment="1">
      <alignment vertical="center"/>
    </xf>
    <xf numFmtId="0" fontId="0" fillId="0" borderId="55" xfId="0" applyBorder="1" applyAlignment="1">
      <alignment horizontal="right" vertical="center"/>
    </xf>
    <xf numFmtId="0" fontId="9" fillId="2" borderId="61" xfId="0" applyFont="1" applyFill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1" xfId="0" applyBorder="1"/>
    <xf numFmtId="0" fontId="0" fillId="0" borderId="55" xfId="0" applyBorder="1"/>
    <xf numFmtId="0" fontId="0" fillId="0" borderId="1" xfId="0" applyBorder="1" applyAlignment="1">
      <alignment vertical="center"/>
    </xf>
    <xf numFmtId="0" fontId="0" fillId="0" borderId="66" xfId="0" applyBorder="1"/>
    <xf numFmtId="0" fontId="7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3" xfId="0" applyBorder="1" applyAlignment="1">
      <alignment vertical="center"/>
    </xf>
    <xf numFmtId="0" fontId="0" fillId="0" borderId="2" xfId="0" applyBorder="1"/>
    <xf numFmtId="0" fontId="0" fillId="0" borderId="7" xfId="0" applyBorder="1"/>
    <xf numFmtId="0" fontId="0" fillId="0" borderId="9" xfId="0" applyBorder="1"/>
    <xf numFmtId="49" fontId="0" fillId="2" borderId="50" xfId="0" applyNumberForma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72" xfId="0" applyBorder="1" applyAlignment="1">
      <alignment wrapText="1"/>
    </xf>
    <xf numFmtId="49" fontId="0" fillId="0" borderId="50" xfId="0" applyNumberForma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49" fontId="0" fillId="0" borderId="11" xfId="0" applyNumberFormat="1" applyBorder="1" applyAlignment="1">
      <alignment vertical="center"/>
    </xf>
    <xf numFmtId="0" fontId="0" fillId="0" borderId="72" xfId="0" applyBorder="1"/>
    <xf numFmtId="49" fontId="0" fillId="0" borderId="1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/>
    <xf numFmtId="0" fontId="0" fillId="0" borderId="65" xfId="0" applyBorder="1"/>
    <xf numFmtId="3" fontId="0" fillId="0" borderId="56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0" fillId="0" borderId="74" xfId="0" applyBorder="1"/>
    <xf numFmtId="49" fontId="0" fillId="0" borderId="15" xfId="0" applyNumberFormat="1" applyBorder="1" applyAlignment="1">
      <alignment vertical="center"/>
    </xf>
    <xf numFmtId="0" fontId="0" fillId="0" borderId="16" xfId="0" applyBorder="1"/>
    <xf numFmtId="0" fontId="8" fillId="0" borderId="21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67" xfId="0" applyBorder="1" applyAlignment="1">
      <alignment vertical="center"/>
    </xf>
    <xf numFmtId="0" fontId="0" fillId="0" borderId="73" xfId="0" applyBorder="1"/>
    <xf numFmtId="3" fontId="0" fillId="0" borderId="75" xfId="0" applyNumberFormat="1" applyBorder="1" applyAlignment="1">
      <alignment horizontal="right" vertical="center"/>
    </xf>
    <xf numFmtId="0" fontId="3" fillId="0" borderId="67" xfId="0" applyFont="1" applyBorder="1" applyAlignment="1">
      <alignment vertical="center"/>
    </xf>
    <xf numFmtId="3" fontId="3" fillId="0" borderId="75" xfId="0" applyNumberFormat="1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70" xfId="0" applyBorder="1"/>
    <xf numFmtId="3" fontId="0" fillId="0" borderId="20" xfId="0" applyNumberFormat="1" applyBorder="1" applyAlignment="1">
      <alignment horizontal="right" vertical="center"/>
    </xf>
    <xf numFmtId="0" fontId="9" fillId="2" borderId="21" xfId="0" applyFont="1" applyFill="1" applyBorder="1" applyAlignment="1">
      <alignment horizontal="left" vertical="center"/>
    </xf>
    <xf numFmtId="3" fontId="9" fillId="2" borderId="60" xfId="0" applyNumberFormat="1" applyFont="1" applyFill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4" xfId="0" applyBorder="1"/>
    <xf numFmtId="0" fontId="0" fillId="0" borderId="0" xfId="0"/>
    <xf numFmtId="0" fontId="0" fillId="0" borderId="8" xfId="0" applyBorder="1"/>
    <xf numFmtId="0" fontId="0" fillId="0" borderId="50" xfId="0" applyBorder="1" applyAlignment="1">
      <alignment horizontal="center" vertical="center"/>
    </xf>
    <xf numFmtId="49" fontId="0" fillId="0" borderId="29" xfId="0" applyNumberForma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0" fillId="0" borderId="71" xfId="0" applyBorder="1"/>
    <xf numFmtId="49" fontId="0" fillId="2" borderId="4" xfId="0" applyNumberForma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2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50" xfId="0" applyNumberForma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0" fillId="0" borderId="14" xfId="0" applyNumberFormat="1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0" fillId="0" borderId="74" xfId="0" applyBorder="1" applyAlignment="1">
      <alignment wrapText="1"/>
    </xf>
    <xf numFmtId="0" fontId="0" fillId="0" borderId="75" xfId="0" applyBorder="1" applyAlignment="1">
      <alignment horizontal="left" vertical="center"/>
    </xf>
    <xf numFmtId="0" fontId="0" fillId="0" borderId="29" xfId="0" applyBorder="1" applyAlignment="1">
      <alignment horizontal="left" vertical="top"/>
    </xf>
    <xf numFmtId="49" fontId="0" fillId="0" borderId="68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66" xfId="0" applyBorder="1" applyAlignment="1">
      <alignment wrapText="1"/>
    </xf>
    <xf numFmtId="49" fontId="0" fillId="0" borderId="19" xfId="0" applyNumberForma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0" fillId="0" borderId="67" xfId="0" applyBorder="1" applyAlignment="1">
      <alignment horizontal="left" vertical="top"/>
    </xf>
    <xf numFmtId="0" fontId="0" fillId="0" borderId="67" xfId="0" applyBorder="1" applyAlignment="1">
      <alignment horizontal="left" vertical="center"/>
    </xf>
    <xf numFmtId="0" fontId="0" fillId="0" borderId="24" xfId="0" applyBorder="1" applyAlignment="1">
      <alignment horizontal="left" vertical="top"/>
    </xf>
    <xf numFmtId="49" fontId="0" fillId="0" borderId="68" xfId="0" applyNumberFormat="1" applyBorder="1" applyAlignment="1">
      <alignment horizontal="left" vertical="top" wrapText="1"/>
    </xf>
    <xf numFmtId="0" fontId="0" fillId="0" borderId="68" xfId="0" applyBorder="1" applyAlignment="1">
      <alignment wrapText="1"/>
    </xf>
    <xf numFmtId="0" fontId="0" fillId="0" borderId="73" xfId="0" applyBorder="1" applyAlignment="1">
      <alignment wrapText="1"/>
    </xf>
    <xf numFmtId="49" fontId="0" fillId="0" borderId="68" xfId="0" applyNumberFormat="1" applyBorder="1" applyAlignment="1">
      <alignment horizontal="left" vertical="center"/>
    </xf>
    <xf numFmtId="0" fontId="0" fillId="0" borderId="55" xfId="0" applyBorder="1" applyAlignment="1">
      <alignment wrapText="1"/>
    </xf>
    <xf numFmtId="0" fontId="0" fillId="0" borderId="75" xfId="0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0" fillId="0" borderId="57" xfId="0" applyBorder="1"/>
    <xf numFmtId="0" fontId="0" fillId="0" borderId="25" xfId="0" applyBorder="1" applyAlignment="1">
      <alignment vertical="center"/>
    </xf>
    <xf numFmtId="0" fontId="0" fillId="0" borderId="76" xfId="0" applyBorder="1"/>
    <xf numFmtId="0" fontId="0" fillId="0" borderId="68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80" xfId="0" applyBorder="1"/>
    <xf numFmtId="0" fontId="3" fillId="0" borderId="82" xfId="0" applyFont="1" applyBorder="1" applyAlignment="1">
      <alignment horizontal="center" vertical="center"/>
    </xf>
    <xf numFmtId="0" fontId="0" fillId="0" borderId="83" xfId="0" applyBorder="1"/>
    <xf numFmtId="0" fontId="0" fillId="0" borderId="86" xfId="0" applyBorder="1"/>
    <xf numFmtId="0" fontId="3" fillId="0" borderId="84" xfId="0" applyFont="1" applyBorder="1" applyAlignment="1">
      <alignment horizontal="center" vertical="center"/>
    </xf>
    <xf numFmtId="0" fontId="0" fillId="0" borderId="85" xfId="0" applyBorder="1"/>
    <xf numFmtId="49" fontId="0" fillId="0" borderId="24" xfId="0" applyNumberFormat="1" applyBorder="1" applyAlignment="1">
      <alignment vertical="center"/>
    </xf>
    <xf numFmtId="0" fontId="0" fillId="0" borderId="77" xfId="0" applyBorder="1"/>
    <xf numFmtId="3" fontId="0" fillId="0" borderId="29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65" xfId="0" applyBorder="1" applyAlignment="1">
      <alignment vertical="center"/>
    </xf>
    <xf numFmtId="164" fontId="0" fillId="0" borderId="56" xfId="0" applyNumberFormat="1" applyBorder="1" applyAlignment="1">
      <alignment horizontal="right" vertical="center"/>
    </xf>
    <xf numFmtId="164" fontId="0" fillId="0" borderId="75" xfId="0" applyNumberForma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1" xfId="0" applyBorder="1"/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1" xfId="0" applyBorder="1" applyAlignment="1">
      <alignment vertical="center"/>
    </xf>
    <xf numFmtId="49" fontId="9" fillId="2" borderId="17" xfId="0" applyNumberFormat="1" applyFont="1" applyFill="1" applyBorder="1" applyAlignment="1">
      <alignment horizontal="left" vertical="center"/>
    </xf>
    <xf numFmtId="0" fontId="9" fillId="0" borderId="70" xfId="0" applyFont="1" applyBorder="1"/>
    <xf numFmtId="3" fontId="9" fillId="2" borderId="70" xfId="0" applyNumberFormat="1" applyFont="1" applyFill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0" fillId="0" borderId="63" xfId="0" applyBorder="1"/>
    <xf numFmtId="0" fontId="1" fillId="0" borderId="41" xfId="0" applyFont="1" applyBorder="1" applyAlignment="1">
      <alignment horizontal="center" vertical="center"/>
    </xf>
    <xf numFmtId="0" fontId="0" fillId="0" borderId="62" xfId="0" applyBorder="1"/>
    <xf numFmtId="0" fontId="1" fillId="0" borderId="56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6" xfId="0" applyBorder="1"/>
    <xf numFmtId="3" fontId="5" fillId="2" borderId="18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ální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opLeftCell="A17" workbookViewId="0">
      <selection activeCell="K18" sqref="K18"/>
    </sheetView>
  </sheetViews>
  <sheetFormatPr defaultRowHeight="13.2" x14ac:dyDescent="0.25"/>
  <cols>
    <col min="1" max="1" width="17.109375" customWidth="1"/>
    <col min="2" max="2" width="24.44140625" customWidth="1"/>
    <col min="3" max="3" width="2.5546875" customWidth="1"/>
    <col min="4" max="4" width="14.77734375" customWidth="1"/>
    <col min="5" max="5" width="7.33203125" customWidth="1"/>
    <col min="6" max="6" width="15.88671875" customWidth="1"/>
    <col min="7" max="7" width="3.6640625" customWidth="1"/>
  </cols>
  <sheetData>
    <row r="1" spans="1:7" ht="28.5" customHeight="1" thickBot="1" x14ac:dyDescent="0.3">
      <c r="A1" s="155" t="s">
        <v>227</v>
      </c>
      <c r="B1" s="156"/>
      <c r="C1" s="156"/>
      <c r="D1" s="156"/>
      <c r="E1" s="156"/>
      <c r="F1" s="156"/>
      <c r="G1" s="156"/>
    </row>
    <row r="2" spans="1:7" ht="13.05" customHeight="1" x14ac:dyDescent="0.25">
      <c r="A2" s="128" t="s">
        <v>214</v>
      </c>
      <c r="B2" s="157" t="s">
        <v>215</v>
      </c>
      <c r="C2" s="158"/>
      <c r="D2" s="159"/>
      <c r="E2" s="157" t="s">
        <v>216</v>
      </c>
      <c r="F2" s="158"/>
      <c r="G2" s="160"/>
    </row>
    <row r="3" spans="1:7" ht="13.2" customHeight="1" x14ac:dyDescent="0.25">
      <c r="A3" s="130" t="s">
        <v>45</v>
      </c>
      <c r="B3" s="161" t="s">
        <v>51</v>
      </c>
      <c r="C3" s="162"/>
      <c r="D3" s="163"/>
      <c r="E3" s="164" t="s">
        <v>217</v>
      </c>
      <c r="F3" s="165"/>
      <c r="G3" s="166"/>
    </row>
    <row r="4" spans="1:7" ht="13.05" customHeight="1" x14ac:dyDescent="0.25">
      <c r="A4" s="150" t="s">
        <v>228</v>
      </c>
      <c r="B4" s="151"/>
      <c r="C4" s="151"/>
      <c r="D4" s="151"/>
      <c r="E4" s="151"/>
      <c r="F4" s="151"/>
      <c r="G4" s="154"/>
    </row>
    <row r="5" spans="1:7" ht="13.05" customHeight="1" x14ac:dyDescent="0.25">
      <c r="A5" s="167" t="s">
        <v>219</v>
      </c>
      <c r="B5" s="165"/>
      <c r="C5" s="165"/>
      <c r="D5" s="165"/>
      <c r="E5" s="165"/>
      <c r="F5" s="165"/>
      <c r="G5" s="166"/>
    </row>
    <row r="6" spans="1:7" ht="13.05" customHeight="1" x14ac:dyDescent="0.25">
      <c r="A6" s="150" t="s">
        <v>229</v>
      </c>
      <c r="B6" s="151"/>
      <c r="C6" s="151"/>
      <c r="D6" s="152"/>
      <c r="E6" s="133" t="s">
        <v>230</v>
      </c>
      <c r="F6" s="153"/>
      <c r="G6" s="154"/>
    </row>
    <row r="7" spans="1:7" ht="13.05" customHeight="1" x14ac:dyDescent="0.25">
      <c r="A7" s="167" t="s">
        <v>56</v>
      </c>
      <c r="B7" s="165"/>
      <c r="C7" s="165"/>
      <c r="D7" s="168"/>
      <c r="E7" s="102" t="s">
        <v>231</v>
      </c>
      <c r="F7" s="169"/>
      <c r="G7" s="166"/>
    </row>
    <row r="8" spans="1:7" ht="13.05" customHeight="1" x14ac:dyDescent="0.25">
      <c r="A8" s="150" t="s">
        <v>232</v>
      </c>
      <c r="B8" s="151"/>
      <c r="C8" s="151"/>
      <c r="D8" s="152"/>
      <c r="E8" s="133" t="s">
        <v>230</v>
      </c>
      <c r="F8" s="153"/>
      <c r="G8" s="154"/>
    </row>
    <row r="9" spans="1:7" ht="13.05" customHeight="1" x14ac:dyDescent="0.25">
      <c r="A9" s="167" t="s">
        <v>57</v>
      </c>
      <c r="B9" s="165"/>
      <c r="C9" s="165"/>
      <c r="D9" s="168"/>
      <c r="E9" s="102" t="s">
        <v>231</v>
      </c>
      <c r="F9" s="169"/>
      <c r="G9" s="166"/>
    </row>
    <row r="10" spans="1:7" ht="13.05" customHeight="1" x14ac:dyDescent="0.25">
      <c r="A10" s="150" t="s">
        <v>233</v>
      </c>
      <c r="B10" s="151"/>
      <c r="C10" s="151"/>
      <c r="D10" s="152"/>
      <c r="E10" s="133" t="s">
        <v>230</v>
      </c>
      <c r="F10" s="153"/>
      <c r="G10" s="154"/>
    </row>
    <row r="11" spans="1:7" ht="13.05" customHeight="1" x14ac:dyDescent="0.25">
      <c r="A11" s="167" t="s">
        <v>58</v>
      </c>
      <c r="B11" s="165"/>
      <c r="C11" s="165"/>
      <c r="D11" s="168"/>
      <c r="E11" s="102" t="s">
        <v>231</v>
      </c>
      <c r="F11" s="169"/>
      <c r="G11" s="166"/>
    </row>
    <row r="12" spans="1:7" ht="13.05" customHeight="1" x14ac:dyDescent="0.25">
      <c r="A12" s="150" t="s">
        <v>234</v>
      </c>
      <c r="B12" s="151"/>
      <c r="C12" s="151"/>
      <c r="D12" s="152"/>
      <c r="E12" s="133" t="s">
        <v>230</v>
      </c>
      <c r="F12" s="153"/>
      <c r="G12" s="154"/>
    </row>
    <row r="13" spans="1:7" ht="13.05" customHeight="1" thickBot="1" x14ac:dyDescent="0.3">
      <c r="A13" s="174" t="s">
        <v>45</v>
      </c>
      <c r="B13" s="156"/>
      <c r="C13" s="156"/>
      <c r="D13" s="175"/>
      <c r="E13" s="102" t="s">
        <v>231</v>
      </c>
      <c r="F13" s="176"/>
      <c r="G13" s="177"/>
    </row>
    <row r="14" spans="1:7" ht="28.5" customHeight="1" thickBot="1" x14ac:dyDescent="0.3">
      <c r="A14" s="178" t="s">
        <v>63</v>
      </c>
      <c r="B14" s="179"/>
      <c r="C14" s="179"/>
      <c r="D14" s="179"/>
      <c r="E14" s="179"/>
      <c r="F14" s="179"/>
      <c r="G14" s="180"/>
    </row>
    <row r="15" spans="1:7" ht="13.05" customHeight="1" x14ac:dyDescent="0.25">
      <c r="A15" s="170" t="s">
        <v>64</v>
      </c>
      <c r="B15" s="171"/>
      <c r="C15" s="171"/>
      <c r="D15" s="172"/>
      <c r="E15" s="173">
        <f>'KRYCÍ LIST #11'!E20+'KRYCÍ LIST #14'!E20+'KRYCÍ LIST #16'!E20+'KRYCÍ LIST #17'!E20+'KRYCÍ LIST #23'!E20</f>
        <v>0</v>
      </c>
      <c r="F15" s="171"/>
      <c r="G15" s="146" t="s">
        <v>104</v>
      </c>
    </row>
    <row r="16" spans="1:7" ht="13.05" customHeight="1" x14ac:dyDescent="0.25">
      <c r="A16" s="184" t="s">
        <v>235</v>
      </c>
      <c r="B16" s="182"/>
      <c r="C16" s="182"/>
      <c r="D16" s="185"/>
      <c r="E16" s="186">
        <f>SUM('KRYCÍ LIST #11'!E21:'KRYCÍ LIST #11'!E23)+SUM('KRYCÍ LIST #14'!E21:'KRYCÍ LIST #14'!E23)+SUM('KRYCÍ LIST #16'!E21:'KRYCÍ LIST #16'!E23)+SUM('KRYCÍ LIST #17'!E21:'KRYCÍ LIST #17'!E23)+SUM('KRYCÍ LIST #23'!E21:'KRYCÍ LIST #23'!E23)</f>
        <v>0</v>
      </c>
      <c r="F16" s="182"/>
      <c r="G16" s="147" t="s">
        <v>104</v>
      </c>
    </row>
    <row r="17" spans="1:7" ht="13.05" customHeight="1" x14ac:dyDescent="0.25">
      <c r="A17" s="184" t="s">
        <v>65</v>
      </c>
      <c r="B17" s="182"/>
      <c r="C17" s="182"/>
      <c r="D17" s="185"/>
      <c r="E17" s="186">
        <f>'KRYCÍ LIST #11'!E25+'KRYCÍ LIST #14'!E25+'KRYCÍ LIST #16'!E25+'KRYCÍ LIST #17'!E25+'KRYCÍ LIST #23'!E25</f>
        <v>0</v>
      </c>
      <c r="F17" s="182"/>
      <c r="G17" s="147" t="s">
        <v>104</v>
      </c>
    </row>
    <row r="18" spans="1:7" ht="13.05" customHeight="1" x14ac:dyDescent="0.25">
      <c r="A18" s="184" t="s">
        <v>90</v>
      </c>
      <c r="B18" s="182"/>
      <c r="C18" s="182"/>
      <c r="D18" s="185"/>
      <c r="E18" s="186">
        <f>'KRYCÍ LIST #11'!E26+'KRYCÍ LIST #14'!E26+'KRYCÍ LIST #16'!E26+'KRYCÍ LIST #17'!E26+'KRYCÍ LIST #23'!E26</f>
        <v>0</v>
      </c>
      <c r="F18" s="182"/>
      <c r="G18" s="147" t="s">
        <v>104</v>
      </c>
    </row>
    <row r="19" spans="1:7" ht="13.05" customHeight="1" x14ac:dyDescent="0.25">
      <c r="A19" s="184" t="s">
        <v>91</v>
      </c>
      <c r="B19" s="182"/>
      <c r="C19" s="182"/>
      <c r="D19" s="185"/>
      <c r="E19" s="186">
        <f>'KRYCÍ LIST #11'!E27+'KRYCÍ LIST #14'!E27+'KRYCÍ LIST #16'!E27+'KRYCÍ LIST #17'!E27+'KRYCÍ LIST #23'!E27</f>
        <v>0</v>
      </c>
      <c r="F19" s="182"/>
      <c r="G19" s="147" t="s">
        <v>104</v>
      </c>
    </row>
    <row r="20" spans="1:7" ht="13.05" customHeight="1" x14ac:dyDescent="0.25">
      <c r="A20" s="181"/>
      <c r="B20" s="182"/>
      <c r="C20" s="182"/>
      <c r="D20" s="182"/>
      <c r="E20" s="182"/>
      <c r="F20" s="182"/>
      <c r="G20" s="183"/>
    </row>
    <row r="21" spans="1:7" ht="13.05" customHeight="1" x14ac:dyDescent="0.25">
      <c r="A21" s="187" t="s">
        <v>236</v>
      </c>
      <c r="B21" s="182"/>
      <c r="C21" s="182"/>
      <c r="D21" s="185"/>
      <c r="E21" s="188">
        <f>'KRYCÍ LIST #11'!E28+'KRYCÍ LIST #14'!E28+'KRYCÍ LIST #16'!E28+'KRYCÍ LIST #17'!E28+'KRYCÍ LIST #23'!E28</f>
        <v>0</v>
      </c>
      <c r="F21" s="189"/>
      <c r="G21" s="147" t="s">
        <v>104</v>
      </c>
    </row>
    <row r="22" spans="1:7" ht="13.05" customHeight="1" x14ac:dyDescent="0.25">
      <c r="A22" s="181"/>
      <c r="B22" s="182"/>
      <c r="C22" s="182"/>
      <c r="D22" s="182"/>
      <c r="E22" s="182"/>
      <c r="F22" s="182"/>
      <c r="G22" s="183"/>
    </row>
    <row r="23" spans="1:7" ht="13.05" customHeight="1" x14ac:dyDescent="0.25">
      <c r="A23" s="184" t="s">
        <v>102</v>
      </c>
      <c r="B23" s="182"/>
      <c r="C23" s="182"/>
      <c r="D23" s="148" t="s">
        <v>237</v>
      </c>
      <c r="E23" s="186">
        <f>'KRYCÍ LIST #11'!H35+'KRYCÍ LIST #14'!H35+'KRYCÍ LIST #16'!H35+'KRYCÍ LIST #17'!H35+'KRYCÍ LIST #23'!H35</f>
        <v>0</v>
      </c>
      <c r="F23" s="182"/>
      <c r="G23" s="147" t="s">
        <v>104</v>
      </c>
    </row>
    <row r="24" spans="1:7" ht="13.05" customHeight="1" x14ac:dyDescent="0.25">
      <c r="A24" s="184" t="s">
        <v>105</v>
      </c>
      <c r="B24" s="182"/>
      <c r="C24" s="182"/>
      <c r="D24" s="148" t="s">
        <v>237</v>
      </c>
      <c r="E24" s="186">
        <f>'KRYCÍ LIST #11'!H36+'KRYCÍ LIST #14'!H36+'KRYCÍ LIST #16'!H36+'KRYCÍ LIST #17'!H36+'KRYCÍ LIST #23'!H36</f>
        <v>0</v>
      </c>
      <c r="F24" s="182"/>
      <c r="G24" s="147" t="s">
        <v>104</v>
      </c>
    </row>
    <row r="25" spans="1:7" ht="13.05" customHeight="1" x14ac:dyDescent="0.25">
      <c r="A25" s="184" t="s">
        <v>102</v>
      </c>
      <c r="B25" s="182"/>
      <c r="C25" s="182"/>
      <c r="D25" s="148" t="s">
        <v>238</v>
      </c>
      <c r="E25" s="186">
        <f>'KRYCÍ LIST #11'!H37+'KRYCÍ LIST #14'!H37+'KRYCÍ LIST #16'!H37+'KRYCÍ LIST #17'!H37+'KRYCÍ LIST #23'!H37</f>
        <v>0</v>
      </c>
      <c r="F25" s="182"/>
      <c r="G25" s="147" t="s">
        <v>104</v>
      </c>
    </row>
    <row r="26" spans="1:7" ht="13.05" customHeight="1" thickBot="1" x14ac:dyDescent="0.3">
      <c r="A26" s="190" t="s">
        <v>105</v>
      </c>
      <c r="B26" s="191"/>
      <c r="C26" s="191"/>
      <c r="D26" s="148" t="s">
        <v>238</v>
      </c>
      <c r="E26" s="192">
        <f>'KRYCÍ LIST #11'!H38+'KRYCÍ LIST #14'!H38+'KRYCÍ LIST #16'!H38+'KRYCÍ LIST #17'!H38+'KRYCÍ LIST #23'!H38</f>
        <v>0</v>
      </c>
      <c r="F26" s="191"/>
      <c r="G26" s="147" t="s">
        <v>104</v>
      </c>
    </row>
    <row r="27" spans="1:7" ht="19.5" customHeight="1" thickBot="1" x14ac:dyDescent="0.3">
      <c r="A27" s="193" t="s">
        <v>239</v>
      </c>
      <c r="B27" s="179"/>
      <c r="C27" s="179"/>
      <c r="D27" s="179"/>
      <c r="E27" s="194">
        <f>SUM(E23:E26)</f>
        <v>0</v>
      </c>
      <c r="F27" s="179"/>
      <c r="G27" s="149" t="s">
        <v>104</v>
      </c>
    </row>
    <row r="29" spans="1:7" x14ac:dyDescent="0.25">
      <c r="A29" s="195" t="s">
        <v>52</v>
      </c>
      <c r="B29" s="152"/>
      <c r="D29" s="195" t="s">
        <v>55</v>
      </c>
      <c r="E29" s="151"/>
      <c r="F29" s="151"/>
      <c r="G29" s="152"/>
    </row>
    <row r="30" spans="1:7" x14ac:dyDescent="0.25">
      <c r="A30" s="196"/>
      <c r="B30" s="198"/>
      <c r="D30" s="196"/>
      <c r="E30" s="197"/>
      <c r="F30" s="197"/>
      <c r="G30" s="198"/>
    </row>
    <row r="31" spans="1:7" x14ac:dyDescent="0.25">
      <c r="A31" s="196"/>
      <c r="B31" s="198"/>
      <c r="D31" s="196"/>
      <c r="E31" s="197"/>
      <c r="F31" s="197"/>
      <c r="G31" s="198"/>
    </row>
    <row r="32" spans="1:7" x14ac:dyDescent="0.25">
      <c r="A32" s="196"/>
      <c r="B32" s="198"/>
      <c r="D32" s="196"/>
      <c r="E32" s="197"/>
      <c r="F32" s="197"/>
      <c r="G32" s="198"/>
    </row>
    <row r="33" spans="1:7" x14ac:dyDescent="0.25">
      <c r="A33" s="196"/>
      <c r="B33" s="198"/>
      <c r="D33" s="196"/>
      <c r="E33" s="197"/>
      <c r="F33" s="197"/>
      <c r="G33" s="198"/>
    </row>
    <row r="34" spans="1:7" x14ac:dyDescent="0.25">
      <c r="A34" s="196"/>
      <c r="B34" s="198"/>
      <c r="D34" s="196"/>
      <c r="E34" s="197"/>
      <c r="F34" s="197"/>
      <c r="G34" s="198"/>
    </row>
    <row r="35" spans="1:7" x14ac:dyDescent="0.25">
      <c r="A35" s="196"/>
      <c r="B35" s="198"/>
      <c r="D35" s="196"/>
      <c r="E35" s="197"/>
      <c r="F35" s="197"/>
      <c r="G35" s="198"/>
    </row>
    <row r="36" spans="1:7" x14ac:dyDescent="0.25">
      <c r="A36" s="196"/>
      <c r="B36" s="198"/>
      <c r="D36" s="196"/>
      <c r="E36" s="197"/>
      <c r="F36" s="197"/>
      <c r="G36" s="198"/>
    </row>
    <row r="37" spans="1:7" x14ac:dyDescent="0.25">
      <c r="A37" s="196"/>
      <c r="B37" s="198"/>
      <c r="D37" s="196"/>
      <c r="E37" s="197"/>
      <c r="F37" s="197"/>
      <c r="G37" s="198"/>
    </row>
    <row r="38" spans="1:7" x14ac:dyDescent="0.25">
      <c r="A38" s="196"/>
      <c r="B38" s="198"/>
      <c r="D38" s="196"/>
      <c r="E38" s="197"/>
      <c r="F38" s="197"/>
      <c r="G38" s="198"/>
    </row>
    <row r="39" spans="1:7" x14ac:dyDescent="0.25">
      <c r="A39" s="199" t="s">
        <v>240</v>
      </c>
      <c r="B39" s="168"/>
      <c r="D39" s="199" t="s">
        <v>240</v>
      </c>
      <c r="E39" s="165"/>
      <c r="F39" s="165"/>
      <c r="G39" s="168"/>
    </row>
    <row r="41" spans="1:7" x14ac:dyDescent="0.25">
      <c r="A41" s="195" t="s">
        <v>53</v>
      </c>
      <c r="B41" s="152"/>
      <c r="D41" s="195" t="s">
        <v>62</v>
      </c>
      <c r="E41" s="151"/>
      <c r="F41" s="151"/>
      <c r="G41" s="152"/>
    </row>
    <row r="42" spans="1:7" x14ac:dyDescent="0.25">
      <c r="A42" s="196"/>
      <c r="B42" s="198"/>
      <c r="D42" s="196"/>
      <c r="E42" s="197"/>
      <c r="F42" s="197"/>
      <c r="G42" s="198"/>
    </row>
    <row r="43" spans="1:7" x14ac:dyDescent="0.25">
      <c r="A43" s="196"/>
      <c r="B43" s="198"/>
      <c r="D43" s="196"/>
      <c r="E43" s="197"/>
      <c r="F43" s="197"/>
      <c r="G43" s="198"/>
    </row>
    <row r="44" spans="1:7" x14ac:dyDescent="0.25">
      <c r="A44" s="196"/>
      <c r="B44" s="198"/>
      <c r="D44" s="196"/>
      <c r="E44" s="197"/>
      <c r="F44" s="197"/>
      <c r="G44" s="198"/>
    </row>
    <row r="45" spans="1:7" x14ac:dyDescent="0.25">
      <c r="A45" s="196"/>
      <c r="B45" s="198"/>
      <c r="D45" s="196"/>
      <c r="E45" s="197"/>
      <c r="F45" s="197"/>
      <c r="G45" s="198"/>
    </row>
    <row r="46" spans="1:7" x14ac:dyDescent="0.25">
      <c r="A46" s="196"/>
      <c r="B46" s="198"/>
      <c r="D46" s="196"/>
      <c r="E46" s="197"/>
      <c r="F46" s="197"/>
      <c r="G46" s="198"/>
    </row>
    <row r="47" spans="1:7" x14ac:dyDescent="0.25">
      <c r="A47" s="196"/>
      <c r="B47" s="198"/>
      <c r="D47" s="196"/>
      <c r="E47" s="197"/>
      <c r="F47" s="197"/>
      <c r="G47" s="198"/>
    </row>
    <row r="48" spans="1:7" x14ac:dyDescent="0.25">
      <c r="A48" s="196"/>
      <c r="B48" s="198"/>
      <c r="D48" s="196"/>
      <c r="E48" s="197"/>
      <c r="F48" s="197"/>
      <c r="G48" s="198"/>
    </row>
    <row r="49" spans="1:7" x14ac:dyDescent="0.25">
      <c r="A49" s="196"/>
      <c r="B49" s="198"/>
      <c r="D49" s="196"/>
      <c r="E49" s="197"/>
      <c r="F49" s="197"/>
      <c r="G49" s="198"/>
    </row>
    <row r="50" spans="1:7" x14ac:dyDescent="0.25">
      <c r="A50" s="196"/>
      <c r="B50" s="198"/>
      <c r="D50" s="196"/>
      <c r="E50" s="197"/>
      <c r="F50" s="197"/>
      <c r="G50" s="198"/>
    </row>
    <row r="51" spans="1:7" x14ac:dyDescent="0.25">
      <c r="A51" s="199" t="s">
        <v>240</v>
      </c>
      <c r="B51" s="168"/>
      <c r="D51" s="199" t="s">
        <v>240</v>
      </c>
      <c r="E51" s="165"/>
      <c r="F51" s="165"/>
      <c r="G51" s="168"/>
    </row>
  </sheetData>
  <mergeCells count="60">
    <mergeCell ref="A51:B51"/>
    <mergeCell ref="D41:G41"/>
    <mergeCell ref="D42:G50"/>
    <mergeCell ref="D51:G51"/>
    <mergeCell ref="A39:B39"/>
    <mergeCell ref="D30:G38"/>
    <mergeCell ref="D39:G39"/>
    <mergeCell ref="A41:B41"/>
    <mergeCell ref="A42:B50"/>
    <mergeCell ref="A30:B38"/>
    <mergeCell ref="A26:C26"/>
    <mergeCell ref="E26:F26"/>
    <mergeCell ref="A27:D27"/>
    <mergeCell ref="E27:F27"/>
    <mergeCell ref="A29:B29"/>
    <mergeCell ref="D29:G29"/>
    <mergeCell ref="A23:C23"/>
    <mergeCell ref="E23:F23"/>
    <mergeCell ref="A24:C24"/>
    <mergeCell ref="E24:F24"/>
    <mergeCell ref="A25:C25"/>
    <mergeCell ref="E25:F25"/>
    <mergeCell ref="A22:G22"/>
    <mergeCell ref="A16:D16"/>
    <mergeCell ref="E16:F16"/>
    <mergeCell ref="A17:D17"/>
    <mergeCell ref="E17:F17"/>
    <mergeCell ref="A18:D18"/>
    <mergeCell ref="E18:F18"/>
    <mergeCell ref="A19:D19"/>
    <mergeCell ref="E19:F19"/>
    <mergeCell ref="A20:G20"/>
    <mergeCell ref="A21:D21"/>
    <mergeCell ref="E21:F21"/>
    <mergeCell ref="A15:D15"/>
    <mergeCell ref="E15:F15"/>
    <mergeCell ref="A9:D9"/>
    <mergeCell ref="F9:G9"/>
    <mergeCell ref="A10:D10"/>
    <mergeCell ref="F10:G10"/>
    <mergeCell ref="A11:D11"/>
    <mergeCell ref="F11:G11"/>
    <mergeCell ref="A12:D12"/>
    <mergeCell ref="F12:G12"/>
    <mergeCell ref="A13:D13"/>
    <mergeCell ref="F13:G13"/>
    <mergeCell ref="A14:G14"/>
    <mergeCell ref="A8:D8"/>
    <mergeCell ref="F8:G8"/>
    <mergeCell ref="A1:G1"/>
    <mergeCell ref="B2:D2"/>
    <mergeCell ref="E2:G2"/>
    <mergeCell ref="B3:D3"/>
    <mergeCell ref="E3:G3"/>
    <mergeCell ref="A4:G4"/>
    <mergeCell ref="A5:G5"/>
    <mergeCell ref="A6:D6"/>
    <mergeCell ref="F6:G6"/>
    <mergeCell ref="A7:D7"/>
    <mergeCell ref="F7:G7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12"/>
  <sheetViews>
    <sheetView workbookViewId="0">
      <selection activeCell="C6" sqref="C6:E6"/>
    </sheetView>
  </sheetViews>
  <sheetFormatPr defaultRowHeight="13.2" x14ac:dyDescent="0.25"/>
  <cols>
    <col min="1" max="1" width="3.88671875" customWidth="1"/>
    <col min="2" max="2" width="45.21875" customWidth="1"/>
    <col min="3" max="5" width="10.6640625" customWidth="1"/>
  </cols>
  <sheetData>
    <row r="1" spans="1:5" s="2" customFormat="1" ht="9.6" x14ac:dyDescent="0.2">
      <c r="A1" s="272" t="s">
        <v>0</v>
      </c>
      <c r="B1" s="272"/>
      <c r="C1" s="272"/>
      <c r="D1" s="272" t="s">
        <v>1</v>
      </c>
      <c r="E1" s="272"/>
    </row>
    <row r="2" spans="1:5" s="2" customFormat="1" ht="9.6" x14ac:dyDescent="0.2">
      <c r="A2" s="272" t="s">
        <v>164</v>
      </c>
      <c r="B2" s="272"/>
      <c r="C2" s="272"/>
      <c r="D2" s="272" t="s">
        <v>2</v>
      </c>
      <c r="E2" s="272"/>
    </row>
    <row r="3" spans="1:5" s="1" customFormat="1" ht="9.6" x14ac:dyDescent="0.2"/>
    <row r="4" spans="1:5" s="3" customFormat="1" x14ac:dyDescent="0.25">
      <c r="A4" s="273" t="s">
        <v>34</v>
      </c>
      <c r="B4" s="197"/>
      <c r="C4" s="197"/>
      <c r="D4" s="197"/>
      <c r="E4" s="197"/>
    </row>
    <row r="5" spans="1:5" s="1" customFormat="1" ht="10.199999999999999" thickBot="1" x14ac:dyDescent="0.25"/>
    <row r="6" spans="1:5" s="1" customFormat="1" ht="9.75" customHeight="1" x14ac:dyDescent="0.25">
      <c r="A6" s="267" t="s">
        <v>35</v>
      </c>
      <c r="B6" s="269" t="s">
        <v>36</v>
      </c>
      <c r="C6" s="271" t="s">
        <v>37</v>
      </c>
      <c r="D6" s="171"/>
      <c r="E6" s="234"/>
    </row>
    <row r="7" spans="1:5" s="1" customFormat="1" ht="9.75" customHeight="1" thickBot="1" x14ac:dyDescent="0.25">
      <c r="A7" s="268"/>
      <c r="B7" s="270"/>
      <c r="C7" s="70" t="s">
        <v>17</v>
      </c>
      <c r="D7" s="71" t="s">
        <v>22</v>
      </c>
      <c r="E7" s="72" t="s">
        <v>38</v>
      </c>
    </row>
    <row r="8" spans="1:5" s="16" customFormat="1" ht="10.199999999999999" x14ac:dyDescent="0.2">
      <c r="A8" s="73"/>
      <c r="B8" s="76" t="s">
        <v>109</v>
      </c>
      <c r="C8" s="74"/>
      <c r="D8" s="74"/>
      <c r="E8" s="75"/>
    </row>
    <row r="9" spans="1:5" s="16" customFormat="1" ht="10.199999999999999" x14ac:dyDescent="0.2">
      <c r="A9" s="77">
        <v>766</v>
      </c>
      <c r="B9" s="29" t="s">
        <v>161</v>
      </c>
      <c r="C9" s="78">
        <f>'ROZPOČET #16'!G18</f>
        <v>0</v>
      </c>
      <c r="D9" s="78">
        <f>'ROZPOČET #16'!I18</f>
        <v>0</v>
      </c>
      <c r="E9" s="79">
        <f>C9+D9</f>
        <v>0</v>
      </c>
    </row>
    <row r="10" spans="1:5" s="16" customFormat="1" ht="10.8" thickBot="1" x14ac:dyDescent="0.25">
      <c r="A10" s="80"/>
      <c r="B10" s="81" t="s">
        <v>137</v>
      </c>
      <c r="C10" s="82">
        <f>SUM(C9:C9)</f>
        <v>0</v>
      </c>
      <c r="D10" s="82">
        <f>SUM(D9:D9)</f>
        <v>0</v>
      </c>
      <c r="E10" s="83">
        <f>SUM(E9:E9)</f>
        <v>0</v>
      </c>
    </row>
    <row r="11" spans="1:5" s="1" customFormat="1" ht="10.199999999999999" thickBot="1" x14ac:dyDescent="0.25"/>
    <row r="12" spans="1:5" s="16" customFormat="1" ht="10.8" thickBot="1" x14ac:dyDescent="0.25">
      <c r="A12" s="84"/>
      <c r="B12" s="85" t="s">
        <v>39</v>
      </c>
      <c r="C12" s="86">
        <f>C10</f>
        <v>0</v>
      </c>
      <c r="D12" s="86">
        <f>D10</f>
        <v>0</v>
      </c>
      <c r="E12" s="87">
        <f>E10</f>
        <v>0</v>
      </c>
    </row>
  </sheetData>
  <mergeCells count="8">
    <mergeCell ref="A6:A7"/>
    <mergeCell ref="B6:B7"/>
    <mergeCell ref="C6:E6"/>
    <mergeCell ref="A1:C1"/>
    <mergeCell ref="D1:E1"/>
    <mergeCell ref="A2:C2"/>
    <mergeCell ref="D2:E2"/>
    <mergeCell ref="A4:E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20"/>
  <sheetViews>
    <sheetView topLeftCell="D1" workbookViewId="0">
      <selection activeCell="E12" sqref="E12"/>
    </sheetView>
  </sheetViews>
  <sheetFormatPr defaultRowHeight="13.2" x14ac:dyDescent="0.25"/>
  <cols>
    <col min="1" max="1" width="3.77734375" customWidth="1"/>
    <col min="2" max="2" width="11.109375" customWidth="1"/>
    <col min="3" max="3" width="43.44140625" customWidth="1"/>
    <col min="4" max="4" width="4.44140625" customWidth="1"/>
    <col min="5" max="5" width="8.77734375" customWidth="1"/>
    <col min="6" max="9" width="10.6640625" customWidth="1"/>
    <col min="10" max="11" width="9.109375" customWidth="1"/>
    <col min="12" max="12" width="13.21875" customWidth="1"/>
  </cols>
  <sheetData>
    <row r="1" spans="1:12" s="2" customFormat="1" ht="9.6" x14ac:dyDescent="0.2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 t="s">
        <v>1</v>
      </c>
      <c r="L1" s="272"/>
    </row>
    <row r="2" spans="1:12" s="2" customFormat="1" ht="9.6" x14ac:dyDescent="0.2">
      <c r="A2" s="272" t="s">
        <v>164</v>
      </c>
      <c r="B2" s="272"/>
      <c r="C2" s="272"/>
      <c r="D2" s="272"/>
      <c r="E2" s="272"/>
      <c r="F2" s="272"/>
      <c r="G2" s="272"/>
      <c r="H2" s="272"/>
      <c r="I2" s="272"/>
      <c r="J2" s="272"/>
      <c r="K2" s="272" t="s">
        <v>2</v>
      </c>
      <c r="L2" s="272"/>
    </row>
    <row r="3" spans="1:12" s="1" customFormat="1" ht="9.6" x14ac:dyDescent="0.2"/>
    <row r="4" spans="1:12" x14ac:dyDescent="0.25">
      <c r="A4" s="273" t="s">
        <v>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s="1" customFormat="1" ht="10.199999999999999" thickBot="1" x14ac:dyDescent="0.25"/>
    <row r="6" spans="1:12" s="1" customFormat="1" ht="9.75" customHeight="1" x14ac:dyDescent="0.25">
      <c r="A6" s="5" t="s">
        <v>4</v>
      </c>
      <c r="B6" s="274" t="s">
        <v>8</v>
      </c>
      <c r="C6" s="274" t="s">
        <v>10</v>
      </c>
      <c r="D6" s="274" t="s">
        <v>12</v>
      </c>
      <c r="E6" s="274" t="s">
        <v>14</v>
      </c>
      <c r="F6" s="275" t="s">
        <v>16</v>
      </c>
      <c r="G6" s="171"/>
      <c r="H6" s="171"/>
      <c r="I6" s="171"/>
      <c r="J6" s="274" t="s">
        <v>25</v>
      </c>
      <c r="K6" s="158"/>
      <c r="L6" s="278" t="s">
        <v>28</v>
      </c>
    </row>
    <row r="7" spans="1:12" s="1" customFormat="1" ht="9.75" customHeight="1" x14ac:dyDescent="0.25">
      <c r="A7" s="6" t="s">
        <v>5</v>
      </c>
      <c r="B7" s="196"/>
      <c r="C7" s="196"/>
      <c r="D7" s="196"/>
      <c r="E7" s="196"/>
      <c r="F7" s="276" t="s">
        <v>17</v>
      </c>
      <c r="G7" s="151"/>
      <c r="H7" s="277" t="s">
        <v>22</v>
      </c>
      <c r="I7" s="151"/>
      <c r="J7" s="196"/>
      <c r="K7" s="197"/>
      <c r="L7" s="279"/>
    </row>
    <row r="8" spans="1:12" s="1" customFormat="1" ht="9.75" customHeight="1" x14ac:dyDescent="0.2">
      <c r="A8" s="6" t="s">
        <v>6</v>
      </c>
      <c r="B8" s="196"/>
      <c r="C8" s="196"/>
      <c r="D8" s="196"/>
      <c r="E8" s="196"/>
      <c r="F8" s="9" t="s">
        <v>18</v>
      </c>
      <c r="G8" s="11" t="s">
        <v>20</v>
      </c>
      <c r="H8" s="13" t="s">
        <v>18</v>
      </c>
      <c r="I8" s="11" t="s">
        <v>20</v>
      </c>
      <c r="J8" s="13" t="s">
        <v>18</v>
      </c>
      <c r="K8" s="11" t="s">
        <v>20</v>
      </c>
      <c r="L8" s="279"/>
    </row>
    <row r="9" spans="1:12" s="1" customFormat="1" ht="9.75" customHeight="1" thickBot="1" x14ac:dyDescent="0.25">
      <c r="A9" s="7" t="s">
        <v>7</v>
      </c>
      <c r="B9" s="8" t="s">
        <v>9</v>
      </c>
      <c r="C9" s="8" t="s">
        <v>11</v>
      </c>
      <c r="D9" s="8" t="s">
        <v>13</v>
      </c>
      <c r="E9" s="8" t="s">
        <v>15</v>
      </c>
      <c r="F9" s="10" t="s">
        <v>19</v>
      </c>
      <c r="G9" s="12" t="s">
        <v>21</v>
      </c>
      <c r="H9" s="14" t="s">
        <v>23</v>
      </c>
      <c r="I9" s="12" t="s">
        <v>24</v>
      </c>
      <c r="J9" s="14" t="s">
        <v>26</v>
      </c>
      <c r="K9" s="12" t="s">
        <v>27</v>
      </c>
      <c r="L9" s="15" t="s">
        <v>29</v>
      </c>
    </row>
    <row r="10" spans="1:12" s="17" customFormat="1" ht="10.199999999999999" x14ac:dyDescent="0.2">
      <c r="A10" s="19"/>
      <c r="B10" s="18"/>
      <c r="C10" s="20" t="s">
        <v>109</v>
      </c>
      <c r="D10" s="18"/>
      <c r="E10" s="18"/>
      <c r="F10" s="21"/>
      <c r="G10" s="22"/>
      <c r="H10" s="23"/>
      <c r="J10" s="23"/>
      <c r="L10" s="24"/>
    </row>
    <row r="11" spans="1:12" s="17" customFormat="1" ht="10.199999999999999" x14ac:dyDescent="0.2">
      <c r="A11" s="27"/>
      <c r="B11" s="28" t="s">
        <v>155</v>
      </c>
      <c r="C11" s="29" t="s">
        <v>156</v>
      </c>
      <c r="D11" s="26"/>
      <c r="E11" s="26"/>
      <c r="F11" s="30"/>
      <c r="G11" s="31"/>
      <c r="H11" s="32"/>
      <c r="I11" s="25"/>
      <c r="J11" s="32"/>
      <c r="K11" s="25"/>
      <c r="L11" s="33"/>
    </row>
    <row r="12" spans="1:12" s="1" customFormat="1" ht="9.6" x14ac:dyDescent="0.2">
      <c r="A12" s="34">
        <v>1</v>
      </c>
      <c r="B12" s="35" t="s">
        <v>165</v>
      </c>
      <c r="C12" s="36" t="s">
        <v>166</v>
      </c>
      <c r="D12" s="37" t="s">
        <v>134</v>
      </c>
      <c r="E12" s="38">
        <v>1</v>
      </c>
      <c r="F12" s="39"/>
      <c r="G12" s="40">
        <f t="shared" ref="G12:G17" si="0">E12*F12</f>
        <v>0</v>
      </c>
      <c r="H12" s="41"/>
      <c r="I12" s="40">
        <f t="shared" ref="I12:I17" si="1">E12*H12</f>
        <v>0</v>
      </c>
      <c r="J12" s="42">
        <v>0</v>
      </c>
      <c r="K12" s="43">
        <f t="shared" ref="K12:K17" si="2">E12*J12</f>
        <v>0</v>
      </c>
      <c r="L12" s="44"/>
    </row>
    <row r="13" spans="1:12" s="1" customFormat="1" ht="9.6" x14ac:dyDescent="0.2">
      <c r="A13" s="34">
        <f>A12+1</f>
        <v>2</v>
      </c>
      <c r="B13" s="35" t="s">
        <v>167</v>
      </c>
      <c r="C13" s="36" t="s">
        <v>166</v>
      </c>
      <c r="D13" s="37" t="s">
        <v>134</v>
      </c>
      <c r="E13" s="38">
        <v>1</v>
      </c>
      <c r="F13" s="39"/>
      <c r="G13" s="40">
        <f t="shared" si="0"/>
        <v>0</v>
      </c>
      <c r="H13" s="41"/>
      <c r="I13" s="40">
        <f t="shared" si="1"/>
        <v>0</v>
      </c>
      <c r="J13" s="42">
        <v>0</v>
      </c>
      <c r="K13" s="43">
        <f t="shared" si="2"/>
        <v>0</v>
      </c>
      <c r="L13" s="44"/>
    </row>
    <row r="14" spans="1:12" s="1" customFormat="1" ht="9.6" x14ac:dyDescent="0.2">
      <c r="A14" s="34">
        <f>A13+1</f>
        <v>3</v>
      </c>
      <c r="B14" s="35" t="s">
        <v>168</v>
      </c>
      <c r="C14" s="36" t="s">
        <v>166</v>
      </c>
      <c r="D14" s="37" t="s">
        <v>134</v>
      </c>
      <c r="E14" s="38">
        <v>2</v>
      </c>
      <c r="F14" s="39"/>
      <c r="G14" s="40">
        <f t="shared" si="0"/>
        <v>0</v>
      </c>
      <c r="H14" s="41"/>
      <c r="I14" s="40">
        <f t="shared" si="1"/>
        <v>0</v>
      </c>
      <c r="J14" s="42">
        <v>0</v>
      </c>
      <c r="K14" s="43">
        <f t="shared" si="2"/>
        <v>0</v>
      </c>
      <c r="L14" s="44"/>
    </row>
    <row r="15" spans="1:12" s="1" customFormat="1" ht="9.6" x14ac:dyDescent="0.2">
      <c r="A15" s="34">
        <f>A14+1</f>
        <v>4</v>
      </c>
      <c r="B15" s="35" t="s">
        <v>169</v>
      </c>
      <c r="C15" s="36" t="s">
        <v>166</v>
      </c>
      <c r="D15" s="37" t="s">
        <v>134</v>
      </c>
      <c r="E15" s="38">
        <v>1</v>
      </c>
      <c r="F15" s="39"/>
      <c r="G15" s="40">
        <f t="shared" si="0"/>
        <v>0</v>
      </c>
      <c r="H15" s="41"/>
      <c r="I15" s="40">
        <f t="shared" si="1"/>
        <v>0</v>
      </c>
      <c r="J15" s="42">
        <v>0</v>
      </c>
      <c r="K15" s="43">
        <f t="shared" si="2"/>
        <v>0</v>
      </c>
      <c r="L15" s="44"/>
    </row>
    <row r="16" spans="1:12" s="1" customFormat="1" ht="9.6" x14ac:dyDescent="0.2">
      <c r="A16" s="34">
        <f>A15+1</f>
        <v>5</v>
      </c>
      <c r="B16" s="35" t="s">
        <v>170</v>
      </c>
      <c r="C16" s="36" t="s">
        <v>166</v>
      </c>
      <c r="D16" s="37" t="s">
        <v>134</v>
      </c>
      <c r="E16" s="38">
        <v>1</v>
      </c>
      <c r="F16" s="39"/>
      <c r="G16" s="40">
        <f t="shared" si="0"/>
        <v>0</v>
      </c>
      <c r="H16" s="41"/>
      <c r="I16" s="40">
        <f t="shared" si="1"/>
        <v>0</v>
      </c>
      <c r="J16" s="42">
        <v>0</v>
      </c>
      <c r="K16" s="43">
        <f t="shared" si="2"/>
        <v>0</v>
      </c>
      <c r="L16" s="44"/>
    </row>
    <row r="17" spans="1:12" s="1" customFormat="1" ht="9.6" x14ac:dyDescent="0.2">
      <c r="A17" s="34">
        <f>A16+1</f>
        <v>6</v>
      </c>
      <c r="B17" s="35" t="s">
        <v>171</v>
      </c>
      <c r="C17" s="36" t="s">
        <v>172</v>
      </c>
      <c r="D17" s="37" t="s">
        <v>134</v>
      </c>
      <c r="E17" s="38">
        <v>2</v>
      </c>
      <c r="F17" s="39"/>
      <c r="G17" s="40">
        <f t="shared" si="0"/>
        <v>0</v>
      </c>
      <c r="H17" s="41"/>
      <c r="I17" s="40">
        <f t="shared" si="1"/>
        <v>0</v>
      </c>
      <c r="J17" s="42">
        <v>0</v>
      </c>
      <c r="K17" s="43">
        <f t="shared" si="2"/>
        <v>0</v>
      </c>
      <c r="L17" s="44"/>
    </row>
    <row r="18" spans="1:12" s="17" customFormat="1" ht="10.8" thickBot="1" x14ac:dyDescent="0.25">
      <c r="A18" s="45"/>
      <c r="B18" s="47">
        <v>766</v>
      </c>
      <c r="C18" s="48" t="s">
        <v>160</v>
      </c>
      <c r="D18" s="46"/>
      <c r="E18" s="46"/>
      <c r="F18" s="49"/>
      <c r="G18" s="51">
        <f>SUM(G12:G17)</f>
        <v>0</v>
      </c>
      <c r="H18" s="50"/>
      <c r="I18" s="63">
        <f>SUM(I12:I17)</f>
        <v>0</v>
      </c>
      <c r="J18" s="50"/>
      <c r="K18" s="64">
        <f>SUM(K12:K17)</f>
        <v>0</v>
      </c>
      <c r="L18" s="52"/>
    </row>
    <row r="19" spans="1:12" ht="13.8" thickBot="1" x14ac:dyDescent="0.3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17" customFormat="1" ht="13.8" thickBot="1" x14ac:dyDescent="0.3">
      <c r="A20" s="66"/>
      <c r="B20" s="67"/>
      <c r="C20" s="69" t="s">
        <v>33</v>
      </c>
      <c r="D20" s="68"/>
      <c r="E20" s="68"/>
      <c r="F20" s="68"/>
      <c r="G20" s="68"/>
      <c r="H20" s="68"/>
      <c r="I20" s="68"/>
      <c r="J20" s="68"/>
      <c r="K20" s="280">
        <f>'KRYCÍ LIST #16'!E20</f>
        <v>0</v>
      </c>
      <c r="L20" s="180"/>
    </row>
  </sheetData>
  <mergeCells count="15">
    <mergeCell ref="J6:K7"/>
    <mergeCell ref="L6:L8"/>
    <mergeCell ref="K20:L20"/>
    <mergeCell ref="A1:J1"/>
    <mergeCell ref="K1:L1"/>
    <mergeCell ref="A2:J2"/>
    <mergeCell ref="K2:L2"/>
    <mergeCell ref="A4:L4"/>
    <mergeCell ref="B6:B8"/>
    <mergeCell ref="C6:C8"/>
    <mergeCell ref="D6:D8"/>
    <mergeCell ref="E6:E8"/>
    <mergeCell ref="F6:I6"/>
    <mergeCell ref="F7:G7"/>
    <mergeCell ref="H7:I7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41"/>
  <sheetViews>
    <sheetView workbookViewId="0">
      <selection activeCell="A3" sqref="A3:D3"/>
    </sheetView>
  </sheetViews>
  <sheetFormatPr defaultRowHeight="13.2" x14ac:dyDescent="0.25"/>
  <cols>
    <col min="1" max="1" width="2.109375" customWidth="1"/>
    <col min="2" max="2" width="4.5546875" customWidth="1"/>
    <col min="3" max="3" width="4.33203125" customWidth="1"/>
    <col min="4" max="4" width="6.6640625" customWidth="1"/>
    <col min="5" max="5" width="6.44140625" customWidth="1"/>
    <col min="6" max="6" width="9.5546875" customWidth="1"/>
    <col min="7" max="7" width="12.33203125" customWidth="1"/>
    <col min="8" max="8" width="6.44140625" customWidth="1"/>
    <col min="9" max="9" width="2.44140625" customWidth="1"/>
    <col min="10" max="10" width="5" customWidth="1"/>
    <col min="11" max="11" width="11.88671875" customWidth="1"/>
    <col min="12" max="12" width="2.33203125" customWidth="1"/>
    <col min="13" max="13" width="13.5546875" customWidth="1"/>
  </cols>
  <sheetData>
    <row r="1" spans="1:13" ht="18.45" customHeight="1" x14ac:dyDescent="0.3">
      <c r="A1" s="210" t="s">
        <v>40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10.050000000000001" customHeight="1" thickBot="1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05" customHeight="1" x14ac:dyDescent="0.25">
      <c r="A3" s="211" t="s">
        <v>41</v>
      </c>
      <c r="B3" s="158"/>
      <c r="C3" s="158"/>
      <c r="D3" s="159"/>
      <c r="E3" s="212" t="s">
        <v>42</v>
      </c>
      <c r="F3" s="158"/>
      <c r="G3" s="158"/>
      <c r="H3" s="158"/>
      <c r="I3" s="158"/>
      <c r="J3" s="159"/>
      <c r="K3" s="212" t="s">
        <v>43</v>
      </c>
      <c r="L3" s="159"/>
      <c r="M3" s="88" t="s">
        <v>44</v>
      </c>
    </row>
    <row r="4" spans="1:13" ht="13.2" customHeight="1" x14ac:dyDescent="0.25">
      <c r="A4" s="208" t="s">
        <v>162</v>
      </c>
      <c r="B4" s="165"/>
      <c r="C4" s="165"/>
      <c r="D4" s="168"/>
      <c r="E4" s="209" t="s">
        <v>163</v>
      </c>
      <c r="F4" s="162"/>
      <c r="G4" s="162"/>
      <c r="H4" s="162"/>
      <c r="I4" s="162"/>
      <c r="J4" s="163"/>
      <c r="K4" s="164" t="s">
        <v>45</v>
      </c>
      <c r="L4" s="168"/>
      <c r="M4" s="89" t="s">
        <v>46</v>
      </c>
    </row>
    <row r="5" spans="1:13" ht="13.05" customHeight="1" x14ac:dyDescent="0.25">
      <c r="A5" s="206" t="s">
        <v>47</v>
      </c>
      <c r="B5" s="151"/>
      <c r="C5" s="151"/>
      <c r="D5" s="152"/>
      <c r="E5" s="207" t="s">
        <v>48</v>
      </c>
      <c r="F5" s="151"/>
      <c r="G5" s="151"/>
      <c r="H5" s="151"/>
      <c r="I5" s="151"/>
      <c r="J5" s="152"/>
      <c r="K5" s="207" t="s">
        <v>49</v>
      </c>
      <c r="L5" s="152"/>
      <c r="M5" s="90" t="s">
        <v>50</v>
      </c>
    </row>
    <row r="6" spans="1:13" ht="13.2" customHeight="1" x14ac:dyDescent="0.25">
      <c r="A6" s="208" t="s">
        <v>45</v>
      </c>
      <c r="B6" s="165"/>
      <c r="C6" s="165"/>
      <c r="D6" s="168"/>
      <c r="E6" s="209" t="s">
        <v>51</v>
      </c>
      <c r="F6" s="162"/>
      <c r="G6" s="162"/>
      <c r="H6" s="162"/>
      <c r="I6" s="162"/>
      <c r="J6" s="163"/>
      <c r="K6" s="164" t="s">
        <v>45</v>
      </c>
      <c r="L6" s="168"/>
      <c r="M6" s="89" t="s">
        <v>45</v>
      </c>
    </row>
    <row r="7" spans="1:13" ht="13.2" customHeight="1" x14ac:dyDescent="0.25">
      <c r="A7" s="224" t="s">
        <v>52</v>
      </c>
      <c r="B7" s="182"/>
      <c r="C7" s="182"/>
      <c r="D7" s="227" t="s">
        <v>56</v>
      </c>
      <c r="E7" s="228"/>
      <c r="F7" s="228"/>
      <c r="G7" s="229"/>
      <c r="H7" s="216" t="s">
        <v>59</v>
      </c>
      <c r="I7" s="182"/>
      <c r="J7" s="182"/>
      <c r="K7" s="182"/>
      <c r="L7" s="182"/>
      <c r="M7" s="91"/>
    </row>
    <row r="8" spans="1:13" ht="13.2" customHeight="1" x14ac:dyDescent="0.25">
      <c r="A8" s="224" t="s">
        <v>53</v>
      </c>
      <c r="B8" s="182"/>
      <c r="C8" s="182"/>
      <c r="D8" s="227" t="s">
        <v>57</v>
      </c>
      <c r="E8" s="228"/>
      <c r="F8" s="228"/>
      <c r="G8" s="229"/>
      <c r="H8" s="216" t="s">
        <v>60</v>
      </c>
      <c r="I8" s="182"/>
      <c r="J8" s="182"/>
      <c r="K8" s="182"/>
      <c r="L8" s="182"/>
      <c r="M8" s="92" t="str">
        <f>IF(M7=0,"",E28/M7)</f>
        <v/>
      </c>
    </row>
    <row r="9" spans="1:13" ht="13.05" customHeight="1" x14ac:dyDescent="0.25">
      <c r="A9" s="225" t="s">
        <v>54</v>
      </c>
      <c r="B9" s="182"/>
      <c r="C9" s="182"/>
      <c r="D9" s="230" t="s">
        <v>45</v>
      </c>
      <c r="E9" s="182"/>
      <c r="F9" s="182"/>
      <c r="G9" s="185"/>
      <c r="H9" s="216" t="s">
        <v>61</v>
      </c>
      <c r="I9" s="182"/>
      <c r="J9" s="182"/>
      <c r="K9" s="218" t="s">
        <v>45</v>
      </c>
      <c r="L9" s="182"/>
      <c r="M9" s="183"/>
    </row>
    <row r="10" spans="1:13" ht="13.2" customHeight="1" x14ac:dyDescent="0.25">
      <c r="A10" s="226" t="s">
        <v>55</v>
      </c>
      <c r="B10" s="151"/>
      <c r="C10" s="151"/>
      <c r="D10" s="219" t="s">
        <v>58</v>
      </c>
      <c r="E10" s="220"/>
      <c r="F10" s="220"/>
      <c r="G10" s="231"/>
      <c r="H10" s="217" t="s">
        <v>62</v>
      </c>
      <c r="I10" s="151"/>
      <c r="J10" s="219" t="s">
        <v>45</v>
      </c>
      <c r="K10" s="220"/>
      <c r="L10" s="220"/>
      <c r="M10" s="221"/>
    </row>
    <row r="11" spans="1:13" ht="13.8" customHeight="1" thickBot="1" x14ac:dyDescent="0.3">
      <c r="A11" s="213" t="s">
        <v>45</v>
      </c>
      <c r="B11" s="214"/>
      <c r="C11" s="214"/>
      <c r="D11" s="214"/>
      <c r="E11" s="214"/>
      <c r="F11" s="214"/>
      <c r="G11" s="215"/>
      <c r="H11" s="222" t="s">
        <v>45</v>
      </c>
      <c r="I11" s="214"/>
      <c r="J11" s="214"/>
      <c r="K11" s="214"/>
      <c r="L11" s="214"/>
      <c r="M11" s="223"/>
    </row>
    <row r="12" spans="1:13" ht="28.5" customHeight="1" thickBot="1" x14ac:dyDescent="0.3">
      <c r="A12" s="178" t="s">
        <v>63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80"/>
    </row>
    <row r="13" spans="1:13" ht="13.05" customHeight="1" x14ac:dyDescent="0.25">
      <c r="A13" s="233" t="s">
        <v>64</v>
      </c>
      <c r="B13" s="171"/>
      <c r="C13" s="171"/>
      <c r="D13" s="171"/>
      <c r="E13" s="171"/>
      <c r="F13" s="171"/>
      <c r="G13" s="233" t="s">
        <v>65</v>
      </c>
      <c r="H13" s="171"/>
      <c r="I13" s="171"/>
      <c r="J13" s="171"/>
      <c r="K13" s="171"/>
      <c r="L13" s="171"/>
      <c r="M13" s="234"/>
    </row>
    <row r="14" spans="1:13" ht="13.05" customHeight="1" x14ac:dyDescent="0.25">
      <c r="A14" s="235"/>
      <c r="B14" s="216" t="s">
        <v>66</v>
      </c>
      <c r="C14" s="182"/>
      <c r="D14" s="185"/>
      <c r="E14" s="186">
        <f>'REKAPITULACE #17'!C12</f>
        <v>0</v>
      </c>
      <c r="F14" s="182"/>
      <c r="G14" s="184" t="s">
        <v>80</v>
      </c>
      <c r="H14" s="237"/>
      <c r="I14" s="237"/>
      <c r="J14" s="238"/>
      <c r="K14" s="94"/>
      <c r="L14" s="95" t="s">
        <v>81</v>
      </c>
      <c r="M14" s="99">
        <f>E20*K14/100</f>
        <v>0</v>
      </c>
    </row>
    <row r="15" spans="1:13" ht="13.05" customHeight="1" x14ac:dyDescent="0.25">
      <c r="A15" s="236"/>
      <c r="B15" s="216" t="s">
        <v>67</v>
      </c>
      <c r="C15" s="182"/>
      <c r="D15" s="185"/>
      <c r="E15" s="186">
        <f>'REKAPITULACE #17'!D12</f>
        <v>0</v>
      </c>
      <c r="F15" s="182"/>
      <c r="G15" s="184" t="s">
        <v>82</v>
      </c>
      <c r="H15" s="237"/>
      <c r="I15" s="237"/>
      <c r="J15" s="238"/>
      <c r="K15" s="94"/>
      <c r="L15" s="95" t="s">
        <v>81</v>
      </c>
      <c r="M15" s="99">
        <f>E20*K15/100</f>
        <v>0</v>
      </c>
    </row>
    <row r="16" spans="1:13" ht="13.05" customHeight="1" x14ac:dyDescent="0.25">
      <c r="A16" s="98" t="s">
        <v>68</v>
      </c>
      <c r="B16" s="232" t="s">
        <v>69</v>
      </c>
      <c r="C16" s="182"/>
      <c r="D16" s="185"/>
      <c r="E16" s="186">
        <v>0</v>
      </c>
      <c r="F16" s="182"/>
      <c r="G16" s="184" t="s">
        <v>83</v>
      </c>
      <c r="H16" s="237"/>
      <c r="I16" s="237"/>
      <c r="J16" s="238"/>
      <c r="K16" s="94"/>
      <c r="L16" s="95" t="s">
        <v>81</v>
      </c>
      <c r="M16" s="99">
        <f>E20*K16/100</f>
        <v>0</v>
      </c>
    </row>
    <row r="17" spans="1:13" ht="13.05" customHeight="1" x14ac:dyDescent="0.25">
      <c r="A17" s="98" t="s">
        <v>31</v>
      </c>
      <c r="B17" s="232" t="s">
        <v>70</v>
      </c>
      <c r="C17" s="182"/>
      <c r="D17" s="185"/>
      <c r="E17" s="186">
        <f>'REKAPITULACE #17'!E10</f>
        <v>0</v>
      </c>
      <c r="F17" s="182"/>
      <c r="G17" s="184" t="s">
        <v>84</v>
      </c>
      <c r="H17" s="237"/>
      <c r="I17" s="237"/>
      <c r="J17" s="238"/>
      <c r="K17" s="94"/>
      <c r="L17" s="95" t="s">
        <v>81</v>
      </c>
      <c r="M17" s="99">
        <f>E20*K17/100</f>
        <v>0</v>
      </c>
    </row>
    <row r="18" spans="1:13" ht="13.05" customHeight="1" x14ac:dyDescent="0.25">
      <c r="A18" s="98" t="s">
        <v>71</v>
      </c>
      <c r="B18" s="232" t="s">
        <v>72</v>
      </c>
      <c r="C18" s="182"/>
      <c r="D18" s="185"/>
      <c r="E18" s="186">
        <v>0</v>
      </c>
      <c r="F18" s="182"/>
      <c r="G18" s="184" t="s">
        <v>85</v>
      </c>
      <c r="H18" s="237"/>
      <c r="I18" s="237"/>
      <c r="J18" s="238"/>
      <c r="K18" s="94"/>
      <c r="L18" s="95" t="s">
        <v>81</v>
      </c>
      <c r="M18" s="99">
        <f>E20*K18/100</f>
        <v>0</v>
      </c>
    </row>
    <row r="19" spans="1:13" ht="13.05" customHeight="1" x14ac:dyDescent="0.25">
      <c r="A19" s="98" t="s">
        <v>73</v>
      </c>
      <c r="B19" s="232" t="s">
        <v>74</v>
      </c>
      <c r="C19" s="182"/>
      <c r="D19" s="185"/>
      <c r="E19" s="186">
        <v>0</v>
      </c>
      <c r="F19" s="182"/>
      <c r="G19" s="184" t="s">
        <v>86</v>
      </c>
      <c r="H19" s="237"/>
      <c r="I19" s="237"/>
      <c r="J19" s="238"/>
      <c r="K19" s="94"/>
      <c r="L19" s="95" t="s">
        <v>81</v>
      </c>
      <c r="M19" s="99">
        <f>E20*K19/100</f>
        <v>0</v>
      </c>
    </row>
    <row r="20" spans="1:13" ht="13.05" customHeight="1" x14ac:dyDescent="0.25">
      <c r="A20" s="184" t="s">
        <v>75</v>
      </c>
      <c r="B20" s="237"/>
      <c r="C20" s="237"/>
      <c r="D20" s="238"/>
      <c r="E20" s="186">
        <f>SUM(E16:E19)</f>
        <v>0</v>
      </c>
      <c r="F20" s="182"/>
      <c r="G20" s="184" t="s">
        <v>87</v>
      </c>
      <c r="H20" s="237"/>
      <c r="I20" s="237"/>
      <c r="J20" s="238"/>
      <c r="K20" s="94"/>
      <c r="L20" s="95" t="s">
        <v>81</v>
      </c>
      <c r="M20" s="99">
        <f>E20*K20/100</f>
        <v>0</v>
      </c>
    </row>
    <row r="21" spans="1:13" ht="13.05" customHeight="1" x14ac:dyDescent="0.25">
      <c r="A21" s="184" t="s">
        <v>76</v>
      </c>
      <c r="B21" s="237"/>
      <c r="C21" s="237"/>
      <c r="D21" s="238"/>
      <c r="E21" s="186">
        <v>0</v>
      </c>
      <c r="F21" s="182"/>
      <c r="G21" s="184" t="s">
        <v>88</v>
      </c>
      <c r="H21" s="237"/>
      <c r="I21" s="237"/>
      <c r="J21" s="238"/>
      <c r="K21" s="94"/>
      <c r="L21" s="95" t="s">
        <v>81</v>
      </c>
      <c r="M21" s="99">
        <f>E20*K21/100</f>
        <v>0</v>
      </c>
    </row>
    <row r="22" spans="1:13" ht="13.05" customHeight="1" x14ac:dyDescent="0.25">
      <c r="A22" s="184" t="s">
        <v>77</v>
      </c>
      <c r="B22" s="237"/>
      <c r="C22" s="237"/>
      <c r="D22" s="238"/>
      <c r="E22" s="186">
        <v>0</v>
      </c>
      <c r="F22" s="182"/>
      <c r="G22" s="184" t="s">
        <v>89</v>
      </c>
      <c r="H22" s="237"/>
      <c r="I22" s="237"/>
      <c r="J22" s="238"/>
      <c r="K22" s="94"/>
      <c r="L22" s="95" t="s">
        <v>81</v>
      </c>
      <c r="M22" s="99">
        <f>E20*K22/100</f>
        <v>0</v>
      </c>
    </row>
    <row r="23" spans="1:13" ht="13.05" customHeight="1" thickBot="1" x14ac:dyDescent="0.3">
      <c r="A23" s="184" t="s">
        <v>78</v>
      </c>
      <c r="B23" s="237"/>
      <c r="C23" s="237"/>
      <c r="D23" s="238"/>
      <c r="E23" s="186">
        <v>0</v>
      </c>
      <c r="F23" s="182"/>
      <c r="G23" s="150"/>
      <c r="H23" s="153"/>
      <c r="I23" s="153"/>
      <c r="J23" s="239"/>
      <c r="K23" s="96"/>
      <c r="L23" s="97" t="s">
        <v>81</v>
      </c>
      <c r="M23" s="100">
        <f>E20*K23/100</f>
        <v>0</v>
      </c>
    </row>
    <row r="24" spans="1:13" ht="13.05" customHeight="1" x14ac:dyDescent="0.25">
      <c r="A24" s="184" t="s">
        <v>79</v>
      </c>
      <c r="B24" s="237"/>
      <c r="C24" s="237"/>
      <c r="D24" s="237"/>
      <c r="E24" s="186">
        <f>SUM(E20:E23)</f>
        <v>0</v>
      </c>
      <c r="F24" s="182"/>
      <c r="G24" s="233" t="s">
        <v>90</v>
      </c>
      <c r="H24" s="171"/>
      <c r="I24" s="171"/>
      <c r="J24" s="171"/>
      <c r="K24" s="171"/>
      <c r="L24" s="171"/>
      <c r="M24" s="240"/>
    </row>
    <row r="25" spans="1:13" ht="13.05" customHeight="1" x14ac:dyDescent="0.25">
      <c r="A25" s="184" t="s">
        <v>92</v>
      </c>
      <c r="B25" s="237"/>
      <c r="C25" s="237"/>
      <c r="D25" s="238"/>
      <c r="E25" s="186">
        <f>SUM(M14:M23)</f>
        <v>0</v>
      </c>
      <c r="F25" s="182"/>
      <c r="G25" s="184"/>
      <c r="H25" s="237"/>
      <c r="I25" s="237"/>
      <c r="J25" s="238"/>
      <c r="K25" s="94"/>
      <c r="L25" s="95" t="s">
        <v>81</v>
      </c>
      <c r="M25" s="99">
        <f>E20*K25/100</f>
        <v>0</v>
      </c>
    </row>
    <row r="26" spans="1:13" ht="13.05" customHeight="1" thickBot="1" x14ac:dyDescent="0.3">
      <c r="A26" s="184" t="s">
        <v>93</v>
      </c>
      <c r="B26" s="237"/>
      <c r="C26" s="237"/>
      <c r="D26" s="238"/>
      <c r="E26" s="186">
        <f>SUM(M25:M26)</f>
        <v>0</v>
      </c>
      <c r="F26" s="182"/>
      <c r="G26" s="150"/>
      <c r="H26" s="153"/>
      <c r="I26" s="153"/>
      <c r="J26" s="239"/>
      <c r="K26" s="96"/>
      <c r="L26" s="97" t="s">
        <v>81</v>
      </c>
      <c r="M26" s="100">
        <f>E20*K26/100</f>
        <v>0</v>
      </c>
    </row>
    <row r="27" spans="1:13" ht="13.05" customHeight="1" thickBot="1" x14ac:dyDescent="0.3">
      <c r="A27" s="150" t="s">
        <v>94</v>
      </c>
      <c r="B27" s="153"/>
      <c r="C27" s="153"/>
      <c r="D27" s="239"/>
      <c r="E27" s="248">
        <f>SUM(M28:M28)</f>
        <v>0</v>
      </c>
      <c r="F27" s="151"/>
      <c r="G27" s="233" t="s">
        <v>91</v>
      </c>
      <c r="H27" s="171"/>
      <c r="I27" s="171"/>
      <c r="J27" s="171"/>
      <c r="K27" s="171"/>
      <c r="L27" s="171"/>
      <c r="M27" s="240"/>
    </row>
    <row r="28" spans="1:13" ht="13.05" customHeight="1" thickBot="1" x14ac:dyDescent="0.3">
      <c r="A28" s="249" t="s">
        <v>95</v>
      </c>
      <c r="B28" s="250"/>
      <c r="C28" s="250"/>
      <c r="D28" s="251"/>
      <c r="E28" s="252">
        <f>SUM(E24:E27)</f>
        <v>0</v>
      </c>
      <c r="F28" s="158"/>
      <c r="G28" s="150"/>
      <c r="H28" s="153"/>
      <c r="I28" s="153"/>
      <c r="J28" s="239"/>
      <c r="K28" s="96"/>
      <c r="L28" s="97" t="s">
        <v>81</v>
      </c>
      <c r="M28" s="100">
        <f>E20*K28/100</f>
        <v>0</v>
      </c>
    </row>
    <row r="29" spans="1:13" s="3" customFormat="1" ht="13.05" customHeight="1" x14ac:dyDescent="0.25">
      <c r="A29" s="241" t="s">
        <v>96</v>
      </c>
      <c r="B29" s="242"/>
      <c r="C29" s="242"/>
      <c r="D29" s="243"/>
      <c r="E29" s="244" t="s">
        <v>97</v>
      </c>
      <c r="F29" s="242"/>
      <c r="G29" s="243"/>
      <c r="H29" s="244" t="s">
        <v>98</v>
      </c>
      <c r="I29" s="242"/>
      <c r="J29" s="242"/>
      <c r="K29" s="242"/>
      <c r="L29" s="242"/>
      <c r="M29" s="245"/>
    </row>
    <row r="30" spans="1:13" ht="13.05" customHeight="1" x14ac:dyDescent="0.25">
      <c r="A30" s="246" t="s">
        <v>45</v>
      </c>
      <c r="B30" s="151"/>
      <c r="C30" s="151"/>
      <c r="D30" s="152"/>
      <c r="E30" s="101" t="s">
        <v>99</v>
      </c>
      <c r="F30" s="153"/>
      <c r="G30" s="152"/>
      <c r="H30" s="101" t="s">
        <v>99</v>
      </c>
      <c r="I30" s="153"/>
      <c r="J30" s="151"/>
      <c r="K30" s="151"/>
      <c r="L30" s="151"/>
      <c r="M30" s="247"/>
    </row>
    <row r="31" spans="1:13" ht="13.05" customHeight="1" x14ac:dyDescent="0.25">
      <c r="A31" s="257" t="s">
        <v>100</v>
      </c>
      <c r="B31" s="197"/>
      <c r="C31" s="258"/>
      <c r="D31" s="198"/>
      <c r="E31" s="101" t="s">
        <v>100</v>
      </c>
      <c r="F31" s="258"/>
      <c r="G31" s="198"/>
      <c r="H31" s="101" t="s">
        <v>100</v>
      </c>
      <c r="I31" s="258"/>
      <c r="J31" s="197"/>
      <c r="K31" s="197"/>
      <c r="L31" s="197"/>
      <c r="M31" s="259"/>
    </row>
    <row r="32" spans="1:13" ht="13.05" customHeight="1" x14ac:dyDescent="0.25">
      <c r="A32" s="257"/>
      <c r="B32" s="197"/>
      <c r="C32" s="197"/>
      <c r="D32" s="198"/>
      <c r="E32" s="261" t="s">
        <v>101</v>
      </c>
      <c r="F32" s="197"/>
      <c r="G32" s="198"/>
      <c r="H32" s="261" t="s">
        <v>101</v>
      </c>
      <c r="I32" s="197"/>
      <c r="J32" s="197"/>
      <c r="K32" s="197"/>
      <c r="L32" s="197"/>
      <c r="M32" s="259"/>
    </row>
    <row r="33" spans="1:13" x14ac:dyDescent="0.25">
      <c r="A33" s="257"/>
      <c r="B33" s="258"/>
      <c r="C33" s="258"/>
      <c r="D33" s="260"/>
      <c r="E33" s="261"/>
      <c r="F33" s="258"/>
      <c r="G33" s="260"/>
      <c r="H33" s="261"/>
      <c r="I33" s="258"/>
      <c r="J33" s="258"/>
      <c r="K33" s="258"/>
      <c r="L33" s="258"/>
      <c r="M33" s="262"/>
    </row>
    <row r="34" spans="1:13" ht="56.25" customHeight="1" thickBot="1" x14ac:dyDescent="0.3">
      <c r="A34" s="257"/>
      <c r="B34" s="258"/>
      <c r="C34" s="258"/>
      <c r="D34" s="260"/>
      <c r="E34" s="261"/>
      <c r="F34" s="258"/>
      <c r="G34" s="260"/>
      <c r="H34" s="261"/>
      <c r="I34" s="258"/>
      <c r="J34" s="258"/>
      <c r="K34" s="258"/>
      <c r="L34" s="258"/>
      <c r="M34" s="262"/>
    </row>
    <row r="35" spans="1:13" ht="13.05" customHeight="1" x14ac:dyDescent="0.25">
      <c r="A35" s="170" t="s">
        <v>102</v>
      </c>
      <c r="B35" s="253"/>
      <c r="C35" s="253"/>
      <c r="D35" s="254"/>
      <c r="E35" s="255">
        <v>21</v>
      </c>
      <c r="F35" s="171"/>
      <c r="G35" s="103" t="s">
        <v>103</v>
      </c>
      <c r="H35" s="173">
        <f>E28-H37</f>
        <v>0</v>
      </c>
      <c r="I35" s="171"/>
      <c r="J35" s="171"/>
      <c r="K35" s="171"/>
      <c r="L35" s="171"/>
      <c r="M35" s="104" t="s">
        <v>104</v>
      </c>
    </row>
    <row r="36" spans="1:13" ht="13.05" customHeight="1" x14ac:dyDescent="0.25">
      <c r="A36" s="184" t="s">
        <v>105</v>
      </c>
      <c r="B36" s="237"/>
      <c r="C36" s="237"/>
      <c r="D36" s="238"/>
      <c r="E36" s="256">
        <v>21</v>
      </c>
      <c r="F36" s="182"/>
      <c r="G36" s="93" t="s">
        <v>103</v>
      </c>
      <c r="H36" s="186">
        <f>H35*E36/100</f>
        <v>0</v>
      </c>
      <c r="I36" s="182"/>
      <c r="J36" s="182"/>
      <c r="K36" s="182"/>
      <c r="L36" s="182"/>
      <c r="M36" s="105" t="s">
        <v>104</v>
      </c>
    </row>
    <row r="37" spans="1:13" ht="13.05" customHeight="1" x14ac:dyDescent="0.25">
      <c r="A37" s="184" t="s">
        <v>102</v>
      </c>
      <c r="B37" s="237"/>
      <c r="C37" s="237"/>
      <c r="D37" s="238"/>
      <c r="E37" s="256">
        <v>15</v>
      </c>
      <c r="F37" s="182"/>
      <c r="G37" s="93" t="s">
        <v>103</v>
      </c>
      <c r="H37" s="186">
        <v>0</v>
      </c>
      <c r="I37" s="266"/>
      <c r="J37" s="266"/>
      <c r="K37" s="266"/>
      <c r="L37" s="266"/>
      <c r="M37" s="105" t="s">
        <v>104</v>
      </c>
    </row>
    <row r="38" spans="1:13" ht="13.05" customHeight="1" x14ac:dyDescent="0.25">
      <c r="A38" s="184" t="s">
        <v>105</v>
      </c>
      <c r="B38" s="237"/>
      <c r="C38" s="237"/>
      <c r="D38" s="238"/>
      <c r="E38" s="256">
        <v>15</v>
      </c>
      <c r="F38" s="182"/>
      <c r="G38" s="93" t="s">
        <v>103</v>
      </c>
      <c r="H38" s="186">
        <f>H37*E38/100</f>
        <v>0</v>
      </c>
      <c r="I38" s="182"/>
      <c r="J38" s="182"/>
      <c r="K38" s="182"/>
      <c r="L38" s="182"/>
      <c r="M38" s="105" t="s">
        <v>104</v>
      </c>
    </row>
    <row r="39" spans="1:13" s="106" customFormat="1" ht="19.5" customHeight="1" thickBot="1" x14ac:dyDescent="0.3">
      <c r="A39" s="263" t="s">
        <v>106</v>
      </c>
      <c r="B39" s="264"/>
      <c r="C39" s="264"/>
      <c r="D39" s="264"/>
      <c r="E39" s="264"/>
      <c r="F39" s="264"/>
      <c r="G39" s="264"/>
      <c r="H39" s="265">
        <f>SUM(H35:H38)</f>
        <v>0</v>
      </c>
      <c r="I39" s="191"/>
      <c r="J39" s="191"/>
      <c r="K39" s="191"/>
      <c r="L39" s="191"/>
      <c r="M39" s="107" t="s">
        <v>104</v>
      </c>
    </row>
    <row r="40" spans="1:13" ht="13.05" customHeight="1" x14ac:dyDescent="0.25"/>
    <row r="41" spans="1:13" ht="13.05" customHeight="1" x14ac:dyDescent="0.25">
      <c r="A41" s="258" t="s">
        <v>107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</row>
  </sheetData>
  <mergeCells count="110"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A5:D5"/>
    <mergeCell ref="E5:J5"/>
    <mergeCell ref="K5:L5"/>
    <mergeCell ref="A6:D6"/>
    <mergeCell ref="K6:L6"/>
    <mergeCell ref="E6:J6"/>
    <mergeCell ref="A1:M1"/>
    <mergeCell ref="A2:M2"/>
    <mergeCell ref="A3:D3"/>
    <mergeCell ref="E3:J3"/>
    <mergeCell ref="K3:L3"/>
    <mergeCell ref="A4:D4"/>
    <mergeCell ref="K4:L4"/>
    <mergeCell ref="E4:J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2"/>
  <sheetViews>
    <sheetView workbookViewId="0">
      <selection activeCell="C6" sqref="C6:E6"/>
    </sheetView>
  </sheetViews>
  <sheetFormatPr defaultRowHeight="13.2" x14ac:dyDescent="0.25"/>
  <cols>
    <col min="1" max="1" width="3.88671875" customWidth="1"/>
    <col min="2" max="2" width="45.21875" customWidth="1"/>
    <col min="3" max="5" width="10.6640625" customWidth="1"/>
  </cols>
  <sheetData>
    <row r="1" spans="1:5" s="2" customFormat="1" ht="9.6" x14ac:dyDescent="0.2">
      <c r="A1" s="272" t="s">
        <v>0</v>
      </c>
      <c r="B1" s="272"/>
      <c r="C1" s="272"/>
      <c r="D1" s="272" t="s">
        <v>1</v>
      </c>
      <c r="E1" s="272"/>
    </row>
    <row r="2" spans="1:5" s="2" customFormat="1" ht="9.6" x14ac:dyDescent="0.2">
      <c r="A2" s="272" t="s">
        <v>154</v>
      </c>
      <c r="B2" s="272"/>
      <c r="C2" s="272"/>
      <c r="D2" s="272" t="s">
        <v>2</v>
      </c>
      <c r="E2" s="272"/>
    </row>
    <row r="3" spans="1:5" s="1" customFormat="1" ht="9.6" x14ac:dyDescent="0.2"/>
    <row r="4" spans="1:5" s="3" customFormat="1" x14ac:dyDescent="0.25">
      <c r="A4" s="273" t="s">
        <v>34</v>
      </c>
      <c r="B4" s="197"/>
      <c r="C4" s="197"/>
      <c r="D4" s="197"/>
      <c r="E4" s="197"/>
    </row>
    <row r="5" spans="1:5" s="1" customFormat="1" ht="10.199999999999999" thickBot="1" x14ac:dyDescent="0.25"/>
    <row r="6" spans="1:5" s="1" customFormat="1" ht="9.75" customHeight="1" x14ac:dyDescent="0.25">
      <c r="A6" s="267" t="s">
        <v>35</v>
      </c>
      <c r="B6" s="269" t="s">
        <v>36</v>
      </c>
      <c r="C6" s="271" t="s">
        <v>37</v>
      </c>
      <c r="D6" s="171"/>
      <c r="E6" s="234"/>
    </row>
    <row r="7" spans="1:5" s="1" customFormat="1" ht="9.75" customHeight="1" thickBot="1" x14ac:dyDescent="0.25">
      <c r="A7" s="268"/>
      <c r="B7" s="270"/>
      <c r="C7" s="70" t="s">
        <v>17</v>
      </c>
      <c r="D7" s="71" t="s">
        <v>22</v>
      </c>
      <c r="E7" s="72" t="s">
        <v>38</v>
      </c>
    </row>
    <row r="8" spans="1:5" s="16" customFormat="1" ht="10.199999999999999" x14ac:dyDescent="0.2">
      <c r="A8" s="73"/>
      <c r="B8" s="76" t="s">
        <v>109</v>
      </c>
      <c r="C8" s="74"/>
      <c r="D8" s="74"/>
      <c r="E8" s="75"/>
    </row>
    <row r="9" spans="1:5" s="16" customFormat="1" ht="10.199999999999999" x14ac:dyDescent="0.2">
      <c r="A9" s="77">
        <v>766</v>
      </c>
      <c r="B9" s="29" t="s">
        <v>161</v>
      </c>
      <c r="C9" s="78">
        <f>'ROZPOČET #17'!G14</f>
        <v>0</v>
      </c>
      <c r="D9" s="78">
        <f>'ROZPOČET #17'!I14</f>
        <v>0</v>
      </c>
      <c r="E9" s="79">
        <f>C9+D9</f>
        <v>0</v>
      </c>
    </row>
    <row r="10" spans="1:5" s="16" customFormat="1" ht="10.8" thickBot="1" x14ac:dyDescent="0.25">
      <c r="A10" s="80"/>
      <c r="B10" s="81" t="s">
        <v>137</v>
      </c>
      <c r="C10" s="82">
        <f>SUM(C9:C9)</f>
        <v>0</v>
      </c>
      <c r="D10" s="82">
        <f>SUM(D9:D9)</f>
        <v>0</v>
      </c>
      <c r="E10" s="83">
        <f>SUM(E9:E9)</f>
        <v>0</v>
      </c>
    </row>
    <row r="11" spans="1:5" s="1" customFormat="1" ht="10.199999999999999" thickBot="1" x14ac:dyDescent="0.25"/>
    <row r="12" spans="1:5" s="16" customFormat="1" ht="10.8" thickBot="1" x14ac:dyDescent="0.25">
      <c r="A12" s="84"/>
      <c r="B12" s="85" t="s">
        <v>39</v>
      </c>
      <c r="C12" s="86">
        <f>C10</f>
        <v>0</v>
      </c>
      <c r="D12" s="86">
        <f>D10</f>
        <v>0</v>
      </c>
      <c r="E12" s="87">
        <f>E10</f>
        <v>0</v>
      </c>
    </row>
  </sheetData>
  <mergeCells count="8">
    <mergeCell ref="A6:A7"/>
    <mergeCell ref="B6:B7"/>
    <mergeCell ref="C6:E6"/>
    <mergeCell ref="A1:C1"/>
    <mergeCell ref="D1:E1"/>
    <mergeCell ref="A2:C2"/>
    <mergeCell ref="D2:E2"/>
    <mergeCell ref="A4:E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16"/>
  <sheetViews>
    <sheetView topLeftCell="D1" workbookViewId="0">
      <selection activeCell="E12" sqref="E12"/>
    </sheetView>
  </sheetViews>
  <sheetFormatPr defaultRowHeight="13.2" x14ac:dyDescent="0.25"/>
  <cols>
    <col min="1" max="1" width="3.77734375" customWidth="1"/>
    <col min="2" max="2" width="11.109375" customWidth="1"/>
    <col min="3" max="3" width="43.44140625" customWidth="1"/>
    <col min="4" max="4" width="4.44140625" customWidth="1"/>
    <col min="5" max="5" width="8.77734375" customWidth="1"/>
    <col min="6" max="9" width="10.6640625" customWidth="1"/>
    <col min="10" max="11" width="9.109375" customWidth="1"/>
    <col min="12" max="12" width="13.21875" customWidth="1"/>
  </cols>
  <sheetData>
    <row r="1" spans="1:12" s="2" customFormat="1" ht="9.6" x14ac:dyDescent="0.2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 t="s">
        <v>1</v>
      </c>
      <c r="L1" s="272"/>
    </row>
    <row r="2" spans="1:12" s="2" customFormat="1" ht="9.6" x14ac:dyDescent="0.2">
      <c r="A2" s="272" t="s">
        <v>154</v>
      </c>
      <c r="B2" s="272"/>
      <c r="C2" s="272"/>
      <c r="D2" s="272"/>
      <c r="E2" s="272"/>
      <c r="F2" s="272"/>
      <c r="G2" s="272"/>
      <c r="H2" s="272"/>
      <c r="I2" s="272"/>
      <c r="J2" s="272"/>
      <c r="K2" s="272" t="s">
        <v>2</v>
      </c>
      <c r="L2" s="272"/>
    </row>
    <row r="3" spans="1:12" s="1" customFormat="1" ht="9.6" x14ac:dyDescent="0.2"/>
    <row r="4" spans="1:12" x14ac:dyDescent="0.25">
      <c r="A4" s="273" t="s">
        <v>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s="1" customFormat="1" ht="10.199999999999999" thickBot="1" x14ac:dyDescent="0.25"/>
    <row r="6" spans="1:12" s="1" customFormat="1" ht="9.75" customHeight="1" x14ac:dyDescent="0.25">
      <c r="A6" s="5" t="s">
        <v>4</v>
      </c>
      <c r="B6" s="274" t="s">
        <v>8</v>
      </c>
      <c r="C6" s="274" t="s">
        <v>10</v>
      </c>
      <c r="D6" s="274" t="s">
        <v>12</v>
      </c>
      <c r="E6" s="274" t="s">
        <v>14</v>
      </c>
      <c r="F6" s="275" t="s">
        <v>16</v>
      </c>
      <c r="G6" s="171"/>
      <c r="H6" s="171"/>
      <c r="I6" s="171"/>
      <c r="J6" s="274" t="s">
        <v>25</v>
      </c>
      <c r="K6" s="158"/>
      <c r="L6" s="278" t="s">
        <v>28</v>
      </c>
    </row>
    <row r="7" spans="1:12" s="1" customFormat="1" ht="9.75" customHeight="1" x14ac:dyDescent="0.25">
      <c r="A7" s="6" t="s">
        <v>5</v>
      </c>
      <c r="B7" s="196"/>
      <c r="C7" s="196"/>
      <c r="D7" s="196"/>
      <c r="E7" s="196"/>
      <c r="F7" s="276" t="s">
        <v>17</v>
      </c>
      <c r="G7" s="151"/>
      <c r="H7" s="277" t="s">
        <v>22</v>
      </c>
      <c r="I7" s="151"/>
      <c r="J7" s="196"/>
      <c r="K7" s="197"/>
      <c r="L7" s="279"/>
    </row>
    <row r="8" spans="1:12" s="1" customFormat="1" ht="9.75" customHeight="1" x14ac:dyDescent="0.2">
      <c r="A8" s="6" t="s">
        <v>6</v>
      </c>
      <c r="B8" s="196"/>
      <c r="C8" s="196"/>
      <c r="D8" s="196"/>
      <c r="E8" s="196"/>
      <c r="F8" s="9" t="s">
        <v>18</v>
      </c>
      <c r="G8" s="11" t="s">
        <v>20</v>
      </c>
      <c r="H8" s="13" t="s">
        <v>18</v>
      </c>
      <c r="I8" s="11" t="s">
        <v>20</v>
      </c>
      <c r="J8" s="13" t="s">
        <v>18</v>
      </c>
      <c r="K8" s="11" t="s">
        <v>20</v>
      </c>
      <c r="L8" s="279"/>
    </row>
    <row r="9" spans="1:12" s="1" customFormat="1" ht="9.75" customHeight="1" thickBot="1" x14ac:dyDescent="0.25">
      <c r="A9" s="7" t="s">
        <v>7</v>
      </c>
      <c r="B9" s="8" t="s">
        <v>9</v>
      </c>
      <c r="C9" s="8" t="s">
        <v>11</v>
      </c>
      <c r="D9" s="8" t="s">
        <v>13</v>
      </c>
      <c r="E9" s="8" t="s">
        <v>15</v>
      </c>
      <c r="F9" s="10" t="s">
        <v>19</v>
      </c>
      <c r="G9" s="12" t="s">
        <v>21</v>
      </c>
      <c r="H9" s="14" t="s">
        <v>23</v>
      </c>
      <c r="I9" s="12" t="s">
        <v>24</v>
      </c>
      <c r="J9" s="14" t="s">
        <v>26</v>
      </c>
      <c r="K9" s="12" t="s">
        <v>27</v>
      </c>
      <c r="L9" s="15" t="s">
        <v>29</v>
      </c>
    </row>
    <row r="10" spans="1:12" s="17" customFormat="1" ht="10.199999999999999" x14ac:dyDescent="0.2">
      <c r="A10" s="19"/>
      <c r="B10" s="18"/>
      <c r="C10" s="20" t="s">
        <v>109</v>
      </c>
      <c r="D10" s="18"/>
      <c r="E10" s="18"/>
      <c r="F10" s="21"/>
      <c r="G10" s="22"/>
      <c r="H10" s="23"/>
      <c r="J10" s="23"/>
      <c r="L10" s="24"/>
    </row>
    <row r="11" spans="1:12" s="17" customFormat="1" ht="10.199999999999999" x14ac:dyDescent="0.2">
      <c r="A11" s="27"/>
      <c r="B11" s="28" t="s">
        <v>155</v>
      </c>
      <c r="C11" s="29" t="s">
        <v>156</v>
      </c>
      <c r="D11" s="26"/>
      <c r="E11" s="26"/>
      <c r="F11" s="30"/>
      <c r="G11" s="31"/>
      <c r="H11" s="32"/>
      <c r="I11" s="25"/>
      <c r="J11" s="32"/>
      <c r="K11" s="25"/>
      <c r="L11" s="33"/>
    </row>
    <row r="12" spans="1:12" s="1" customFormat="1" ht="19.2" x14ac:dyDescent="0.2">
      <c r="A12" s="34">
        <v>1</v>
      </c>
      <c r="B12" s="35" t="s">
        <v>157</v>
      </c>
      <c r="C12" s="36" t="s">
        <v>158</v>
      </c>
      <c r="D12" s="37" t="s">
        <v>150</v>
      </c>
      <c r="E12" s="41">
        <v>14.5</v>
      </c>
      <c r="F12" s="39"/>
      <c r="G12" s="40">
        <f>E12*F12</f>
        <v>0</v>
      </c>
      <c r="H12" s="41"/>
      <c r="I12" s="40">
        <f>E12*H12</f>
        <v>0</v>
      </c>
      <c r="J12" s="42">
        <v>5.8208000000000001E-4</v>
      </c>
      <c r="K12" s="43">
        <f>E12*J12</f>
        <v>8.4401600000000004E-3</v>
      </c>
      <c r="L12" s="44" t="s">
        <v>30</v>
      </c>
    </row>
    <row r="13" spans="1:12" s="1" customFormat="1" ht="9.6" x14ac:dyDescent="0.2">
      <c r="A13" s="4"/>
      <c r="B13" s="111" t="s">
        <v>143</v>
      </c>
      <c r="C13" s="112" t="s">
        <v>159</v>
      </c>
      <c r="D13" s="109"/>
      <c r="E13" s="109"/>
      <c r="F13" s="4"/>
      <c r="G13" s="109"/>
      <c r="H13" s="109"/>
      <c r="I13" s="109"/>
      <c r="J13" s="109"/>
      <c r="K13" s="109"/>
      <c r="L13" s="110"/>
    </row>
    <row r="14" spans="1:12" s="17" customFormat="1" ht="10.8" thickBot="1" x14ac:dyDescent="0.25">
      <c r="A14" s="45"/>
      <c r="B14" s="47">
        <v>766</v>
      </c>
      <c r="C14" s="48" t="s">
        <v>160</v>
      </c>
      <c r="D14" s="46"/>
      <c r="E14" s="46"/>
      <c r="F14" s="49"/>
      <c r="G14" s="51">
        <f>SUM(G12:G13)</f>
        <v>0</v>
      </c>
      <c r="H14" s="50"/>
      <c r="I14" s="63">
        <f>SUM(I12:I13)</f>
        <v>0</v>
      </c>
      <c r="J14" s="50"/>
      <c r="K14" s="64">
        <f>SUM(K12:K13)</f>
        <v>8.4401600000000004E-3</v>
      </c>
      <c r="L14" s="52"/>
    </row>
    <row r="15" spans="1:12" ht="13.8" thickBo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</row>
    <row r="16" spans="1:12" s="17" customFormat="1" ht="13.8" thickBot="1" x14ac:dyDescent="0.3">
      <c r="A16" s="66"/>
      <c r="B16" s="67"/>
      <c r="C16" s="69" t="s">
        <v>33</v>
      </c>
      <c r="D16" s="68"/>
      <c r="E16" s="68"/>
      <c r="F16" s="68"/>
      <c r="G16" s="68"/>
      <c r="H16" s="68"/>
      <c r="I16" s="68"/>
      <c r="J16" s="68"/>
      <c r="K16" s="280">
        <f>'KRYCÍ LIST #17'!E20</f>
        <v>0</v>
      </c>
      <c r="L16" s="180"/>
    </row>
  </sheetData>
  <mergeCells count="15">
    <mergeCell ref="J6:K7"/>
    <mergeCell ref="L6:L8"/>
    <mergeCell ref="K16:L16"/>
    <mergeCell ref="A1:J1"/>
    <mergeCell ref="K1:L1"/>
    <mergeCell ref="A2:J2"/>
    <mergeCell ref="K2:L2"/>
    <mergeCell ref="A4:L4"/>
    <mergeCell ref="B6:B8"/>
    <mergeCell ref="C6:C8"/>
    <mergeCell ref="D6:D8"/>
    <mergeCell ref="E6:E8"/>
    <mergeCell ref="F6:I6"/>
    <mergeCell ref="F7:G7"/>
    <mergeCell ref="H7:I7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41"/>
  <sheetViews>
    <sheetView workbookViewId="0">
      <selection activeCell="A3" sqref="A3:D3"/>
    </sheetView>
  </sheetViews>
  <sheetFormatPr defaultRowHeight="13.2" x14ac:dyDescent="0.25"/>
  <cols>
    <col min="1" max="1" width="2.109375" customWidth="1"/>
    <col min="2" max="2" width="4.5546875" customWidth="1"/>
    <col min="3" max="3" width="4.33203125" customWidth="1"/>
    <col min="4" max="4" width="6.6640625" customWidth="1"/>
    <col min="5" max="5" width="6.44140625" customWidth="1"/>
    <col min="6" max="6" width="9.5546875" customWidth="1"/>
    <col min="7" max="7" width="12.33203125" customWidth="1"/>
    <col min="8" max="8" width="6.44140625" customWidth="1"/>
    <col min="9" max="9" width="2.44140625" customWidth="1"/>
    <col min="10" max="10" width="5" customWidth="1"/>
    <col min="11" max="11" width="11.88671875" customWidth="1"/>
    <col min="12" max="12" width="2.33203125" customWidth="1"/>
    <col min="13" max="13" width="13.5546875" customWidth="1"/>
  </cols>
  <sheetData>
    <row r="1" spans="1:13" ht="18.45" customHeight="1" x14ac:dyDescent="0.3">
      <c r="A1" s="210" t="s">
        <v>40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10.050000000000001" customHeight="1" thickBot="1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05" customHeight="1" x14ac:dyDescent="0.25">
      <c r="A3" s="211" t="s">
        <v>41</v>
      </c>
      <c r="B3" s="158"/>
      <c r="C3" s="158"/>
      <c r="D3" s="159"/>
      <c r="E3" s="212" t="s">
        <v>42</v>
      </c>
      <c r="F3" s="158"/>
      <c r="G3" s="158"/>
      <c r="H3" s="158"/>
      <c r="I3" s="158"/>
      <c r="J3" s="159"/>
      <c r="K3" s="212" t="s">
        <v>43</v>
      </c>
      <c r="L3" s="159"/>
      <c r="M3" s="88" t="s">
        <v>44</v>
      </c>
    </row>
    <row r="4" spans="1:13" ht="13.2" customHeight="1" x14ac:dyDescent="0.25">
      <c r="A4" s="208" t="s">
        <v>138</v>
      </c>
      <c r="B4" s="165"/>
      <c r="C4" s="165"/>
      <c r="D4" s="168"/>
      <c r="E4" s="209" t="s">
        <v>139</v>
      </c>
      <c r="F4" s="162"/>
      <c r="G4" s="162"/>
      <c r="H4" s="162"/>
      <c r="I4" s="162"/>
      <c r="J4" s="163"/>
      <c r="K4" s="164" t="s">
        <v>45</v>
      </c>
      <c r="L4" s="168"/>
      <c r="M4" s="89" t="s">
        <v>46</v>
      </c>
    </row>
    <row r="5" spans="1:13" ht="13.05" customHeight="1" x14ac:dyDescent="0.25">
      <c r="A5" s="206" t="s">
        <v>47</v>
      </c>
      <c r="B5" s="151"/>
      <c r="C5" s="151"/>
      <c r="D5" s="152"/>
      <c r="E5" s="207" t="s">
        <v>48</v>
      </c>
      <c r="F5" s="151"/>
      <c r="G5" s="151"/>
      <c r="H5" s="151"/>
      <c r="I5" s="151"/>
      <c r="J5" s="152"/>
      <c r="K5" s="207" t="s">
        <v>49</v>
      </c>
      <c r="L5" s="152"/>
      <c r="M5" s="90" t="s">
        <v>50</v>
      </c>
    </row>
    <row r="6" spans="1:13" ht="13.2" customHeight="1" x14ac:dyDescent="0.25">
      <c r="A6" s="208" t="s">
        <v>45</v>
      </c>
      <c r="B6" s="165"/>
      <c r="C6" s="165"/>
      <c r="D6" s="168"/>
      <c r="E6" s="209" t="s">
        <v>51</v>
      </c>
      <c r="F6" s="162"/>
      <c r="G6" s="162"/>
      <c r="H6" s="162"/>
      <c r="I6" s="162"/>
      <c r="J6" s="163"/>
      <c r="K6" s="164" t="s">
        <v>45</v>
      </c>
      <c r="L6" s="168"/>
      <c r="M6" s="89" t="s">
        <v>45</v>
      </c>
    </row>
    <row r="7" spans="1:13" ht="13.2" customHeight="1" x14ac:dyDescent="0.25">
      <c r="A7" s="224" t="s">
        <v>52</v>
      </c>
      <c r="B7" s="182"/>
      <c r="C7" s="182"/>
      <c r="D7" s="227" t="s">
        <v>56</v>
      </c>
      <c r="E7" s="228"/>
      <c r="F7" s="228"/>
      <c r="G7" s="229"/>
      <c r="H7" s="216" t="s">
        <v>59</v>
      </c>
      <c r="I7" s="182"/>
      <c r="J7" s="182"/>
      <c r="K7" s="182"/>
      <c r="L7" s="182"/>
      <c r="M7" s="91"/>
    </row>
    <row r="8" spans="1:13" ht="13.2" customHeight="1" x14ac:dyDescent="0.25">
      <c r="A8" s="224" t="s">
        <v>53</v>
      </c>
      <c r="B8" s="182"/>
      <c r="C8" s="182"/>
      <c r="D8" s="227" t="s">
        <v>57</v>
      </c>
      <c r="E8" s="228"/>
      <c r="F8" s="228"/>
      <c r="G8" s="229"/>
      <c r="H8" s="216" t="s">
        <v>60</v>
      </c>
      <c r="I8" s="182"/>
      <c r="J8" s="182"/>
      <c r="K8" s="182"/>
      <c r="L8" s="182"/>
      <c r="M8" s="92" t="str">
        <f>IF(M7=0,"",E28/M7)</f>
        <v/>
      </c>
    </row>
    <row r="9" spans="1:13" ht="13.05" customHeight="1" x14ac:dyDescent="0.25">
      <c r="A9" s="225" t="s">
        <v>54</v>
      </c>
      <c r="B9" s="182"/>
      <c r="C9" s="182"/>
      <c r="D9" s="230" t="s">
        <v>45</v>
      </c>
      <c r="E9" s="182"/>
      <c r="F9" s="182"/>
      <c r="G9" s="185"/>
      <c r="H9" s="216" t="s">
        <v>61</v>
      </c>
      <c r="I9" s="182"/>
      <c r="J9" s="182"/>
      <c r="K9" s="218" t="s">
        <v>45</v>
      </c>
      <c r="L9" s="182"/>
      <c r="M9" s="183"/>
    </row>
    <row r="10" spans="1:13" ht="13.2" customHeight="1" x14ac:dyDescent="0.25">
      <c r="A10" s="226" t="s">
        <v>55</v>
      </c>
      <c r="B10" s="151"/>
      <c r="C10" s="151"/>
      <c r="D10" s="219" t="s">
        <v>58</v>
      </c>
      <c r="E10" s="220"/>
      <c r="F10" s="220"/>
      <c r="G10" s="231"/>
      <c r="H10" s="217" t="s">
        <v>62</v>
      </c>
      <c r="I10" s="151"/>
      <c r="J10" s="219" t="s">
        <v>45</v>
      </c>
      <c r="K10" s="220"/>
      <c r="L10" s="220"/>
      <c r="M10" s="221"/>
    </row>
    <row r="11" spans="1:13" ht="13.8" customHeight="1" thickBot="1" x14ac:dyDescent="0.3">
      <c r="A11" s="213" t="s">
        <v>45</v>
      </c>
      <c r="B11" s="214"/>
      <c r="C11" s="214"/>
      <c r="D11" s="214"/>
      <c r="E11" s="214"/>
      <c r="F11" s="214"/>
      <c r="G11" s="215"/>
      <c r="H11" s="222" t="s">
        <v>45</v>
      </c>
      <c r="I11" s="214"/>
      <c r="J11" s="214"/>
      <c r="K11" s="214"/>
      <c r="L11" s="214"/>
      <c r="M11" s="223"/>
    </row>
    <row r="12" spans="1:13" ht="28.5" customHeight="1" thickBot="1" x14ac:dyDescent="0.3">
      <c r="A12" s="178" t="s">
        <v>63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80"/>
    </row>
    <row r="13" spans="1:13" ht="13.05" customHeight="1" x14ac:dyDescent="0.25">
      <c r="A13" s="233" t="s">
        <v>64</v>
      </c>
      <c r="B13" s="171"/>
      <c r="C13" s="171"/>
      <c r="D13" s="171"/>
      <c r="E13" s="171"/>
      <c r="F13" s="171"/>
      <c r="G13" s="233" t="s">
        <v>65</v>
      </c>
      <c r="H13" s="171"/>
      <c r="I13" s="171"/>
      <c r="J13" s="171"/>
      <c r="K13" s="171"/>
      <c r="L13" s="171"/>
      <c r="M13" s="234"/>
    </row>
    <row r="14" spans="1:13" ht="13.05" customHeight="1" x14ac:dyDescent="0.25">
      <c r="A14" s="235"/>
      <c r="B14" s="216" t="s">
        <v>66</v>
      </c>
      <c r="C14" s="182"/>
      <c r="D14" s="185"/>
      <c r="E14" s="186">
        <f>'REKAPITULACE #23'!C12</f>
        <v>0</v>
      </c>
      <c r="F14" s="182"/>
      <c r="G14" s="184" t="s">
        <v>80</v>
      </c>
      <c r="H14" s="237"/>
      <c r="I14" s="237"/>
      <c r="J14" s="238"/>
      <c r="K14" s="94"/>
      <c r="L14" s="95" t="s">
        <v>81</v>
      </c>
      <c r="M14" s="99">
        <f>E20*K14/100</f>
        <v>0</v>
      </c>
    </row>
    <row r="15" spans="1:13" ht="13.05" customHeight="1" x14ac:dyDescent="0.25">
      <c r="A15" s="236"/>
      <c r="B15" s="216" t="s">
        <v>67</v>
      </c>
      <c r="C15" s="182"/>
      <c r="D15" s="185"/>
      <c r="E15" s="186">
        <f>'REKAPITULACE #23'!D12</f>
        <v>0</v>
      </c>
      <c r="F15" s="182"/>
      <c r="G15" s="184" t="s">
        <v>82</v>
      </c>
      <c r="H15" s="237"/>
      <c r="I15" s="237"/>
      <c r="J15" s="238"/>
      <c r="K15" s="94"/>
      <c r="L15" s="95" t="s">
        <v>81</v>
      </c>
      <c r="M15" s="99">
        <f>E20*K15/100</f>
        <v>0</v>
      </c>
    </row>
    <row r="16" spans="1:13" ht="13.05" customHeight="1" x14ac:dyDescent="0.25">
      <c r="A16" s="98" t="s">
        <v>68</v>
      </c>
      <c r="B16" s="232" t="s">
        <v>69</v>
      </c>
      <c r="C16" s="182"/>
      <c r="D16" s="185"/>
      <c r="E16" s="186">
        <v>0</v>
      </c>
      <c r="F16" s="182"/>
      <c r="G16" s="184" t="s">
        <v>83</v>
      </c>
      <c r="H16" s="237"/>
      <c r="I16" s="237"/>
      <c r="J16" s="238"/>
      <c r="K16" s="94"/>
      <c r="L16" s="95" t="s">
        <v>81</v>
      </c>
      <c r="M16" s="99">
        <f>E20*K16/100</f>
        <v>0</v>
      </c>
    </row>
    <row r="17" spans="1:13" ht="13.05" customHeight="1" x14ac:dyDescent="0.25">
      <c r="A17" s="98" t="s">
        <v>31</v>
      </c>
      <c r="B17" s="232" t="s">
        <v>70</v>
      </c>
      <c r="C17" s="182"/>
      <c r="D17" s="185"/>
      <c r="E17" s="186">
        <f>'REKAPITULACE #23'!E10</f>
        <v>0</v>
      </c>
      <c r="F17" s="182"/>
      <c r="G17" s="184" t="s">
        <v>84</v>
      </c>
      <c r="H17" s="237"/>
      <c r="I17" s="237"/>
      <c r="J17" s="238"/>
      <c r="K17" s="94"/>
      <c r="L17" s="95" t="s">
        <v>81</v>
      </c>
      <c r="M17" s="99">
        <f>E20*K17/100</f>
        <v>0</v>
      </c>
    </row>
    <row r="18" spans="1:13" ht="13.05" customHeight="1" x14ac:dyDescent="0.25">
      <c r="A18" s="98" t="s">
        <v>71</v>
      </c>
      <c r="B18" s="232" t="s">
        <v>72</v>
      </c>
      <c r="C18" s="182"/>
      <c r="D18" s="185"/>
      <c r="E18" s="186">
        <v>0</v>
      </c>
      <c r="F18" s="182"/>
      <c r="G18" s="184" t="s">
        <v>85</v>
      </c>
      <c r="H18" s="237"/>
      <c r="I18" s="237"/>
      <c r="J18" s="238"/>
      <c r="K18" s="94"/>
      <c r="L18" s="95" t="s">
        <v>81</v>
      </c>
      <c r="M18" s="99">
        <f>E20*K18/100</f>
        <v>0</v>
      </c>
    </row>
    <row r="19" spans="1:13" ht="13.05" customHeight="1" x14ac:dyDescent="0.25">
      <c r="A19" s="98" t="s">
        <v>73</v>
      </c>
      <c r="B19" s="232" t="s">
        <v>74</v>
      </c>
      <c r="C19" s="182"/>
      <c r="D19" s="185"/>
      <c r="E19" s="186">
        <v>0</v>
      </c>
      <c r="F19" s="182"/>
      <c r="G19" s="184" t="s">
        <v>86</v>
      </c>
      <c r="H19" s="237"/>
      <c r="I19" s="237"/>
      <c r="J19" s="238"/>
      <c r="K19" s="94"/>
      <c r="L19" s="95" t="s">
        <v>81</v>
      </c>
      <c r="M19" s="99">
        <f>E20*K19/100</f>
        <v>0</v>
      </c>
    </row>
    <row r="20" spans="1:13" ht="13.05" customHeight="1" x14ac:dyDescent="0.25">
      <c r="A20" s="184" t="s">
        <v>75</v>
      </c>
      <c r="B20" s="237"/>
      <c r="C20" s="237"/>
      <c r="D20" s="238"/>
      <c r="E20" s="186">
        <f>SUM(E16:E19)</f>
        <v>0</v>
      </c>
      <c r="F20" s="182"/>
      <c r="G20" s="184" t="s">
        <v>87</v>
      </c>
      <c r="H20" s="237"/>
      <c r="I20" s="237"/>
      <c r="J20" s="238"/>
      <c r="K20" s="94"/>
      <c r="L20" s="95" t="s">
        <v>81</v>
      </c>
      <c r="M20" s="99">
        <f>E20*K20/100</f>
        <v>0</v>
      </c>
    </row>
    <row r="21" spans="1:13" ht="13.05" customHeight="1" x14ac:dyDescent="0.25">
      <c r="A21" s="184" t="s">
        <v>76</v>
      </c>
      <c r="B21" s="237"/>
      <c r="C21" s="237"/>
      <c r="D21" s="238"/>
      <c r="E21" s="186">
        <v>0</v>
      </c>
      <c r="F21" s="182"/>
      <c r="G21" s="184" t="s">
        <v>88</v>
      </c>
      <c r="H21" s="237"/>
      <c r="I21" s="237"/>
      <c r="J21" s="238"/>
      <c r="K21" s="94"/>
      <c r="L21" s="95" t="s">
        <v>81</v>
      </c>
      <c r="M21" s="99">
        <f>E20*K21/100</f>
        <v>0</v>
      </c>
    </row>
    <row r="22" spans="1:13" ht="13.05" customHeight="1" x14ac:dyDescent="0.25">
      <c r="A22" s="184" t="s">
        <v>77</v>
      </c>
      <c r="B22" s="237"/>
      <c r="C22" s="237"/>
      <c r="D22" s="238"/>
      <c r="E22" s="186">
        <v>0</v>
      </c>
      <c r="F22" s="182"/>
      <c r="G22" s="184" t="s">
        <v>89</v>
      </c>
      <c r="H22" s="237"/>
      <c r="I22" s="237"/>
      <c r="J22" s="238"/>
      <c r="K22" s="94"/>
      <c r="L22" s="95" t="s">
        <v>81</v>
      </c>
      <c r="M22" s="99">
        <f>E20*K22/100</f>
        <v>0</v>
      </c>
    </row>
    <row r="23" spans="1:13" ht="13.05" customHeight="1" thickBot="1" x14ac:dyDescent="0.3">
      <c r="A23" s="184" t="s">
        <v>78</v>
      </c>
      <c r="B23" s="237"/>
      <c r="C23" s="237"/>
      <c r="D23" s="238"/>
      <c r="E23" s="186">
        <v>0</v>
      </c>
      <c r="F23" s="182"/>
      <c r="G23" s="150"/>
      <c r="H23" s="153"/>
      <c r="I23" s="153"/>
      <c r="J23" s="239"/>
      <c r="K23" s="96"/>
      <c r="L23" s="97" t="s">
        <v>81</v>
      </c>
      <c r="M23" s="100">
        <f>E20*K23/100</f>
        <v>0</v>
      </c>
    </row>
    <row r="24" spans="1:13" ht="13.05" customHeight="1" x14ac:dyDescent="0.25">
      <c r="A24" s="184" t="s">
        <v>79</v>
      </c>
      <c r="B24" s="237"/>
      <c r="C24" s="237"/>
      <c r="D24" s="237"/>
      <c r="E24" s="186">
        <f>SUM(E20:E23)</f>
        <v>0</v>
      </c>
      <c r="F24" s="182"/>
      <c r="G24" s="233" t="s">
        <v>90</v>
      </c>
      <c r="H24" s="171"/>
      <c r="I24" s="171"/>
      <c r="J24" s="171"/>
      <c r="K24" s="171"/>
      <c r="L24" s="171"/>
      <c r="M24" s="240"/>
    </row>
    <row r="25" spans="1:13" ht="13.05" customHeight="1" x14ac:dyDescent="0.25">
      <c r="A25" s="184" t="s">
        <v>92</v>
      </c>
      <c r="B25" s="237"/>
      <c r="C25" s="237"/>
      <c r="D25" s="238"/>
      <c r="E25" s="186">
        <f>SUM(M14:M23)</f>
        <v>0</v>
      </c>
      <c r="F25" s="182"/>
      <c r="G25" s="184"/>
      <c r="H25" s="237"/>
      <c r="I25" s="237"/>
      <c r="J25" s="238"/>
      <c r="K25" s="94"/>
      <c r="L25" s="95" t="s">
        <v>81</v>
      </c>
      <c r="M25" s="99">
        <f>E20*K25/100</f>
        <v>0</v>
      </c>
    </row>
    <row r="26" spans="1:13" ht="13.05" customHeight="1" thickBot="1" x14ac:dyDescent="0.3">
      <c r="A26" s="184" t="s">
        <v>93</v>
      </c>
      <c r="B26" s="237"/>
      <c r="C26" s="237"/>
      <c r="D26" s="238"/>
      <c r="E26" s="186">
        <f>SUM(M25:M26)</f>
        <v>0</v>
      </c>
      <c r="F26" s="182"/>
      <c r="G26" s="150"/>
      <c r="H26" s="153"/>
      <c r="I26" s="153"/>
      <c r="J26" s="239"/>
      <c r="K26" s="96"/>
      <c r="L26" s="97" t="s">
        <v>81</v>
      </c>
      <c r="M26" s="100">
        <f>E20*K26/100</f>
        <v>0</v>
      </c>
    </row>
    <row r="27" spans="1:13" ht="13.05" customHeight="1" thickBot="1" x14ac:dyDescent="0.3">
      <c r="A27" s="150" t="s">
        <v>94</v>
      </c>
      <c r="B27" s="153"/>
      <c r="C27" s="153"/>
      <c r="D27" s="239"/>
      <c r="E27" s="248">
        <f>SUM(M28:M28)</f>
        <v>0</v>
      </c>
      <c r="F27" s="151"/>
      <c r="G27" s="233" t="s">
        <v>91</v>
      </c>
      <c r="H27" s="171"/>
      <c r="I27" s="171"/>
      <c r="J27" s="171"/>
      <c r="K27" s="171"/>
      <c r="L27" s="171"/>
      <c r="M27" s="240"/>
    </row>
    <row r="28" spans="1:13" ht="13.05" customHeight="1" thickBot="1" x14ac:dyDescent="0.3">
      <c r="A28" s="249" t="s">
        <v>95</v>
      </c>
      <c r="B28" s="250"/>
      <c r="C28" s="250"/>
      <c r="D28" s="251"/>
      <c r="E28" s="252">
        <f>SUM(E24:E27)</f>
        <v>0</v>
      </c>
      <c r="F28" s="158"/>
      <c r="G28" s="150"/>
      <c r="H28" s="153"/>
      <c r="I28" s="153"/>
      <c r="J28" s="239"/>
      <c r="K28" s="96"/>
      <c r="L28" s="97" t="s">
        <v>81</v>
      </c>
      <c r="M28" s="100">
        <f>E20*K28/100</f>
        <v>0</v>
      </c>
    </row>
    <row r="29" spans="1:13" s="3" customFormat="1" ht="13.05" customHeight="1" x14ac:dyDescent="0.25">
      <c r="A29" s="241" t="s">
        <v>96</v>
      </c>
      <c r="B29" s="242"/>
      <c r="C29" s="242"/>
      <c r="D29" s="243"/>
      <c r="E29" s="244" t="s">
        <v>97</v>
      </c>
      <c r="F29" s="242"/>
      <c r="G29" s="243"/>
      <c r="H29" s="244" t="s">
        <v>98</v>
      </c>
      <c r="I29" s="242"/>
      <c r="J29" s="242"/>
      <c r="K29" s="242"/>
      <c r="L29" s="242"/>
      <c r="M29" s="245"/>
    </row>
    <row r="30" spans="1:13" ht="13.05" customHeight="1" x14ac:dyDescent="0.25">
      <c r="A30" s="246" t="s">
        <v>45</v>
      </c>
      <c r="B30" s="151"/>
      <c r="C30" s="151"/>
      <c r="D30" s="152"/>
      <c r="E30" s="101" t="s">
        <v>99</v>
      </c>
      <c r="F30" s="153"/>
      <c r="G30" s="152"/>
      <c r="H30" s="101" t="s">
        <v>99</v>
      </c>
      <c r="I30" s="153"/>
      <c r="J30" s="151"/>
      <c r="K30" s="151"/>
      <c r="L30" s="151"/>
      <c r="M30" s="247"/>
    </row>
    <row r="31" spans="1:13" ht="13.05" customHeight="1" x14ac:dyDescent="0.25">
      <c r="A31" s="257" t="s">
        <v>100</v>
      </c>
      <c r="B31" s="197"/>
      <c r="C31" s="258"/>
      <c r="D31" s="198"/>
      <c r="E31" s="101" t="s">
        <v>100</v>
      </c>
      <c r="F31" s="258"/>
      <c r="G31" s="198"/>
      <c r="H31" s="101" t="s">
        <v>100</v>
      </c>
      <c r="I31" s="258"/>
      <c r="J31" s="197"/>
      <c r="K31" s="197"/>
      <c r="L31" s="197"/>
      <c r="M31" s="259"/>
    </row>
    <row r="32" spans="1:13" ht="13.05" customHeight="1" x14ac:dyDescent="0.25">
      <c r="A32" s="257"/>
      <c r="B32" s="197"/>
      <c r="C32" s="197"/>
      <c r="D32" s="198"/>
      <c r="E32" s="261" t="s">
        <v>101</v>
      </c>
      <c r="F32" s="197"/>
      <c r="G32" s="198"/>
      <c r="H32" s="261" t="s">
        <v>101</v>
      </c>
      <c r="I32" s="197"/>
      <c r="J32" s="197"/>
      <c r="K32" s="197"/>
      <c r="L32" s="197"/>
      <c r="M32" s="259"/>
    </row>
    <row r="33" spans="1:13" x14ac:dyDescent="0.25">
      <c r="A33" s="257"/>
      <c r="B33" s="258"/>
      <c r="C33" s="258"/>
      <c r="D33" s="260"/>
      <c r="E33" s="261"/>
      <c r="F33" s="258"/>
      <c r="G33" s="260"/>
      <c r="H33" s="261"/>
      <c r="I33" s="258"/>
      <c r="J33" s="258"/>
      <c r="K33" s="258"/>
      <c r="L33" s="258"/>
      <c r="M33" s="262"/>
    </row>
    <row r="34" spans="1:13" ht="56.25" customHeight="1" thickBot="1" x14ac:dyDescent="0.3">
      <c r="A34" s="257"/>
      <c r="B34" s="258"/>
      <c r="C34" s="258"/>
      <c r="D34" s="260"/>
      <c r="E34" s="261"/>
      <c r="F34" s="258"/>
      <c r="G34" s="260"/>
      <c r="H34" s="261"/>
      <c r="I34" s="258"/>
      <c r="J34" s="258"/>
      <c r="K34" s="258"/>
      <c r="L34" s="258"/>
      <c r="M34" s="262"/>
    </row>
    <row r="35" spans="1:13" ht="13.05" customHeight="1" x14ac:dyDescent="0.25">
      <c r="A35" s="170" t="s">
        <v>102</v>
      </c>
      <c r="B35" s="253"/>
      <c r="C35" s="253"/>
      <c r="D35" s="254"/>
      <c r="E35" s="255">
        <v>21</v>
      </c>
      <c r="F35" s="171"/>
      <c r="G35" s="103" t="s">
        <v>103</v>
      </c>
      <c r="H35" s="173">
        <f>E28-H37</f>
        <v>0</v>
      </c>
      <c r="I35" s="171"/>
      <c r="J35" s="171"/>
      <c r="K35" s="171"/>
      <c r="L35" s="171"/>
      <c r="M35" s="104" t="s">
        <v>104</v>
      </c>
    </row>
    <row r="36" spans="1:13" ht="13.05" customHeight="1" x14ac:dyDescent="0.25">
      <c r="A36" s="184" t="s">
        <v>105</v>
      </c>
      <c r="B36" s="237"/>
      <c r="C36" s="237"/>
      <c r="D36" s="238"/>
      <c r="E36" s="256">
        <v>21</v>
      </c>
      <c r="F36" s="182"/>
      <c r="G36" s="93" t="s">
        <v>103</v>
      </c>
      <c r="H36" s="186">
        <f>H35*E36/100</f>
        <v>0</v>
      </c>
      <c r="I36" s="182"/>
      <c r="J36" s="182"/>
      <c r="K36" s="182"/>
      <c r="L36" s="182"/>
      <c r="M36" s="105" t="s">
        <v>104</v>
      </c>
    </row>
    <row r="37" spans="1:13" ht="13.05" customHeight="1" x14ac:dyDescent="0.25">
      <c r="A37" s="184" t="s">
        <v>102</v>
      </c>
      <c r="B37" s="237"/>
      <c r="C37" s="237"/>
      <c r="D37" s="238"/>
      <c r="E37" s="256">
        <v>15</v>
      </c>
      <c r="F37" s="182"/>
      <c r="G37" s="93" t="s">
        <v>103</v>
      </c>
      <c r="H37" s="186">
        <v>0</v>
      </c>
      <c r="I37" s="266"/>
      <c r="J37" s="266"/>
      <c r="K37" s="266"/>
      <c r="L37" s="266"/>
      <c r="M37" s="105" t="s">
        <v>104</v>
      </c>
    </row>
    <row r="38" spans="1:13" ht="13.05" customHeight="1" x14ac:dyDescent="0.25">
      <c r="A38" s="184" t="s">
        <v>105</v>
      </c>
      <c r="B38" s="237"/>
      <c r="C38" s="237"/>
      <c r="D38" s="238"/>
      <c r="E38" s="256">
        <v>15</v>
      </c>
      <c r="F38" s="182"/>
      <c r="G38" s="93" t="s">
        <v>103</v>
      </c>
      <c r="H38" s="186">
        <f>H37*E38/100</f>
        <v>0</v>
      </c>
      <c r="I38" s="182"/>
      <c r="J38" s="182"/>
      <c r="K38" s="182"/>
      <c r="L38" s="182"/>
      <c r="M38" s="105" t="s">
        <v>104</v>
      </c>
    </row>
    <row r="39" spans="1:13" s="106" customFormat="1" ht="19.5" customHeight="1" thickBot="1" x14ac:dyDescent="0.3">
      <c r="A39" s="263" t="s">
        <v>106</v>
      </c>
      <c r="B39" s="264"/>
      <c r="C39" s="264"/>
      <c r="D39" s="264"/>
      <c r="E39" s="264"/>
      <c r="F39" s="264"/>
      <c r="G39" s="264"/>
      <c r="H39" s="265">
        <f>SUM(H35:H38)</f>
        <v>0</v>
      </c>
      <c r="I39" s="191"/>
      <c r="J39" s="191"/>
      <c r="K39" s="191"/>
      <c r="L39" s="191"/>
      <c r="M39" s="107" t="s">
        <v>104</v>
      </c>
    </row>
    <row r="40" spans="1:13" ht="13.05" customHeight="1" x14ac:dyDescent="0.25"/>
    <row r="41" spans="1:13" ht="13.05" customHeight="1" x14ac:dyDescent="0.25">
      <c r="A41" s="258" t="s">
        <v>107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</row>
  </sheetData>
  <mergeCells count="110"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A5:D5"/>
    <mergeCell ref="E5:J5"/>
    <mergeCell ref="K5:L5"/>
    <mergeCell ref="A6:D6"/>
    <mergeCell ref="K6:L6"/>
    <mergeCell ref="E6:J6"/>
    <mergeCell ref="A1:M1"/>
    <mergeCell ref="A2:M2"/>
    <mergeCell ref="A3:D3"/>
    <mergeCell ref="E3:J3"/>
    <mergeCell ref="K3:L3"/>
    <mergeCell ref="A4:D4"/>
    <mergeCell ref="K4:L4"/>
    <mergeCell ref="E4:J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E12"/>
  <sheetViews>
    <sheetView workbookViewId="0">
      <selection activeCell="C6" sqref="C6:E6"/>
    </sheetView>
  </sheetViews>
  <sheetFormatPr defaultRowHeight="13.2" x14ac:dyDescent="0.25"/>
  <cols>
    <col min="1" max="1" width="3.88671875" customWidth="1"/>
    <col min="2" max="2" width="45.21875" customWidth="1"/>
    <col min="3" max="5" width="10.6640625" customWidth="1"/>
  </cols>
  <sheetData>
    <row r="1" spans="1:5" s="2" customFormat="1" ht="9.6" x14ac:dyDescent="0.2">
      <c r="A1" s="272" t="s">
        <v>0</v>
      </c>
      <c r="B1" s="272"/>
      <c r="C1" s="272"/>
      <c r="D1" s="272" t="s">
        <v>1</v>
      </c>
      <c r="E1" s="272"/>
    </row>
    <row r="2" spans="1:5" s="2" customFormat="1" ht="9.6" x14ac:dyDescent="0.2">
      <c r="A2" s="272" t="s">
        <v>108</v>
      </c>
      <c r="B2" s="272"/>
      <c r="C2" s="272"/>
      <c r="D2" s="272" t="s">
        <v>2</v>
      </c>
      <c r="E2" s="272"/>
    </row>
    <row r="3" spans="1:5" s="1" customFormat="1" ht="9.6" x14ac:dyDescent="0.2"/>
    <row r="4" spans="1:5" s="3" customFormat="1" x14ac:dyDescent="0.25">
      <c r="A4" s="273" t="s">
        <v>34</v>
      </c>
      <c r="B4" s="197"/>
      <c r="C4" s="197"/>
      <c r="D4" s="197"/>
      <c r="E4" s="197"/>
    </row>
    <row r="5" spans="1:5" s="1" customFormat="1" ht="10.199999999999999" thickBot="1" x14ac:dyDescent="0.25"/>
    <row r="6" spans="1:5" s="1" customFormat="1" ht="9.75" customHeight="1" x14ac:dyDescent="0.25">
      <c r="A6" s="267" t="s">
        <v>35</v>
      </c>
      <c r="B6" s="269" t="s">
        <v>36</v>
      </c>
      <c r="C6" s="271" t="s">
        <v>37</v>
      </c>
      <c r="D6" s="171"/>
      <c r="E6" s="234"/>
    </row>
    <row r="7" spans="1:5" s="1" customFormat="1" ht="9.75" customHeight="1" thickBot="1" x14ac:dyDescent="0.25">
      <c r="A7" s="268"/>
      <c r="B7" s="270"/>
      <c r="C7" s="70" t="s">
        <v>17</v>
      </c>
      <c r="D7" s="71" t="s">
        <v>22</v>
      </c>
      <c r="E7" s="72" t="s">
        <v>38</v>
      </c>
    </row>
    <row r="8" spans="1:5" s="16" customFormat="1" ht="10.199999999999999" x14ac:dyDescent="0.2">
      <c r="A8" s="73"/>
      <c r="B8" s="76" t="s">
        <v>109</v>
      </c>
      <c r="C8" s="74"/>
      <c r="D8" s="74"/>
      <c r="E8" s="75"/>
    </row>
    <row r="9" spans="1:5" s="16" customFormat="1" ht="10.199999999999999" x14ac:dyDescent="0.2">
      <c r="A9" s="77">
        <v>775</v>
      </c>
      <c r="B9" s="29" t="s">
        <v>136</v>
      </c>
      <c r="C9" s="78">
        <f>'ROZPOČET #23'!G30</f>
        <v>0</v>
      </c>
      <c r="D9" s="78">
        <f>'ROZPOČET #23'!I30</f>
        <v>0</v>
      </c>
      <c r="E9" s="79">
        <f>C9+D9</f>
        <v>0</v>
      </c>
    </row>
    <row r="10" spans="1:5" s="16" customFormat="1" ht="10.8" thickBot="1" x14ac:dyDescent="0.25">
      <c r="A10" s="80"/>
      <c r="B10" s="81" t="s">
        <v>137</v>
      </c>
      <c r="C10" s="82">
        <f>SUM(C9:C9)</f>
        <v>0</v>
      </c>
      <c r="D10" s="82">
        <f>SUM(D9:D9)</f>
        <v>0</v>
      </c>
      <c r="E10" s="83">
        <f>SUM(E9:E9)</f>
        <v>0</v>
      </c>
    </row>
    <row r="11" spans="1:5" s="1" customFormat="1" ht="10.199999999999999" thickBot="1" x14ac:dyDescent="0.25"/>
    <row r="12" spans="1:5" s="16" customFormat="1" ht="10.8" thickBot="1" x14ac:dyDescent="0.25">
      <c r="A12" s="84"/>
      <c r="B12" s="85" t="s">
        <v>39</v>
      </c>
      <c r="C12" s="86">
        <f>C10</f>
        <v>0</v>
      </c>
      <c r="D12" s="86">
        <f>D10</f>
        <v>0</v>
      </c>
      <c r="E12" s="87">
        <f>E10</f>
        <v>0</v>
      </c>
    </row>
  </sheetData>
  <mergeCells count="8">
    <mergeCell ref="A6:A7"/>
    <mergeCell ref="B6:B7"/>
    <mergeCell ref="C6:E6"/>
    <mergeCell ref="A1:C1"/>
    <mergeCell ref="D1:E1"/>
    <mergeCell ref="A2:C2"/>
    <mergeCell ref="D2:E2"/>
    <mergeCell ref="A4:E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L32"/>
  <sheetViews>
    <sheetView topLeftCell="D1" workbookViewId="0">
      <selection activeCell="R28" sqref="R28"/>
    </sheetView>
  </sheetViews>
  <sheetFormatPr defaultRowHeight="13.2" x14ac:dyDescent="0.25"/>
  <cols>
    <col min="1" max="1" width="3.77734375" customWidth="1"/>
    <col min="2" max="2" width="11.109375" customWidth="1"/>
    <col min="3" max="3" width="43.44140625" customWidth="1"/>
    <col min="4" max="4" width="4.44140625" customWidth="1"/>
    <col min="5" max="5" width="8.77734375" customWidth="1"/>
    <col min="6" max="9" width="10.6640625" customWidth="1"/>
    <col min="10" max="11" width="9.109375" customWidth="1"/>
    <col min="12" max="12" width="13.21875" customWidth="1"/>
  </cols>
  <sheetData>
    <row r="1" spans="1:12" s="2" customFormat="1" ht="9.6" x14ac:dyDescent="0.2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 t="s">
        <v>1</v>
      </c>
      <c r="L1" s="272"/>
    </row>
    <row r="2" spans="1:12" s="2" customFormat="1" ht="9.6" x14ac:dyDescent="0.2">
      <c r="A2" s="272" t="s">
        <v>108</v>
      </c>
      <c r="B2" s="272"/>
      <c r="C2" s="272"/>
      <c r="D2" s="272"/>
      <c r="E2" s="272"/>
      <c r="F2" s="272"/>
      <c r="G2" s="272"/>
      <c r="H2" s="272"/>
      <c r="I2" s="272"/>
      <c r="J2" s="272"/>
      <c r="K2" s="272" t="s">
        <v>2</v>
      </c>
      <c r="L2" s="272"/>
    </row>
    <row r="3" spans="1:12" s="1" customFormat="1" ht="9.6" x14ac:dyDescent="0.2"/>
    <row r="4" spans="1:12" x14ac:dyDescent="0.25">
      <c r="A4" s="273" t="s">
        <v>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s="1" customFormat="1" ht="10.199999999999999" thickBot="1" x14ac:dyDescent="0.25"/>
    <row r="6" spans="1:12" s="1" customFormat="1" ht="9.75" customHeight="1" x14ac:dyDescent="0.25">
      <c r="A6" s="5" t="s">
        <v>4</v>
      </c>
      <c r="B6" s="274" t="s">
        <v>8</v>
      </c>
      <c r="C6" s="274" t="s">
        <v>10</v>
      </c>
      <c r="D6" s="274" t="s">
        <v>12</v>
      </c>
      <c r="E6" s="274" t="s">
        <v>14</v>
      </c>
      <c r="F6" s="275" t="s">
        <v>16</v>
      </c>
      <c r="G6" s="171"/>
      <c r="H6" s="171"/>
      <c r="I6" s="171"/>
      <c r="J6" s="274" t="s">
        <v>25</v>
      </c>
      <c r="K6" s="158"/>
      <c r="L6" s="278" t="s">
        <v>28</v>
      </c>
    </row>
    <row r="7" spans="1:12" s="1" customFormat="1" ht="9.75" customHeight="1" x14ac:dyDescent="0.25">
      <c r="A7" s="6" t="s">
        <v>5</v>
      </c>
      <c r="B7" s="196"/>
      <c r="C7" s="196"/>
      <c r="D7" s="196"/>
      <c r="E7" s="196"/>
      <c r="F7" s="276" t="s">
        <v>17</v>
      </c>
      <c r="G7" s="151"/>
      <c r="H7" s="277" t="s">
        <v>22</v>
      </c>
      <c r="I7" s="151"/>
      <c r="J7" s="196"/>
      <c r="K7" s="197"/>
      <c r="L7" s="279"/>
    </row>
    <row r="8" spans="1:12" s="1" customFormat="1" ht="9.75" customHeight="1" x14ac:dyDescent="0.2">
      <c r="A8" s="6" t="s">
        <v>6</v>
      </c>
      <c r="B8" s="196"/>
      <c r="C8" s="196"/>
      <c r="D8" s="196"/>
      <c r="E8" s="196"/>
      <c r="F8" s="9" t="s">
        <v>18</v>
      </c>
      <c r="G8" s="11" t="s">
        <v>20</v>
      </c>
      <c r="H8" s="13" t="s">
        <v>18</v>
      </c>
      <c r="I8" s="11" t="s">
        <v>20</v>
      </c>
      <c r="J8" s="13" t="s">
        <v>18</v>
      </c>
      <c r="K8" s="11" t="s">
        <v>20</v>
      </c>
      <c r="L8" s="279"/>
    </row>
    <row r="9" spans="1:12" s="1" customFormat="1" ht="9.75" customHeight="1" thickBot="1" x14ac:dyDescent="0.25">
      <c r="A9" s="7" t="s">
        <v>7</v>
      </c>
      <c r="B9" s="8" t="s">
        <v>9</v>
      </c>
      <c r="C9" s="8" t="s">
        <v>11</v>
      </c>
      <c r="D9" s="8" t="s">
        <v>13</v>
      </c>
      <c r="E9" s="8" t="s">
        <v>15</v>
      </c>
      <c r="F9" s="10" t="s">
        <v>19</v>
      </c>
      <c r="G9" s="12" t="s">
        <v>21</v>
      </c>
      <c r="H9" s="14" t="s">
        <v>23</v>
      </c>
      <c r="I9" s="12" t="s">
        <v>24</v>
      </c>
      <c r="J9" s="14" t="s">
        <v>26</v>
      </c>
      <c r="K9" s="12" t="s">
        <v>27</v>
      </c>
      <c r="L9" s="15" t="s">
        <v>29</v>
      </c>
    </row>
    <row r="10" spans="1:12" s="17" customFormat="1" ht="10.199999999999999" x14ac:dyDescent="0.2">
      <c r="A10" s="19"/>
      <c r="B10" s="18"/>
      <c r="C10" s="20" t="s">
        <v>109</v>
      </c>
      <c r="D10" s="18"/>
      <c r="E10" s="18"/>
      <c r="F10" s="21"/>
      <c r="G10" s="22"/>
      <c r="H10" s="23"/>
      <c r="J10" s="23"/>
      <c r="L10" s="24"/>
    </row>
    <row r="11" spans="1:12" s="17" customFormat="1" ht="10.199999999999999" x14ac:dyDescent="0.2">
      <c r="A11" s="27"/>
      <c r="B11" s="28" t="s">
        <v>110</v>
      </c>
      <c r="C11" s="29" t="s">
        <v>111</v>
      </c>
      <c r="D11" s="26"/>
      <c r="E11" s="26"/>
      <c r="F11" s="30"/>
      <c r="G11" s="31"/>
      <c r="H11" s="32"/>
      <c r="I11" s="25"/>
      <c r="J11" s="32"/>
      <c r="K11" s="25"/>
      <c r="L11" s="33"/>
    </row>
    <row r="12" spans="1:12" s="1" customFormat="1" ht="9.6" x14ac:dyDescent="0.2">
      <c r="A12" s="34">
        <v>1</v>
      </c>
      <c r="B12" s="35" t="s">
        <v>112</v>
      </c>
      <c r="C12" s="36" t="s">
        <v>113</v>
      </c>
      <c r="D12" s="37" t="s">
        <v>114</v>
      </c>
      <c r="E12" s="38">
        <v>48</v>
      </c>
      <c r="F12" s="39"/>
      <c r="G12" s="40">
        <f t="shared" ref="G12:G29" si="0">E12*F12</f>
        <v>0</v>
      </c>
      <c r="H12" s="41"/>
      <c r="I12" s="40">
        <f t="shared" ref="I12:I29" si="1">E12*H12</f>
        <v>0</v>
      </c>
      <c r="J12" s="42">
        <v>0</v>
      </c>
      <c r="K12" s="43">
        <f t="shared" ref="K12:K29" si="2">E12*J12</f>
        <v>0</v>
      </c>
      <c r="L12" s="44"/>
    </row>
    <row r="13" spans="1:12" s="1" customFormat="1" ht="9.6" x14ac:dyDescent="0.2">
      <c r="A13" s="34">
        <f t="shared" ref="A13:A29" si="3">A12+1</f>
        <v>2</v>
      </c>
      <c r="B13" s="35" t="s">
        <v>112</v>
      </c>
      <c r="C13" s="36" t="s">
        <v>115</v>
      </c>
      <c r="D13" s="37" t="s">
        <v>116</v>
      </c>
      <c r="E13" s="38">
        <v>160</v>
      </c>
      <c r="F13" s="39"/>
      <c r="G13" s="40">
        <f t="shared" si="0"/>
        <v>0</v>
      </c>
      <c r="H13" s="41"/>
      <c r="I13" s="40">
        <f t="shared" si="1"/>
        <v>0</v>
      </c>
      <c r="J13" s="42">
        <v>0</v>
      </c>
      <c r="K13" s="43">
        <f t="shared" si="2"/>
        <v>0</v>
      </c>
      <c r="L13" s="44"/>
    </row>
    <row r="14" spans="1:12" s="1" customFormat="1" ht="9.6" x14ac:dyDescent="0.2">
      <c r="A14" s="34">
        <f t="shared" si="3"/>
        <v>3</v>
      </c>
      <c r="B14" s="35" t="s">
        <v>112</v>
      </c>
      <c r="C14" s="36" t="s">
        <v>117</v>
      </c>
      <c r="D14" s="37" t="s">
        <v>114</v>
      </c>
      <c r="E14" s="38">
        <v>48</v>
      </c>
      <c r="F14" s="39"/>
      <c r="G14" s="40">
        <f t="shared" si="0"/>
        <v>0</v>
      </c>
      <c r="H14" s="41"/>
      <c r="I14" s="40">
        <f t="shared" si="1"/>
        <v>0</v>
      </c>
      <c r="J14" s="42">
        <v>0</v>
      </c>
      <c r="K14" s="43">
        <f t="shared" si="2"/>
        <v>0</v>
      </c>
      <c r="L14" s="44"/>
    </row>
    <row r="15" spans="1:12" s="1" customFormat="1" ht="9.6" x14ac:dyDescent="0.2">
      <c r="A15" s="34">
        <f t="shared" si="3"/>
        <v>4</v>
      </c>
      <c r="B15" s="35" t="s">
        <v>112</v>
      </c>
      <c r="C15" s="36" t="s">
        <v>118</v>
      </c>
      <c r="D15" s="37" t="s">
        <v>119</v>
      </c>
      <c r="E15" s="38">
        <v>1</v>
      </c>
      <c r="F15" s="39"/>
      <c r="G15" s="40">
        <f t="shared" si="0"/>
        <v>0</v>
      </c>
      <c r="H15" s="41"/>
      <c r="I15" s="40">
        <f t="shared" si="1"/>
        <v>0</v>
      </c>
      <c r="J15" s="42">
        <v>0</v>
      </c>
      <c r="K15" s="43">
        <f t="shared" si="2"/>
        <v>0</v>
      </c>
      <c r="L15" s="44"/>
    </row>
    <row r="16" spans="1:12" s="1" customFormat="1" ht="9.6" x14ac:dyDescent="0.2">
      <c r="A16" s="34">
        <f t="shared" si="3"/>
        <v>5</v>
      </c>
      <c r="B16" s="35" t="s">
        <v>112</v>
      </c>
      <c r="C16" s="36" t="s">
        <v>120</v>
      </c>
      <c r="D16" s="37" t="s">
        <v>116</v>
      </c>
      <c r="E16" s="38">
        <v>160</v>
      </c>
      <c r="F16" s="39"/>
      <c r="G16" s="40">
        <f t="shared" si="0"/>
        <v>0</v>
      </c>
      <c r="H16" s="41"/>
      <c r="I16" s="40">
        <f t="shared" si="1"/>
        <v>0</v>
      </c>
      <c r="J16" s="42">
        <v>0</v>
      </c>
      <c r="K16" s="43">
        <f t="shared" si="2"/>
        <v>0</v>
      </c>
      <c r="L16" s="44"/>
    </row>
    <row r="17" spans="1:12" s="1" customFormat="1" ht="9.6" x14ac:dyDescent="0.2">
      <c r="A17" s="34">
        <f t="shared" si="3"/>
        <v>6</v>
      </c>
      <c r="B17" s="35" t="s">
        <v>112</v>
      </c>
      <c r="C17" s="36" t="s">
        <v>121</v>
      </c>
      <c r="D17" s="37" t="s">
        <v>116</v>
      </c>
      <c r="E17" s="38">
        <v>160</v>
      </c>
      <c r="F17" s="39"/>
      <c r="G17" s="40">
        <f t="shared" si="0"/>
        <v>0</v>
      </c>
      <c r="H17" s="41"/>
      <c r="I17" s="40">
        <f t="shared" si="1"/>
        <v>0</v>
      </c>
      <c r="J17" s="42">
        <v>0</v>
      </c>
      <c r="K17" s="43">
        <f t="shared" si="2"/>
        <v>0</v>
      </c>
      <c r="L17" s="44"/>
    </row>
    <row r="18" spans="1:12" s="1" customFormat="1" ht="9.6" x14ac:dyDescent="0.2">
      <c r="A18" s="34">
        <f t="shared" si="3"/>
        <v>7</v>
      </c>
      <c r="B18" s="35" t="s">
        <v>112</v>
      </c>
      <c r="C18" s="36" t="s">
        <v>122</v>
      </c>
      <c r="D18" s="37" t="s">
        <v>81</v>
      </c>
      <c r="E18" s="108">
        <v>0.05</v>
      </c>
      <c r="F18" s="39"/>
      <c r="G18" s="40">
        <f t="shared" si="0"/>
        <v>0</v>
      </c>
      <c r="H18" s="41"/>
      <c r="I18" s="40">
        <f t="shared" si="1"/>
        <v>0</v>
      </c>
      <c r="J18" s="42">
        <v>0</v>
      </c>
      <c r="K18" s="43">
        <f t="shared" si="2"/>
        <v>0</v>
      </c>
      <c r="L18" s="44"/>
    </row>
    <row r="19" spans="1:12" s="1" customFormat="1" ht="9.6" x14ac:dyDescent="0.2">
      <c r="A19" s="34">
        <f t="shared" si="3"/>
        <v>8</v>
      </c>
      <c r="B19" s="35" t="s">
        <v>112</v>
      </c>
      <c r="C19" s="36" t="s">
        <v>123</v>
      </c>
      <c r="D19" s="37" t="s">
        <v>114</v>
      </c>
      <c r="E19" s="38">
        <v>48</v>
      </c>
      <c r="F19" s="39"/>
      <c r="G19" s="40">
        <f t="shared" si="0"/>
        <v>0</v>
      </c>
      <c r="H19" s="41"/>
      <c r="I19" s="40">
        <f t="shared" si="1"/>
        <v>0</v>
      </c>
      <c r="J19" s="42">
        <v>0</v>
      </c>
      <c r="K19" s="43">
        <f t="shared" si="2"/>
        <v>0</v>
      </c>
      <c r="L19" s="44"/>
    </row>
    <row r="20" spans="1:12" s="1" customFormat="1" ht="9.6" x14ac:dyDescent="0.2">
      <c r="A20" s="34">
        <f t="shared" si="3"/>
        <v>9</v>
      </c>
      <c r="B20" s="35" t="s">
        <v>112</v>
      </c>
      <c r="C20" s="36" t="s">
        <v>124</v>
      </c>
      <c r="D20" s="37" t="s">
        <v>114</v>
      </c>
      <c r="E20" s="38">
        <v>48</v>
      </c>
      <c r="F20" s="39"/>
      <c r="G20" s="40">
        <f t="shared" si="0"/>
        <v>0</v>
      </c>
      <c r="H20" s="41"/>
      <c r="I20" s="40">
        <f t="shared" si="1"/>
        <v>0</v>
      </c>
      <c r="J20" s="42">
        <v>0</v>
      </c>
      <c r="K20" s="43">
        <f t="shared" si="2"/>
        <v>0</v>
      </c>
      <c r="L20" s="44"/>
    </row>
    <row r="21" spans="1:12" s="1" customFormat="1" ht="9.6" x14ac:dyDescent="0.2">
      <c r="A21" s="34">
        <f t="shared" si="3"/>
        <v>10</v>
      </c>
      <c r="B21" s="35" t="s">
        <v>112</v>
      </c>
      <c r="C21" s="36" t="s">
        <v>125</v>
      </c>
      <c r="D21" s="37" t="s">
        <v>119</v>
      </c>
      <c r="E21" s="38">
        <v>1</v>
      </c>
      <c r="F21" s="39"/>
      <c r="G21" s="40">
        <f t="shared" si="0"/>
        <v>0</v>
      </c>
      <c r="H21" s="41"/>
      <c r="I21" s="40">
        <f t="shared" si="1"/>
        <v>0</v>
      </c>
      <c r="J21" s="42">
        <v>0</v>
      </c>
      <c r="K21" s="43">
        <f t="shared" si="2"/>
        <v>0</v>
      </c>
      <c r="L21" s="44"/>
    </row>
    <row r="22" spans="1:12" s="1" customFormat="1" ht="9.6" x14ac:dyDescent="0.2">
      <c r="A22" s="34">
        <f t="shared" si="3"/>
        <v>11</v>
      </c>
      <c r="B22" s="35" t="s">
        <v>112</v>
      </c>
      <c r="C22" s="36" t="s">
        <v>126</v>
      </c>
      <c r="D22" s="37" t="s">
        <v>127</v>
      </c>
      <c r="E22" s="38">
        <v>4</v>
      </c>
      <c r="F22" s="39"/>
      <c r="G22" s="40">
        <f t="shared" si="0"/>
        <v>0</v>
      </c>
      <c r="H22" s="41"/>
      <c r="I22" s="40">
        <f t="shared" si="1"/>
        <v>0</v>
      </c>
      <c r="J22" s="42">
        <v>0</v>
      </c>
      <c r="K22" s="43">
        <f t="shared" si="2"/>
        <v>0</v>
      </c>
      <c r="L22" s="44"/>
    </row>
    <row r="23" spans="1:12" s="1" customFormat="1" ht="9.6" x14ac:dyDescent="0.2">
      <c r="A23" s="34">
        <f t="shared" si="3"/>
        <v>12</v>
      </c>
      <c r="B23" s="35" t="s">
        <v>112</v>
      </c>
      <c r="C23" s="36" t="s">
        <v>128</v>
      </c>
      <c r="D23" s="37" t="s">
        <v>116</v>
      </c>
      <c r="E23" s="38">
        <v>160</v>
      </c>
      <c r="F23" s="39"/>
      <c r="G23" s="40">
        <f t="shared" si="0"/>
        <v>0</v>
      </c>
      <c r="H23" s="41"/>
      <c r="I23" s="40">
        <f t="shared" si="1"/>
        <v>0</v>
      </c>
      <c r="J23" s="42">
        <v>0</v>
      </c>
      <c r="K23" s="43">
        <f t="shared" si="2"/>
        <v>0</v>
      </c>
      <c r="L23" s="44"/>
    </row>
    <row r="24" spans="1:12" s="1" customFormat="1" ht="9.6" x14ac:dyDescent="0.2">
      <c r="A24" s="34">
        <f t="shared" si="3"/>
        <v>13</v>
      </c>
      <c r="B24" s="35" t="s">
        <v>112</v>
      </c>
      <c r="C24" s="36" t="s">
        <v>129</v>
      </c>
      <c r="D24" s="37" t="s">
        <v>127</v>
      </c>
      <c r="E24" s="38">
        <v>8</v>
      </c>
      <c r="F24" s="39"/>
      <c r="G24" s="40">
        <f t="shared" si="0"/>
        <v>0</v>
      </c>
      <c r="H24" s="41"/>
      <c r="I24" s="40">
        <f t="shared" si="1"/>
        <v>0</v>
      </c>
      <c r="J24" s="42">
        <v>0</v>
      </c>
      <c r="K24" s="43">
        <f t="shared" si="2"/>
        <v>0</v>
      </c>
      <c r="L24" s="44"/>
    </row>
    <row r="25" spans="1:12" s="1" customFormat="1" ht="9.6" x14ac:dyDescent="0.2">
      <c r="A25" s="34">
        <f t="shared" si="3"/>
        <v>14</v>
      </c>
      <c r="B25" s="35" t="s">
        <v>112</v>
      </c>
      <c r="C25" s="36" t="s">
        <v>128</v>
      </c>
      <c r="D25" s="37" t="s">
        <v>116</v>
      </c>
      <c r="E25" s="38">
        <v>160</v>
      </c>
      <c r="F25" s="39"/>
      <c r="G25" s="40">
        <f t="shared" si="0"/>
        <v>0</v>
      </c>
      <c r="H25" s="41"/>
      <c r="I25" s="40">
        <f t="shared" si="1"/>
        <v>0</v>
      </c>
      <c r="J25" s="42">
        <v>0</v>
      </c>
      <c r="K25" s="43">
        <f t="shared" si="2"/>
        <v>0</v>
      </c>
      <c r="L25" s="44"/>
    </row>
    <row r="26" spans="1:12" s="1" customFormat="1" ht="9.6" x14ac:dyDescent="0.2">
      <c r="A26" s="34">
        <f t="shared" si="3"/>
        <v>15</v>
      </c>
      <c r="B26" s="35" t="s">
        <v>130</v>
      </c>
      <c r="C26" s="36" t="s">
        <v>131</v>
      </c>
      <c r="D26" s="37" t="s">
        <v>116</v>
      </c>
      <c r="E26" s="38">
        <v>60</v>
      </c>
      <c r="F26" s="39"/>
      <c r="G26" s="40">
        <f t="shared" si="0"/>
        <v>0</v>
      </c>
      <c r="H26" s="41"/>
      <c r="I26" s="40">
        <f t="shared" si="1"/>
        <v>0</v>
      </c>
      <c r="J26" s="42">
        <v>0</v>
      </c>
      <c r="K26" s="43">
        <f t="shared" si="2"/>
        <v>0</v>
      </c>
      <c r="L26" s="44"/>
    </row>
    <row r="27" spans="1:12" s="1" customFormat="1" ht="9.6" x14ac:dyDescent="0.2">
      <c r="A27" s="34">
        <f t="shared" si="3"/>
        <v>16</v>
      </c>
      <c r="B27" s="35" t="s">
        <v>130</v>
      </c>
      <c r="C27" s="36" t="s">
        <v>132</v>
      </c>
      <c r="D27" s="37" t="s">
        <v>116</v>
      </c>
      <c r="E27" s="38">
        <v>60</v>
      </c>
      <c r="F27" s="39"/>
      <c r="G27" s="40">
        <f t="shared" si="0"/>
        <v>0</v>
      </c>
      <c r="H27" s="41"/>
      <c r="I27" s="40">
        <f t="shared" si="1"/>
        <v>0</v>
      </c>
      <c r="J27" s="42">
        <v>0</v>
      </c>
      <c r="K27" s="43">
        <f t="shared" si="2"/>
        <v>0</v>
      </c>
      <c r="L27" s="44"/>
    </row>
    <row r="28" spans="1:12" s="1" customFormat="1" ht="9.6" x14ac:dyDescent="0.2">
      <c r="A28" s="34">
        <f t="shared" si="3"/>
        <v>17</v>
      </c>
      <c r="B28" s="35" t="s">
        <v>130</v>
      </c>
      <c r="C28" s="36" t="s">
        <v>133</v>
      </c>
      <c r="D28" s="37" t="s">
        <v>116</v>
      </c>
      <c r="E28" s="38">
        <v>60</v>
      </c>
      <c r="F28" s="39"/>
      <c r="G28" s="40">
        <f t="shared" si="0"/>
        <v>0</v>
      </c>
      <c r="H28" s="41"/>
      <c r="I28" s="40">
        <f t="shared" si="1"/>
        <v>0</v>
      </c>
      <c r="J28" s="42">
        <v>0</v>
      </c>
      <c r="K28" s="43">
        <f t="shared" si="2"/>
        <v>0</v>
      </c>
      <c r="L28" s="44"/>
    </row>
    <row r="29" spans="1:12" s="1" customFormat="1" ht="9.6" x14ac:dyDescent="0.2">
      <c r="A29" s="34">
        <f t="shared" si="3"/>
        <v>18</v>
      </c>
      <c r="B29" s="35"/>
      <c r="C29" s="36" t="s">
        <v>122</v>
      </c>
      <c r="D29" s="37" t="s">
        <v>134</v>
      </c>
      <c r="E29" s="38">
        <v>1</v>
      </c>
      <c r="F29" s="39"/>
      <c r="G29" s="40">
        <f t="shared" si="0"/>
        <v>0</v>
      </c>
      <c r="H29" s="41"/>
      <c r="I29" s="40">
        <f t="shared" si="1"/>
        <v>0</v>
      </c>
      <c r="J29" s="42">
        <v>0</v>
      </c>
      <c r="K29" s="43">
        <f t="shared" si="2"/>
        <v>0</v>
      </c>
      <c r="L29" s="44"/>
    </row>
    <row r="30" spans="1:12" s="17" customFormat="1" ht="10.8" thickBot="1" x14ac:dyDescent="0.25">
      <c r="A30" s="45"/>
      <c r="B30" s="47">
        <v>775</v>
      </c>
      <c r="C30" s="48" t="s">
        <v>135</v>
      </c>
      <c r="D30" s="46"/>
      <c r="E30" s="46"/>
      <c r="F30" s="49"/>
      <c r="G30" s="51">
        <f>SUM(G12:G29)</f>
        <v>0</v>
      </c>
      <c r="H30" s="50"/>
      <c r="I30" s="63">
        <f>SUM(I12:I29)</f>
        <v>0</v>
      </c>
      <c r="J30" s="50"/>
      <c r="K30" s="64">
        <f>SUM(K12:K29)</f>
        <v>0</v>
      </c>
      <c r="L30" s="52"/>
    </row>
    <row r="31" spans="1:12" ht="13.8" thickBot="1" x14ac:dyDescent="0.3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spans="1:12" s="17" customFormat="1" ht="13.8" thickBot="1" x14ac:dyDescent="0.3">
      <c r="A32" s="66"/>
      <c r="B32" s="67"/>
      <c r="C32" s="69" t="s">
        <v>33</v>
      </c>
      <c r="D32" s="68"/>
      <c r="E32" s="68"/>
      <c r="F32" s="68"/>
      <c r="G32" s="68"/>
      <c r="H32" s="68"/>
      <c r="I32" s="68"/>
      <c r="J32" s="68"/>
      <c r="K32" s="280">
        <f>'KRYCÍ LIST #23'!E20</f>
        <v>0</v>
      </c>
      <c r="L32" s="180"/>
    </row>
  </sheetData>
  <mergeCells count="15">
    <mergeCell ref="J6:K7"/>
    <mergeCell ref="L6:L8"/>
    <mergeCell ref="K32:L32"/>
    <mergeCell ref="A1:J1"/>
    <mergeCell ref="K1:L1"/>
    <mergeCell ref="A2:J2"/>
    <mergeCell ref="K2:L2"/>
    <mergeCell ref="A4:L4"/>
    <mergeCell ref="B6:B8"/>
    <mergeCell ref="C6:C8"/>
    <mergeCell ref="D6:D8"/>
    <mergeCell ref="E6:E8"/>
    <mergeCell ref="F6:I6"/>
    <mergeCell ref="F7:G7"/>
    <mergeCell ref="H7:I7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C20" sqref="C20"/>
    </sheetView>
  </sheetViews>
  <sheetFormatPr defaultRowHeight="13.2" x14ac:dyDescent="0.25"/>
  <cols>
    <col min="1" max="1" width="17.109375" customWidth="1"/>
    <col min="2" max="2" width="33.6640625" customWidth="1"/>
    <col min="3" max="3" width="8.109375" customWidth="1"/>
    <col min="4" max="4" width="13.33203125" customWidth="1"/>
    <col min="5" max="5" width="13.44140625" customWidth="1"/>
  </cols>
  <sheetData>
    <row r="1" spans="1:5" ht="28.5" customHeight="1" thickBot="1" x14ac:dyDescent="0.3">
      <c r="A1" s="155" t="s">
        <v>213</v>
      </c>
      <c r="B1" s="156"/>
      <c r="C1" s="156"/>
      <c r="D1" s="156"/>
      <c r="E1" s="156"/>
    </row>
    <row r="2" spans="1:5" ht="13.05" customHeight="1" x14ac:dyDescent="0.25">
      <c r="A2" s="128" t="s">
        <v>214</v>
      </c>
      <c r="B2" s="157" t="s">
        <v>215</v>
      </c>
      <c r="C2" s="158"/>
      <c r="D2" s="159"/>
      <c r="E2" s="129" t="s">
        <v>216</v>
      </c>
    </row>
    <row r="3" spans="1:5" ht="13.2" customHeight="1" x14ac:dyDescent="0.25">
      <c r="A3" s="130" t="s">
        <v>45</v>
      </c>
      <c r="B3" s="203" t="s">
        <v>51</v>
      </c>
      <c r="C3" s="204"/>
      <c r="D3" s="205"/>
      <c r="E3" s="131" t="s">
        <v>217</v>
      </c>
    </row>
    <row r="4" spans="1:5" ht="13.05" customHeight="1" x14ac:dyDescent="0.25">
      <c r="A4" s="132" t="s">
        <v>218</v>
      </c>
      <c r="B4" s="200" t="s">
        <v>219</v>
      </c>
      <c r="C4" s="151"/>
      <c r="D4" s="151"/>
      <c r="E4" s="154"/>
    </row>
    <row r="5" spans="1:5" ht="13.05" customHeight="1" x14ac:dyDescent="0.25">
      <c r="A5" s="132" t="s">
        <v>52</v>
      </c>
      <c r="B5" s="200" t="s">
        <v>56</v>
      </c>
      <c r="C5" s="151"/>
      <c r="D5" s="151"/>
      <c r="E5" s="154"/>
    </row>
    <row r="6" spans="1:5" ht="13.05" customHeight="1" x14ac:dyDescent="0.25">
      <c r="A6" s="132" t="s">
        <v>53</v>
      </c>
      <c r="B6" s="200" t="s">
        <v>57</v>
      </c>
      <c r="C6" s="151"/>
      <c r="D6" s="151"/>
      <c r="E6" s="154"/>
    </row>
    <row r="7" spans="1:5" ht="13.05" customHeight="1" x14ac:dyDescent="0.25">
      <c r="A7" s="132" t="s">
        <v>55</v>
      </c>
      <c r="B7" s="200" t="s">
        <v>58</v>
      </c>
      <c r="C7" s="151"/>
      <c r="D7" s="151"/>
      <c r="E7" s="154"/>
    </row>
    <row r="8" spans="1:5" ht="13.05" customHeight="1" thickBot="1" x14ac:dyDescent="0.3">
      <c r="A8" s="132" t="s">
        <v>62</v>
      </c>
      <c r="B8" s="200" t="s">
        <v>45</v>
      </c>
      <c r="C8" s="151"/>
      <c r="D8" s="151"/>
      <c r="E8" s="154"/>
    </row>
    <row r="9" spans="1:5" ht="28.5" customHeight="1" thickBot="1" x14ac:dyDescent="0.3">
      <c r="A9" s="201" t="s">
        <v>220</v>
      </c>
      <c r="B9" s="158"/>
      <c r="C9" s="158"/>
      <c r="D9" s="158"/>
      <c r="E9" s="160"/>
    </row>
    <row r="10" spans="1:5" ht="28.5" customHeight="1" x14ac:dyDescent="0.25">
      <c r="A10" s="134" t="s">
        <v>221</v>
      </c>
      <c r="B10" s="135" t="s">
        <v>222</v>
      </c>
      <c r="C10" s="136" t="s">
        <v>223</v>
      </c>
      <c r="D10" s="137" t="s">
        <v>224</v>
      </c>
      <c r="E10" s="138" t="s">
        <v>225</v>
      </c>
    </row>
    <row r="11" spans="1:5" ht="26.4" x14ac:dyDescent="0.25">
      <c r="A11" s="139" t="s">
        <v>211</v>
      </c>
      <c r="B11" s="140" t="s">
        <v>212</v>
      </c>
      <c r="C11" s="141"/>
      <c r="D11" s="142">
        <f>'KRYCÍ LIST #11'!E28</f>
        <v>0</v>
      </c>
      <c r="E11" s="143">
        <f>'KRYCÍ LIST #11'!H39</f>
        <v>0</v>
      </c>
    </row>
    <row r="12" spans="1:5" ht="26.4" x14ac:dyDescent="0.25">
      <c r="A12" s="139" t="s">
        <v>195</v>
      </c>
      <c r="B12" s="140" t="s">
        <v>196</v>
      </c>
      <c r="C12" s="141"/>
      <c r="D12" s="142">
        <f>'KRYCÍ LIST #14'!E28</f>
        <v>0</v>
      </c>
      <c r="E12" s="143">
        <f>'KRYCÍ LIST #14'!H39</f>
        <v>0</v>
      </c>
    </row>
    <row r="13" spans="1:5" x14ac:dyDescent="0.25">
      <c r="A13" s="139" t="s">
        <v>173</v>
      </c>
      <c r="B13" s="140" t="s">
        <v>174</v>
      </c>
      <c r="C13" s="141"/>
      <c r="D13" s="142">
        <f>'KRYCÍ LIST #16'!E28</f>
        <v>0</v>
      </c>
      <c r="E13" s="143">
        <f>'KRYCÍ LIST #16'!H39</f>
        <v>0</v>
      </c>
    </row>
    <row r="14" spans="1:5" x14ac:dyDescent="0.25">
      <c r="A14" s="139" t="s">
        <v>162</v>
      </c>
      <c r="B14" s="140" t="s">
        <v>163</v>
      </c>
      <c r="C14" s="141"/>
      <c r="D14" s="142">
        <f>'KRYCÍ LIST #17'!E28</f>
        <v>0</v>
      </c>
      <c r="E14" s="143">
        <f>'KRYCÍ LIST #17'!H39</f>
        <v>0</v>
      </c>
    </row>
    <row r="15" spans="1:5" ht="13.8" thickBot="1" x14ac:dyDescent="0.3">
      <c r="A15" s="139" t="s">
        <v>138</v>
      </c>
      <c r="B15" s="140" t="s">
        <v>139</v>
      </c>
      <c r="C15" s="141"/>
      <c r="D15" s="142">
        <f>'KRYCÍ LIST #23'!E28</f>
        <v>0</v>
      </c>
      <c r="E15" s="143">
        <f>'KRYCÍ LIST #23'!H39</f>
        <v>0</v>
      </c>
    </row>
    <row r="16" spans="1:5" ht="19.5" customHeight="1" thickBot="1" x14ac:dyDescent="0.3">
      <c r="A16" s="193" t="s">
        <v>226</v>
      </c>
      <c r="B16" s="179"/>
      <c r="C16" s="202"/>
      <c r="D16" s="144">
        <f>SUM(D11:D15)</f>
        <v>0</v>
      </c>
      <c r="E16" s="145">
        <f>SUM(E11:E15)</f>
        <v>0</v>
      </c>
    </row>
  </sheetData>
  <mergeCells count="10">
    <mergeCell ref="B7:E7"/>
    <mergeCell ref="B8:E8"/>
    <mergeCell ref="A9:E9"/>
    <mergeCell ref="A16:C16"/>
    <mergeCell ref="A1:E1"/>
    <mergeCell ref="B2:D2"/>
    <mergeCell ref="B3:D3"/>
    <mergeCell ref="B4:E4"/>
    <mergeCell ref="B5:E5"/>
    <mergeCell ref="B6:E6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41"/>
  <sheetViews>
    <sheetView workbookViewId="0">
      <selection activeCell="A3" sqref="A3:D3"/>
    </sheetView>
  </sheetViews>
  <sheetFormatPr defaultRowHeight="13.2" x14ac:dyDescent="0.25"/>
  <cols>
    <col min="1" max="1" width="2.109375" customWidth="1"/>
    <col min="2" max="2" width="4.5546875" customWidth="1"/>
    <col min="3" max="3" width="4.33203125" customWidth="1"/>
    <col min="4" max="4" width="6.6640625" customWidth="1"/>
    <col min="5" max="5" width="6.44140625" customWidth="1"/>
    <col min="6" max="6" width="9.5546875" customWidth="1"/>
    <col min="7" max="7" width="12.33203125" customWidth="1"/>
    <col min="8" max="8" width="6.44140625" customWidth="1"/>
    <col min="9" max="9" width="2.44140625" customWidth="1"/>
    <col min="10" max="10" width="5" customWidth="1"/>
    <col min="11" max="11" width="11.88671875" customWidth="1"/>
    <col min="12" max="12" width="2.33203125" customWidth="1"/>
    <col min="13" max="13" width="13.5546875" customWidth="1"/>
  </cols>
  <sheetData>
    <row r="1" spans="1:13" ht="18.45" customHeight="1" x14ac:dyDescent="0.3">
      <c r="A1" s="210" t="s">
        <v>40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10.050000000000001" customHeight="1" thickBot="1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05" customHeight="1" x14ac:dyDescent="0.25">
      <c r="A3" s="211" t="s">
        <v>41</v>
      </c>
      <c r="B3" s="158"/>
      <c r="C3" s="158"/>
      <c r="D3" s="159"/>
      <c r="E3" s="212" t="s">
        <v>42</v>
      </c>
      <c r="F3" s="158"/>
      <c r="G3" s="158"/>
      <c r="H3" s="158"/>
      <c r="I3" s="158"/>
      <c r="J3" s="159"/>
      <c r="K3" s="212" t="s">
        <v>43</v>
      </c>
      <c r="L3" s="159"/>
      <c r="M3" s="88" t="s">
        <v>44</v>
      </c>
    </row>
    <row r="4" spans="1:13" ht="26.4" customHeight="1" x14ac:dyDescent="0.25">
      <c r="A4" s="208" t="s">
        <v>211</v>
      </c>
      <c r="B4" s="165"/>
      <c r="C4" s="165"/>
      <c r="D4" s="168"/>
      <c r="E4" s="209" t="s">
        <v>212</v>
      </c>
      <c r="F4" s="162"/>
      <c r="G4" s="162"/>
      <c r="H4" s="162"/>
      <c r="I4" s="162"/>
      <c r="J4" s="163"/>
      <c r="K4" s="164" t="s">
        <v>45</v>
      </c>
      <c r="L4" s="168"/>
      <c r="M4" s="89" t="s">
        <v>46</v>
      </c>
    </row>
    <row r="5" spans="1:13" ht="13.05" customHeight="1" x14ac:dyDescent="0.25">
      <c r="A5" s="206" t="s">
        <v>47</v>
      </c>
      <c r="B5" s="151"/>
      <c r="C5" s="151"/>
      <c r="D5" s="152"/>
      <c r="E5" s="207" t="s">
        <v>48</v>
      </c>
      <c r="F5" s="151"/>
      <c r="G5" s="151"/>
      <c r="H5" s="151"/>
      <c r="I5" s="151"/>
      <c r="J5" s="152"/>
      <c r="K5" s="207" t="s">
        <v>49</v>
      </c>
      <c r="L5" s="152"/>
      <c r="M5" s="90" t="s">
        <v>50</v>
      </c>
    </row>
    <row r="6" spans="1:13" ht="13.2" customHeight="1" x14ac:dyDescent="0.25">
      <c r="A6" s="208" t="s">
        <v>45</v>
      </c>
      <c r="B6" s="165"/>
      <c r="C6" s="165"/>
      <c r="D6" s="168"/>
      <c r="E6" s="209" t="s">
        <v>51</v>
      </c>
      <c r="F6" s="162"/>
      <c r="G6" s="162"/>
      <c r="H6" s="162"/>
      <c r="I6" s="162"/>
      <c r="J6" s="163"/>
      <c r="K6" s="164" t="s">
        <v>45</v>
      </c>
      <c r="L6" s="168"/>
      <c r="M6" s="89" t="s">
        <v>45</v>
      </c>
    </row>
    <row r="7" spans="1:13" ht="13.2" customHeight="1" x14ac:dyDescent="0.25">
      <c r="A7" s="224" t="s">
        <v>52</v>
      </c>
      <c r="B7" s="182"/>
      <c r="C7" s="182"/>
      <c r="D7" s="227" t="s">
        <v>56</v>
      </c>
      <c r="E7" s="228"/>
      <c r="F7" s="228"/>
      <c r="G7" s="229"/>
      <c r="H7" s="216" t="s">
        <v>59</v>
      </c>
      <c r="I7" s="182"/>
      <c r="J7" s="182"/>
      <c r="K7" s="182"/>
      <c r="L7" s="182"/>
      <c r="M7" s="91"/>
    </row>
    <row r="8" spans="1:13" ht="13.2" customHeight="1" x14ac:dyDescent="0.25">
      <c r="A8" s="224" t="s">
        <v>53</v>
      </c>
      <c r="B8" s="182"/>
      <c r="C8" s="182"/>
      <c r="D8" s="227" t="s">
        <v>57</v>
      </c>
      <c r="E8" s="228"/>
      <c r="F8" s="228"/>
      <c r="G8" s="229"/>
      <c r="H8" s="216" t="s">
        <v>60</v>
      </c>
      <c r="I8" s="182"/>
      <c r="J8" s="182"/>
      <c r="K8" s="182"/>
      <c r="L8" s="182"/>
      <c r="M8" s="92" t="str">
        <f>IF(M7=0,"",E28/M7)</f>
        <v/>
      </c>
    </row>
    <row r="9" spans="1:13" ht="13.05" customHeight="1" x14ac:dyDescent="0.25">
      <c r="A9" s="225" t="s">
        <v>54</v>
      </c>
      <c r="B9" s="182"/>
      <c r="C9" s="182"/>
      <c r="D9" s="230" t="s">
        <v>45</v>
      </c>
      <c r="E9" s="182"/>
      <c r="F9" s="182"/>
      <c r="G9" s="185"/>
      <c r="H9" s="216" t="s">
        <v>61</v>
      </c>
      <c r="I9" s="182"/>
      <c r="J9" s="182"/>
      <c r="K9" s="218" t="s">
        <v>45</v>
      </c>
      <c r="L9" s="182"/>
      <c r="M9" s="183"/>
    </row>
    <row r="10" spans="1:13" ht="13.2" customHeight="1" x14ac:dyDescent="0.25">
      <c r="A10" s="226" t="s">
        <v>55</v>
      </c>
      <c r="B10" s="151"/>
      <c r="C10" s="151"/>
      <c r="D10" s="219" t="s">
        <v>58</v>
      </c>
      <c r="E10" s="220"/>
      <c r="F10" s="220"/>
      <c r="G10" s="231"/>
      <c r="H10" s="217" t="s">
        <v>62</v>
      </c>
      <c r="I10" s="151"/>
      <c r="J10" s="219" t="s">
        <v>45</v>
      </c>
      <c r="K10" s="220"/>
      <c r="L10" s="220"/>
      <c r="M10" s="221"/>
    </row>
    <row r="11" spans="1:13" ht="13.8" customHeight="1" thickBot="1" x14ac:dyDescent="0.3">
      <c r="A11" s="213" t="s">
        <v>45</v>
      </c>
      <c r="B11" s="214"/>
      <c r="C11" s="214"/>
      <c r="D11" s="214"/>
      <c r="E11" s="214"/>
      <c r="F11" s="214"/>
      <c r="G11" s="215"/>
      <c r="H11" s="222" t="s">
        <v>45</v>
      </c>
      <c r="I11" s="214"/>
      <c r="J11" s="214"/>
      <c r="K11" s="214"/>
      <c r="L11" s="214"/>
      <c r="M11" s="223"/>
    </row>
    <row r="12" spans="1:13" ht="28.5" customHeight="1" thickBot="1" x14ac:dyDescent="0.3">
      <c r="A12" s="178" t="s">
        <v>63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80"/>
    </row>
    <row r="13" spans="1:13" ht="13.05" customHeight="1" x14ac:dyDescent="0.25">
      <c r="A13" s="233" t="s">
        <v>64</v>
      </c>
      <c r="B13" s="171"/>
      <c r="C13" s="171"/>
      <c r="D13" s="171"/>
      <c r="E13" s="171"/>
      <c r="F13" s="171"/>
      <c r="G13" s="233" t="s">
        <v>65</v>
      </c>
      <c r="H13" s="171"/>
      <c r="I13" s="171"/>
      <c r="J13" s="171"/>
      <c r="K13" s="171"/>
      <c r="L13" s="171"/>
      <c r="M13" s="234"/>
    </row>
    <row r="14" spans="1:13" ht="13.05" customHeight="1" x14ac:dyDescent="0.25">
      <c r="A14" s="235"/>
      <c r="B14" s="216" t="s">
        <v>66</v>
      </c>
      <c r="C14" s="182"/>
      <c r="D14" s="185"/>
      <c r="E14" s="186">
        <f>'REKAPITULACE #11'!C17</f>
        <v>0</v>
      </c>
      <c r="F14" s="182"/>
      <c r="G14" s="184" t="s">
        <v>80</v>
      </c>
      <c r="H14" s="237"/>
      <c r="I14" s="237"/>
      <c r="J14" s="238"/>
      <c r="K14" s="94"/>
      <c r="L14" s="95" t="s">
        <v>81</v>
      </c>
      <c r="M14" s="99">
        <f>E20*K14/100</f>
        <v>0</v>
      </c>
    </row>
    <row r="15" spans="1:13" ht="13.05" customHeight="1" x14ac:dyDescent="0.25">
      <c r="A15" s="236"/>
      <c r="B15" s="216" t="s">
        <v>67</v>
      </c>
      <c r="C15" s="182"/>
      <c r="D15" s="185"/>
      <c r="E15" s="186">
        <f>'REKAPITULACE #11'!D17</f>
        <v>0</v>
      </c>
      <c r="F15" s="182"/>
      <c r="G15" s="184" t="s">
        <v>82</v>
      </c>
      <c r="H15" s="237"/>
      <c r="I15" s="237"/>
      <c r="J15" s="238"/>
      <c r="K15" s="94"/>
      <c r="L15" s="95" t="s">
        <v>81</v>
      </c>
      <c r="M15" s="99">
        <f>E20*K15/100</f>
        <v>0</v>
      </c>
    </row>
    <row r="16" spans="1:13" ht="13.05" customHeight="1" x14ac:dyDescent="0.25">
      <c r="A16" s="98" t="s">
        <v>68</v>
      </c>
      <c r="B16" s="232" t="s">
        <v>69</v>
      </c>
      <c r="C16" s="182"/>
      <c r="D16" s="185"/>
      <c r="E16" s="186">
        <f>'REKAPITULACE #11'!E11</f>
        <v>0</v>
      </c>
      <c r="F16" s="182"/>
      <c r="G16" s="184" t="s">
        <v>83</v>
      </c>
      <c r="H16" s="237"/>
      <c r="I16" s="237"/>
      <c r="J16" s="238"/>
      <c r="K16" s="94"/>
      <c r="L16" s="95" t="s">
        <v>81</v>
      </c>
      <c r="M16" s="99">
        <f>E20*K16/100</f>
        <v>0</v>
      </c>
    </row>
    <row r="17" spans="1:13" ht="13.05" customHeight="1" x14ac:dyDescent="0.25">
      <c r="A17" s="98" t="s">
        <v>31</v>
      </c>
      <c r="B17" s="232" t="s">
        <v>70</v>
      </c>
      <c r="C17" s="182"/>
      <c r="D17" s="185"/>
      <c r="E17" s="186">
        <f>'REKAPITULACE #11'!E15</f>
        <v>0</v>
      </c>
      <c r="F17" s="182"/>
      <c r="G17" s="184" t="s">
        <v>84</v>
      </c>
      <c r="H17" s="237"/>
      <c r="I17" s="237"/>
      <c r="J17" s="238"/>
      <c r="K17" s="94"/>
      <c r="L17" s="95" t="s">
        <v>81</v>
      </c>
      <c r="M17" s="99">
        <f>E20*K17/100</f>
        <v>0</v>
      </c>
    </row>
    <row r="18" spans="1:13" ht="13.05" customHeight="1" x14ac:dyDescent="0.25">
      <c r="A18" s="98" t="s">
        <v>71</v>
      </c>
      <c r="B18" s="232" t="s">
        <v>72</v>
      </c>
      <c r="C18" s="182"/>
      <c r="D18" s="185"/>
      <c r="E18" s="186">
        <v>0</v>
      </c>
      <c r="F18" s="182"/>
      <c r="G18" s="184" t="s">
        <v>85</v>
      </c>
      <c r="H18" s="237"/>
      <c r="I18" s="237"/>
      <c r="J18" s="238"/>
      <c r="K18" s="94"/>
      <c r="L18" s="95" t="s">
        <v>81</v>
      </c>
      <c r="M18" s="99">
        <f>E20*K18/100</f>
        <v>0</v>
      </c>
    </row>
    <row r="19" spans="1:13" ht="13.05" customHeight="1" x14ac:dyDescent="0.25">
      <c r="A19" s="98" t="s">
        <v>73</v>
      </c>
      <c r="B19" s="232" t="s">
        <v>74</v>
      </c>
      <c r="C19" s="182"/>
      <c r="D19" s="185"/>
      <c r="E19" s="186">
        <v>0</v>
      </c>
      <c r="F19" s="182"/>
      <c r="G19" s="184" t="s">
        <v>86</v>
      </c>
      <c r="H19" s="237"/>
      <c r="I19" s="237"/>
      <c r="J19" s="238"/>
      <c r="K19" s="94"/>
      <c r="L19" s="95" t="s">
        <v>81</v>
      </c>
      <c r="M19" s="99">
        <f>E20*K19/100</f>
        <v>0</v>
      </c>
    </row>
    <row r="20" spans="1:13" ht="13.05" customHeight="1" x14ac:dyDescent="0.25">
      <c r="A20" s="184" t="s">
        <v>75</v>
      </c>
      <c r="B20" s="237"/>
      <c r="C20" s="237"/>
      <c r="D20" s="238"/>
      <c r="E20" s="186">
        <f>SUM(E16:E19)</f>
        <v>0</v>
      </c>
      <c r="F20" s="182"/>
      <c r="G20" s="184" t="s">
        <v>87</v>
      </c>
      <c r="H20" s="237"/>
      <c r="I20" s="237"/>
      <c r="J20" s="238"/>
      <c r="K20" s="94"/>
      <c r="L20" s="95" t="s">
        <v>81</v>
      </c>
      <c r="M20" s="99">
        <f>E20*K20/100</f>
        <v>0</v>
      </c>
    </row>
    <row r="21" spans="1:13" ht="13.05" customHeight="1" x14ac:dyDescent="0.25">
      <c r="A21" s="184" t="s">
        <v>76</v>
      </c>
      <c r="B21" s="237"/>
      <c r="C21" s="237"/>
      <c r="D21" s="238"/>
      <c r="E21" s="186">
        <v>0</v>
      </c>
      <c r="F21" s="182"/>
      <c r="G21" s="184" t="s">
        <v>88</v>
      </c>
      <c r="H21" s="237"/>
      <c r="I21" s="237"/>
      <c r="J21" s="238"/>
      <c r="K21" s="94"/>
      <c r="L21" s="95" t="s">
        <v>81</v>
      </c>
      <c r="M21" s="99">
        <f>E20*K21/100</f>
        <v>0</v>
      </c>
    </row>
    <row r="22" spans="1:13" ht="13.05" customHeight="1" x14ac:dyDescent="0.25">
      <c r="A22" s="184" t="s">
        <v>77</v>
      </c>
      <c r="B22" s="237"/>
      <c r="C22" s="237"/>
      <c r="D22" s="238"/>
      <c r="E22" s="186">
        <v>0</v>
      </c>
      <c r="F22" s="182"/>
      <c r="G22" s="184" t="s">
        <v>89</v>
      </c>
      <c r="H22" s="237"/>
      <c r="I22" s="237"/>
      <c r="J22" s="238"/>
      <c r="K22" s="94"/>
      <c r="L22" s="95" t="s">
        <v>81</v>
      </c>
      <c r="M22" s="99">
        <f>E20*K22/100</f>
        <v>0</v>
      </c>
    </row>
    <row r="23" spans="1:13" ht="13.05" customHeight="1" thickBot="1" x14ac:dyDescent="0.3">
      <c r="A23" s="184" t="s">
        <v>78</v>
      </c>
      <c r="B23" s="237"/>
      <c r="C23" s="237"/>
      <c r="D23" s="238"/>
      <c r="E23" s="186">
        <v>0</v>
      </c>
      <c r="F23" s="182"/>
      <c r="G23" s="150"/>
      <c r="H23" s="153"/>
      <c r="I23" s="153"/>
      <c r="J23" s="239"/>
      <c r="K23" s="96"/>
      <c r="L23" s="97" t="s">
        <v>81</v>
      </c>
      <c r="M23" s="100">
        <f>E20*K23/100</f>
        <v>0</v>
      </c>
    </row>
    <row r="24" spans="1:13" ht="13.05" customHeight="1" x14ac:dyDescent="0.25">
      <c r="A24" s="184" t="s">
        <v>79</v>
      </c>
      <c r="B24" s="237"/>
      <c r="C24" s="237"/>
      <c r="D24" s="237"/>
      <c r="E24" s="186">
        <f>SUM(E20:E23)</f>
        <v>0</v>
      </c>
      <c r="F24" s="182"/>
      <c r="G24" s="233" t="s">
        <v>90</v>
      </c>
      <c r="H24" s="171"/>
      <c r="I24" s="171"/>
      <c r="J24" s="171"/>
      <c r="K24" s="171"/>
      <c r="L24" s="171"/>
      <c r="M24" s="240"/>
    </row>
    <row r="25" spans="1:13" ht="13.05" customHeight="1" x14ac:dyDescent="0.25">
      <c r="A25" s="184" t="s">
        <v>92</v>
      </c>
      <c r="B25" s="237"/>
      <c r="C25" s="237"/>
      <c r="D25" s="238"/>
      <c r="E25" s="186">
        <f>SUM(M14:M23)</f>
        <v>0</v>
      </c>
      <c r="F25" s="182"/>
      <c r="G25" s="184"/>
      <c r="H25" s="237"/>
      <c r="I25" s="237"/>
      <c r="J25" s="238"/>
      <c r="K25" s="94"/>
      <c r="L25" s="95" t="s">
        <v>81</v>
      </c>
      <c r="M25" s="99">
        <f>E20*K25/100</f>
        <v>0</v>
      </c>
    </row>
    <row r="26" spans="1:13" ht="13.05" customHeight="1" thickBot="1" x14ac:dyDescent="0.3">
      <c r="A26" s="184" t="s">
        <v>93</v>
      </c>
      <c r="B26" s="237"/>
      <c r="C26" s="237"/>
      <c r="D26" s="238"/>
      <c r="E26" s="186">
        <f>SUM(M25:M26)</f>
        <v>0</v>
      </c>
      <c r="F26" s="182"/>
      <c r="G26" s="150"/>
      <c r="H26" s="153"/>
      <c r="I26" s="153"/>
      <c r="J26" s="239"/>
      <c r="K26" s="96"/>
      <c r="L26" s="97" t="s">
        <v>81</v>
      </c>
      <c r="M26" s="100">
        <f>E20*K26/100</f>
        <v>0</v>
      </c>
    </row>
    <row r="27" spans="1:13" ht="13.05" customHeight="1" thickBot="1" x14ac:dyDescent="0.3">
      <c r="A27" s="150" t="s">
        <v>94</v>
      </c>
      <c r="B27" s="153"/>
      <c r="C27" s="153"/>
      <c r="D27" s="239"/>
      <c r="E27" s="248">
        <f>SUM(M28:M28)</f>
        <v>0</v>
      </c>
      <c r="F27" s="151"/>
      <c r="G27" s="233" t="s">
        <v>91</v>
      </c>
      <c r="H27" s="171"/>
      <c r="I27" s="171"/>
      <c r="J27" s="171"/>
      <c r="K27" s="171"/>
      <c r="L27" s="171"/>
      <c r="M27" s="240"/>
    </row>
    <row r="28" spans="1:13" ht="13.05" customHeight="1" thickBot="1" x14ac:dyDescent="0.3">
      <c r="A28" s="249" t="s">
        <v>95</v>
      </c>
      <c r="B28" s="250"/>
      <c r="C28" s="250"/>
      <c r="D28" s="251"/>
      <c r="E28" s="252">
        <f>SUM(E24:E27)</f>
        <v>0</v>
      </c>
      <c r="F28" s="158"/>
      <c r="G28" s="150"/>
      <c r="H28" s="153"/>
      <c r="I28" s="153"/>
      <c r="J28" s="239"/>
      <c r="K28" s="96"/>
      <c r="L28" s="97" t="s">
        <v>81</v>
      </c>
      <c r="M28" s="100">
        <f>E20*K28/100</f>
        <v>0</v>
      </c>
    </row>
    <row r="29" spans="1:13" s="3" customFormat="1" ht="13.05" customHeight="1" x14ac:dyDescent="0.25">
      <c r="A29" s="241" t="s">
        <v>96</v>
      </c>
      <c r="B29" s="242"/>
      <c r="C29" s="242"/>
      <c r="D29" s="243"/>
      <c r="E29" s="244" t="s">
        <v>97</v>
      </c>
      <c r="F29" s="242"/>
      <c r="G29" s="243"/>
      <c r="H29" s="244" t="s">
        <v>98</v>
      </c>
      <c r="I29" s="242"/>
      <c r="J29" s="242"/>
      <c r="K29" s="242"/>
      <c r="L29" s="242"/>
      <c r="M29" s="245"/>
    </row>
    <row r="30" spans="1:13" ht="13.05" customHeight="1" x14ac:dyDescent="0.25">
      <c r="A30" s="246" t="s">
        <v>45</v>
      </c>
      <c r="B30" s="151"/>
      <c r="C30" s="151"/>
      <c r="D30" s="152"/>
      <c r="E30" s="101" t="s">
        <v>99</v>
      </c>
      <c r="F30" s="153"/>
      <c r="G30" s="152"/>
      <c r="H30" s="101" t="s">
        <v>99</v>
      </c>
      <c r="I30" s="153"/>
      <c r="J30" s="151"/>
      <c r="K30" s="151"/>
      <c r="L30" s="151"/>
      <c r="M30" s="247"/>
    </row>
    <row r="31" spans="1:13" ht="13.05" customHeight="1" x14ac:dyDescent="0.25">
      <c r="A31" s="257" t="s">
        <v>100</v>
      </c>
      <c r="B31" s="197"/>
      <c r="C31" s="258"/>
      <c r="D31" s="198"/>
      <c r="E31" s="101" t="s">
        <v>100</v>
      </c>
      <c r="F31" s="258"/>
      <c r="G31" s="198"/>
      <c r="H31" s="101" t="s">
        <v>100</v>
      </c>
      <c r="I31" s="258"/>
      <c r="J31" s="197"/>
      <c r="K31" s="197"/>
      <c r="L31" s="197"/>
      <c r="M31" s="259"/>
    </row>
    <row r="32" spans="1:13" ht="13.05" customHeight="1" x14ac:dyDescent="0.25">
      <c r="A32" s="257"/>
      <c r="B32" s="197"/>
      <c r="C32" s="197"/>
      <c r="D32" s="198"/>
      <c r="E32" s="261" t="s">
        <v>101</v>
      </c>
      <c r="F32" s="197"/>
      <c r="G32" s="198"/>
      <c r="H32" s="261" t="s">
        <v>101</v>
      </c>
      <c r="I32" s="197"/>
      <c r="J32" s="197"/>
      <c r="K32" s="197"/>
      <c r="L32" s="197"/>
      <c r="M32" s="259"/>
    </row>
    <row r="33" spans="1:13" x14ac:dyDescent="0.25">
      <c r="A33" s="257"/>
      <c r="B33" s="258"/>
      <c r="C33" s="258"/>
      <c r="D33" s="260"/>
      <c r="E33" s="261"/>
      <c r="F33" s="258"/>
      <c r="G33" s="260"/>
      <c r="H33" s="261"/>
      <c r="I33" s="258"/>
      <c r="J33" s="258"/>
      <c r="K33" s="258"/>
      <c r="L33" s="258"/>
      <c r="M33" s="262"/>
    </row>
    <row r="34" spans="1:13" ht="56.25" customHeight="1" thickBot="1" x14ac:dyDescent="0.3">
      <c r="A34" s="257"/>
      <c r="B34" s="258"/>
      <c r="C34" s="258"/>
      <c r="D34" s="260"/>
      <c r="E34" s="261"/>
      <c r="F34" s="258"/>
      <c r="G34" s="260"/>
      <c r="H34" s="261"/>
      <c r="I34" s="258"/>
      <c r="J34" s="258"/>
      <c r="K34" s="258"/>
      <c r="L34" s="258"/>
      <c r="M34" s="262"/>
    </row>
    <row r="35" spans="1:13" ht="13.05" customHeight="1" x14ac:dyDescent="0.25">
      <c r="A35" s="170" t="s">
        <v>102</v>
      </c>
      <c r="B35" s="253"/>
      <c r="C35" s="253"/>
      <c r="D35" s="254"/>
      <c r="E35" s="255">
        <v>21</v>
      </c>
      <c r="F35" s="171"/>
      <c r="G35" s="103" t="s">
        <v>103</v>
      </c>
      <c r="H35" s="173">
        <f>E28-H37</f>
        <v>0</v>
      </c>
      <c r="I35" s="171"/>
      <c r="J35" s="171"/>
      <c r="K35" s="171"/>
      <c r="L35" s="171"/>
      <c r="M35" s="104" t="s">
        <v>104</v>
      </c>
    </row>
    <row r="36" spans="1:13" ht="13.05" customHeight="1" x14ac:dyDescent="0.25">
      <c r="A36" s="184" t="s">
        <v>105</v>
      </c>
      <c r="B36" s="237"/>
      <c r="C36" s="237"/>
      <c r="D36" s="238"/>
      <c r="E36" s="256">
        <v>21</v>
      </c>
      <c r="F36" s="182"/>
      <c r="G36" s="93" t="s">
        <v>103</v>
      </c>
      <c r="H36" s="186">
        <f>H35*E36/100</f>
        <v>0</v>
      </c>
      <c r="I36" s="182"/>
      <c r="J36" s="182"/>
      <c r="K36" s="182"/>
      <c r="L36" s="182"/>
      <c r="M36" s="105" t="s">
        <v>104</v>
      </c>
    </row>
    <row r="37" spans="1:13" ht="13.05" customHeight="1" x14ac:dyDescent="0.25">
      <c r="A37" s="184" t="s">
        <v>102</v>
      </c>
      <c r="B37" s="237"/>
      <c r="C37" s="237"/>
      <c r="D37" s="238"/>
      <c r="E37" s="256">
        <v>15</v>
      </c>
      <c r="F37" s="182"/>
      <c r="G37" s="93" t="s">
        <v>103</v>
      </c>
      <c r="H37" s="186">
        <v>0</v>
      </c>
      <c r="I37" s="266"/>
      <c r="J37" s="266"/>
      <c r="K37" s="266"/>
      <c r="L37" s="266"/>
      <c r="M37" s="105" t="s">
        <v>104</v>
      </c>
    </row>
    <row r="38" spans="1:13" ht="13.05" customHeight="1" x14ac:dyDescent="0.25">
      <c r="A38" s="184" t="s">
        <v>105</v>
      </c>
      <c r="B38" s="237"/>
      <c r="C38" s="237"/>
      <c r="D38" s="238"/>
      <c r="E38" s="256">
        <v>15</v>
      </c>
      <c r="F38" s="182"/>
      <c r="G38" s="93" t="s">
        <v>103</v>
      </c>
      <c r="H38" s="186">
        <f>H37*E38/100</f>
        <v>0</v>
      </c>
      <c r="I38" s="182"/>
      <c r="J38" s="182"/>
      <c r="K38" s="182"/>
      <c r="L38" s="182"/>
      <c r="M38" s="105" t="s">
        <v>104</v>
      </c>
    </row>
    <row r="39" spans="1:13" s="106" customFormat="1" ht="19.5" customHeight="1" thickBot="1" x14ac:dyDescent="0.3">
      <c r="A39" s="263" t="s">
        <v>106</v>
      </c>
      <c r="B39" s="264"/>
      <c r="C39" s="264"/>
      <c r="D39" s="264"/>
      <c r="E39" s="264"/>
      <c r="F39" s="264"/>
      <c r="G39" s="264"/>
      <c r="H39" s="265">
        <f>SUM(H35:H38)</f>
        <v>0</v>
      </c>
      <c r="I39" s="191"/>
      <c r="J39" s="191"/>
      <c r="K39" s="191"/>
      <c r="L39" s="191"/>
      <c r="M39" s="107" t="s">
        <v>104</v>
      </c>
    </row>
    <row r="40" spans="1:13" ht="13.05" customHeight="1" x14ac:dyDescent="0.25"/>
    <row r="41" spans="1:13" ht="13.05" customHeight="1" x14ac:dyDescent="0.25">
      <c r="A41" s="258" t="s">
        <v>107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</row>
  </sheetData>
  <mergeCells count="110"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A5:D5"/>
    <mergeCell ref="E5:J5"/>
    <mergeCell ref="K5:L5"/>
    <mergeCell ref="A6:D6"/>
    <mergeCell ref="K6:L6"/>
    <mergeCell ref="E6:J6"/>
    <mergeCell ref="A1:M1"/>
    <mergeCell ref="A2:M2"/>
    <mergeCell ref="A3:D3"/>
    <mergeCell ref="E3:J3"/>
    <mergeCell ref="K3:L3"/>
    <mergeCell ref="A4:D4"/>
    <mergeCell ref="K4:L4"/>
    <mergeCell ref="E4:J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7"/>
  <sheetViews>
    <sheetView workbookViewId="0">
      <selection activeCell="C6" sqref="C6:E6"/>
    </sheetView>
  </sheetViews>
  <sheetFormatPr defaultRowHeight="13.2" x14ac:dyDescent="0.25"/>
  <cols>
    <col min="1" max="1" width="3.88671875" customWidth="1"/>
    <col min="2" max="2" width="45.21875" customWidth="1"/>
    <col min="3" max="5" width="10.6640625" customWidth="1"/>
  </cols>
  <sheetData>
    <row r="1" spans="1:5" s="2" customFormat="1" ht="9.6" x14ac:dyDescent="0.2">
      <c r="A1" s="272" t="s">
        <v>0</v>
      </c>
      <c r="B1" s="272"/>
      <c r="C1" s="272"/>
      <c r="D1" s="272" t="s">
        <v>1</v>
      </c>
      <c r="E1" s="272"/>
    </row>
    <row r="2" spans="1:5" s="2" customFormat="1" ht="9.6" x14ac:dyDescent="0.2">
      <c r="A2" s="272" t="s">
        <v>197</v>
      </c>
      <c r="B2" s="272"/>
      <c r="C2" s="272"/>
      <c r="D2" s="272" t="s">
        <v>2</v>
      </c>
      <c r="E2" s="272"/>
    </row>
    <row r="3" spans="1:5" s="1" customFormat="1" ht="9.6" x14ac:dyDescent="0.2"/>
    <row r="4" spans="1:5" s="3" customFormat="1" x14ac:dyDescent="0.25">
      <c r="A4" s="273" t="s">
        <v>34</v>
      </c>
      <c r="B4" s="197"/>
      <c r="C4" s="197"/>
      <c r="D4" s="197"/>
      <c r="E4" s="197"/>
    </row>
    <row r="5" spans="1:5" s="1" customFormat="1" ht="10.199999999999999" thickBot="1" x14ac:dyDescent="0.25"/>
    <row r="6" spans="1:5" s="1" customFormat="1" ht="9.75" customHeight="1" x14ac:dyDescent="0.25">
      <c r="A6" s="267" t="s">
        <v>35</v>
      </c>
      <c r="B6" s="269" t="s">
        <v>36</v>
      </c>
      <c r="C6" s="271" t="s">
        <v>37</v>
      </c>
      <c r="D6" s="171"/>
      <c r="E6" s="234"/>
    </row>
    <row r="7" spans="1:5" s="1" customFormat="1" ht="9.75" customHeight="1" thickBot="1" x14ac:dyDescent="0.25">
      <c r="A7" s="268"/>
      <c r="B7" s="270"/>
      <c r="C7" s="70" t="s">
        <v>17</v>
      </c>
      <c r="D7" s="71" t="s">
        <v>22</v>
      </c>
      <c r="E7" s="72" t="s">
        <v>38</v>
      </c>
    </row>
    <row r="8" spans="1:5" s="16" customFormat="1" ht="10.199999999999999" x14ac:dyDescent="0.2">
      <c r="A8" s="73"/>
      <c r="B8" s="76" t="s">
        <v>140</v>
      </c>
      <c r="C8" s="74"/>
      <c r="D8" s="74"/>
      <c r="E8" s="75"/>
    </row>
    <row r="9" spans="1:5" s="16" customFormat="1" ht="10.199999999999999" x14ac:dyDescent="0.2">
      <c r="A9" s="77">
        <v>61</v>
      </c>
      <c r="B9" s="29" t="s">
        <v>151</v>
      </c>
      <c r="C9" s="78">
        <f>'ROZPOČET #11'!G14</f>
        <v>0</v>
      </c>
      <c r="D9" s="78">
        <f>'ROZPOČET #11'!I14</f>
        <v>0</v>
      </c>
      <c r="E9" s="79">
        <f>C9+D9</f>
        <v>0</v>
      </c>
    </row>
    <row r="10" spans="1:5" s="16" customFormat="1" ht="10.199999999999999" x14ac:dyDescent="0.2">
      <c r="A10" s="124">
        <v>99</v>
      </c>
      <c r="B10" s="125" t="s">
        <v>153</v>
      </c>
      <c r="C10" s="126">
        <f>'ROZPOČET #11'!G17</f>
        <v>0</v>
      </c>
      <c r="D10" s="126">
        <f>'ROZPOČET #11'!I17</f>
        <v>0</v>
      </c>
      <c r="E10" s="127">
        <f>C10+D10</f>
        <v>0</v>
      </c>
    </row>
    <row r="11" spans="1:5" s="16" customFormat="1" ht="10.8" thickBot="1" x14ac:dyDescent="0.25">
      <c r="A11" s="80"/>
      <c r="B11" s="81" t="s">
        <v>152</v>
      </c>
      <c r="C11" s="82">
        <f>SUM(C9:C10)</f>
        <v>0</v>
      </c>
      <c r="D11" s="82">
        <f>SUM(D9:D10)</f>
        <v>0</v>
      </c>
      <c r="E11" s="83">
        <f>SUM(E9:E10)</f>
        <v>0</v>
      </c>
    </row>
    <row r="12" spans="1:5" s="1" customFormat="1" ht="10.199999999999999" thickBot="1" x14ac:dyDescent="0.25"/>
    <row r="13" spans="1:5" s="16" customFormat="1" ht="10.199999999999999" x14ac:dyDescent="0.2">
      <c r="A13" s="73"/>
      <c r="B13" s="76" t="s">
        <v>109</v>
      </c>
      <c r="C13" s="74"/>
      <c r="D13" s="74"/>
      <c r="E13" s="75"/>
    </row>
    <row r="14" spans="1:5" s="16" customFormat="1" ht="10.199999999999999" x14ac:dyDescent="0.2">
      <c r="A14" s="77">
        <v>775</v>
      </c>
      <c r="B14" s="29" t="s">
        <v>136</v>
      </c>
      <c r="C14" s="78">
        <f>'ROZPOČET #11'!G32</f>
        <v>0</v>
      </c>
      <c r="D14" s="78">
        <f>'ROZPOČET #11'!I32</f>
        <v>0</v>
      </c>
      <c r="E14" s="79">
        <f>C14+D14</f>
        <v>0</v>
      </c>
    </row>
    <row r="15" spans="1:5" s="16" customFormat="1" ht="10.8" thickBot="1" x14ac:dyDescent="0.25">
      <c r="A15" s="80"/>
      <c r="B15" s="81" t="s">
        <v>137</v>
      </c>
      <c r="C15" s="82">
        <f>SUM(C14:C14)</f>
        <v>0</v>
      </c>
      <c r="D15" s="82">
        <f>SUM(D14:D14)</f>
        <v>0</v>
      </c>
      <c r="E15" s="83">
        <f>SUM(E14:E14)</f>
        <v>0</v>
      </c>
    </row>
    <row r="16" spans="1:5" s="1" customFormat="1" ht="10.199999999999999" thickBot="1" x14ac:dyDescent="0.25"/>
    <row r="17" spans="1:5" s="16" customFormat="1" ht="10.8" thickBot="1" x14ac:dyDescent="0.25">
      <c r="A17" s="84"/>
      <c r="B17" s="85" t="s">
        <v>39</v>
      </c>
      <c r="C17" s="86">
        <f>C11+C15</f>
        <v>0</v>
      </c>
      <c r="D17" s="86">
        <f>D11+D15</f>
        <v>0</v>
      </c>
      <c r="E17" s="87">
        <f>E11+E15</f>
        <v>0</v>
      </c>
    </row>
  </sheetData>
  <mergeCells count="8">
    <mergeCell ref="A6:A7"/>
    <mergeCell ref="B6:B7"/>
    <mergeCell ref="C6:E6"/>
    <mergeCell ref="A1:C1"/>
    <mergeCell ref="D1:E1"/>
    <mergeCell ref="A2:C2"/>
    <mergeCell ref="D2:E2"/>
    <mergeCell ref="A4:E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34"/>
  <sheetViews>
    <sheetView topLeftCell="D1" workbookViewId="0">
      <selection activeCell="E12" sqref="E12"/>
    </sheetView>
  </sheetViews>
  <sheetFormatPr defaultRowHeight="13.2" x14ac:dyDescent="0.25"/>
  <cols>
    <col min="1" max="1" width="3.77734375" customWidth="1"/>
    <col min="2" max="2" width="11.109375" customWidth="1"/>
    <col min="3" max="3" width="43.44140625" customWidth="1"/>
    <col min="4" max="4" width="4.44140625" customWidth="1"/>
    <col min="5" max="5" width="8.77734375" customWidth="1"/>
    <col min="6" max="9" width="10.6640625" customWidth="1"/>
    <col min="10" max="11" width="9.109375" customWidth="1"/>
    <col min="12" max="12" width="13.21875" customWidth="1"/>
  </cols>
  <sheetData>
    <row r="1" spans="1:12" s="2" customFormat="1" ht="9.6" x14ac:dyDescent="0.2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 t="s">
        <v>1</v>
      </c>
      <c r="L1" s="272"/>
    </row>
    <row r="2" spans="1:12" s="2" customFormat="1" ht="9.6" x14ac:dyDescent="0.2">
      <c r="A2" s="272" t="s">
        <v>197</v>
      </c>
      <c r="B2" s="272"/>
      <c r="C2" s="272"/>
      <c r="D2" s="272"/>
      <c r="E2" s="272"/>
      <c r="F2" s="272"/>
      <c r="G2" s="272"/>
      <c r="H2" s="272"/>
      <c r="I2" s="272"/>
      <c r="J2" s="272"/>
      <c r="K2" s="272" t="s">
        <v>2</v>
      </c>
      <c r="L2" s="272"/>
    </row>
    <row r="3" spans="1:12" s="1" customFormat="1" ht="9.6" x14ac:dyDescent="0.2"/>
    <row r="4" spans="1:12" x14ac:dyDescent="0.25">
      <c r="A4" s="273" t="s">
        <v>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s="1" customFormat="1" ht="10.199999999999999" thickBot="1" x14ac:dyDescent="0.25"/>
    <row r="6" spans="1:12" s="1" customFormat="1" ht="9.75" customHeight="1" x14ac:dyDescent="0.25">
      <c r="A6" s="5" t="s">
        <v>4</v>
      </c>
      <c r="B6" s="274" t="s">
        <v>8</v>
      </c>
      <c r="C6" s="274" t="s">
        <v>10</v>
      </c>
      <c r="D6" s="274" t="s">
        <v>12</v>
      </c>
      <c r="E6" s="274" t="s">
        <v>14</v>
      </c>
      <c r="F6" s="275" t="s">
        <v>16</v>
      </c>
      <c r="G6" s="171"/>
      <c r="H6" s="171"/>
      <c r="I6" s="171"/>
      <c r="J6" s="274" t="s">
        <v>25</v>
      </c>
      <c r="K6" s="158"/>
      <c r="L6" s="278" t="s">
        <v>28</v>
      </c>
    </row>
    <row r="7" spans="1:12" s="1" customFormat="1" ht="9.75" customHeight="1" x14ac:dyDescent="0.25">
      <c r="A7" s="6" t="s">
        <v>5</v>
      </c>
      <c r="B7" s="196"/>
      <c r="C7" s="196"/>
      <c r="D7" s="196"/>
      <c r="E7" s="196"/>
      <c r="F7" s="276" t="s">
        <v>17</v>
      </c>
      <c r="G7" s="151"/>
      <c r="H7" s="277" t="s">
        <v>22</v>
      </c>
      <c r="I7" s="151"/>
      <c r="J7" s="196"/>
      <c r="K7" s="197"/>
      <c r="L7" s="279"/>
    </row>
    <row r="8" spans="1:12" s="1" customFormat="1" ht="9.75" customHeight="1" x14ac:dyDescent="0.2">
      <c r="A8" s="6" t="s">
        <v>6</v>
      </c>
      <c r="B8" s="196"/>
      <c r="C8" s="196"/>
      <c r="D8" s="196"/>
      <c r="E8" s="196"/>
      <c r="F8" s="9" t="s">
        <v>18</v>
      </c>
      <c r="G8" s="11" t="s">
        <v>20</v>
      </c>
      <c r="H8" s="13" t="s">
        <v>18</v>
      </c>
      <c r="I8" s="11" t="s">
        <v>20</v>
      </c>
      <c r="J8" s="13" t="s">
        <v>18</v>
      </c>
      <c r="K8" s="11" t="s">
        <v>20</v>
      </c>
      <c r="L8" s="279"/>
    </row>
    <row r="9" spans="1:12" s="1" customFormat="1" ht="9.75" customHeight="1" thickBot="1" x14ac:dyDescent="0.25">
      <c r="A9" s="7" t="s">
        <v>7</v>
      </c>
      <c r="B9" s="8" t="s">
        <v>9</v>
      </c>
      <c r="C9" s="8" t="s">
        <v>11</v>
      </c>
      <c r="D9" s="8" t="s">
        <v>13</v>
      </c>
      <c r="E9" s="8" t="s">
        <v>15</v>
      </c>
      <c r="F9" s="10" t="s">
        <v>19</v>
      </c>
      <c r="G9" s="12" t="s">
        <v>21</v>
      </c>
      <c r="H9" s="14" t="s">
        <v>23</v>
      </c>
      <c r="I9" s="12" t="s">
        <v>24</v>
      </c>
      <c r="J9" s="14" t="s">
        <v>26</v>
      </c>
      <c r="K9" s="12" t="s">
        <v>27</v>
      </c>
      <c r="L9" s="15" t="s">
        <v>29</v>
      </c>
    </row>
    <row r="10" spans="1:12" s="17" customFormat="1" ht="10.199999999999999" x14ac:dyDescent="0.2">
      <c r="A10" s="19"/>
      <c r="B10" s="18"/>
      <c r="C10" s="20" t="s">
        <v>140</v>
      </c>
      <c r="D10" s="18"/>
      <c r="E10" s="18"/>
      <c r="F10" s="21"/>
      <c r="G10" s="22"/>
      <c r="H10" s="23"/>
      <c r="J10" s="23"/>
      <c r="L10" s="24"/>
    </row>
    <row r="11" spans="1:12" s="17" customFormat="1" ht="10.199999999999999" x14ac:dyDescent="0.2">
      <c r="A11" s="27"/>
      <c r="B11" s="28" t="s">
        <v>141</v>
      </c>
      <c r="C11" s="29" t="s">
        <v>142</v>
      </c>
      <c r="D11" s="26"/>
      <c r="E11" s="26"/>
      <c r="F11" s="30"/>
      <c r="G11" s="31"/>
      <c r="H11" s="32"/>
      <c r="I11" s="25"/>
      <c r="J11" s="32"/>
      <c r="K11" s="25"/>
      <c r="L11" s="33"/>
    </row>
    <row r="12" spans="1:12" s="1" customFormat="1" ht="9.6" x14ac:dyDescent="0.2">
      <c r="A12" s="34">
        <v>1</v>
      </c>
      <c r="B12" s="35" t="s">
        <v>198</v>
      </c>
      <c r="C12" s="36" t="s">
        <v>199</v>
      </c>
      <c r="D12" s="37" t="s">
        <v>150</v>
      </c>
      <c r="E12" s="41">
        <v>42.99</v>
      </c>
      <c r="F12" s="39"/>
      <c r="G12" s="40">
        <f>E12*F12</f>
        <v>0</v>
      </c>
      <c r="H12" s="41"/>
      <c r="I12" s="40">
        <f>E12*H12</f>
        <v>0</v>
      </c>
      <c r="J12" s="42">
        <v>1.5E-3</v>
      </c>
      <c r="K12" s="43">
        <f>E12*J12</f>
        <v>6.4485000000000001E-2</v>
      </c>
      <c r="L12" s="44" t="s">
        <v>30</v>
      </c>
    </row>
    <row r="13" spans="1:12" s="1" customFormat="1" ht="9.6" x14ac:dyDescent="0.2">
      <c r="A13" s="4"/>
      <c r="B13" s="111" t="s">
        <v>143</v>
      </c>
      <c r="C13" s="112" t="s">
        <v>200</v>
      </c>
      <c r="D13" s="109"/>
      <c r="E13" s="109"/>
      <c r="F13" s="4"/>
      <c r="G13" s="109"/>
      <c r="H13" s="109"/>
      <c r="I13" s="109"/>
      <c r="J13" s="109"/>
      <c r="K13" s="109"/>
      <c r="L13" s="110"/>
    </row>
    <row r="14" spans="1:12" s="17" customFormat="1" ht="10.199999999999999" x14ac:dyDescent="0.2">
      <c r="A14" s="53"/>
      <c r="B14" s="54">
        <v>61</v>
      </c>
      <c r="C14" s="55" t="s">
        <v>144</v>
      </c>
      <c r="D14" s="56"/>
      <c r="E14" s="56"/>
      <c r="F14" s="57"/>
      <c r="G14" s="58">
        <f>SUM(G12:G13)</f>
        <v>0</v>
      </c>
      <c r="H14" s="59"/>
      <c r="I14" s="60">
        <f>SUM(I12:I13)</f>
        <v>0</v>
      </c>
      <c r="J14" s="59"/>
      <c r="K14" s="61">
        <f>SUM(K12:K13)</f>
        <v>6.4485000000000001E-2</v>
      </c>
      <c r="L14" s="62"/>
    </row>
    <row r="15" spans="1:12" s="17" customFormat="1" ht="10.199999999999999" x14ac:dyDescent="0.2">
      <c r="A15" s="27"/>
      <c r="B15" s="28" t="s">
        <v>146</v>
      </c>
      <c r="C15" s="29" t="s">
        <v>147</v>
      </c>
      <c r="D15" s="26"/>
      <c r="E15" s="26"/>
      <c r="F15" s="30"/>
      <c r="G15" s="31"/>
      <c r="H15" s="32"/>
      <c r="I15" s="25"/>
      <c r="J15" s="32"/>
      <c r="K15" s="25"/>
      <c r="L15" s="33"/>
    </row>
    <row r="16" spans="1:12" s="1" customFormat="1" ht="9.6" x14ac:dyDescent="0.2">
      <c r="A16" s="34">
        <f>A12+1</f>
        <v>2</v>
      </c>
      <c r="B16" s="35" t="s">
        <v>148</v>
      </c>
      <c r="C16" s="36" t="s">
        <v>201</v>
      </c>
      <c r="D16" s="37" t="s">
        <v>145</v>
      </c>
      <c r="E16" s="42">
        <v>6.4000000000000001E-2</v>
      </c>
      <c r="F16" s="39"/>
      <c r="G16" s="40">
        <f>E16*F16</f>
        <v>0</v>
      </c>
      <c r="H16" s="41"/>
      <c r="I16" s="40">
        <f>E16*H16</f>
        <v>0</v>
      </c>
      <c r="J16" s="42">
        <v>0</v>
      </c>
      <c r="K16" s="43">
        <f>E16*J16</f>
        <v>0</v>
      </c>
      <c r="L16" s="44" t="s">
        <v>30</v>
      </c>
    </row>
    <row r="17" spans="1:12" s="17" customFormat="1" ht="10.8" thickBot="1" x14ac:dyDescent="0.25">
      <c r="A17" s="45"/>
      <c r="B17" s="47">
        <v>99</v>
      </c>
      <c r="C17" s="48" t="s">
        <v>149</v>
      </c>
      <c r="D17" s="46"/>
      <c r="E17" s="46"/>
      <c r="F17" s="49"/>
      <c r="G17" s="51">
        <f>SUM(G16:G16)</f>
        <v>0</v>
      </c>
      <c r="H17" s="50"/>
      <c r="I17" s="63">
        <f>SUM(I16:I16)</f>
        <v>0</v>
      </c>
      <c r="J17" s="50"/>
      <c r="K17" s="64">
        <f>SUM(K16:K16)</f>
        <v>0</v>
      </c>
      <c r="L17" s="52"/>
    </row>
    <row r="18" spans="1:12" ht="13.8" thickBot="1" x14ac:dyDescent="0.3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s="1" customFormat="1" ht="9.75" customHeight="1" x14ac:dyDescent="0.25">
      <c r="A19" s="5" t="s">
        <v>4</v>
      </c>
      <c r="B19" s="274" t="s">
        <v>8</v>
      </c>
      <c r="C19" s="274" t="s">
        <v>10</v>
      </c>
      <c r="D19" s="274" t="s">
        <v>12</v>
      </c>
      <c r="E19" s="274" t="s">
        <v>14</v>
      </c>
      <c r="F19" s="275" t="s">
        <v>16</v>
      </c>
      <c r="G19" s="171"/>
      <c r="H19" s="171"/>
      <c r="I19" s="171"/>
      <c r="J19" s="274" t="s">
        <v>25</v>
      </c>
      <c r="K19" s="158"/>
      <c r="L19" s="278" t="s">
        <v>28</v>
      </c>
    </row>
    <row r="20" spans="1:12" s="1" customFormat="1" ht="9.75" customHeight="1" x14ac:dyDescent="0.25">
      <c r="A20" s="6" t="s">
        <v>5</v>
      </c>
      <c r="B20" s="196"/>
      <c r="C20" s="196"/>
      <c r="D20" s="196"/>
      <c r="E20" s="196"/>
      <c r="F20" s="276" t="s">
        <v>17</v>
      </c>
      <c r="G20" s="151"/>
      <c r="H20" s="277" t="s">
        <v>22</v>
      </c>
      <c r="I20" s="151"/>
      <c r="J20" s="196"/>
      <c r="K20" s="197"/>
      <c r="L20" s="279"/>
    </row>
    <row r="21" spans="1:12" s="1" customFormat="1" ht="9.75" customHeight="1" x14ac:dyDescent="0.2">
      <c r="A21" s="6" t="s">
        <v>6</v>
      </c>
      <c r="B21" s="196"/>
      <c r="C21" s="196"/>
      <c r="D21" s="196"/>
      <c r="E21" s="196"/>
      <c r="F21" s="9" t="s">
        <v>18</v>
      </c>
      <c r="G21" s="11" t="s">
        <v>20</v>
      </c>
      <c r="H21" s="13" t="s">
        <v>18</v>
      </c>
      <c r="I21" s="11" t="s">
        <v>20</v>
      </c>
      <c r="J21" s="13" t="s">
        <v>18</v>
      </c>
      <c r="K21" s="11" t="s">
        <v>20</v>
      </c>
      <c r="L21" s="279"/>
    </row>
    <row r="22" spans="1:12" s="1" customFormat="1" ht="9.75" customHeight="1" thickBot="1" x14ac:dyDescent="0.25">
      <c r="A22" s="7" t="s">
        <v>7</v>
      </c>
      <c r="B22" s="8" t="s">
        <v>9</v>
      </c>
      <c r="C22" s="8" t="s">
        <v>11</v>
      </c>
      <c r="D22" s="8" t="s">
        <v>13</v>
      </c>
      <c r="E22" s="8" t="s">
        <v>15</v>
      </c>
      <c r="F22" s="10" t="s">
        <v>19</v>
      </c>
      <c r="G22" s="12" t="s">
        <v>21</v>
      </c>
      <c r="H22" s="14" t="s">
        <v>23</v>
      </c>
      <c r="I22" s="12" t="s">
        <v>24</v>
      </c>
      <c r="J22" s="14" t="s">
        <v>26</v>
      </c>
      <c r="K22" s="12" t="s">
        <v>27</v>
      </c>
      <c r="L22" s="15" t="s">
        <v>29</v>
      </c>
    </row>
    <row r="23" spans="1:12" s="17" customFormat="1" ht="10.199999999999999" x14ac:dyDescent="0.2">
      <c r="A23" s="19"/>
      <c r="B23" s="18"/>
      <c r="C23" s="20" t="s">
        <v>109</v>
      </c>
      <c r="D23" s="18"/>
      <c r="E23" s="18"/>
      <c r="F23" s="21"/>
      <c r="G23" s="22"/>
      <c r="H23" s="23"/>
      <c r="J23" s="23"/>
      <c r="L23" s="24"/>
    </row>
    <row r="24" spans="1:12" s="17" customFormat="1" ht="10.199999999999999" x14ac:dyDescent="0.2">
      <c r="A24" s="27"/>
      <c r="B24" s="28" t="s">
        <v>110</v>
      </c>
      <c r="C24" s="29" t="s">
        <v>111</v>
      </c>
      <c r="D24" s="26"/>
      <c r="E24" s="26"/>
      <c r="F24" s="30"/>
      <c r="G24" s="31"/>
      <c r="H24" s="32"/>
      <c r="I24" s="25"/>
      <c r="J24" s="32"/>
      <c r="K24" s="25"/>
      <c r="L24" s="33"/>
    </row>
    <row r="25" spans="1:12" s="1" customFormat="1" ht="9.6" x14ac:dyDescent="0.2">
      <c r="A25" s="34">
        <f>A16+1</f>
        <v>3</v>
      </c>
      <c r="B25" s="35" t="s">
        <v>202</v>
      </c>
      <c r="C25" s="36" t="s">
        <v>203</v>
      </c>
      <c r="D25" s="37" t="s">
        <v>150</v>
      </c>
      <c r="E25" s="41">
        <v>42.99</v>
      </c>
      <c r="F25" s="39"/>
      <c r="G25" s="40">
        <f>E25*F25</f>
        <v>0</v>
      </c>
      <c r="H25" s="41"/>
      <c r="I25" s="40">
        <f>E25*H25</f>
        <v>0</v>
      </c>
      <c r="J25" s="42">
        <v>1E-3</v>
      </c>
      <c r="K25" s="43">
        <f>E25*J25</f>
        <v>4.299E-2</v>
      </c>
      <c r="L25" s="44" t="s">
        <v>30</v>
      </c>
    </row>
    <row r="26" spans="1:12" s="1" customFormat="1" ht="9.6" x14ac:dyDescent="0.2">
      <c r="A26" s="4"/>
      <c r="B26" s="111" t="s">
        <v>143</v>
      </c>
      <c r="C26" s="112" t="s">
        <v>200</v>
      </c>
      <c r="D26" s="109"/>
      <c r="E26" s="109"/>
      <c r="F26" s="4"/>
      <c r="G26" s="109"/>
      <c r="H26" s="109"/>
      <c r="I26" s="109"/>
      <c r="J26" s="109"/>
      <c r="K26" s="109"/>
      <c r="L26" s="110"/>
    </row>
    <row r="27" spans="1:12" s="1" customFormat="1" ht="9.6" x14ac:dyDescent="0.2">
      <c r="A27" s="34">
        <f>A25+1</f>
        <v>4</v>
      </c>
      <c r="B27" s="35" t="s">
        <v>204</v>
      </c>
      <c r="C27" s="36" t="s">
        <v>205</v>
      </c>
      <c r="D27" s="37" t="s">
        <v>150</v>
      </c>
      <c r="E27" s="41">
        <v>42.99</v>
      </c>
      <c r="F27" s="39"/>
      <c r="G27" s="40">
        <f>E27*F27</f>
        <v>0</v>
      </c>
      <c r="H27" s="41"/>
      <c r="I27" s="40">
        <f>E27*H27</f>
        <v>0</v>
      </c>
      <c r="J27" s="42">
        <v>2.8420000000000002E-4</v>
      </c>
      <c r="K27" s="43">
        <f>E27*J27</f>
        <v>1.2217758000000002E-2</v>
      </c>
      <c r="L27" s="44" t="s">
        <v>30</v>
      </c>
    </row>
    <row r="28" spans="1:12" s="1" customFormat="1" ht="9.6" x14ac:dyDescent="0.2">
      <c r="A28" s="4"/>
      <c r="B28" s="111" t="s">
        <v>143</v>
      </c>
      <c r="C28" s="112" t="s">
        <v>200</v>
      </c>
      <c r="D28" s="109"/>
      <c r="E28" s="109"/>
      <c r="F28" s="4"/>
      <c r="G28" s="109"/>
      <c r="H28" s="109"/>
      <c r="I28" s="109"/>
      <c r="J28" s="109"/>
      <c r="K28" s="109"/>
      <c r="L28" s="110"/>
    </row>
    <row r="29" spans="1:12" s="1" customFormat="1" ht="9.6" x14ac:dyDescent="0.2">
      <c r="A29" s="113">
        <f>A27+1</f>
        <v>5</v>
      </c>
      <c r="B29" s="114" t="s">
        <v>206</v>
      </c>
      <c r="C29" s="115" t="s">
        <v>207</v>
      </c>
      <c r="D29" s="116" t="s">
        <v>150</v>
      </c>
      <c r="E29" s="117">
        <v>50</v>
      </c>
      <c r="F29" s="118"/>
      <c r="G29" s="119">
        <f>E29*F29</f>
        <v>0</v>
      </c>
      <c r="H29" s="120"/>
      <c r="I29" s="119">
        <f>E29*H29</f>
        <v>0</v>
      </c>
      <c r="J29" s="121">
        <v>2.1000000000000001E-4</v>
      </c>
      <c r="K29" s="122">
        <f>E29*J29</f>
        <v>1.0500000000000001E-2</v>
      </c>
      <c r="L29" s="123" t="s">
        <v>30</v>
      </c>
    </row>
    <row r="30" spans="1:12" s="1" customFormat="1" ht="9.6" x14ac:dyDescent="0.2">
      <c r="A30" s="34">
        <f>A29+1</f>
        <v>6</v>
      </c>
      <c r="B30" s="35" t="s">
        <v>208</v>
      </c>
      <c r="C30" s="36" t="s">
        <v>209</v>
      </c>
      <c r="D30" s="37" t="s">
        <v>145</v>
      </c>
      <c r="E30" s="42">
        <v>0.111</v>
      </c>
      <c r="F30" s="39"/>
      <c r="G30" s="40">
        <f>E30*F30</f>
        <v>0</v>
      </c>
      <c r="H30" s="41"/>
      <c r="I30" s="40">
        <f>E30*H30</f>
        <v>0</v>
      </c>
      <c r="J30" s="42">
        <v>0</v>
      </c>
      <c r="K30" s="43">
        <f>E30*J30</f>
        <v>0</v>
      </c>
      <c r="L30" s="44" t="s">
        <v>30</v>
      </c>
    </row>
    <row r="31" spans="1:12" s="1" customFormat="1" ht="9.6" x14ac:dyDescent="0.2">
      <c r="A31" s="4"/>
      <c r="B31" s="111" t="s">
        <v>143</v>
      </c>
      <c r="C31" s="112" t="s">
        <v>210</v>
      </c>
      <c r="D31" s="109"/>
      <c r="E31" s="109"/>
      <c r="F31" s="4"/>
      <c r="G31" s="109"/>
      <c r="H31" s="109"/>
      <c r="I31" s="109"/>
      <c r="J31" s="109"/>
      <c r="K31" s="109"/>
      <c r="L31" s="110"/>
    </row>
    <row r="32" spans="1:12" s="17" customFormat="1" ht="10.8" thickBot="1" x14ac:dyDescent="0.25">
      <c r="A32" s="45"/>
      <c r="B32" s="47">
        <v>775</v>
      </c>
      <c r="C32" s="48" t="s">
        <v>135</v>
      </c>
      <c r="D32" s="46"/>
      <c r="E32" s="46"/>
      <c r="F32" s="49"/>
      <c r="G32" s="51">
        <f>SUM(G25:G31)</f>
        <v>0</v>
      </c>
      <c r="H32" s="50"/>
      <c r="I32" s="63">
        <f>SUM(I25:I31)</f>
        <v>0</v>
      </c>
      <c r="J32" s="50"/>
      <c r="K32" s="64">
        <f>SUM(K25:K31)</f>
        <v>6.5707758000000005E-2</v>
      </c>
      <c r="L32" s="52"/>
    </row>
    <row r="33" spans="1:12" ht="13.8" thickBot="1" x14ac:dyDescent="0.3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</row>
    <row r="34" spans="1:12" s="17" customFormat="1" ht="13.8" thickBot="1" x14ac:dyDescent="0.3">
      <c r="A34" s="66"/>
      <c r="B34" s="67"/>
      <c r="C34" s="69" t="s">
        <v>33</v>
      </c>
      <c r="D34" s="68"/>
      <c r="E34" s="68"/>
      <c r="F34" s="68"/>
      <c r="G34" s="68"/>
      <c r="H34" s="68"/>
      <c r="I34" s="68"/>
      <c r="J34" s="68"/>
      <c r="K34" s="280">
        <f>'KRYCÍ LIST #11'!E20</f>
        <v>0</v>
      </c>
      <c r="L34" s="180"/>
    </row>
  </sheetData>
  <mergeCells count="24">
    <mergeCell ref="J19:K20"/>
    <mergeCell ref="L19:L21"/>
    <mergeCell ref="K34:L34"/>
    <mergeCell ref="F7:G7"/>
    <mergeCell ref="H7:I7"/>
    <mergeCell ref="J6:K7"/>
    <mergeCell ref="L6:L8"/>
    <mergeCell ref="B19:B21"/>
    <mergeCell ref="C19:C21"/>
    <mergeCell ref="D19:D21"/>
    <mergeCell ref="E19:E21"/>
    <mergeCell ref="F19:I19"/>
    <mergeCell ref="F20:G20"/>
    <mergeCell ref="H20:I20"/>
    <mergeCell ref="A1:J1"/>
    <mergeCell ref="K1:L1"/>
    <mergeCell ref="A2:J2"/>
    <mergeCell ref="K2:L2"/>
    <mergeCell ref="A4:L4"/>
    <mergeCell ref="B6:B8"/>
    <mergeCell ref="C6:C8"/>
    <mergeCell ref="D6:D8"/>
    <mergeCell ref="E6:E8"/>
    <mergeCell ref="F6:I6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41"/>
  <sheetViews>
    <sheetView workbookViewId="0">
      <selection activeCell="A3" sqref="A3:D3"/>
    </sheetView>
  </sheetViews>
  <sheetFormatPr defaultRowHeight="13.2" x14ac:dyDescent="0.25"/>
  <cols>
    <col min="1" max="1" width="2.109375" customWidth="1"/>
    <col min="2" max="2" width="4.5546875" customWidth="1"/>
    <col min="3" max="3" width="4.33203125" customWidth="1"/>
    <col min="4" max="4" width="6.6640625" customWidth="1"/>
    <col min="5" max="5" width="6.44140625" customWidth="1"/>
    <col min="6" max="6" width="9.5546875" customWidth="1"/>
    <col min="7" max="7" width="12.33203125" customWidth="1"/>
    <col min="8" max="8" width="6.44140625" customWidth="1"/>
    <col min="9" max="9" width="2.44140625" customWidth="1"/>
    <col min="10" max="10" width="5" customWidth="1"/>
    <col min="11" max="11" width="11.88671875" customWidth="1"/>
    <col min="12" max="12" width="2.33203125" customWidth="1"/>
    <col min="13" max="13" width="13.5546875" customWidth="1"/>
  </cols>
  <sheetData>
    <row r="1" spans="1:13" ht="18.45" customHeight="1" x14ac:dyDescent="0.3">
      <c r="A1" s="210" t="s">
        <v>40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10.050000000000001" customHeight="1" thickBot="1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05" customHeight="1" x14ac:dyDescent="0.25">
      <c r="A3" s="211" t="s">
        <v>41</v>
      </c>
      <c r="B3" s="158"/>
      <c r="C3" s="158"/>
      <c r="D3" s="159"/>
      <c r="E3" s="212" t="s">
        <v>42</v>
      </c>
      <c r="F3" s="158"/>
      <c r="G3" s="158"/>
      <c r="H3" s="158"/>
      <c r="I3" s="158"/>
      <c r="J3" s="159"/>
      <c r="K3" s="212" t="s">
        <v>43</v>
      </c>
      <c r="L3" s="159"/>
      <c r="M3" s="88" t="s">
        <v>44</v>
      </c>
    </row>
    <row r="4" spans="1:13" ht="13.2" customHeight="1" x14ac:dyDescent="0.25">
      <c r="A4" s="208" t="s">
        <v>195</v>
      </c>
      <c r="B4" s="165"/>
      <c r="C4" s="165"/>
      <c r="D4" s="168"/>
      <c r="E4" s="209" t="s">
        <v>196</v>
      </c>
      <c r="F4" s="162"/>
      <c r="G4" s="162"/>
      <c r="H4" s="162"/>
      <c r="I4" s="162"/>
      <c r="J4" s="163"/>
      <c r="K4" s="164" t="s">
        <v>45</v>
      </c>
      <c r="L4" s="168"/>
      <c r="M4" s="89" t="s">
        <v>46</v>
      </c>
    </row>
    <row r="5" spans="1:13" ht="13.05" customHeight="1" x14ac:dyDescent="0.25">
      <c r="A5" s="206" t="s">
        <v>47</v>
      </c>
      <c r="B5" s="151"/>
      <c r="C5" s="151"/>
      <c r="D5" s="152"/>
      <c r="E5" s="207" t="s">
        <v>48</v>
      </c>
      <c r="F5" s="151"/>
      <c r="G5" s="151"/>
      <c r="H5" s="151"/>
      <c r="I5" s="151"/>
      <c r="J5" s="152"/>
      <c r="K5" s="207" t="s">
        <v>49</v>
      </c>
      <c r="L5" s="152"/>
      <c r="M5" s="90" t="s">
        <v>50</v>
      </c>
    </row>
    <row r="6" spans="1:13" ht="13.2" customHeight="1" x14ac:dyDescent="0.25">
      <c r="A6" s="208" t="s">
        <v>45</v>
      </c>
      <c r="B6" s="165"/>
      <c r="C6" s="165"/>
      <c r="D6" s="168"/>
      <c r="E6" s="209" t="s">
        <v>51</v>
      </c>
      <c r="F6" s="162"/>
      <c r="G6" s="162"/>
      <c r="H6" s="162"/>
      <c r="I6" s="162"/>
      <c r="J6" s="163"/>
      <c r="K6" s="164" t="s">
        <v>45</v>
      </c>
      <c r="L6" s="168"/>
      <c r="M6" s="89" t="s">
        <v>45</v>
      </c>
    </row>
    <row r="7" spans="1:13" ht="13.2" customHeight="1" x14ac:dyDescent="0.25">
      <c r="A7" s="224" t="s">
        <v>52</v>
      </c>
      <c r="B7" s="182"/>
      <c r="C7" s="182"/>
      <c r="D7" s="227" t="s">
        <v>56</v>
      </c>
      <c r="E7" s="228"/>
      <c r="F7" s="228"/>
      <c r="G7" s="229"/>
      <c r="H7" s="216" t="s">
        <v>59</v>
      </c>
      <c r="I7" s="182"/>
      <c r="J7" s="182"/>
      <c r="K7" s="182"/>
      <c r="L7" s="182"/>
      <c r="M7" s="91"/>
    </row>
    <row r="8" spans="1:13" ht="13.2" customHeight="1" x14ac:dyDescent="0.25">
      <c r="A8" s="224" t="s">
        <v>53</v>
      </c>
      <c r="B8" s="182"/>
      <c r="C8" s="182"/>
      <c r="D8" s="227" t="s">
        <v>57</v>
      </c>
      <c r="E8" s="228"/>
      <c r="F8" s="228"/>
      <c r="G8" s="229"/>
      <c r="H8" s="216" t="s">
        <v>60</v>
      </c>
      <c r="I8" s="182"/>
      <c r="J8" s="182"/>
      <c r="K8" s="182"/>
      <c r="L8" s="182"/>
      <c r="M8" s="92" t="str">
        <f>IF(M7=0,"",E28/M7)</f>
        <v/>
      </c>
    </row>
    <row r="9" spans="1:13" ht="13.05" customHeight="1" x14ac:dyDescent="0.25">
      <c r="A9" s="225" t="s">
        <v>54</v>
      </c>
      <c r="B9" s="182"/>
      <c r="C9" s="182"/>
      <c r="D9" s="230" t="s">
        <v>45</v>
      </c>
      <c r="E9" s="182"/>
      <c r="F9" s="182"/>
      <c r="G9" s="185"/>
      <c r="H9" s="216" t="s">
        <v>61</v>
      </c>
      <c r="I9" s="182"/>
      <c r="J9" s="182"/>
      <c r="K9" s="218" t="s">
        <v>45</v>
      </c>
      <c r="L9" s="182"/>
      <c r="M9" s="183"/>
    </row>
    <row r="10" spans="1:13" ht="13.2" customHeight="1" x14ac:dyDescent="0.25">
      <c r="A10" s="226" t="s">
        <v>55</v>
      </c>
      <c r="B10" s="151"/>
      <c r="C10" s="151"/>
      <c r="D10" s="219" t="s">
        <v>58</v>
      </c>
      <c r="E10" s="220"/>
      <c r="F10" s="220"/>
      <c r="G10" s="231"/>
      <c r="H10" s="217" t="s">
        <v>62</v>
      </c>
      <c r="I10" s="151"/>
      <c r="J10" s="219" t="s">
        <v>45</v>
      </c>
      <c r="K10" s="220"/>
      <c r="L10" s="220"/>
      <c r="M10" s="221"/>
    </row>
    <row r="11" spans="1:13" ht="13.8" customHeight="1" thickBot="1" x14ac:dyDescent="0.3">
      <c r="A11" s="213" t="s">
        <v>45</v>
      </c>
      <c r="B11" s="214"/>
      <c r="C11" s="214"/>
      <c r="D11" s="214"/>
      <c r="E11" s="214"/>
      <c r="F11" s="214"/>
      <c r="G11" s="215"/>
      <c r="H11" s="222" t="s">
        <v>45</v>
      </c>
      <c r="I11" s="214"/>
      <c r="J11" s="214"/>
      <c r="K11" s="214"/>
      <c r="L11" s="214"/>
      <c r="M11" s="223"/>
    </row>
    <row r="12" spans="1:13" ht="28.5" customHeight="1" thickBot="1" x14ac:dyDescent="0.3">
      <c r="A12" s="178" t="s">
        <v>63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80"/>
    </row>
    <row r="13" spans="1:13" ht="13.05" customHeight="1" x14ac:dyDescent="0.25">
      <c r="A13" s="233" t="s">
        <v>64</v>
      </c>
      <c r="B13" s="171"/>
      <c r="C13" s="171"/>
      <c r="D13" s="171"/>
      <c r="E13" s="171"/>
      <c r="F13" s="171"/>
      <c r="G13" s="233" t="s">
        <v>65</v>
      </c>
      <c r="H13" s="171"/>
      <c r="I13" s="171"/>
      <c r="J13" s="171"/>
      <c r="K13" s="171"/>
      <c r="L13" s="171"/>
      <c r="M13" s="234"/>
    </row>
    <row r="14" spans="1:13" ht="13.05" customHeight="1" x14ac:dyDescent="0.25">
      <c r="A14" s="235"/>
      <c r="B14" s="216" t="s">
        <v>66</v>
      </c>
      <c r="C14" s="182"/>
      <c r="D14" s="185"/>
      <c r="E14" s="186">
        <f>'REKAPITULACE #14'!C12</f>
        <v>0</v>
      </c>
      <c r="F14" s="182"/>
      <c r="G14" s="184" t="s">
        <v>80</v>
      </c>
      <c r="H14" s="237"/>
      <c r="I14" s="237"/>
      <c r="J14" s="238"/>
      <c r="K14" s="94"/>
      <c r="L14" s="95" t="s">
        <v>81</v>
      </c>
      <c r="M14" s="99">
        <f>E20*K14/100</f>
        <v>0</v>
      </c>
    </row>
    <row r="15" spans="1:13" ht="13.05" customHeight="1" x14ac:dyDescent="0.25">
      <c r="A15" s="236"/>
      <c r="B15" s="216" t="s">
        <v>67</v>
      </c>
      <c r="C15" s="182"/>
      <c r="D15" s="185"/>
      <c r="E15" s="186">
        <f>'REKAPITULACE #14'!D12</f>
        <v>0</v>
      </c>
      <c r="F15" s="182"/>
      <c r="G15" s="184" t="s">
        <v>82</v>
      </c>
      <c r="H15" s="237"/>
      <c r="I15" s="237"/>
      <c r="J15" s="238"/>
      <c r="K15" s="94"/>
      <c r="L15" s="95" t="s">
        <v>81</v>
      </c>
      <c r="M15" s="99">
        <f>E20*K15/100</f>
        <v>0</v>
      </c>
    </row>
    <row r="16" spans="1:13" ht="13.05" customHeight="1" x14ac:dyDescent="0.25">
      <c r="A16" s="98" t="s">
        <v>68</v>
      </c>
      <c r="B16" s="232" t="s">
        <v>69</v>
      </c>
      <c r="C16" s="182"/>
      <c r="D16" s="185"/>
      <c r="E16" s="186">
        <v>0</v>
      </c>
      <c r="F16" s="182"/>
      <c r="G16" s="184" t="s">
        <v>83</v>
      </c>
      <c r="H16" s="237"/>
      <c r="I16" s="237"/>
      <c r="J16" s="238"/>
      <c r="K16" s="94"/>
      <c r="L16" s="95" t="s">
        <v>81</v>
      </c>
      <c r="M16" s="99">
        <f>E20*K16/100</f>
        <v>0</v>
      </c>
    </row>
    <row r="17" spans="1:13" ht="13.05" customHeight="1" x14ac:dyDescent="0.25">
      <c r="A17" s="98" t="s">
        <v>31</v>
      </c>
      <c r="B17" s="232" t="s">
        <v>70</v>
      </c>
      <c r="C17" s="182"/>
      <c r="D17" s="185"/>
      <c r="E17" s="186">
        <f>'REKAPITULACE #14'!E10</f>
        <v>0</v>
      </c>
      <c r="F17" s="182"/>
      <c r="G17" s="184" t="s">
        <v>84</v>
      </c>
      <c r="H17" s="237"/>
      <c r="I17" s="237"/>
      <c r="J17" s="238"/>
      <c r="K17" s="94"/>
      <c r="L17" s="95" t="s">
        <v>81</v>
      </c>
      <c r="M17" s="99">
        <f>E20*K17/100</f>
        <v>0</v>
      </c>
    </row>
    <row r="18" spans="1:13" ht="13.05" customHeight="1" x14ac:dyDescent="0.25">
      <c r="A18" s="98" t="s">
        <v>71</v>
      </c>
      <c r="B18" s="232" t="s">
        <v>72</v>
      </c>
      <c r="C18" s="182"/>
      <c r="D18" s="185"/>
      <c r="E18" s="186">
        <v>0</v>
      </c>
      <c r="F18" s="182"/>
      <c r="G18" s="184" t="s">
        <v>85</v>
      </c>
      <c r="H18" s="237"/>
      <c r="I18" s="237"/>
      <c r="J18" s="238"/>
      <c r="K18" s="94"/>
      <c r="L18" s="95" t="s">
        <v>81</v>
      </c>
      <c r="M18" s="99">
        <f>E20*K18/100</f>
        <v>0</v>
      </c>
    </row>
    <row r="19" spans="1:13" ht="13.05" customHeight="1" x14ac:dyDescent="0.25">
      <c r="A19" s="98" t="s">
        <v>73</v>
      </c>
      <c r="B19" s="232" t="s">
        <v>74</v>
      </c>
      <c r="C19" s="182"/>
      <c r="D19" s="185"/>
      <c r="E19" s="186">
        <v>0</v>
      </c>
      <c r="F19" s="182"/>
      <c r="G19" s="184" t="s">
        <v>86</v>
      </c>
      <c r="H19" s="237"/>
      <c r="I19" s="237"/>
      <c r="J19" s="238"/>
      <c r="K19" s="94"/>
      <c r="L19" s="95" t="s">
        <v>81</v>
      </c>
      <c r="M19" s="99">
        <f>E20*K19/100</f>
        <v>0</v>
      </c>
    </row>
    <row r="20" spans="1:13" ht="13.05" customHeight="1" x14ac:dyDescent="0.25">
      <c r="A20" s="184" t="s">
        <v>75</v>
      </c>
      <c r="B20" s="237"/>
      <c r="C20" s="237"/>
      <c r="D20" s="238"/>
      <c r="E20" s="186">
        <f>SUM(E16:E19)</f>
        <v>0</v>
      </c>
      <c r="F20" s="182"/>
      <c r="G20" s="184" t="s">
        <v>87</v>
      </c>
      <c r="H20" s="237"/>
      <c r="I20" s="237"/>
      <c r="J20" s="238"/>
      <c r="K20" s="94"/>
      <c r="L20" s="95" t="s">
        <v>81</v>
      </c>
      <c r="M20" s="99">
        <f>E20*K20/100</f>
        <v>0</v>
      </c>
    </row>
    <row r="21" spans="1:13" ht="13.05" customHeight="1" x14ac:dyDescent="0.25">
      <c r="A21" s="184" t="s">
        <v>76</v>
      </c>
      <c r="B21" s="237"/>
      <c r="C21" s="237"/>
      <c r="D21" s="238"/>
      <c r="E21" s="186">
        <v>0</v>
      </c>
      <c r="F21" s="182"/>
      <c r="G21" s="184" t="s">
        <v>88</v>
      </c>
      <c r="H21" s="237"/>
      <c r="I21" s="237"/>
      <c r="J21" s="238"/>
      <c r="K21" s="94"/>
      <c r="L21" s="95" t="s">
        <v>81</v>
      </c>
      <c r="M21" s="99">
        <f>E20*K21/100</f>
        <v>0</v>
      </c>
    </row>
    <row r="22" spans="1:13" ht="13.05" customHeight="1" x14ac:dyDescent="0.25">
      <c r="A22" s="184" t="s">
        <v>77</v>
      </c>
      <c r="B22" s="237"/>
      <c r="C22" s="237"/>
      <c r="D22" s="238"/>
      <c r="E22" s="186">
        <v>0</v>
      </c>
      <c r="F22" s="182"/>
      <c r="G22" s="184" t="s">
        <v>89</v>
      </c>
      <c r="H22" s="237"/>
      <c r="I22" s="237"/>
      <c r="J22" s="238"/>
      <c r="K22" s="94"/>
      <c r="L22" s="95" t="s">
        <v>81</v>
      </c>
      <c r="M22" s="99">
        <f>E20*K22/100</f>
        <v>0</v>
      </c>
    </row>
    <row r="23" spans="1:13" ht="13.05" customHeight="1" thickBot="1" x14ac:dyDescent="0.3">
      <c r="A23" s="184" t="s">
        <v>78</v>
      </c>
      <c r="B23" s="237"/>
      <c r="C23" s="237"/>
      <c r="D23" s="238"/>
      <c r="E23" s="186">
        <v>0</v>
      </c>
      <c r="F23" s="182"/>
      <c r="G23" s="150"/>
      <c r="H23" s="153"/>
      <c r="I23" s="153"/>
      <c r="J23" s="239"/>
      <c r="K23" s="96"/>
      <c r="L23" s="97" t="s">
        <v>81</v>
      </c>
      <c r="M23" s="100">
        <f>E20*K23/100</f>
        <v>0</v>
      </c>
    </row>
    <row r="24" spans="1:13" ht="13.05" customHeight="1" x14ac:dyDescent="0.25">
      <c r="A24" s="184" t="s">
        <v>79</v>
      </c>
      <c r="B24" s="237"/>
      <c r="C24" s="237"/>
      <c r="D24" s="237"/>
      <c r="E24" s="186">
        <f>SUM(E20:E23)</f>
        <v>0</v>
      </c>
      <c r="F24" s="182"/>
      <c r="G24" s="233" t="s">
        <v>90</v>
      </c>
      <c r="H24" s="171"/>
      <c r="I24" s="171"/>
      <c r="J24" s="171"/>
      <c r="K24" s="171"/>
      <c r="L24" s="171"/>
      <c r="M24" s="240"/>
    </row>
    <row r="25" spans="1:13" ht="13.05" customHeight="1" x14ac:dyDescent="0.25">
      <c r="A25" s="184" t="s">
        <v>92</v>
      </c>
      <c r="B25" s="237"/>
      <c r="C25" s="237"/>
      <c r="D25" s="238"/>
      <c r="E25" s="186">
        <f>SUM(M14:M23)</f>
        <v>0</v>
      </c>
      <c r="F25" s="182"/>
      <c r="G25" s="184"/>
      <c r="H25" s="237"/>
      <c r="I25" s="237"/>
      <c r="J25" s="238"/>
      <c r="K25" s="94"/>
      <c r="L25" s="95" t="s">
        <v>81</v>
      </c>
      <c r="M25" s="99">
        <f>E20*K25/100</f>
        <v>0</v>
      </c>
    </row>
    <row r="26" spans="1:13" ht="13.05" customHeight="1" thickBot="1" x14ac:dyDescent="0.3">
      <c r="A26" s="184" t="s">
        <v>93</v>
      </c>
      <c r="B26" s="237"/>
      <c r="C26" s="237"/>
      <c r="D26" s="238"/>
      <c r="E26" s="186">
        <f>SUM(M25:M26)</f>
        <v>0</v>
      </c>
      <c r="F26" s="182"/>
      <c r="G26" s="150"/>
      <c r="H26" s="153"/>
      <c r="I26" s="153"/>
      <c r="J26" s="239"/>
      <c r="K26" s="96"/>
      <c r="L26" s="97" t="s">
        <v>81</v>
      </c>
      <c r="M26" s="100">
        <f>E20*K26/100</f>
        <v>0</v>
      </c>
    </row>
    <row r="27" spans="1:13" ht="13.05" customHeight="1" thickBot="1" x14ac:dyDescent="0.3">
      <c r="A27" s="150" t="s">
        <v>94</v>
      </c>
      <c r="B27" s="153"/>
      <c r="C27" s="153"/>
      <c r="D27" s="239"/>
      <c r="E27" s="248">
        <f>SUM(M28:M28)</f>
        <v>0</v>
      </c>
      <c r="F27" s="151"/>
      <c r="G27" s="233" t="s">
        <v>91</v>
      </c>
      <c r="H27" s="171"/>
      <c r="I27" s="171"/>
      <c r="J27" s="171"/>
      <c r="K27" s="171"/>
      <c r="L27" s="171"/>
      <c r="M27" s="240"/>
    </row>
    <row r="28" spans="1:13" ht="13.05" customHeight="1" thickBot="1" x14ac:dyDescent="0.3">
      <c r="A28" s="249" t="s">
        <v>95</v>
      </c>
      <c r="B28" s="250"/>
      <c r="C28" s="250"/>
      <c r="D28" s="251"/>
      <c r="E28" s="252">
        <f>SUM(E24:E27)</f>
        <v>0</v>
      </c>
      <c r="F28" s="158"/>
      <c r="G28" s="150"/>
      <c r="H28" s="153"/>
      <c r="I28" s="153"/>
      <c r="J28" s="239"/>
      <c r="K28" s="96"/>
      <c r="L28" s="97" t="s">
        <v>81</v>
      </c>
      <c r="M28" s="100">
        <f>E20*K28/100</f>
        <v>0</v>
      </c>
    </row>
    <row r="29" spans="1:13" s="3" customFormat="1" ht="13.05" customHeight="1" x14ac:dyDescent="0.25">
      <c r="A29" s="241" t="s">
        <v>96</v>
      </c>
      <c r="B29" s="242"/>
      <c r="C29" s="242"/>
      <c r="D29" s="243"/>
      <c r="E29" s="244" t="s">
        <v>97</v>
      </c>
      <c r="F29" s="242"/>
      <c r="G29" s="243"/>
      <c r="H29" s="244" t="s">
        <v>98</v>
      </c>
      <c r="I29" s="242"/>
      <c r="J29" s="242"/>
      <c r="K29" s="242"/>
      <c r="L29" s="242"/>
      <c r="M29" s="245"/>
    </row>
    <row r="30" spans="1:13" ht="13.05" customHeight="1" x14ac:dyDescent="0.25">
      <c r="A30" s="246" t="s">
        <v>45</v>
      </c>
      <c r="B30" s="151"/>
      <c r="C30" s="151"/>
      <c r="D30" s="152"/>
      <c r="E30" s="101" t="s">
        <v>99</v>
      </c>
      <c r="F30" s="153"/>
      <c r="G30" s="152"/>
      <c r="H30" s="101" t="s">
        <v>99</v>
      </c>
      <c r="I30" s="153"/>
      <c r="J30" s="151"/>
      <c r="K30" s="151"/>
      <c r="L30" s="151"/>
      <c r="M30" s="247"/>
    </row>
    <row r="31" spans="1:13" ht="13.05" customHeight="1" x14ac:dyDescent="0.25">
      <c r="A31" s="257" t="s">
        <v>100</v>
      </c>
      <c r="B31" s="197"/>
      <c r="C31" s="258"/>
      <c r="D31" s="198"/>
      <c r="E31" s="101" t="s">
        <v>100</v>
      </c>
      <c r="F31" s="258"/>
      <c r="G31" s="198"/>
      <c r="H31" s="101" t="s">
        <v>100</v>
      </c>
      <c r="I31" s="258"/>
      <c r="J31" s="197"/>
      <c r="K31" s="197"/>
      <c r="L31" s="197"/>
      <c r="M31" s="259"/>
    </row>
    <row r="32" spans="1:13" ht="13.05" customHeight="1" x14ac:dyDescent="0.25">
      <c r="A32" s="257"/>
      <c r="B32" s="197"/>
      <c r="C32" s="197"/>
      <c r="D32" s="198"/>
      <c r="E32" s="261" t="s">
        <v>101</v>
      </c>
      <c r="F32" s="197"/>
      <c r="G32" s="198"/>
      <c r="H32" s="261" t="s">
        <v>101</v>
      </c>
      <c r="I32" s="197"/>
      <c r="J32" s="197"/>
      <c r="K32" s="197"/>
      <c r="L32" s="197"/>
      <c r="M32" s="259"/>
    </row>
    <row r="33" spans="1:13" x14ac:dyDescent="0.25">
      <c r="A33" s="257"/>
      <c r="B33" s="258"/>
      <c r="C33" s="258"/>
      <c r="D33" s="260"/>
      <c r="E33" s="261"/>
      <c r="F33" s="258"/>
      <c r="G33" s="260"/>
      <c r="H33" s="261"/>
      <c r="I33" s="258"/>
      <c r="J33" s="258"/>
      <c r="K33" s="258"/>
      <c r="L33" s="258"/>
      <c r="M33" s="262"/>
    </row>
    <row r="34" spans="1:13" ht="56.25" customHeight="1" thickBot="1" x14ac:dyDescent="0.3">
      <c r="A34" s="257"/>
      <c r="B34" s="258"/>
      <c r="C34" s="258"/>
      <c r="D34" s="260"/>
      <c r="E34" s="261"/>
      <c r="F34" s="258"/>
      <c r="G34" s="260"/>
      <c r="H34" s="261"/>
      <c r="I34" s="258"/>
      <c r="J34" s="258"/>
      <c r="K34" s="258"/>
      <c r="L34" s="258"/>
      <c r="M34" s="262"/>
    </row>
    <row r="35" spans="1:13" ht="13.05" customHeight="1" x14ac:dyDescent="0.25">
      <c r="A35" s="170" t="s">
        <v>102</v>
      </c>
      <c r="B35" s="253"/>
      <c r="C35" s="253"/>
      <c r="D35" s="254"/>
      <c r="E35" s="255">
        <v>21</v>
      </c>
      <c r="F35" s="171"/>
      <c r="G35" s="103" t="s">
        <v>103</v>
      </c>
      <c r="H35" s="173">
        <f>E28-H37</f>
        <v>0</v>
      </c>
      <c r="I35" s="171"/>
      <c r="J35" s="171"/>
      <c r="K35" s="171"/>
      <c r="L35" s="171"/>
      <c r="M35" s="104" t="s">
        <v>104</v>
      </c>
    </row>
    <row r="36" spans="1:13" ht="13.05" customHeight="1" x14ac:dyDescent="0.25">
      <c r="A36" s="184" t="s">
        <v>105</v>
      </c>
      <c r="B36" s="237"/>
      <c r="C36" s="237"/>
      <c r="D36" s="238"/>
      <c r="E36" s="256">
        <v>21</v>
      </c>
      <c r="F36" s="182"/>
      <c r="G36" s="93" t="s">
        <v>103</v>
      </c>
      <c r="H36" s="186">
        <f>H35*E36/100</f>
        <v>0</v>
      </c>
      <c r="I36" s="182"/>
      <c r="J36" s="182"/>
      <c r="K36" s="182"/>
      <c r="L36" s="182"/>
      <c r="M36" s="105" t="s">
        <v>104</v>
      </c>
    </row>
    <row r="37" spans="1:13" ht="13.05" customHeight="1" x14ac:dyDescent="0.25">
      <c r="A37" s="184" t="s">
        <v>102</v>
      </c>
      <c r="B37" s="237"/>
      <c r="C37" s="237"/>
      <c r="D37" s="238"/>
      <c r="E37" s="256">
        <v>15</v>
      </c>
      <c r="F37" s="182"/>
      <c r="G37" s="93" t="s">
        <v>103</v>
      </c>
      <c r="H37" s="186">
        <v>0</v>
      </c>
      <c r="I37" s="266"/>
      <c r="J37" s="266"/>
      <c r="K37" s="266"/>
      <c r="L37" s="266"/>
      <c r="M37" s="105" t="s">
        <v>104</v>
      </c>
    </row>
    <row r="38" spans="1:13" ht="13.05" customHeight="1" x14ac:dyDescent="0.25">
      <c r="A38" s="184" t="s">
        <v>105</v>
      </c>
      <c r="B38" s="237"/>
      <c r="C38" s="237"/>
      <c r="D38" s="238"/>
      <c r="E38" s="256">
        <v>15</v>
      </c>
      <c r="F38" s="182"/>
      <c r="G38" s="93" t="s">
        <v>103</v>
      </c>
      <c r="H38" s="186">
        <f>H37*E38/100</f>
        <v>0</v>
      </c>
      <c r="I38" s="182"/>
      <c r="J38" s="182"/>
      <c r="K38" s="182"/>
      <c r="L38" s="182"/>
      <c r="M38" s="105" t="s">
        <v>104</v>
      </c>
    </row>
    <row r="39" spans="1:13" s="106" customFormat="1" ht="19.5" customHeight="1" thickBot="1" x14ac:dyDescent="0.3">
      <c r="A39" s="263" t="s">
        <v>106</v>
      </c>
      <c r="B39" s="264"/>
      <c r="C39" s="264"/>
      <c r="D39" s="264"/>
      <c r="E39" s="264"/>
      <c r="F39" s="264"/>
      <c r="G39" s="264"/>
      <c r="H39" s="265">
        <f>SUM(H35:H38)</f>
        <v>0</v>
      </c>
      <c r="I39" s="191"/>
      <c r="J39" s="191"/>
      <c r="K39" s="191"/>
      <c r="L39" s="191"/>
      <c r="M39" s="107" t="s">
        <v>104</v>
      </c>
    </row>
    <row r="40" spans="1:13" ht="13.05" customHeight="1" x14ac:dyDescent="0.25"/>
    <row r="41" spans="1:13" ht="13.05" customHeight="1" x14ac:dyDescent="0.25">
      <c r="A41" s="258" t="s">
        <v>107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</row>
  </sheetData>
  <mergeCells count="110"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A5:D5"/>
    <mergeCell ref="E5:J5"/>
    <mergeCell ref="K5:L5"/>
    <mergeCell ref="A6:D6"/>
    <mergeCell ref="K6:L6"/>
    <mergeCell ref="E6:J6"/>
    <mergeCell ref="A1:M1"/>
    <mergeCell ref="A2:M2"/>
    <mergeCell ref="A3:D3"/>
    <mergeCell ref="E3:J3"/>
    <mergeCell ref="K3:L3"/>
    <mergeCell ref="A4:D4"/>
    <mergeCell ref="K4:L4"/>
    <mergeCell ref="E4:J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12"/>
  <sheetViews>
    <sheetView workbookViewId="0">
      <selection activeCell="C6" sqref="C6:E6"/>
    </sheetView>
  </sheetViews>
  <sheetFormatPr defaultRowHeight="13.2" x14ac:dyDescent="0.25"/>
  <cols>
    <col min="1" max="1" width="3.88671875" customWidth="1"/>
    <col min="2" max="2" width="45.21875" customWidth="1"/>
    <col min="3" max="5" width="10.6640625" customWidth="1"/>
  </cols>
  <sheetData>
    <row r="1" spans="1:5" s="2" customFormat="1" ht="9.6" x14ac:dyDescent="0.2">
      <c r="A1" s="272" t="s">
        <v>0</v>
      </c>
      <c r="B1" s="272"/>
      <c r="C1" s="272"/>
      <c r="D1" s="272" t="s">
        <v>1</v>
      </c>
      <c r="E1" s="272"/>
    </row>
    <row r="2" spans="1:5" s="2" customFormat="1" ht="9.6" x14ac:dyDescent="0.2">
      <c r="A2" s="272" t="s">
        <v>176</v>
      </c>
      <c r="B2" s="272"/>
      <c r="C2" s="272"/>
      <c r="D2" s="272" t="s">
        <v>2</v>
      </c>
      <c r="E2" s="272"/>
    </row>
    <row r="3" spans="1:5" s="1" customFormat="1" ht="9.6" x14ac:dyDescent="0.2"/>
    <row r="4" spans="1:5" s="3" customFormat="1" x14ac:dyDescent="0.25">
      <c r="A4" s="273" t="s">
        <v>34</v>
      </c>
      <c r="B4" s="197"/>
      <c r="C4" s="197"/>
      <c r="D4" s="197"/>
      <c r="E4" s="197"/>
    </row>
    <row r="5" spans="1:5" s="1" customFormat="1" ht="10.199999999999999" thickBot="1" x14ac:dyDescent="0.25"/>
    <row r="6" spans="1:5" s="1" customFormat="1" ht="9.75" customHeight="1" x14ac:dyDescent="0.25">
      <c r="A6" s="267" t="s">
        <v>35</v>
      </c>
      <c r="B6" s="269" t="s">
        <v>36</v>
      </c>
      <c r="C6" s="271" t="s">
        <v>37</v>
      </c>
      <c r="D6" s="171"/>
      <c r="E6" s="234"/>
    </row>
    <row r="7" spans="1:5" s="1" customFormat="1" ht="9.75" customHeight="1" thickBot="1" x14ac:dyDescent="0.25">
      <c r="A7" s="268"/>
      <c r="B7" s="270"/>
      <c r="C7" s="70" t="s">
        <v>17</v>
      </c>
      <c r="D7" s="71" t="s">
        <v>22</v>
      </c>
      <c r="E7" s="72" t="s">
        <v>38</v>
      </c>
    </row>
    <row r="8" spans="1:5" s="16" customFormat="1" ht="10.199999999999999" x14ac:dyDescent="0.2">
      <c r="A8" s="73"/>
      <c r="B8" s="76" t="s">
        <v>109</v>
      </c>
      <c r="C8" s="74"/>
      <c r="D8" s="74"/>
      <c r="E8" s="75"/>
    </row>
    <row r="9" spans="1:5" s="16" customFormat="1" ht="10.199999999999999" x14ac:dyDescent="0.2">
      <c r="A9" s="77">
        <v>766</v>
      </c>
      <c r="B9" s="29" t="s">
        <v>161</v>
      </c>
      <c r="C9" s="78">
        <f>'ROZPOČET #14'!G22</f>
        <v>0</v>
      </c>
      <c r="D9" s="78">
        <f>'ROZPOČET #14'!I22</f>
        <v>0</v>
      </c>
      <c r="E9" s="79">
        <f>C9+D9</f>
        <v>0</v>
      </c>
    </row>
    <row r="10" spans="1:5" s="16" customFormat="1" ht="10.8" thickBot="1" x14ac:dyDescent="0.25">
      <c r="A10" s="80"/>
      <c r="B10" s="81" t="s">
        <v>137</v>
      </c>
      <c r="C10" s="82">
        <f>SUM(C9:C9)</f>
        <v>0</v>
      </c>
      <c r="D10" s="82">
        <f>SUM(D9:D9)</f>
        <v>0</v>
      </c>
      <c r="E10" s="83">
        <f>SUM(E9:E9)</f>
        <v>0</v>
      </c>
    </row>
    <row r="11" spans="1:5" s="1" customFormat="1" ht="10.199999999999999" thickBot="1" x14ac:dyDescent="0.25"/>
    <row r="12" spans="1:5" s="16" customFormat="1" ht="10.8" thickBot="1" x14ac:dyDescent="0.25">
      <c r="A12" s="84"/>
      <c r="B12" s="85" t="s">
        <v>39</v>
      </c>
      <c r="C12" s="86">
        <f>C10</f>
        <v>0</v>
      </c>
      <c r="D12" s="86">
        <f>D10</f>
        <v>0</v>
      </c>
      <c r="E12" s="87">
        <f>E10</f>
        <v>0</v>
      </c>
    </row>
  </sheetData>
  <mergeCells count="8">
    <mergeCell ref="A6:A7"/>
    <mergeCell ref="B6:B7"/>
    <mergeCell ref="C6:E6"/>
    <mergeCell ref="A1:C1"/>
    <mergeCell ref="D1:E1"/>
    <mergeCell ref="A2:C2"/>
    <mergeCell ref="D2:E2"/>
    <mergeCell ref="A4:E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24"/>
  <sheetViews>
    <sheetView topLeftCell="D1" workbookViewId="0">
      <selection activeCell="E12" sqref="E12"/>
    </sheetView>
  </sheetViews>
  <sheetFormatPr defaultRowHeight="13.2" x14ac:dyDescent="0.25"/>
  <cols>
    <col min="1" max="1" width="3.77734375" customWidth="1"/>
    <col min="2" max="2" width="11.109375" customWidth="1"/>
    <col min="3" max="3" width="43.44140625" customWidth="1"/>
    <col min="4" max="4" width="4.44140625" customWidth="1"/>
    <col min="5" max="5" width="8.77734375" customWidth="1"/>
    <col min="6" max="9" width="10.6640625" customWidth="1"/>
    <col min="10" max="11" width="9.109375" customWidth="1"/>
    <col min="12" max="12" width="13.21875" customWidth="1"/>
  </cols>
  <sheetData>
    <row r="1" spans="1:12" s="2" customFormat="1" ht="9.6" x14ac:dyDescent="0.2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 t="s">
        <v>1</v>
      </c>
      <c r="L1" s="272"/>
    </row>
    <row r="2" spans="1:12" s="2" customFormat="1" ht="9.6" x14ac:dyDescent="0.2">
      <c r="A2" s="272" t="s">
        <v>176</v>
      </c>
      <c r="B2" s="272"/>
      <c r="C2" s="272"/>
      <c r="D2" s="272"/>
      <c r="E2" s="272"/>
      <c r="F2" s="272"/>
      <c r="G2" s="272"/>
      <c r="H2" s="272"/>
      <c r="I2" s="272"/>
      <c r="J2" s="272"/>
      <c r="K2" s="272" t="s">
        <v>2</v>
      </c>
      <c r="L2" s="272"/>
    </row>
    <row r="3" spans="1:12" s="1" customFormat="1" ht="9.6" x14ac:dyDescent="0.2"/>
    <row r="4" spans="1:12" x14ac:dyDescent="0.25">
      <c r="A4" s="273" t="s">
        <v>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s="1" customFormat="1" ht="10.199999999999999" thickBot="1" x14ac:dyDescent="0.25"/>
    <row r="6" spans="1:12" s="1" customFormat="1" ht="9.75" customHeight="1" x14ac:dyDescent="0.25">
      <c r="A6" s="5" t="s">
        <v>4</v>
      </c>
      <c r="B6" s="274" t="s">
        <v>8</v>
      </c>
      <c r="C6" s="274" t="s">
        <v>10</v>
      </c>
      <c r="D6" s="274" t="s">
        <v>12</v>
      </c>
      <c r="E6" s="274" t="s">
        <v>14</v>
      </c>
      <c r="F6" s="275" t="s">
        <v>16</v>
      </c>
      <c r="G6" s="171"/>
      <c r="H6" s="171"/>
      <c r="I6" s="171"/>
      <c r="J6" s="274" t="s">
        <v>25</v>
      </c>
      <c r="K6" s="158"/>
      <c r="L6" s="278" t="s">
        <v>28</v>
      </c>
    </row>
    <row r="7" spans="1:12" s="1" customFormat="1" ht="9.75" customHeight="1" x14ac:dyDescent="0.25">
      <c r="A7" s="6" t="s">
        <v>5</v>
      </c>
      <c r="B7" s="196"/>
      <c r="C7" s="196"/>
      <c r="D7" s="196"/>
      <c r="E7" s="196"/>
      <c r="F7" s="276" t="s">
        <v>17</v>
      </c>
      <c r="G7" s="151"/>
      <c r="H7" s="277" t="s">
        <v>22</v>
      </c>
      <c r="I7" s="151"/>
      <c r="J7" s="196"/>
      <c r="K7" s="197"/>
      <c r="L7" s="279"/>
    </row>
    <row r="8" spans="1:12" s="1" customFormat="1" ht="9.75" customHeight="1" x14ac:dyDescent="0.2">
      <c r="A8" s="6" t="s">
        <v>6</v>
      </c>
      <c r="B8" s="196"/>
      <c r="C8" s="196"/>
      <c r="D8" s="196"/>
      <c r="E8" s="196"/>
      <c r="F8" s="9" t="s">
        <v>18</v>
      </c>
      <c r="G8" s="11" t="s">
        <v>20</v>
      </c>
      <c r="H8" s="13" t="s">
        <v>18</v>
      </c>
      <c r="I8" s="11" t="s">
        <v>20</v>
      </c>
      <c r="J8" s="13" t="s">
        <v>18</v>
      </c>
      <c r="K8" s="11" t="s">
        <v>20</v>
      </c>
      <c r="L8" s="279"/>
    </row>
    <row r="9" spans="1:12" s="1" customFormat="1" ht="9.75" customHeight="1" thickBot="1" x14ac:dyDescent="0.25">
      <c r="A9" s="7" t="s">
        <v>7</v>
      </c>
      <c r="B9" s="8" t="s">
        <v>9</v>
      </c>
      <c r="C9" s="8" t="s">
        <v>11</v>
      </c>
      <c r="D9" s="8" t="s">
        <v>13</v>
      </c>
      <c r="E9" s="8" t="s">
        <v>15</v>
      </c>
      <c r="F9" s="10" t="s">
        <v>19</v>
      </c>
      <c r="G9" s="12" t="s">
        <v>21</v>
      </c>
      <c r="H9" s="14" t="s">
        <v>23</v>
      </c>
      <c r="I9" s="12" t="s">
        <v>24</v>
      </c>
      <c r="J9" s="14" t="s">
        <v>26</v>
      </c>
      <c r="K9" s="12" t="s">
        <v>27</v>
      </c>
      <c r="L9" s="15" t="s">
        <v>29</v>
      </c>
    </row>
    <row r="10" spans="1:12" s="17" customFormat="1" ht="10.199999999999999" x14ac:dyDescent="0.2">
      <c r="A10" s="19"/>
      <c r="B10" s="18"/>
      <c r="C10" s="20" t="s">
        <v>109</v>
      </c>
      <c r="D10" s="18"/>
      <c r="E10" s="18"/>
      <c r="F10" s="21"/>
      <c r="G10" s="22"/>
      <c r="H10" s="23"/>
      <c r="J10" s="23"/>
      <c r="L10" s="24"/>
    </row>
    <row r="11" spans="1:12" s="17" customFormat="1" ht="10.199999999999999" x14ac:dyDescent="0.2">
      <c r="A11" s="27"/>
      <c r="B11" s="28" t="s">
        <v>155</v>
      </c>
      <c r="C11" s="29" t="s">
        <v>156</v>
      </c>
      <c r="D11" s="26"/>
      <c r="E11" s="26"/>
      <c r="F11" s="30"/>
      <c r="G11" s="31"/>
      <c r="H11" s="32"/>
      <c r="I11" s="25"/>
      <c r="J11" s="32"/>
      <c r="K11" s="25"/>
      <c r="L11" s="33"/>
    </row>
    <row r="12" spans="1:12" s="1" customFormat="1" ht="9.6" x14ac:dyDescent="0.2">
      <c r="A12" s="34">
        <v>1</v>
      </c>
      <c r="B12" s="35" t="s">
        <v>177</v>
      </c>
      <c r="C12" s="36" t="s">
        <v>178</v>
      </c>
      <c r="D12" s="37" t="s">
        <v>32</v>
      </c>
      <c r="E12" s="38">
        <v>4</v>
      </c>
      <c r="F12" s="39"/>
      <c r="G12" s="40">
        <f t="shared" ref="G12:G21" si="0">E12*F12</f>
        <v>0</v>
      </c>
      <c r="H12" s="41"/>
      <c r="I12" s="40">
        <f t="shared" ref="I12:I21" si="1">E12*H12</f>
        <v>0</v>
      </c>
      <c r="J12" s="42">
        <v>0</v>
      </c>
      <c r="K12" s="43">
        <f t="shared" ref="K12:K21" si="2">E12*J12</f>
        <v>0</v>
      </c>
      <c r="L12" s="44"/>
    </row>
    <row r="13" spans="1:12" s="1" customFormat="1" ht="9.6" x14ac:dyDescent="0.2">
      <c r="A13" s="34">
        <f t="shared" ref="A13:A21" si="3">A12+1</f>
        <v>2</v>
      </c>
      <c r="B13" s="35" t="s">
        <v>179</v>
      </c>
      <c r="C13" s="36" t="s">
        <v>180</v>
      </c>
      <c r="D13" s="37" t="s">
        <v>32</v>
      </c>
      <c r="E13" s="38">
        <v>1</v>
      </c>
      <c r="F13" s="39"/>
      <c r="G13" s="40">
        <f t="shared" si="0"/>
        <v>0</v>
      </c>
      <c r="H13" s="41"/>
      <c r="I13" s="40">
        <f t="shared" si="1"/>
        <v>0</v>
      </c>
      <c r="J13" s="42">
        <v>0</v>
      </c>
      <c r="K13" s="43">
        <f t="shared" si="2"/>
        <v>0</v>
      </c>
      <c r="L13" s="44"/>
    </row>
    <row r="14" spans="1:12" s="1" customFormat="1" ht="9.6" x14ac:dyDescent="0.2">
      <c r="A14" s="34">
        <f t="shared" si="3"/>
        <v>3</v>
      </c>
      <c r="B14" s="35" t="s">
        <v>181</v>
      </c>
      <c r="C14" s="36" t="s">
        <v>182</v>
      </c>
      <c r="D14" s="37" t="s">
        <v>32</v>
      </c>
      <c r="E14" s="38">
        <v>1</v>
      </c>
      <c r="F14" s="39"/>
      <c r="G14" s="40">
        <f t="shared" si="0"/>
        <v>0</v>
      </c>
      <c r="H14" s="41"/>
      <c r="I14" s="40">
        <f t="shared" si="1"/>
        <v>0</v>
      </c>
      <c r="J14" s="42">
        <v>0</v>
      </c>
      <c r="K14" s="43">
        <f t="shared" si="2"/>
        <v>0</v>
      </c>
      <c r="L14" s="44"/>
    </row>
    <row r="15" spans="1:12" s="1" customFormat="1" ht="9.6" x14ac:dyDescent="0.2">
      <c r="A15" s="34">
        <f t="shared" si="3"/>
        <v>4</v>
      </c>
      <c r="B15" s="35" t="s">
        <v>183</v>
      </c>
      <c r="C15" s="36" t="s">
        <v>182</v>
      </c>
      <c r="D15" s="37" t="s">
        <v>32</v>
      </c>
      <c r="E15" s="38">
        <v>1</v>
      </c>
      <c r="F15" s="39"/>
      <c r="G15" s="40">
        <f t="shared" si="0"/>
        <v>0</v>
      </c>
      <c r="H15" s="41"/>
      <c r="I15" s="40">
        <f t="shared" si="1"/>
        <v>0</v>
      </c>
      <c r="J15" s="42">
        <v>0</v>
      </c>
      <c r="K15" s="43">
        <f t="shared" si="2"/>
        <v>0</v>
      </c>
      <c r="L15" s="44"/>
    </row>
    <row r="16" spans="1:12" s="1" customFormat="1" ht="9.6" x14ac:dyDescent="0.2">
      <c r="A16" s="34">
        <f t="shared" si="3"/>
        <v>5</v>
      </c>
      <c r="B16" s="35" t="s">
        <v>184</v>
      </c>
      <c r="C16" s="36" t="s">
        <v>182</v>
      </c>
      <c r="D16" s="37" t="s">
        <v>32</v>
      </c>
      <c r="E16" s="38">
        <v>1</v>
      </c>
      <c r="F16" s="39"/>
      <c r="G16" s="40">
        <f t="shared" si="0"/>
        <v>0</v>
      </c>
      <c r="H16" s="41"/>
      <c r="I16" s="40">
        <f t="shared" si="1"/>
        <v>0</v>
      </c>
      <c r="J16" s="42">
        <v>0</v>
      </c>
      <c r="K16" s="43">
        <f t="shared" si="2"/>
        <v>0</v>
      </c>
      <c r="L16" s="44"/>
    </row>
    <row r="17" spans="1:12" s="1" customFormat="1" ht="9.6" x14ac:dyDescent="0.2">
      <c r="A17" s="34">
        <f t="shared" si="3"/>
        <v>6</v>
      </c>
      <c r="B17" s="35" t="s">
        <v>185</v>
      </c>
      <c r="C17" s="36" t="s">
        <v>186</v>
      </c>
      <c r="D17" s="37" t="s">
        <v>32</v>
      </c>
      <c r="E17" s="38">
        <v>1</v>
      </c>
      <c r="F17" s="39"/>
      <c r="G17" s="40">
        <f t="shared" si="0"/>
        <v>0</v>
      </c>
      <c r="H17" s="41"/>
      <c r="I17" s="40">
        <f t="shared" si="1"/>
        <v>0</v>
      </c>
      <c r="J17" s="42">
        <v>0</v>
      </c>
      <c r="K17" s="43">
        <f t="shared" si="2"/>
        <v>0</v>
      </c>
      <c r="L17" s="44"/>
    </row>
    <row r="18" spans="1:12" s="1" customFormat="1" ht="9.6" x14ac:dyDescent="0.2">
      <c r="A18" s="34">
        <f t="shared" si="3"/>
        <v>7</v>
      </c>
      <c r="B18" s="35" t="s">
        <v>187</v>
      </c>
      <c r="C18" s="36" t="s">
        <v>188</v>
      </c>
      <c r="D18" s="37" t="s">
        <v>32</v>
      </c>
      <c r="E18" s="38">
        <v>1</v>
      </c>
      <c r="F18" s="39"/>
      <c r="G18" s="40">
        <f t="shared" si="0"/>
        <v>0</v>
      </c>
      <c r="H18" s="41"/>
      <c r="I18" s="40">
        <f t="shared" si="1"/>
        <v>0</v>
      </c>
      <c r="J18" s="42">
        <v>0</v>
      </c>
      <c r="K18" s="43">
        <f t="shared" si="2"/>
        <v>0</v>
      </c>
      <c r="L18" s="44"/>
    </row>
    <row r="19" spans="1:12" s="1" customFormat="1" ht="9.6" x14ac:dyDescent="0.2">
      <c r="A19" s="34">
        <f t="shared" si="3"/>
        <v>8</v>
      </c>
      <c r="B19" s="35" t="s">
        <v>189</v>
      </c>
      <c r="C19" s="36" t="s">
        <v>190</v>
      </c>
      <c r="D19" s="37" t="s">
        <v>32</v>
      </c>
      <c r="E19" s="38">
        <v>1</v>
      </c>
      <c r="F19" s="39"/>
      <c r="G19" s="40">
        <f t="shared" si="0"/>
        <v>0</v>
      </c>
      <c r="H19" s="41"/>
      <c r="I19" s="40">
        <f t="shared" si="1"/>
        <v>0</v>
      </c>
      <c r="J19" s="42">
        <v>0</v>
      </c>
      <c r="K19" s="43">
        <f t="shared" si="2"/>
        <v>0</v>
      </c>
      <c r="L19" s="44"/>
    </row>
    <row r="20" spans="1:12" s="1" customFormat="1" ht="9.6" x14ac:dyDescent="0.2">
      <c r="A20" s="34">
        <f t="shared" si="3"/>
        <v>9</v>
      </c>
      <c r="B20" s="35" t="s">
        <v>191</v>
      </c>
      <c r="C20" s="36" t="s">
        <v>192</v>
      </c>
      <c r="D20" s="37" t="s">
        <v>32</v>
      </c>
      <c r="E20" s="38">
        <v>1</v>
      </c>
      <c r="F20" s="39"/>
      <c r="G20" s="40">
        <f t="shared" si="0"/>
        <v>0</v>
      </c>
      <c r="H20" s="41"/>
      <c r="I20" s="40">
        <f t="shared" si="1"/>
        <v>0</v>
      </c>
      <c r="J20" s="42">
        <v>0</v>
      </c>
      <c r="K20" s="43">
        <f t="shared" si="2"/>
        <v>0</v>
      </c>
      <c r="L20" s="44"/>
    </row>
    <row r="21" spans="1:12" s="1" customFormat="1" ht="9.6" x14ac:dyDescent="0.2">
      <c r="A21" s="34">
        <f t="shared" si="3"/>
        <v>10</v>
      </c>
      <c r="B21" s="35" t="s">
        <v>193</v>
      </c>
      <c r="C21" s="36" t="s">
        <v>194</v>
      </c>
      <c r="D21" s="37" t="s">
        <v>32</v>
      </c>
      <c r="E21" s="38">
        <v>1</v>
      </c>
      <c r="F21" s="39"/>
      <c r="G21" s="40">
        <f t="shared" si="0"/>
        <v>0</v>
      </c>
      <c r="H21" s="41"/>
      <c r="I21" s="40">
        <f t="shared" si="1"/>
        <v>0</v>
      </c>
      <c r="J21" s="42">
        <v>0</v>
      </c>
      <c r="K21" s="43">
        <f t="shared" si="2"/>
        <v>0</v>
      </c>
      <c r="L21" s="44"/>
    </row>
    <row r="22" spans="1:12" s="17" customFormat="1" ht="10.8" thickBot="1" x14ac:dyDescent="0.25">
      <c r="A22" s="45"/>
      <c r="B22" s="47">
        <v>766</v>
      </c>
      <c r="C22" s="48" t="s">
        <v>160</v>
      </c>
      <c r="D22" s="46"/>
      <c r="E22" s="46"/>
      <c r="F22" s="49"/>
      <c r="G22" s="51">
        <f>SUM(G12:G21)</f>
        <v>0</v>
      </c>
      <c r="H22" s="50"/>
      <c r="I22" s="63">
        <f>SUM(I12:I21)</f>
        <v>0</v>
      </c>
      <c r="J22" s="50"/>
      <c r="K22" s="64">
        <f>SUM(K12:K21)</f>
        <v>0</v>
      </c>
      <c r="L22" s="52"/>
    </row>
    <row r="23" spans="1:12" ht="13.8" thickBot="1" x14ac:dyDescent="0.3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1:12" s="17" customFormat="1" ht="13.8" thickBot="1" x14ac:dyDescent="0.3">
      <c r="A24" s="66"/>
      <c r="B24" s="67"/>
      <c r="C24" s="69" t="s">
        <v>33</v>
      </c>
      <c r="D24" s="68"/>
      <c r="E24" s="68"/>
      <c r="F24" s="68"/>
      <c r="G24" s="68"/>
      <c r="H24" s="68"/>
      <c r="I24" s="68"/>
      <c r="J24" s="68"/>
      <c r="K24" s="280">
        <f>'KRYCÍ LIST #14'!E20</f>
        <v>0</v>
      </c>
      <c r="L24" s="180"/>
    </row>
  </sheetData>
  <mergeCells count="15">
    <mergeCell ref="J6:K7"/>
    <mergeCell ref="L6:L8"/>
    <mergeCell ref="K24:L24"/>
    <mergeCell ref="A1:J1"/>
    <mergeCell ref="K1:L1"/>
    <mergeCell ref="A2:J2"/>
    <mergeCell ref="K2:L2"/>
    <mergeCell ref="A4:L4"/>
    <mergeCell ref="B6:B8"/>
    <mergeCell ref="C6:C8"/>
    <mergeCell ref="D6:D8"/>
    <mergeCell ref="E6:E8"/>
    <mergeCell ref="F6:I6"/>
    <mergeCell ref="F7:G7"/>
    <mergeCell ref="H7:I7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42"/>
  <sheetViews>
    <sheetView workbookViewId="0">
      <selection activeCell="A3" sqref="A3:D3"/>
    </sheetView>
  </sheetViews>
  <sheetFormatPr defaultRowHeight="13.2" x14ac:dyDescent="0.25"/>
  <cols>
    <col min="1" max="1" width="2.109375" customWidth="1"/>
    <col min="2" max="2" width="4.5546875" customWidth="1"/>
    <col min="3" max="3" width="4.33203125" customWidth="1"/>
    <col min="4" max="4" width="6.6640625" customWidth="1"/>
    <col min="5" max="5" width="6.44140625" customWidth="1"/>
    <col min="6" max="6" width="9.5546875" customWidth="1"/>
    <col min="7" max="7" width="12.33203125" customWidth="1"/>
    <col min="8" max="8" width="6.44140625" customWidth="1"/>
    <col min="9" max="9" width="2.44140625" customWidth="1"/>
    <col min="10" max="10" width="5" customWidth="1"/>
    <col min="11" max="11" width="11.88671875" customWidth="1"/>
    <col min="12" max="12" width="2.33203125" customWidth="1"/>
    <col min="13" max="13" width="13.5546875" customWidth="1"/>
  </cols>
  <sheetData>
    <row r="1" spans="1:13" ht="18.45" customHeight="1" x14ac:dyDescent="0.3">
      <c r="A1" s="210" t="s">
        <v>40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10.050000000000001" customHeight="1" thickBot="1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05" customHeight="1" x14ac:dyDescent="0.25">
      <c r="A3" s="211" t="s">
        <v>41</v>
      </c>
      <c r="B3" s="158"/>
      <c r="C3" s="158"/>
      <c r="D3" s="159"/>
      <c r="E3" s="212" t="s">
        <v>42</v>
      </c>
      <c r="F3" s="158"/>
      <c r="G3" s="158"/>
      <c r="H3" s="158"/>
      <c r="I3" s="158"/>
      <c r="J3" s="159"/>
      <c r="K3" s="212" t="s">
        <v>43</v>
      </c>
      <c r="L3" s="159"/>
      <c r="M3" s="88" t="s">
        <v>44</v>
      </c>
    </row>
    <row r="4" spans="1:13" ht="13.2" customHeight="1" x14ac:dyDescent="0.25">
      <c r="A4" s="208" t="s">
        <v>173</v>
      </c>
      <c r="B4" s="165"/>
      <c r="C4" s="165"/>
      <c r="D4" s="168"/>
      <c r="E4" s="209" t="s">
        <v>174</v>
      </c>
      <c r="F4" s="162"/>
      <c r="G4" s="162"/>
      <c r="H4" s="162"/>
      <c r="I4" s="162"/>
      <c r="J4" s="163"/>
      <c r="K4" s="164" t="s">
        <v>45</v>
      </c>
      <c r="L4" s="168"/>
      <c r="M4" s="89" t="s">
        <v>46</v>
      </c>
    </row>
    <row r="5" spans="1:13" ht="13.05" customHeight="1" x14ac:dyDescent="0.25">
      <c r="A5" s="206" t="s">
        <v>47</v>
      </c>
      <c r="B5" s="151"/>
      <c r="C5" s="151"/>
      <c r="D5" s="152"/>
      <c r="E5" s="207" t="s">
        <v>48</v>
      </c>
      <c r="F5" s="151"/>
      <c r="G5" s="151"/>
      <c r="H5" s="151"/>
      <c r="I5" s="151"/>
      <c r="J5" s="152"/>
      <c r="K5" s="207" t="s">
        <v>49</v>
      </c>
      <c r="L5" s="152"/>
      <c r="M5" s="90" t="s">
        <v>50</v>
      </c>
    </row>
    <row r="6" spans="1:13" ht="13.2" customHeight="1" x14ac:dyDescent="0.25">
      <c r="A6" s="208" t="s">
        <v>45</v>
      </c>
      <c r="B6" s="165"/>
      <c r="C6" s="165"/>
      <c r="D6" s="168"/>
      <c r="E6" s="209" t="s">
        <v>51</v>
      </c>
      <c r="F6" s="162"/>
      <c r="G6" s="162"/>
      <c r="H6" s="162"/>
      <c r="I6" s="162"/>
      <c r="J6" s="163"/>
      <c r="K6" s="164" t="s">
        <v>45</v>
      </c>
      <c r="L6" s="168"/>
      <c r="M6" s="89" t="s">
        <v>45</v>
      </c>
    </row>
    <row r="7" spans="1:13" ht="13.2" customHeight="1" x14ac:dyDescent="0.25">
      <c r="A7" s="224" t="s">
        <v>52</v>
      </c>
      <c r="B7" s="182"/>
      <c r="C7" s="182"/>
      <c r="D7" s="227" t="s">
        <v>56</v>
      </c>
      <c r="E7" s="228"/>
      <c r="F7" s="228"/>
      <c r="G7" s="229"/>
      <c r="H7" s="216" t="s">
        <v>59</v>
      </c>
      <c r="I7" s="182"/>
      <c r="J7" s="182"/>
      <c r="K7" s="182"/>
      <c r="L7" s="182"/>
      <c r="M7" s="91"/>
    </row>
    <row r="8" spans="1:13" ht="13.2" customHeight="1" x14ac:dyDescent="0.25">
      <c r="A8" s="224" t="s">
        <v>53</v>
      </c>
      <c r="B8" s="182"/>
      <c r="C8" s="182"/>
      <c r="D8" s="227" t="s">
        <v>57</v>
      </c>
      <c r="E8" s="228"/>
      <c r="F8" s="228"/>
      <c r="G8" s="229"/>
      <c r="H8" s="216" t="s">
        <v>60</v>
      </c>
      <c r="I8" s="182"/>
      <c r="J8" s="182"/>
      <c r="K8" s="182"/>
      <c r="L8" s="182"/>
      <c r="M8" s="92" t="str">
        <f>IF(M7=0,"",E28/M7)</f>
        <v/>
      </c>
    </row>
    <row r="9" spans="1:13" ht="13.05" customHeight="1" x14ac:dyDescent="0.25">
      <c r="A9" s="225" t="s">
        <v>54</v>
      </c>
      <c r="B9" s="182"/>
      <c r="C9" s="182"/>
      <c r="D9" s="230" t="s">
        <v>45</v>
      </c>
      <c r="E9" s="182"/>
      <c r="F9" s="182"/>
      <c r="G9" s="185"/>
      <c r="H9" s="216" t="s">
        <v>61</v>
      </c>
      <c r="I9" s="182"/>
      <c r="J9" s="182"/>
      <c r="K9" s="218" t="s">
        <v>45</v>
      </c>
      <c r="L9" s="182"/>
      <c r="M9" s="183"/>
    </row>
    <row r="10" spans="1:13" ht="13.2" customHeight="1" x14ac:dyDescent="0.25">
      <c r="A10" s="226" t="s">
        <v>55</v>
      </c>
      <c r="B10" s="151"/>
      <c r="C10" s="151"/>
      <c r="D10" s="219" t="s">
        <v>58</v>
      </c>
      <c r="E10" s="220"/>
      <c r="F10" s="220"/>
      <c r="G10" s="231"/>
      <c r="H10" s="217" t="s">
        <v>62</v>
      </c>
      <c r="I10" s="151"/>
      <c r="J10" s="219" t="s">
        <v>45</v>
      </c>
      <c r="K10" s="220"/>
      <c r="L10" s="220"/>
      <c r="M10" s="221"/>
    </row>
    <row r="11" spans="1:13" ht="13.8" customHeight="1" thickBot="1" x14ac:dyDescent="0.3">
      <c r="A11" s="213" t="s">
        <v>45</v>
      </c>
      <c r="B11" s="214"/>
      <c r="C11" s="214"/>
      <c r="D11" s="214"/>
      <c r="E11" s="214"/>
      <c r="F11" s="214"/>
      <c r="G11" s="215"/>
      <c r="H11" s="222" t="s">
        <v>45</v>
      </c>
      <c r="I11" s="214"/>
      <c r="J11" s="214"/>
      <c r="K11" s="214"/>
      <c r="L11" s="214"/>
      <c r="M11" s="223"/>
    </row>
    <row r="12" spans="1:13" ht="28.5" customHeight="1" thickBot="1" x14ac:dyDescent="0.3">
      <c r="A12" s="178" t="s">
        <v>63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80"/>
    </row>
    <row r="13" spans="1:13" ht="13.05" customHeight="1" x14ac:dyDescent="0.25">
      <c r="A13" s="233" t="s">
        <v>64</v>
      </c>
      <c r="B13" s="171"/>
      <c r="C13" s="171"/>
      <c r="D13" s="171"/>
      <c r="E13" s="171"/>
      <c r="F13" s="171"/>
      <c r="G13" s="233" t="s">
        <v>65</v>
      </c>
      <c r="H13" s="171"/>
      <c r="I13" s="171"/>
      <c r="J13" s="171"/>
      <c r="K13" s="171"/>
      <c r="L13" s="171"/>
      <c r="M13" s="234"/>
    </row>
    <row r="14" spans="1:13" ht="13.05" customHeight="1" x14ac:dyDescent="0.25">
      <c r="A14" s="235"/>
      <c r="B14" s="216" t="s">
        <v>66</v>
      </c>
      <c r="C14" s="182"/>
      <c r="D14" s="185"/>
      <c r="E14" s="186">
        <f>'REKAPITULACE #16'!C12</f>
        <v>0</v>
      </c>
      <c r="F14" s="182"/>
      <c r="G14" s="184" t="s">
        <v>80</v>
      </c>
      <c r="H14" s="237"/>
      <c r="I14" s="237"/>
      <c r="J14" s="238"/>
      <c r="K14" s="94"/>
      <c r="L14" s="95" t="s">
        <v>81</v>
      </c>
      <c r="M14" s="99">
        <f>E20*K14/100</f>
        <v>0</v>
      </c>
    </row>
    <row r="15" spans="1:13" ht="13.05" customHeight="1" x14ac:dyDescent="0.25">
      <c r="A15" s="236"/>
      <c r="B15" s="216" t="s">
        <v>67</v>
      </c>
      <c r="C15" s="182"/>
      <c r="D15" s="185"/>
      <c r="E15" s="186">
        <f>'REKAPITULACE #16'!D12</f>
        <v>0</v>
      </c>
      <c r="F15" s="182"/>
      <c r="G15" s="184" t="s">
        <v>82</v>
      </c>
      <c r="H15" s="237"/>
      <c r="I15" s="237"/>
      <c r="J15" s="238"/>
      <c r="K15" s="94"/>
      <c r="L15" s="95" t="s">
        <v>81</v>
      </c>
      <c r="M15" s="99">
        <f>E20*K15/100</f>
        <v>0</v>
      </c>
    </row>
    <row r="16" spans="1:13" ht="13.05" customHeight="1" x14ac:dyDescent="0.25">
      <c r="A16" s="98" t="s">
        <v>68</v>
      </c>
      <c r="B16" s="232" t="s">
        <v>69</v>
      </c>
      <c r="C16" s="182"/>
      <c r="D16" s="185"/>
      <c r="E16" s="186">
        <v>0</v>
      </c>
      <c r="F16" s="182"/>
      <c r="G16" s="184" t="s">
        <v>83</v>
      </c>
      <c r="H16" s="237"/>
      <c r="I16" s="237"/>
      <c r="J16" s="238"/>
      <c r="K16" s="94"/>
      <c r="L16" s="95" t="s">
        <v>81</v>
      </c>
      <c r="M16" s="99">
        <f>E20*K16/100</f>
        <v>0</v>
      </c>
    </row>
    <row r="17" spans="1:13" ht="13.05" customHeight="1" x14ac:dyDescent="0.25">
      <c r="A17" s="98" t="s">
        <v>31</v>
      </c>
      <c r="B17" s="232" t="s">
        <v>70</v>
      </c>
      <c r="C17" s="182"/>
      <c r="D17" s="185"/>
      <c r="E17" s="186">
        <f>'REKAPITULACE #16'!E10</f>
        <v>0</v>
      </c>
      <c r="F17" s="182"/>
      <c r="G17" s="184" t="s">
        <v>84</v>
      </c>
      <c r="H17" s="237"/>
      <c r="I17" s="237"/>
      <c r="J17" s="238"/>
      <c r="K17" s="94"/>
      <c r="L17" s="95" t="s">
        <v>81</v>
      </c>
      <c r="M17" s="99">
        <f>E20*K17/100</f>
        <v>0</v>
      </c>
    </row>
    <row r="18" spans="1:13" ht="13.05" customHeight="1" x14ac:dyDescent="0.25">
      <c r="A18" s="98" t="s">
        <v>71</v>
      </c>
      <c r="B18" s="232" t="s">
        <v>72</v>
      </c>
      <c r="C18" s="182"/>
      <c r="D18" s="185"/>
      <c r="E18" s="186">
        <v>0</v>
      </c>
      <c r="F18" s="182"/>
      <c r="G18" s="184" t="s">
        <v>85</v>
      </c>
      <c r="H18" s="237"/>
      <c r="I18" s="237"/>
      <c r="J18" s="238"/>
      <c r="K18" s="94"/>
      <c r="L18" s="95" t="s">
        <v>81</v>
      </c>
      <c r="M18" s="99">
        <f>E20*K18/100</f>
        <v>0</v>
      </c>
    </row>
    <row r="19" spans="1:13" ht="13.05" customHeight="1" x14ac:dyDescent="0.25">
      <c r="A19" s="98" t="s">
        <v>73</v>
      </c>
      <c r="B19" s="232" t="s">
        <v>74</v>
      </c>
      <c r="C19" s="182"/>
      <c r="D19" s="185"/>
      <c r="E19" s="186">
        <v>0</v>
      </c>
      <c r="F19" s="182"/>
      <c r="G19" s="184" t="s">
        <v>86</v>
      </c>
      <c r="H19" s="237"/>
      <c r="I19" s="237"/>
      <c r="J19" s="238"/>
      <c r="K19" s="94"/>
      <c r="L19" s="95" t="s">
        <v>81</v>
      </c>
      <c r="M19" s="99">
        <f>E20*K19/100</f>
        <v>0</v>
      </c>
    </row>
    <row r="20" spans="1:13" ht="13.05" customHeight="1" x14ac:dyDescent="0.25">
      <c r="A20" s="184" t="s">
        <v>75</v>
      </c>
      <c r="B20" s="237"/>
      <c r="C20" s="237"/>
      <c r="D20" s="238"/>
      <c r="E20" s="186">
        <f>SUM(E16:E19)</f>
        <v>0</v>
      </c>
      <c r="F20" s="182"/>
      <c r="G20" s="184" t="s">
        <v>87</v>
      </c>
      <c r="H20" s="237"/>
      <c r="I20" s="237"/>
      <c r="J20" s="238"/>
      <c r="K20" s="94"/>
      <c r="L20" s="95" t="s">
        <v>81</v>
      </c>
      <c r="M20" s="99">
        <f>E20*K20/100</f>
        <v>0</v>
      </c>
    </row>
    <row r="21" spans="1:13" ht="13.05" customHeight="1" x14ac:dyDescent="0.25">
      <c r="A21" s="184" t="s">
        <v>76</v>
      </c>
      <c r="B21" s="237"/>
      <c r="C21" s="237"/>
      <c r="D21" s="238"/>
      <c r="E21" s="186">
        <v>0</v>
      </c>
      <c r="F21" s="182"/>
      <c r="G21" s="184" t="s">
        <v>88</v>
      </c>
      <c r="H21" s="237"/>
      <c r="I21" s="237"/>
      <c r="J21" s="238"/>
      <c r="K21" s="94"/>
      <c r="L21" s="95" t="s">
        <v>81</v>
      </c>
      <c r="M21" s="99">
        <f>E20*K21/100</f>
        <v>0</v>
      </c>
    </row>
    <row r="22" spans="1:13" ht="13.05" customHeight="1" x14ac:dyDescent="0.25">
      <c r="A22" s="184" t="s">
        <v>77</v>
      </c>
      <c r="B22" s="237"/>
      <c r="C22" s="237"/>
      <c r="D22" s="238"/>
      <c r="E22" s="186">
        <v>0</v>
      </c>
      <c r="F22" s="182"/>
      <c r="G22" s="184" t="s">
        <v>89</v>
      </c>
      <c r="H22" s="237"/>
      <c r="I22" s="237"/>
      <c r="J22" s="238"/>
      <c r="K22" s="94"/>
      <c r="L22" s="95" t="s">
        <v>81</v>
      </c>
      <c r="M22" s="99">
        <f>E20*K22/100</f>
        <v>0</v>
      </c>
    </row>
    <row r="23" spans="1:13" ht="13.05" customHeight="1" thickBot="1" x14ac:dyDescent="0.3">
      <c r="A23" s="184" t="s">
        <v>78</v>
      </c>
      <c r="B23" s="237"/>
      <c r="C23" s="237"/>
      <c r="D23" s="238"/>
      <c r="E23" s="186">
        <v>0</v>
      </c>
      <c r="F23" s="182"/>
      <c r="G23" s="150"/>
      <c r="H23" s="153"/>
      <c r="I23" s="153"/>
      <c r="J23" s="239"/>
      <c r="K23" s="96"/>
      <c r="L23" s="97" t="s">
        <v>81</v>
      </c>
      <c r="M23" s="100">
        <f>E20*K23/100</f>
        <v>0</v>
      </c>
    </row>
    <row r="24" spans="1:13" ht="13.05" customHeight="1" x14ac:dyDescent="0.25">
      <c r="A24" s="184" t="s">
        <v>79</v>
      </c>
      <c r="B24" s="237"/>
      <c r="C24" s="237"/>
      <c r="D24" s="237"/>
      <c r="E24" s="186">
        <f>SUM(E20:E23)</f>
        <v>0</v>
      </c>
      <c r="F24" s="182"/>
      <c r="G24" s="233" t="s">
        <v>90</v>
      </c>
      <c r="H24" s="171"/>
      <c r="I24" s="171"/>
      <c r="J24" s="171"/>
      <c r="K24" s="171"/>
      <c r="L24" s="171"/>
      <c r="M24" s="240"/>
    </row>
    <row r="25" spans="1:13" ht="13.05" customHeight="1" x14ac:dyDescent="0.25">
      <c r="A25" s="184" t="s">
        <v>92</v>
      </c>
      <c r="B25" s="237"/>
      <c r="C25" s="237"/>
      <c r="D25" s="238"/>
      <c r="E25" s="186">
        <f>SUM(M14:M23)</f>
        <v>0</v>
      </c>
      <c r="F25" s="182"/>
      <c r="G25" s="184"/>
      <c r="H25" s="237"/>
      <c r="I25" s="237"/>
      <c r="J25" s="238"/>
      <c r="K25" s="94"/>
      <c r="L25" s="95" t="s">
        <v>81</v>
      </c>
      <c r="M25" s="99">
        <f>E20*K25/100</f>
        <v>0</v>
      </c>
    </row>
    <row r="26" spans="1:13" ht="13.05" customHeight="1" thickBot="1" x14ac:dyDescent="0.3">
      <c r="A26" s="184" t="s">
        <v>93</v>
      </c>
      <c r="B26" s="237"/>
      <c r="C26" s="237"/>
      <c r="D26" s="238"/>
      <c r="E26" s="186">
        <f>SUM(M25:M26)</f>
        <v>0</v>
      </c>
      <c r="F26" s="182"/>
      <c r="G26" s="150"/>
      <c r="H26" s="153"/>
      <c r="I26" s="153"/>
      <c r="J26" s="239"/>
      <c r="K26" s="96"/>
      <c r="L26" s="97" t="s">
        <v>81</v>
      </c>
      <c r="M26" s="100">
        <f>E20*K26/100</f>
        <v>0</v>
      </c>
    </row>
    <row r="27" spans="1:13" ht="13.05" customHeight="1" thickBot="1" x14ac:dyDescent="0.3">
      <c r="A27" s="150" t="s">
        <v>94</v>
      </c>
      <c r="B27" s="153"/>
      <c r="C27" s="153"/>
      <c r="D27" s="239"/>
      <c r="E27" s="248">
        <f>SUM(M28:M28)</f>
        <v>0</v>
      </c>
      <c r="F27" s="151"/>
      <c r="G27" s="233" t="s">
        <v>91</v>
      </c>
      <c r="H27" s="171"/>
      <c r="I27" s="171"/>
      <c r="J27" s="171"/>
      <c r="K27" s="171"/>
      <c r="L27" s="171"/>
      <c r="M27" s="240"/>
    </row>
    <row r="28" spans="1:13" ht="13.05" customHeight="1" thickBot="1" x14ac:dyDescent="0.3">
      <c r="A28" s="249" t="s">
        <v>95</v>
      </c>
      <c r="B28" s="250"/>
      <c r="C28" s="250"/>
      <c r="D28" s="251"/>
      <c r="E28" s="252">
        <f>SUM(E24:E27)</f>
        <v>0</v>
      </c>
      <c r="F28" s="158"/>
      <c r="G28" s="150"/>
      <c r="H28" s="153"/>
      <c r="I28" s="153"/>
      <c r="J28" s="239"/>
      <c r="K28" s="96"/>
      <c r="L28" s="97" t="s">
        <v>81</v>
      </c>
      <c r="M28" s="100">
        <f>E20*K28/100</f>
        <v>0</v>
      </c>
    </row>
    <row r="29" spans="1:13" s="3" customFormat="1" ht="13.05" customHeight="1" x14ac:dyDescent="0.25">
      <c r="A29" s="241" t="s">
        <v>96</v>
      </c>
      <c r="B29" s="242"/>
      <c r="C29" s="242"/>
      <c r="D29" s="243"/>
      <c r="E29" s="244" t="s">
        <v>97</v>
      </c>
      <c r="F29" s="242"/>
      <c r="G29" s="243"/>
      <c r="H29" s="244" t="s">
        <v>98</v>
      </c>
      <c r="I29" s="242"/>
      <c r="J29" s="242"/>
      <c r="K29" s="242"/>
      <c r="L29" s="242"/>
      <c r="M29" s="245"/>
    </row>
    <row r="30" spans="1:13" ht="13.05" customHeight="1" x14ac:dyDescent="0.25">
      <c r="A30" s="246" t="s">
        <v>45</v>
      </c>
      <c r="B30" s="151"/>
      <c r="C30" s="151"/>
      <c r="D30" s="152"/>
      <c r="E30" s="101" t="s">
        <v>99</v>
      </c>
      <c r="F30" s="153"/>
      <c r="G30" s="152"/>
      <c r="H30" s="101" t="s">
        <v>99</v>
      </c>
      <c r="I30" s="153"/>
      <c r="J30" s="151"/>
      <c r="K30" s="151"/>
      <c r="L30" s="151"/>
      <c r="M30" s="247"/>
    </row>
    <row r="31" spans="1:13" ht="13.05" customHeight="1" x14ac:dyDescent="0.25">
      <c r="A31" s="257" t="s">
        <v>100</v>
      </c>
      <c r="B31" s="197"/>
      <c r="C31" s="258"/>
      <c r="D31" s="198"/>
      <c r="E31" s="101" t="s">
        <v>100</v>
      </c>
      <c r="F31" s="258"/>
      <c r="G31" s="198"/>
      <c r="H31" s="101" t="s">
        <v>100</v>
      </c>
      <c r="I31" s="258"/>
      <c r="J31" s="197"/>
      <c r="K31" s="197"/>
      <c r="L31" s="197"/>
      <c r="M31" s="259"/>
    </row>
    <row r="32" spans="1:13" ht="13.05" customHeight="1" x14ac:dyDescent="0.25">
      <c r="A32" s="257"/>
      <c r="B32" s="197"/>
      <c r="C32" s="197"/>
      <c r="D32" s="198"/>
      <c r="E32" s="261" t="s">
        <v>101</v>
      </c>
      <c r="F32" s="197"/>
      <c r="G32" s="198"/>
      <c r="H32" s="261" t="s">
        <v>101</v>
      </c>
      <c r="I32" s="197"/>
      <c r="J32" s="197"/>
      <c r="K32" s="197"/>
      <c r="L32" s="197"/>
      <c r="M32" s="259"/>
    </row>
    <row r="33" spans="1:13" x14ac:dyDescent="0.25">
      <c r="A33" s="257"/>
      <c r="B33" s="258"/>
      <c r="C33" s="258"/>
      <c r="D33" s="260"/>
      <c r="E33" s="261"/>
      <c r="F33" s="258"/>
      <c r="G33" s="260"/>
      <c r="H33" s="261"/>
      <c r="I33" s="258"/>
      <c r="J33" s="258"/>
      <c r="K33" s="258"/>
      <c r="L33" s="258"/>
      <c r="M33" s="262"/>
    </row>
    <row r="34" spans="1:13" ht="56.25" customHeight="1" thickBot="1" x14ac:dyDescent="0.3">
      <c r="A34" s="257"/>
      <c r="B34" s="258"/>
      <c r="C34" s="258"/>
      <c r="D34" s="260"/>
      <c r="E34" s="261"/>
      <c r="F34" s="258"/>
      <c r="G34" s="260"/>
      <c r="H34" s="261"/>
      <c r="I34" s="258"/>
      <c r="J34" s="258"/>
      <c r="K34" s="258"/>
      <c r="L34" s="258"/>
      <c r="M34" s="262"/>
    </row>
    <row r="35" spans="1:13" ht="13.05" customHeight="1" x14ac:dyDescent="0.25">
      <c r="A35" s="170" t="s">
        <v>102</v>
      </c>
      <c r="B35" s="253"/>
      <c r="C35" s="253"/>
      <c r="D35" s="254"/>
      <c r="E35" s="255">
        <v>21</v>
      </c>
      <c r="F35" s="171"/>
      <c r="G35" s="103" t="s">
        <v>103</v>
      </c>
      <c r="H35" s="173">
        <f>E28-H37</f>
        <v>0</v>
      </c>
      <c r="I35" s="171"/>
      <c r="J35" s="171"/>
      <c r="K35" s="171"/>
      <c r="L35" s="171"/>
      <c r="M35" s="104" t="s">
        <v>104</v>
      </c>
    </row>
    <row r="36" spans="1:13" ht="13.05" customHeight="1" x14ac:dyDescent="0.25">
      <c r="A36" s="184" t="s">
        <v>105</v>
      </c>
      <c r="B36" s="237"/>
      <c r="C36" s="237"/>
      <c r="D36" s="238"/>
      <c r="E36" s="256">
        <v>21</v>
      </c>
      <c r="F36" s="182"/>
      <c r="G36" s="93" t="s">
        <v>103</v>
      </c>
      <c r="H36" s="186">
        <f>H35*E36/100</f>
        <v>0</v>
      </c>
      <c r="I36" s="182"/>
      <c r="J36" s="182"/>
      <c r="K36" s="182"/>
      <c r="L36" s="182"/>
      <c r="M36" s="105" t="s">
        <v>104</v>
      </c>
    </row>
    <row r="37" spans="1:13" ht="13.05" customHeight="1" x14ac:dyDescent="0.25">
      <c r="A37" s="184" t="s">
        <v>102</v>
      </c>
      <c r="B37" s="237"/>
      <c r="C37" s="237"/>
      <c r="D37" s="238"/>
      <c r="E37" s="256">
        <v>15</v>
      </c>
      <c r="F37" s="182"/>
      <c r="G37" s="93" t="s">
        <v>103</v>
      </c>
      <c r="H37" s="186">
        <v>0</v>
      </c>
      <c r="I37" s="266"/>
      <c r="J37" s="266"/>
      <c r="K37" s="266"/>
      <c r="L37" s="266"/>
      <c r="M37" s="105" t="s">
        <v>104</v>
      </c>
    </row>
    <row r="38" spans="1:13" ht="13.05" customHeight="1" x14ac:dyDescent="0.25">
      <c r="A38" s="184" t="s">
        <v>105</v>
      </c>
      <c r="B38" s="237"/>
      <c r="C38" s="237"/>
      <c r="D38" s="238"/>
      <c r="E38" s="256">
        <v>15</v>
      </c>
      <c r="F38" s="182"/>
      <c r="G38" s="93" t="s">
        <v>103</v>
      </c>
      <c r="H38" s="186">
        <f>H37*E38/100</f>
        <v>0</v>
      </c>
      <c r="I38" s="182"/>
      <c r="J38" s="182"/>
      <c r="K38" s="182"/>
      <c r="L38" s="182"/>
      <c r="M38" s="105" t="s">
        <v>104</v>
      </c>
    </row>
    <row r="39" spans="1:13" s="106" customFormat="1" ht="19.5" customHeight="1" thickBot="1" x14ac:dyDescent="0.3">
      <c r="A39" s="263" t="s">
        <v>106</v>
      </c>
      <c r="B39" s="264"/>
      <c r="C39" s="264"/>
      <c r="D39" s="264"/>
      <c r="E39" s="264"/>
      <c r="F39" s="264"/>
      <c r="G39" s="264"/>
      <c r="H39" s="265">
        <f>SUM(H35:H38)</f>
        <v>0</v>
      </c>
      <c r="I39" s="191"/>
      <c r="J39" s="191"/>
      <c r="K39" s="191"/>
      <c r="L39" s="191"/>
      <c r="M39" s="107" t="s">
        <v>104</v>
      </c>
    </row>
    <row r="40" spans="1:13" ht="13.05" customHeight="1" x14ac:dyDescent="0.25"/>
    <row r="41" spans="1:13" ht="13.05" customHeight="1" x14ac:dyDescent="0.25">
      <c r="A41" s="258" t="s">
        <v>107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</row>
    <row r="42" spans="1:13" s="16" customFormat="1" ht="13.05" customHeight="1" x14ac:dyDescent="0.2">
      <c r="B42" s="281" t="s">
        <v>175</v>
      </c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</row>
  </sheetData>
  <mergeCells count="111">
    <mergeCell ref="A39:G39"/>
    <mergeCell ref="H39:L39"/>
    <mergeCell ref="A41:M41"/>
    <mergeCell ref="B42:M42"/>
    <mergeCell ref="A37:D37"/>
    <mergeCell ref="E37:F37"/>
    <mergeCell ref="H37:L37"/>
    <mergeCell ref="A38:D38"/>
    <mergeCell ref="E38:F38"/>
    <mergeCell ref="H38:L3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A5:D5"/>
    <mergeCell ref="E5:J5"/>
    <mergeCell ref="K5:L5"/>
    <mergeCell ref="A6:D6"/>
    <mergeCell ref="K6:L6"/>
    <mergeCell ref="E6:J6"/>
    <mergeCell ref="A1:M1"/>
    <mergeCell ref="A2:M2"/>
    <mergeCell ref="A3:D3"/>
    <mergeCell ref="E3:J3"/>
    <mergeCell ref="K3:L3"/>
    <mergeCell ref="A4:D4"/>
    <mergeCell ref="K4:L4"/>
    <mergeCell ref="E4:J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SOUHRNNÝ LIST STAVBY</vt:lpstr>
      <vt:lpstr>REKAPITULACE OBJEKTŮ STAVBY</vt:lpstr>
      <vt:lpstr>KRYCÍ LIST #11</vt:lpstr>
      <vt:lpstr>REKAPITULACE #11</vt:lpstr>
      <vt:lpstr>ROZPOČET #11</vt:lpstr>
      <vt:lpstr>KRYCÍ LIST #14</vt:lpstr>
      <vt:lpstr>REKAPITULACE #14</vt:lpstr>
      <vt:lpstr>ROZPOČET #14</vt:lpstr>
      <vt:lpstr>KRYCÍ LIST #16</vt:lpstr>
      <vt:lpstr>REKAPITULACE #16</vt:lpstr>
      <vt:lpstr>ROZPOČET #16</vt:lpstr>
      <vt:lpstr>KRYCÍ LIST #17</vt:lpstr>
      <vt:lpstr>REKAPITULACE #17</vt:lpstr>
      <vt:lpstr>ROZPOČET #17</vt:lpstr>
      <vt:lpstr>KRYCÍ LIST #23</vt:lpstr>
      <vt:lpstr>REKAPITULACE #23</vt:lpstr>
      <vt:lpstr>ROZPOČET #23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Ondřej</cp:lastModifiedBy>
  <dcterms:created xsi:type="dcterms:W3CDTF">2024-05-10T13:11:49Z</dcterms:created>
  <dcterms:modified xsi:type="dcterms:W3CDTF">2024-06-17T12:47:23Z</dcterms:modified>
</cp:coreProperties>
</file>