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80" yWindow="351" windowWidth="16294" windowHeight="13029" tabRatio="884" activeTab="1"/>
  </bookViews>
  <sheets>
    <sheet name="Rekapitulace stavby" sheetId="1" r:id="rId1"/>
    <sheet name="1 Velky-sal-a-zazemi - 1...." sheetId="2" r:id="rId2"/>
    <sheet name="D2Technicke vybaveni - D2..." sheetId="3" r:id="rId3"/>
    <sheet name="Vytápění" sheetId="4" r:id="rId4"/>
    <sheet name="ZTI Rekapitulace" sheetId="5" r:id="rId5"/>
    <sheet name="ZP" sheetId="6" r:id="rId6"/>
    <sheet name="kanalizace" sheetId="7" r:id="rId7"/>
    <sheet name="vodovod" sheetId="8" r:id="rId8"/>
    <sheet name="plynovod " sheetId="9" r:id="rId9"/>
    <sheet name="akustika" sheetId="10" r:id="rId10"/>
    <sheet name="SOZ" sheetId="11" r:id="rId11"/>
    <sheet name="VZT rekapitulace cen" sheetId="12" r:id="rId12"/>
    <sheet name="VZT specifikace" sheetId="13" r:id="rId13"/>
    <sheet name="Silnoproud" sheetId="14" r:id="rId14"/>
    <sheet name="Slaboproud" sheetId="15" r:id="rId15"/>
    <sheet name="Sumarizace" sheetId="16" r:id="rId16"/>
    <sheet name="D.2.1.JM" sheetId="17" r:id="rId17"/>
  </sheets>
  <externalReferences>
    <externalReference r:id="rId18"/>
    <externalReference r:id="rId19"/>
    <externalReference r:id="rId20"/>
  </externalReferences>
  <definedNames>
    <definedName name="_xlnm._FilterDatabase" localSheetId="1" hidden="1">'1 Velky-sal-a-zazemi - 1....'!$C$150:$K$724</definedName>
    <definedName name="_xlnm._FilterDatabase" localSheetId="9" hidden="1">akustika!$A$8:$I$31</definedName>
    <definedName name="_xlnm._FilterDatabase" localSheetId="2" hidden="1">'D2Technicke vybaveni - D2...'!$C$118:$K$124</definedName>
    <definedName name="_xlnm._FilterDatabase" localSheetId="13" hidden="1">Silnoproud!$A$8:$K$93</definedName>
    <definedName name="_xlnm._FilterDatabase" localSheetId="14" hidden="1">Slaboproud!$C$15:$I$16</definedName>
    <definedName name="_xlnm._FilterDatabase" localSheetId="10" hidden="1">SOZ!$A$8:$I$29</definedName>
    <definedName name="_xlnm._FilterDatabase">Vytápění!$A$8:$I$30</definedName>
    <definedName name="Cena" localSheetId="9">#REF!</definedName>
    <definedName name="Cena" localSheetId="13">#REF!</definedName>
    <definedName name="Cena" localSheetId="10">#REF!</definedName>
    <definedName name="Cena" localSheetId="3">#REF!</definedName>
    <definedName name="Cena">#REF!</definedName>
    <definedName name="Cena1" localSheetId="9">#REF!</definedName>
    <definedName name="Cena1" localSheetId="13">#REF!</definedName>
    <definedName name="Cena1" localSheetId="10">#REF!</definedName>
    <definedName name="Cena1" localSheetId="3">#REF!</definedName>
    <definedName name="Cena1">#REF!</definedName>
    <definedName name="Cena2" localSheetId="9">#REF!</definedName>
    <definedName name="Cena2" localSheetId="13">#REF!</definedName>
    <definedName name="Cena2" localSheetId="10">#REF!</definedName>
    <definedName name="Cena2" localSheetId="3">#REF!</definedName>
    <definedName name="Cena2">#REF!</definedName>
    <definedName name="Cena3" localSheetId="9">#REF!</definedName>
    <definedName name="Cena3" localSheetId="13">#REF!</definedName>
    <definedName name="Cena3" localSheetId="10">#REF!</definedName>
    <definedName name="Cena3" localSheetId="3">#REF!</definedName>
    <definedName name="Cena3">#REF!</definedName>
    <definedName name="Cena4" localSheetId="9">#REF!</definedName>
    <definedName name="Cena4" localSheetId="13">#REF!</definedName>
    <definedName name="Cena4" localSheetId="10">#REF!</definedName>
    <definedName name="Cena4" localSheetId="3">#REF!</definedName>
    <definedName name="Cena4">#REF!</definedName>
    <definedName name="Cena5" localSheetId="9">#REF!</definedName>
    <definedName name="Cena5" localSheetId="13">#REF!</definedName>
    <definedName name="Cena5" localSheetId="10">#REF!</definedName>
    <definedName name="Cena5" localSheetId="3">#REF!</definedName>
    <definedName name="Cena5">#REF!</definedName>
    <definedName name="Cena6" localSheetId="9">#REF!</definedName>
    <definedName name="Cena6" localSheetId="13">#REF!</definedName>
    <definedName name="Cena6" localSheetId="10">#REF!</definedName>
    <definedName name="Cena6" localSheetId="3">#REF!</definedName>
    <definedName name="Cena6">#REF!</definedName>
    <definedName name="Cena7" localSheetId="9">#REF!</definedName>
    <definedName name="Cena7" localSheetId="13">#REF!</definedName>
    <definedName name="Cena7" localSheetId="10">#REF!</definedName>
    <definedName name="Cena7" localSheetId="3">#REF!</definedName>
    <definedName name="Cena7">#REF!</definedName>
    <definedName name="Cena8" localSheetId="9">#REF!</definedName>
    <definedName name="Cena8" localSheetId="13">#REF!</definedName>
    <definedName name="Cena8" localSheetId="10">#REF!</definedName>
    <definedName name="Cena8" localSheetId="3">#REF!</definedName>
    <definedName name="Cena8">#REF!</definedName>
    <definedName name="CenaCelkem" localSheetId="9">#REF!</definedName>
    <definedName name="CenaCelkem" localSheetId="8">#REF!</definedName>
    <definedName name="CenaCelkem">#REF!</definedName>
    <definedName name="CenaCelkemBezDPH" localSheetId="9">#REF!</definedName>
    <definedName name="CenaCelkemBezDPH" localSheetId="8">#REF!</definedName>
    <definedName name="CenaCelkemBezDPH">#REF!</definedName>
    <definedName name="cisloobjektu" localSheetId="9">#REF!</definedName>
    <definedName name="cisloobjektu" localSheetId="8">#REF!</definedName>
    <definedName name="cisloobjektu">#REF!</definedName>
    <definedName name="CisloRozpoctu">'[1]Krycí list'!$C$2</definedName>
    <definedName name="cislostavby">'[1]Krycí list'!$A$7</definedName>
    <definedName name="CisloStavebnihoRozpoctu" localSheetId="9">#REF!</definedName>
    <definedName name="CisloStavebnihoRozpoctu" localSheetId="8">#REF!</definedName>
    <definedName name="CisloStavebnihoRozpoctu">#REF!</definedName>
    <definedName name="dadresa" localSheetId="9">#REF!</definedName>
    <definedName name="dadresa" localSheetId="8">#REF!</definedName>
    <definedName name="dadresa">#REF!</definedName>
    <definedName name="Datum" localSheetId="9">[2]MaR!#REF!</definedName>
    <definedName name="Datum" localSheetId="13">[2]MaR!#REF!</definedName>
    <definedName name="Datum" localSheetId="10">[2]MaR!#REF!</definedName>
    <definedName name="Datum">[2]MaR!#REF!</definedName>
    <definedName name="Dispečink" localSheetId="9">[2]MaR!#REF!</definedName>
    <definedName name="Dispečink" localSheetId="13">[2]MaR!#REF!</definedName>
    <definedName name="Dispečink" localSheetId="10">[2]MaR!#REF!</definedName>
    <definedName name="Dispečink">[2]MaR!#REF!</definedName>
    <definedName name="dmisto" localSheetId="9">#REF!</definedName>
    <definedName name="dmisto" localSheetId="8">#REF!</definedName>
    <definedName name="dmisto">#REF!</definedName>
    <definedName name="DPHSni" localSheetId="9">#REF!</definedName>
    <definedName name="DPHSni" localSheetId="8">#REF!</definedName>
    <definedName name="DPHSni">#REF!</definedName>
    <definedName name="DPHZakl" localSheetId="9">#REF!</definedName>
    <definedName name="DPHZakl" localSheetId="8">#REF!</definedName>
    <definedName name="DPHZakl">#REF!</definedName>
    <definedName name="Excel_BuiltIn_Print_Titles" localSheetId="9">'VZT rekapitulace cen'!#REF!</definedName>
    <definedName name="Excel_BuiltIn_Print_Titles">'VZT rekapitulace cen'!#REF!</definedName>
    <definedName name="Hlavička" localSheetId="9">[2]MaR!#REF!</definedName>
    <definedName name="Hlavička" localSheetId="13">[2]MaR!#REF!</definedName>
    <definedName name="Hlavička" localSheetId="10">[2]MaR!#REF!</definedName>
    <definedName name="Hlavička">[2]MaR!#REF!</definedName>
    <definedName name="Kod" localSheetId="9">#REF!</definedName>
    <definedName name="Kod" localSheetId="13">#REF!</definedName>
    <definedName name="Kod" localSheetId="10">#REF!</definedName>
    <definedName name="Kod" localSheetId="3">#REF!</definedName>
    <definedName name="Kod">#REF!</definedName>
    <definedName name="Mena" localSheetId="9">#REF!</definedName>
    <definedName name="Mena" localSheetId="8">#REF!</definedName>
    <definedName name="Mena">#REF!</definedName>
    <definedName name="MistoStavby" localSheetId="9">#REF!</definedName>
    <definedName name="MistoStavby" localSheetId="8">#REF!</definedName>
    <definedName name="MistoStavby">#REF!</definedName>
    <definedName name="nazevobjektu" localSheetId="9">#REF!</definedName>
    <definedName name="nazevobjektu" localSheetId="8">#REF!</definedName>
    <definedName name="nazevobjektu">#REF!</definedName>
    <definedName name="NazevRozpoctu">'[1]Krycí list'!$D$2</definedName>
    <definedName name="nazevstavby">'[1]Krycí list'!$C$7</definedName>
    <definedName name="NazevStavebnihoRozpoctu" localSheetId="9">#REF!</definedName>
    <definedName name="NazevStavebnihoRozpoctu" localSheetId="8">#REF!</definedName>
    <definedName name="NazevStavebnihoRozpoctu">#REF!</definedName>
    <definedName name="_xlnm.Print_Titles" localSheetId="1">'1 Velky-sal-a-zazemi - 1....'!$150:$150</definedName>
    <definedName name="_xlnm.Print_Titles" localSheetId="9">akustika!$4:$6</definedName>
    <definedName name="_xlnm.Print_Titles" localSheetId="16">D.2.1.JM!$1:$5</definedName>
    <definedName name="_xlnm.Print_Titles" localSheetId="2">'D2Technicke vybaveni - D2...'!$118:$118</definedName>
    <definedName name="_xlnm.Print_Titles" localSheetId="6">kanalizace!$1:$7</definedName>
    <definedName name="_xlnm.Print_Titles" localSheetId="0">'Rekapitulace stavby'!$92:$92</definedName>
    <definedName name="_xlnm.Print_Titles" localSheetId="13">Silnoproud!$4:$6</definedName>
    <definedName name="_xlnm.Print_Titles" localSheetId="14">Slaboproud!$15:$15</definedName>
    <definedName name="oadresa" localSheetId="9">#REF!</definedName>
    <definedName name="oadresa" localSheetId="8">#REF!</definedName>
    <definedName name="oadresa">#REF!</definedName>
    <definedName name="_xlnm.Print_Area" localSheetId="1">'1 Velky-sal-a-zazemi - 1....'!$C$4:$J$76,'1 Velky-sal-a-zazemi - 1....'!$C$82:$J$132,'1 Velky-sal-a-zazemi - 1....'!$C$138:$J$724</definedName>
    <definedName name="_xlnm.Print_Area" localSheetId="9">akustika!$A$1:$I$31</definedName>
    <definedName name="_xlnm.Print_Area" localSheetId="16">D.2.1.JM!$A$1:$F$59</definedName>
    <definedName name="_xlnm.Print_Area" localSheetId="2">'D2Technicke vybaveni - D2...'!$C$4:$J$76,'D2Technicke vybaveni - D2...'!$C$82:$J$100,'D2Technicke vybaveni - D2...'!$C$106:$J$124</definedName>
    <definedName name="_xlnm.Print_Area" localSheetId="6">kanalizace!$A$1:$X$32</definedName>
    <definedName name="_xlnm.Print_Area" localSheetId="8">'plynovod '!$A$1:$H$19</definedName>
    <definedName name="_xlnm.Print_Area" localSheetId="0">'Rekapitulace stavby'!$D$4:$AO$76,'Rekapitulace stavby'!$C$82:$AQ$97</definedName>
    <definedName name="_xlnm.Print_Area" localSheetId="13">Silnoproud!$A$1:$K$93</definedName>
    <definedName name="_xlnm.Print_Area" localSheetId="10">SOZ!$A$1:$I$29</definedName>
    <definedName name="_xlnm.Print_Area" localSheetId="15">Sumarizace!$A$1:$E$22</definedName>
    <definedName name="_xlnm.Print_Area" localSheetId="7">vodovod!$A$1:$H$28</definedName>
    <definedName name="_xlnm.Print_Area" localSheetId="5">ZP!$A$1:$H$16</definedName>
    <definedName name="okno" localSheetId="9">#REF!</definedName>
    <definedName name="okno" localSheetId="13">#REF!</definedName>
    <definedName name="okno" localSheetId="10">#REF!</definedName>
    <definedName name="okno" localSheetId="3">#REF!</definedName>
    <definedName name="okno">#REF!</definedName>
    <definedName name="padresa" localSheetId="9">#REF!</definedName>
    <definedName name="padresa" localSheetId="8">#REF!</definedName>
    <definedName name="padresa">#REF!</definedName>
    <definedName name="pdic" localSheetId="9">#REF!</definedName>
    <definedName name="pdic" localSheetId="8">#REF!</definedName>
    <definedName name="pdic">#REF!</definedName>
    <definedName name="pico" localSheetId="9">#REF!</definedName>
    <definedName name="pico" localSheetId="8">#REF!</definedName>
    <definedName name="pico">#REF!</definedName>
    <definedName name="pmisto" localSheetId="9">#REF!</definedName>
    <definedName name="pmisto" localSheetId="8">#REF!</definedName>
    <definedName name="pmisto">#REF!</definedName>
    <definedName name="PocetMJ" localSheetId="9">#REF!</definedName>
    <definedName name="PocetMJ" localSheetId="8">#REF!</definedName>
    <definedName name="PocetMJ">#REF!</definedName>
    <definedName name="PoptavkaID" localSheetId="9">#REF!</definedName>
    <definedName name="PoptavkaID" localSheetId="8">#REF!</definedName>
    <definedName name="PoptavkaID">#REF!</definedName>
    <definedName name="pPSC" localSheetId="9">#REF!</definedName>
    <definedName name="pPSC" localSheetId="8">#REF!</definedName>
    <definedName name="pPSC">#REF!</definedName>
    <definedName name="Print_Area_1">Vytápění!$A$1:$I$30</definedName>
    <definedName name="Print_Titles_1">Vytápění!$4:$6</definedName>
    <definedName name="Projektant" localSheetId="9">#REF!</definedName>
    <definedName name="Projektant" localSheetId="8">#REF!</definedName>
    <definedName name="Projektant">#REF!</definedName>
    <definedName name="Přehled" localSheetId="9">#REF!</definedName>
    <definedName name="Přehled" localSheetId="13">#REF!</definedName>
    <definedName name="Přehled" localSheetId="10">#REF!</definedName>
    <definedName name="Přehled" localSheetId="3">#REF!</definedName>
    <definedName name="Přehled">#REF!</definedName>
    <definedName name="Rok_nabídky" localSheetId="9">#REF!</definedName>
    <definedName name="Rok_nabídky" localSheetId="13">#REF!</definedName>
    <definedName name="Rok_nabídky" localSheetId="10">#REF!</definedName>
    <definedName name="Rok_nabídky" localSheetId="3">#REF!</definedName>
    <definedName name="Rok_nabídky">#REF!</definedName>
    <definedName name="SazbaDPH1">'[1]Krycí list'!$C$30</definedName>
    <definedName name="SazbaDPH2">'[1]Krycí list'!$C$32</definedName>
    <definedName name="SloupecCC" localSheetId="9">#REF!</definedName>
    <definedName name="SloupecCC" localSheetId="8">#REF!</definedName>
    <definedName name="SloupecCC">#REF!</definedName>
    <definedName name="SloupecCisloPol" localSheetId="9">#REF!</definedName>
    <definedName name="SloupecCisloPol" localSheetId="8">#REF!</definedName>
    <definedName name="SloupecCisloPol">#REF!</definedName>
    <definedName name="SloupecJC" localSheetId="9">#REF!</definedName>
    <definedName name="SloupecJC" localSheetId="8">#REF!</definedName>
    <definedName name="SloupecJC">#REF!</definedName>
    <definedName name="SloupecMJ" localSheetId="9">#REF!</definedName>
    <definedName name="SloupecMJ" localSheetId="8">#REF!</definedName>
    <definedName name="SloupecMJ">#REF!</definedName>
    <definedName name="SloupecMnozstvi" localSheetId="9">#REF!</definedName>
    <definedName name="SloupecMnozstvi" localSheetId="8">#REF!</definedName>
    <definedName name="SloupecMnozstvi">#REF!</definedName>
    <definedName name="SloupecNazPol" localSheetId="9">#REF!</definedName>
    <definedName name="SloupecNazPol" localSheetId="8">#REF!</definedName>
    <definedName name="SloupecNazPol">#REF!</definedName>
    <definedName name="SloupecPC" localSheetId="9">#REF!</definedName>
    <definedName name="SloupecPC" localSheetId="8">#REF!</definedName>
    <definedName name="SloupecPC">#REF!</definedName>
    <definedName name="Specifikace" localSheetId="9">#REF!</definedName>
    <definedName name="Specifikace" localSheetId="13">#REF!</definedName>
    <definedName name="Specifikace" localSheetId="10">#REF!</definedName>
    <definedName name="Specifikace" localSheetId="3">#REF!</definedName>
    <definedName name="Specifikace">#REF!</definedName>
    <definedName name="Typ">[2]MaR!$C$151:$C$161,[2]MaR!$C$44:$C$143</definedName>
    <definedName name="Vypracoval" localSheetId="9">#REF!</definedName>
    <definedName name="Vypracoval" localSheetId="8">#REF!</definedName>
    <definedName name="Vypracoval">#REF!</definedName>
    <definedName name="ZakladDPHSni" localSheetId="9">#REF!</definedName>
    <definedName name="ZakladDPHSni" localSheetId="8">#REF!</definedName>
    <definedName name="ZakladDPHSni">#REF!</definedName>
    <definedName name="ZakladDPHZakl" localSheetId="9">#REF!</definedName>
    <definedName name="ZakladDPHZakl" localSheetId="8">#REF!</definedName>
    <definedName name="ZakladDPHZakl">#REF!</definedName>
    <definedName name="Zaokrouhleni" localSheetId="9">#REF!</definedName>
    <definedName name="Zaokrouhleni" localSheetId="8">#REF!</definedName>
    <definedName name="Zaokrouhleni">#REF!</definedName>
    <definedName name="Zhotovitel" localSheetId="9">#REF!</definedName>
    <definedName name="Zhotovitel" localSheetId="8">#REF!</definedName>
    <definedName name="Zhotovitel">#REF!</definedName>
  </definedNames>
  <calcPr calcId="145621"/>
</workbook>
</file>

<file path=xl/calcChain.xml><?xml version="1.0" encoding="utf-8"?>
<calcChain xmlns="http://schemas.openxmlformats.org/spreadsheetml/2006/main">
  <c r="H22" i="8" l="1"/>
  <c r="F56" i="17" l="1"/>
  <c r="F54" i="17"/>
  <c r="F52" i="17"/>
  <c r="F50" i="17"/>
  <c r="F48" i="17"/>
  <c r="F46" i="17"/>
  <c r="F44" i="17"/>
  <c r="F42" i="17"/>
  <c r="F40" i="17"/>
  <c r="F38" i="17"/>
  <c r="A38" i="17"/>
  <c r="A40" i="17" s="1"/>
  <c r="A42" i="17" s="1"/>
  <c r="A44" i="17" s="1"/>
  <c r="A46" i="17" s="1"/>
  <c r="A48" i="17" s="1"/>
  <c r="A50" i="17" s="1"/>
  <c r="A52" i="17" s="1"/>
  <c r="A54" i="17" s="1"/>
  <c r="A56" i="17" s="1"/>
  <c r="F36" i="17"/>
  <c r="F33" i="17"/>
  <c r="F31" i="17"/>
  <c r="A31" i="17"/>
  <c r="A33" i="17" s="1"/>
  <c r="F29" i="17"/>
  <c r="A29" i="17"/>
  <c r="F26" i="17"/>
  <c r="F24" i="17"/>
  <c r="F22" i="17"/>
  <c r="A22" i="17"/>
  <c r="A24" i="17" s="1"/>
  <c r="A26" i="17" s="1"/>
  <c r="F19" i="17"/>
  <c r="F17" i="17"/>
  <c r="F15" i="17"/>
  <c r="F13" i="17"/>
  <c r="F11" i="17"/>
  <c r="A11" i="17"/>
  <c r="A13" i="17" s="1"/>
  <c r="A15" i="17" s="1"/>
  <c r="A17" i="17" s="1"/>
  <c r="A19" i="17" s="1"/>
  <c r="F9" i="17"/>
  <c r="A9" i="17"/>
  <c r="F7" i="17"/>
  <c r="D6" i="17" s="1"/>
  <c r="D10" i="16" s="1"/>
  <c r="E10" i="16" s="1"/>
  <c r="A3" i="17"/>
  <c r="A2" i="17"/>
  <c r="A1" i="17"/>
  <c r="A13" i="16"/>
  <c r="A12" i="16"/>
  <c r="A11" i="16"/>
  <c r="A10" i="16"/>
  <c r="I151" i="15"/>
  <c r="I150" i="15"/>
  <c r="I149" i="15"/>
  <c r="I148" i="15"/>
  <c r="I147" i="15"/>
  <c r="I146" i="15"/>
  <c r="I145" i="15"/>
  <c r="I144" i="15"/>
  <c r="I143" i="15"/>
  <c r="I142" i="15"/>
  <c r="I141" i="15"/>
  <c r="G140" i="15"/>
  <c r="I140" i="15" s="1"/>
  <c r="I139" i="15"/>
  <c r="I138" i="15"/>
  <c r="G137" i="15"/>
  <c r="I137" i="15" s="1"/>
  <c r="I136" i="15"/>
  <c r="I135" i="15"/>
  <c r="I134" i="15"/>
  <c r="I133" i="15"/>
  <c r="I132" i="15"/>
  <c r="I131" i="15"/>
  <c r="I130" i="15"/>
  <c r="I129" i="15"/>
  <c r="G128" i="15"/>
  <c r="I128" i="15" s="1"/>
  <c r="I127" i="15"/>
  <c r="I126" i="15"/>
  <c r="I125" i="15"/>
  <c r="I124" i="15"/>
  <c r="I123" i="15"/>
  <c r="I122" i="15"/>
  <c r="I121" i="15"/>
  <c r="I120" i="15"/>
  <c r="I119" i="15"/>
  <c r="I118" i="15"/>
  <c r="I117" i="15"/>
  <c r="I116" i="15"/>
  <c r="I115" i="15"/>
  <c r="I114" i="15"/>
  <c r="I113" i="15"/>
  <c r="I112" i="15"/>
  <c r="I111" i="15"/>
  <c r="I110" i="15"/>
  <c r="I109" i="15"/>
  <c r="G107" i="15"/>
  <c r="I107" i="15" s="1"/>
  <c r="I106" i="15"/>
  <c r="I105" i="15"/>
  <c r="I104" i="15"/>
  <c r="I103" i="15"/>
  <c r="G103" i="15"/>
  <c r="I102" i="15"/>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C77" i="15"/>
  <c r="C78" i="15" s="1"/>
  <c r="C79" i="15" s="1"/>
  <c r="C80" i="15" s="1"/>
  <c r="C81" i="15" s="1"/>
  <c r="C82" i="15" s="1"/>
  <c r="C83" i="15" s="1"/>
  <c r="C84" i="15" s="1"/>
  <c r="C85" i="15" s="1"/>
  <c r="C86" i="15" s="1"/>
  <c r="C87" i="15" s="1"/>
  <c r="C88" i="15" s="1"/>
  <c r="C89" i="15" s="1"/>
  <c r="C90" i="15" s="1"/>
  <c r="C91" i="15" s="1"/>
  <c r="C92" i="15" s="1"/>
  <c r="C93" i="15" s="1"/>
  <c r="C94" i="15" s="1"/>
  <c r="C95" i="15" s="1"/>
  <c r="C96" i="15" s="1"/>
  <c r="C97" i="15" s="1"/>
  <c r="C98" i="15" s="1"/>
  <c r="C99" i="15" s="1"/>
  <c r="C100" i="15" s="1"/>
  <c r="C101" i="15" s="1"/>
  <c r="C102" i="15" s="1"/>
  <c r="C103" i="15" s="1"/>
  <c r="C104" i="15" s="1"/>
  <c r="C105" i="15" s="1"/>
  <c r="C106" i="15" s="1"/>
  <c r="C107" i="15" s="1"/>
  <c r="C108" i="15" s="1"/>
  <c r="C109" i="15" s="1"/>
  <c r="C110" i="15" s="1"/>
  <c r="C111" i="15" s="1"/>
  <c r="C112" i="15" s="1"/>
  <c r="C113" i="15" s="1"/>
  <c r="C114" i="15" s="1"/>
  <c r="C115" i="15" s="1"/>
  <c r="C116" i="15" s="1"/>
  <c r="C117" i="15" s="1"/>
  <c r="C118" i="15" s="1"/>
  <c r="C119" i="15" s="1"/>
  <c r="C120" i="15" s="1"/>
  <c r="C121" i="15" s="1"/>
  <c r="C122" i="15" s="1"/>
  <c r="C123" i="15" s="1"/>
  <c r="C124" i="15" s="1"/>
  <c r="C125" i="15" s="1"/>
  <c r="C126" i="15" s="1"/>
  <c r="C127" i="15" s="1"/>
  <c r="C128" i="15" s="1"/>
  <c r="C129" i="15" s="1"/>
  <c r="C130" i="15" s="1"/>
  <c r="C131" i="15" s="1"/>
  <c r="C132" i="15" s="1"/>
  <c r="C133" i="15" s="1"/>
  <c r="C134" i="15" s="1"/>
  <c r="C135" i="15" s="1"/>
  <c r="C136" i="15" s="1"/>
  <c r="C137" i="15" s="1"/>
  <c r="C138" i="15" s="1"/>
  <c r="C139" i="15" s="1"/>
  <c r="C140" i="15" s="1"/>
  <c r="C141" i="15" s="1"/>
  <c r="C142" i="15" s="1"/>
  <c r="C143" i="15" s="1"/>
  <c r="C144" i="15" s="1"/>
  <c r="C145" i="15" s="1"/>
  <c r="C146" i="15" s="1"/>
  <c r="C147" i="15" s="1"/>
  <c r="C148" i="15" s="1"/>
  <c r="C149" i="15" s="1"/>
  <c r="C150" i="15" s="1"/>
  <c r="C151" i="15" s="1"/>
  <c r="I76" i="15"/>
  <c r="I73" i="15"/>
  <c r="I72" i="15"/>
  <c r="I71" i="15"/>
  <c r="I70" i="15"/>
  <c r="I69" i="15"/>
  <c r="I68" i="15"/>
  <c r="I67" i="15"/>
  <c r="I66" i="15"/>
  <c r="I65" i="15"/>
  <c r="I64" i="15"/>
  <c r="I63" i="15"/>
  <c r="G62" i="15"/>
  <c r="I62" i="15" s="1"/>
  <c r="I61" i="15"/>
  <c r="I60" i="15"/>
  <c r="I59" i="15"/>
  <c r="G59" i="15"/>
  <c r="I58" i="15"/>
  <c r="I57" i="15"/>
  <c r="I56" i="15"/>
  <c r="I55" i="15"/>
  <c r="I54" i="15"/>
  <c r="I53" i="15"/>
  <c r="I52" i="15"/>
  <c r="I51" i="15"/>
  <c r="G51" i="15"/>
  <c r="I50" i="15"/>
  <c r="I49" i="15"/>
  <c r="I48" i="15"/>
  <c r="I47" i="15"/>
  <c r="I46" i="15"/>
  <c r="I45" i="15"/>
  <c r="I44" i="15"/>
  <c r="I43" i="15"/>
  <c r="I42" i="15"/>
  <c r="I41" i="15"/>
  <c r="G41" i="15"/>
  <c r="I40" i="15"/>
  <c r="I39" i="15"/>
  <c r="I38" i="15"/>
  <c r="I37" i="15"/>
  <c r="I36" i="15"/>
  <c r="I35" i="15"/>
  <c r="I34" i="15"/>
  <c r="I33" i="15"/>
  <c r="I32" i="15"/>
  <c r="I31" i="15"/>
  <c r="I30" i="15"/>
  <c r="I29" i="15"/>
  <c r="I28" i="15"/>
  <c r="I27" i="15"/>
  <c r="I26" i="15"/>
  <c r="I25" i="15"/>
  <c r="I24" i="15"/>
  <c r="I23" i="15"/>
  <c r="C23" i="15"/>
  <c r="C24" i="15" s="1"/>
  <c r="C25" i="15" s="1"/>
  <c r="C26" i="15" s="1"/>
  <c r="C27" i="15" s="1"/>
  <c r="C28" i="15" s="1"/>
  <c r="C29" i="15" s="1"/>
  <c r="C30" i="15" s="1"/>
  <c r="C31" i="15" s="1"/>
  <c r="C32" i="15" s="1"/>
  <c r="C33" i="15" s="1"/>
  <c r="C34" i="15" s="1"/>
  <c r="C35" i="15" s="1"/>
  <c r="C36" i="15" s="1"/>
  <c r="C37" i="15" s="1"/>
  <c r="C38" i="15" s="1"/>
  <c r="C39" i="15" s="1"/>
  <c r="C40" i="15" s="1"/>
  <c r="C41" i="15" s="1"/>
  <c r="C42" i="15" s="1"/>
  <c r="C43" i="15" s="1"/>
  <c r="C44" i="15" s="1"/>
  <c r="C45" i="15" s="1"/>
  <c r="C46" i="15" s="1"/>
  <c r="C47" i="15" s="1"/>
  <c r="C48" i="15" s="1"/>
  <c r="C49" i="15" s="1"/>
  <c r="C50" i="15" s="1"/>
  <c r="C51" i="15" s="1"/>
  <c r="C52" i="15" s="1"/>
  <c r="C53" i="15" s="1"/>
  <c r="C54" i="15" s="1"/>
  <c r="C55" i="15" s="1"/>
  <c r="C56" i="15" s="1"/>
  <c r="C57" i="15" s="1"/>
  <c r="C58" i="15" s="1"/>
  <c r="C59" i="15" s="1"/>
  <c r="C60" i="15" s="1"/>
  <c r="C61" i="15" s="1"/>
  <c r="C62" i="15" s="1"/>
  <c r="C63" i="15" s="1"/>
  <c r="C64" i="15" s="1"/>
  <c r="C65" i="15" s="1"/>
  <c r="C66" i="15" s="1"/>
  <c r="C67" i="15" s="1"/>
  <c r="C68" i="15" s="1"/>
  <c r="C69" i="15" s="1"/>
  <c r="C70" i="15" s="1"/>
  <c r="C71" i="15" s="1"/>
  <c r="C72" i="15" s="1"/>
  <c r="C73" i="15" s="1"/>
  <c r="I22" i="15"/>
  <c r="C22" i="15"/>
  <c r="I21" i="15"/>
  <c r="R16" i="15"/>
  <c r="P16" i="15"/>
  <c r="N16" i="15"/>
  <c r="I92" i="14"/>
  <c r="H92" i="14"/>
  <c r="I91" i="14"/>
  <c r="H91" i="14"/>
  <c r="J91" i="14" s="1"/>
  <c r="I90" i="14"/>
  <c r="H90" i="14"/>
  <c r="I89" i="14"/>
  <c r="H89" i="14"/>
  <c r="I88" i="14"/>
  <c r="J88" i="14" s="1"/>
  <c r="H88" i="14"/>
  <c r="I87" i="14"/>
  <c r="H87" i="14"/>
  <c r="J87" i="14" s="1"/>
  <c r="I86" i="14"/>
  <c r="H86" i="14"/>
  <c r="J86" i="14" s="1"/>
  <c r="I85" i="14"/>
  <c r="H85" i="14"/>
  <c r="J85" i="14" s="1"/>
  <c r="I84" i="14"/>
  <c r="H84" i="14"/>
  <c r="I83" i="14"/>
  <c r="H83" i="14"/>
  <c r="J83" i="14" s="1"/>
  <c r="I79" i="14"/>
  <c r="H79" i="14"/>
  <c r="J79" i="14" s="1"/>
  <c r="I78" i="14"/>
  <c r="H78" i="14"/>
  <c r="J78" i="14" s="1"/>
  <c r="I77" i="14"/>
  <c r="H77" i="14"/>
  <c r="J77" i="14" s="1"/>
  <c r="I76" i="14"/>
  <c r="H76" i="14"/>
  <c r="I72" i="14"/>
  <c r="H72" i="14"/>
  <c r="I71" i="14"/>
  <c r="J71" i="14" s="1"/>
  <c r="H71" i="14"/>
  <c r="I70" i="14"/>
  <c r="H70" i="14"/>
  <c r="I69" i="14"/>
  <c r="H69" i="14"/>
  <c r="I68" i="14"/>
  <c r="J68" i="14" s="1"/>
  <c r="H68" i="14"/>
  <c r="I64" i="14"/>
  <c r="J64" i="14" s="1"/>
  <c r="H64" i="14"/>
  <c r="J63" i="14"/>
  <c r="I63" i="14"/>
  <c r="H63" i="14"/>
  <c r="I62" i="14"/>
  <c r="H62" i="14"/>
  <c r="J62" i="14" s="1"/>
  <c r="I61" i="14"/>
  <c r="H61" i="14"/>
  <c r="J61" i="14" s="1"/>
  <c r="I60" i="14"/>
  <c r="H60" i="14"/>
  <c r="I59" i="14"/>
  <c r="H59" i="14"/>
  <c r="J59" i="14" s="1"/>
  <c r="I58" i="14"/>
  <c r="H58" i="14"/>
  <c r="I57" i="14"/>
  <c r="H57" i="14"/>
  <c r="I56" i="14"/>
  <c r="J56" i="14" s="1"/>
  <c r="H56" i="14"/>
  <c r="I55" i="14"/>
  <c r="H55" i="14"/>
  <c r="J55" i="14" s="1"/>
  <c r="I54" i="14"/>
  <c r="H54" i="14"/>
  <c r="J54" i="14" s="1"/>
  <c r="I50" i="14"/>
  <c r="H50" i="14"/>
  <c r="J50" i="14" s="1"/>
  <c r="I49" i="14"/>
  <c r="H49" i="14"/>
  <c r="J49" i="14" s="1"/>
  <c r="I48" i="14"/>
  <c r="H48" i="14"/>
  <c r="I47" i="14"/>
  <c r="H47" i="14"/>
  <c r="J47" i="14" s="1"/>
  <c r="I46" i="14"/>
  <c r="H46" i="14"/>
  <c r="I45" i="14"/>
  <c r="H45" i="14"/>
  <c r="I44" i="14"/>
  <c r="J44" i="14" s="1"/>
  <c r="H44" i="14"/>
  <c r="I43" i="14"/>
  <c r="H43" i="14"/>
  <c r="J43" i="14" s="1"/>
  <c r="I42" i="14"/>
  <c r="H42" i="14"/>
  <c r="J42" i="14" s="1"/>
  <c r="I41" i="14"/>
  <c r="H41" i="14"/>
  <c r="J41" i="14" s="1"/>
  <c r="I40" i="14"/>
  <c r="H40" i="14"/>
  <c r="J40" i="14" s="1"/>
  <c r="I39" i="14"/>
  <c r="H39" i="14"/>
  <c r="J39" i="14" s="1"/>
  <c r="I35" i="14"/>
  <c r="H35" i="14"/>
  <c r="J35" i="14" s="1"/>
  <c r="I34" i="14"/>
  <c r="H34" i="14"/>
  <c r="J34" i="14" s="1"/>
  <c r="I33" i="14"/>
  <c r="H33" i="14"/>
  <c r="J33" i="14" s="1"/>
  <c r="I32" i="14"/>
  <c r="H32" i="14"/>
  <c r="J32" i="14" s="1"/>
  <c r="I31" i="14"/>
  <c r="H31" i="14"/>
  <c r="J31" i="14" s="1"/>
  <c r="I30" i="14"/>
  <c r="H30" i="14"/>
  <c r="I29" i="14"/>
  <c r="H29" i="14"/>
  <c r="I28" i="14"/>
  <c r="H28" i="14"/>
  <c r="J27" i="14"/>
  <c r="I27" i="14"/>
  <c r="H27" i="14"/>
  <c r="I26" i="14"/>
  <c r="H26" i="14"/>
  <c r="J26" i="14" s="1"/>
  <c r="I25" i="14"/>
  <c r="H25" i="14"/>
  <c r="J25" i="14" s="1"/>
  <c r="I24" i="14"/>
  <c r="H24" i="14"/>
  <c r="J24" i="14" s="1"/>
  <c r="I23" i="14"/>
  <c r="J23" i="14" s="1"/>
  <c r="H23" i="14"/>
  <c r="I22" i="14"/>
  <c r="H22" i="14"/>
  <c r="I21" i="14"/>
  <c r="H21" i="14"/>
  <c r="I20" i="14"/>
  <c r="H20" i="14"/>
  <c r="I19" i="14"/>
  <c r="H19" i="14"/>
  <c r="J19" i="14" s="1"/>
  <c r="I18" i="14"/>
  <c r="H18" i="14"/>
  <c r="I17" i="14"/>
  <c r="H17" i="14"/>
  <c r="J17" i="14" s="1"/>
  <c r="I16" i="14"/>
  <c r="H16" i="14"/>
  <c r="I15" i="14"/>
  <c r="H15" i="14"/>
  <c r="J15" i="14" s="1"/>
  <c r="I14" i="14"/>
  <c r="H14" i="14"/>
  <c r="I13" i="14"/>
  <c r="H13" i="14"/>
  <c r="I12" i="14"/>
  <c r="H12" i="14"/>
  <c r="J11" i="14"/>
  <c r="I11" i="14"/>
  <c r="H11" i="14"/>
  <c r="L265" i="13"/>
  <c r="K265" i="13"/>
  <c r="J265" i="13"/>
  <c r="H265" i="13"/>
  <c r="L263" i="13"/>
  <c r="K263" i="13"/>
  <c r="J263" i="13"/>
  <c r="H263" i="13"/>
  <c r="L261" i="13"/>
  <c r="K261" i="13"/>
  <c r="J261" i="13"/>
  <c r="H261" i="13"/>
  <c r="L259" i="13"/>
  <c r="L267" i="13" s="1"/>
  <c r="G25" i="12" s="1"/>
  <c r="K259" i="13"/>
  <c r="K267" i="13" s="1"/>
  <c r="F25" i="12" s="1"/>
  <c r="J259" i="13"/>
  <c r="H259" i="13"/>
  <c r="H267" i="13" s="1"/>
  <c r="E25" i="12" s="1"/>
  <c r="L249" i="13"/>
  <c r="K249" i="13"/>
  <c r="J249" i="13"/>
  <c r="H249" i="13"/>
  <c r="L247" i="13"/>
  <c r="K247" i="13"/>
  <c r="J247" i="13"/>
  <c r="H247" i="13"/>
  <c r="L245" i="13"/>
  <c r="K245" i="13"/>
  <c r="J245" i="13"/>
  <c r="H245" i="13"/>
  <c r="L243" i="13"/>
  <c r="K243" i="13"/>
  <c r="J243" i="13"/>
  <c r="H243" i="13"/>
  <c r="L241" i="13"/>
  <c r="K241" i="13"/>
  <c r="J241" i="13"/>
  <c r="H241" i="13"/>
  <c r="L239" i="13"/>
  <c r="K239" i="13"/>
  <c r="J239" i="13"/>
  <c r="H239" i="13"/>
  <c r="L237" i="13"/>
  <c r="K237" i="13"/>
  <c r="J237" i="13"/>
  <c r="H237" i="13"/>
  <c r="L235" i="13"/>
  <c r="K235" i="13"/>
  <c r="J235" i="13"/>
  <c r="H235" i="13"/>
  <c r="L233" i="13"/>
  <c r="K233" i="13"/>
  <c r="J233" i="13"/>
  <c r="H233" i="13"/>
  <c r="L231" i="13"/>
  <c r="K231" i="13"/>
  <c r="J231" i="13"/>
  <c r="H231" i="13"/>
  <c r="L229" i="13"/>
  <c r="K229" i="13"/>
  <c r="J229" i="13"/>
  <c r="H229" i="13"/>
  <c r="L227" i="13"/>
  <c r="L251" i="13" s="1"/>
  <c r="G24" i="12" s="1"/>
  <c r="K227" i="13"/>
  <c r="K251" i="13" s="1"/>
  <c r="F24" i="12" s="1"/>
  <c r="J227" i="13"/>
  <c r="H227" i="13"/>
  <c r="H251" i="13" s="1"/>
  <c r="E24" i="12" s="1"/>
  <c r="L217" i="13"/>
  <c r="K217" i="13"/>
  <c r="J217" i="13"/>
  <c r="H217" i="13"/>
  <c r="L215" i="13"/>
  <c r="K215" i="13"/>
  <c r="J215" i="13"/>
  <c r="H215" i="13"/>
  <c r="L213" i="13"/>
  <c r="L219" i="13" s="1"/>
  <c r="G23" i="12" s="1"/>
  <c r="K213" i="13"/>
  <c r="K219" i="13" s="1"/>
  <c r="F23" i="12" s="1"/>
  <c r="J213" i="13"/>
  <c r="H213" i="13"/>
  <c r="H219" i="13" s="1"/>
  <c r="E23" i="12" s="1"/>
  <c r="L203" i="13"/>
  <c r="K203" i="13"/>
  <c r="J203" i="13"/>
  <c r="H203" i="13"/>
  <c r="L201" i="13"/>
  <c r="K201" i="13"/>
  <c r="J201" i="13"/>
  <c r="H201" i="13"/>
  <c r="L199" i="13"/>
  <c r="K199" i="13"/>
  <c r="J199" i="13"/>
  <c r="H199" i="13"/>
  <c r="L197" i="13"/>
  <c r="K197" i="13"/>
  <c r="J197" i="13"/>
  <c r="H197" i="13"/>
  <c r="L195" i="13"/>
  <c r="K195" i="13"/>
  <c r="J195" i="13"/>
  <c r="H195" i="13"/>
  <c r="L193" i="13"/>
  <c r="K193" i="13"/>
  <c r="J193" i="13"/>
  <c r="H193" i="13"/>
  <c r="L191" i="13"/>
  <c r="K191" i="13"/>
  <c r="J191" i="13"/>
  <c r="H191" i="13"/>
  <c r="L189" i="13"/>
  <c r="K189" i="13"/>
  <c r="J189" i="13"/>
  <c r="H189" i="13"/>
  <c r="L187" i="13"/>
  <c r="L205" i="13" s="1"/>
  <c r="G22" i="12" s="1"/>
  <c r="K187" i="13"/>
  <c r="K205" i="13" s="1"/>
  <c r="F22" i="12" s="1"/>
  <c r="J187" i="13"/>
  <c r="H187" i="13"/>
  <c r="H205" i="13" s="1"/>
  <c r="E22" i="12" s="1"/>
  <c r="L177" i="13"/>
  <c r="K177" i="13"/>
  <c r="J177" i="13"/>
  <c r="H177" i="13"/>
  <c r="L175" i="13"/>
  <c r="K175" i="13"/>
  <c r="J175" i="13"/>
  <c r="H175" i="13"/>
  <c r="L173" i="13"/>
  <c r="K173" i="13"/>
  <c r="J173" i="13"/>
  <c r="H173" i="13"/>
  <c r="L171" i="13"/>
  <c r="K171" i="13"/>
  <c r="J171" i="13"/>
  <c r="H171" i="13"/>
  <c r="L169" i="13"/>
  <c r="K169" i="13"/>
  <c r="J169" i="13"/>
  <c r="H169" i="13"/>
  <c r="L167" i="13"/>
  <c r="K167" i="13"/>
  <c r="J167" i="13"/>
  <c r="H167" i="13"/>
  <c r="L165" i="13"/>
  <c r="K165" i="13"/>
  <c r="J165" i="13"/>
  <c r="H165" i="13"/>
  <c r="L163" i="13"/>
  <c r="K163" i="13"/>
  <c r="J163" i="13"/>
  <c r="H163" i="13"/>
  <c r="L161" i="13"/>
  <c r="K161" i="13"/>
  <c r="J161" i="13"/>
  <c r="H161" i="13"/>
  <c r="L159" i="13"/>
  <c r="K159" i="13"/>
  <c r="J159" i="13"/>
  <c r="H159" i="13"/>
  <c r="L157" i="13"/>
  <c r="K157" i="13"/>
  <c r="J157" i="13"/>
  <c r="H157" i="13"/>
  <c r="L155" i="13"/>
  <c r="L179" i="13" s="1"/>
  <c r="G21" i="12" s="1"/>
  <c r="K155" i="13"/>
  <c r="K179" i="13" s="1"/>
  <c r="F21" i="12" s="1"/>
  <c r="J155" i="13"/>
  <c r="H155" i="13"/>
  <c r="H179" i="13" s="1"/>
  <c r="E21" i="12" s="1"/>
  <c r="L142" i="13"/>
  <c r="K142" i="13"/>
  <c r="J142" i="13"/>
  <c r="H142" i="13"/>
  <c r="L140" i="13"/>
  <c r="K140" i="13"/>
  <c r="J140" i="13"/>
  <c r="H140" i="13"/>
  <c r="L138" i="13"/>
  <c r="K138" i="13"/>
  <c r="J138" i="13"/>
  <c r="H138" i="13"/>
  <c r="L136" i="13"/>
  <c r="K136" i="13"/>
  <c r="J136" i="13"/>
  <c r="H136" i="13"/>
  <c r="L134" i="13"/>
  <c r="K134" i="13"/>
  <c r="J134" i="13"/>
  <c r="H134" i="13"/>
  <c r="L132" i="13"/>
  <c r="K132" i="13"/>
  <c r="J132" i="13"/>
  <c r="H132" i="13"/>
  <c r="L130" i="13"/>
  <c r="K130" i="13"/>
  <c r="J130" i="13"/>
  <c r="H130" i="13"/>
  <c r="L128" i="13"/>
  <c r="K128" i="13"/>
  <c r="J128" i="13"/>
  <c r="H128" i="13"/>
  <c r="L126" i="13"/>
  <c r="K126" i="13"/>
  <c r="J126" i="13"/>
  <c r="H126" i="13"/>
  <c r="L124" i="13"/>
  <c r="K124" i="13"/>
  <c r="J124" i="13"/>
  <c r="H124" i="13"/>
  <c r="L122" i="13"/>
  <c r="K122" i="13"/>
  <c r="J122" i="13"/>
  <c r="H122" i="13"/>
  <c r="L120" i="13"/>
  <c r="L144" i="13" s="1"/>
  <c r="G19" i="12" s="1"/>
  <c r="K120" i="13"/>
  <c r="K144" i="13" s="1"/>
  <c r="F19" i="12" s="1"/>
  <c r="J120" i="13"/>
  <c r="H120" i="13"/>
  <c r="H144" i="13" s="1"/>
  <c r="E19" i="12" s="1"/>
  <c r="L104" i="13"/>
  <c r="K104" i="13"/>
  <c r="J104" i="13"/>
  <c r="H104" i="13"/>
  <c r="L102" i="13"/>
  <c r="K102" i="13"/>
  <c r="J102" i="13"/>
  <c r="H102" i="13"/>
  <c r="E102" i="13"/>
  <c r="L100" i="13"/>
  <c r="K100" i="13"/>
  <c r="J100" i="13"/>
  <c r="H100" i="13"/>
  <c r="L98" i="13"/>
  <c r="K98" i="13"/>
  <c r="J98" i="13"/>
  <c r="H98" i="13"/>
  <c r="L96" i="13"/>
  <c r="K96" i="13"/>
  <c r="J96" i="13"/>
  <c r="H96" i="13"/>
  <c r="L94" i="13"/>
  <c r="K94" i="13"/>
  <c r="J94" i="13"/>
  <c r="H94" i="13"/>
  <c r="L92" i="13"/>
  <c r="K92" i="13"/>
  <c r="J92" i="13"/>
  <c r="H92" i="13"/>
  <c r="L90" i="13"/>
  <c r="K90" i="13"/>
  <c r="J90" i="13"/>
  <c r="H90" i="13"/>
  <c r="L88" i="13"/>
  <c r="K88" i="13"/>
  <c r="J88" i="13"/>
  <c r="H88" i="13"/>
  <c r="L86" i="13"/>
  <c r="K86" i="13"/>
  <c r="J86" i="13"/>
  <c r="H86" i="13"/>
  <c r="L84" i="13"/>
  <c r="K84" i="13"/>
  <c r="J84" i="13"/>
  <c r="H84" i="13"/>
  <c r="L82" i="13"/>
  <c r="K82" i="13"/>
  <c r="J82" i="13"/>
  <c r="H82" i="13"/>
  <c r="L80" i="13"/>
  <c r="K80" i="13"/>
  <c r="J80" i="13"/>
  <c r="H80" i="13"/>
  <c r="L78" i="13"/>
  <c r="K78" i="13"/>
  <c r="J78" i="13"/>
  <c r="H78" i="13"/>
  <c r="L76" i="13"/>
  <c r="K76" i="13"/>
  <c r="K106" i="13" s="1"/>
  <c r="F14" i="12" s="1"/>
  <c r="J76" i="13"/>
  <c r="H76" i="13"/>
  <c r="L66" i="13"/>
  <c r="K66" i="13"/>
  <c r="H66" i="13"/>
  <c r="L64" i="13"/>
  <c r="K64" i="13"/>
  <c r="J64" i="13"/>
  <c r="H64" i="13"/>
  <c r="L62" i="13"/>
  <c r="K62" i="13"/>
  <c r="J62" i="13"/>
  <c r="H62" i="13"/>
  <c r="E62" i="13"/>
  <c r="L60" i="13"/>
  <c r="K60" i="13"/>
  <c r="J60" i="13"/>
  <c r="H60" i="13"/>
  <c r="L58" i="13"/>
  <c r="K58" i="13"/>
  <c r="J58" i="13"/>
  <c r="H58" i="13"/>
  <c r="L56" i="13"/>
  <c r="K56" i="13"/>
  <c r="J56" i="13"/>
  <c r="H56" i="13"/>
  <c r="L54" i="13"/>
  <c r="K54" i="13"/>
  <c r="J54" i="13"/>
  <c r="H54" i="13"/>
  <c r="L52" i="13"/>
  <c r="K52" i="13"/>
  <c r="J52" i="13"/>
  <c r="H52" i="13"/>
  <c r="L50" i="13"/>
  <c r="K50" i="13"/>
  <c r="J50" i="13"/>
  <c r="H50" i="13"/>
  <c r="L48" i="13"/>
  <c r="K48" i="13"/>
  <c r="J48" i="13"/>
  <c r="H48" i="13"/>
  <c r="L46" i="13"/>
  <c r="K46" i="13"/>
  <c r="J46" i="13"/>
  <c r="H46" i="13"/>
  <c r="L44" i="13"/>
  <c r="K44" i="13"/>
  <c r="J44" i="13"/>
  <c r="H44" i="13"/>
  <c r="L42" i="13"/>
  <c r="K42" i="13"/>
  <c r="J42" i="13"/>
  <c r="H42" i="13"/>
  <c r="L40" i="13"/>
  <c r="K40" i="13"/>
  <c r="J40" i="13"/>
  <c r="H40" i="13"/>
  <c r="L38" i="13"/>
  <c r="K38" i="13"/>
  <c r="J38" i="13"/>
  <c r="H38" i="13"/>
  <c r="L36" i="13"/>
  <c r="K36" i="13"/>
  <c r="J36" i="13"/>
  <c r="H36" i="13"/>
  <c r="L34" i="13"/>
  <c r="K34" i="13"/>
  <c r="J34" i="13"/>
  <c r="H34" i="13"/>
  <c r="L32" i="13"/>
  <c r="K32" i="13"/>
  <c r="J32" i="13"/>
  <c r="H32" i="13"/>
  <c r="L30" i="13"/>
  <c r="K30" i="13"/>
  <c r="J30" i="13"/>
  <c r="H30" i="13"/>
  <c r="L28" i="13"/>
  <c r="K28" i="13"/>
  <c r="J28" i="13"/>
  <c r="H28" i="13"/>
  <c r="L26" i="13"/>
  <c r="K26" i="13"/>
  <c r="J26" i="13"/>
  <c r="H26" i="13"/>
  <c r="L24" i="13"/>
  <c r="K24" i="13"/>
  <c r="J24" i="13"/>
  <c r="H24" i="13"/>
  <c r="L22" i="13"/>
  <c r="K22" i="13"/>
  <c r="J22" i="13"/>
  <c r="H22" i="13"/>
  <c r="K20" i="13"/>
  <c r="K68" i="13" s="1"/>
  <c r="F13" i="12" s="1"/>
  <c r="J20" i="13"/>
  <c r="H20" i="13"/>
  <c r="L20" i="13" s="1"/>
  <c r="D25" i="12"/>
  <c r="C25" i="12"/>
  <c r="D24" i="12"/>
  <c r="C24" i="12"/>
  <c r="D23" i="12"/>
  <c r="C23" i="12"/>
  <c r="D22" i="12"/>
  <c r="C22" i="12"/>
  <c r="D21" i="12"/>
  <c r="C21" i="12"/>
  <c r="D20" i="12"/>
  <c r="C20" i="12"/>
  <c r="D19" i="12"/>
  <c r="C19" i="12"/>
  <c r="D18" i="12"/>
  <c r="C18" i="12"/>
  <c r="D17" i="12"/>
  <c r="C17" i="12"/>
  <c r="D16" i="12"/>
  <c r="C16" i="12"/>
  <c r="D15" i="12"/>
  <c r="C15" i="12"/>
  <c r="D14" i="12"/>
  <c r="C14" i="12"/>
  <c r="D13" i="12"/>
  <c r="C13" i="12"/>
  <c r="H29" i="11"/>
  <c r="G29" i="11"/>
  <c r="H28" i="11"/>
  <c r="G28" i="11"/>
  <c r="I28" i="11" s="1"/>
  <c r="I27" i="11"/>
  <c r="H27" i="11"/>
  <c r="G27" i="11"/>
  <c r="I26" i="11"/>
  <c r="H26" i="11"/>
  <c r="G26" i="11"/>
  <c r="H22" i="11"/>
  <c r="G22" i="11"/>
  <c r="I22" i="11" s="1"/>
  <c r="H21" i="11"/>
  <c r="G21" i="11"/>
  <c r="I21" i="11" s="1"/>
  <c r="H20" i="11"/>
  <c r="G20" i="11"/>
  <c r="H19" i="11"/>
  <c r="G19" i="11"/>
  <c r="I19" i="11" s="1"/>
  <c r="I18" i="11"/>
  <c r="H18" i="11"/>
  <c r="G18" i="11"/>
  <c r="I14" i="11"/>
  <c r="H14" i="11"/>
  <c r="G14" i="11"/>
  <c r="H13" i="11"/>
  <c r="G13" i="11"/>
  <c r="I13" i="11" s="1"/>
  <c r="H12" i="11"/>
  <c r="G12" i="11"/>
  <c r="H11" i="11"/>
  <c r="G11" i="11"/>
  <c r="I11" i="11" s="1"/>
  <c r="H29" i="10"/>
  <c r="G29" i="10"/>
  <c r="I29" i="10" s="1"/>
  <c r="H27" i="10"/>
  <c r="G27" i="10"/>
  <c r="H25" i="10"/>
  <c r="G25" i="10"/>
  <c r="I25" i="10" s="1"/>
  <c r="H23" i="10"/>
  <c r="G23" i="10"/>
  <c r="H21" i="10"/>
  <c r="G21" i="10"/>
  <c r="I21" i="10" s="1"/>
  <c r="H19" i="10"/>
  <c r="I19" i="10" s="1"/>
  <c r="I17" i="10"/>
  <c r="H17" i="10"/>
  <c r="H15" i="10"/>
  <c r="I15" i="10" s="1"/>
  <c r="H13" i="10"/>
  <c r="I13" i="10" s="1"/>
  <c r="H11" i="10"/>
  <c r="I11" i="10" s="1"/>
  <c r="A11" i="10"/>
  <c r="A13" i="10" s="1"/>
  <c r="A15" i="10" s="1"/>
  <c r="A17" i="10" s="1"/>
  <c r="A19" i="10" s="1"/>
  <c r="A21" i="10" s="1"/>
  <c r="A23" i="10" s="1"/>
  <c r="A25" i="10" s="1"/>
  <c r="A27" i="10" s="1"/>
  <c r="A29" i="10" s="1"/>
  <c r="I9" i="10"/>
  <c r="H9" i="10"/>
  <c r="F17" i="9"/>
  <c r="H17" i="9" s="1"/>
  <c r="H16" i="9"/>
  <c r="H15" i="9"/>
  <c r="H14" i="9"/>
  <c r="H13" i="9"/>
  <c r="H12" i="9"/>
  <c r="H11" i="9"/>
  <c r="F10" i="9"/>
  <c r="H10" i="9" s="1"/>
  <c r="H9" i="9"/>
  <c r="H27" i="8"/>
  <c r="F27" i="8"/>
  <c r="H26" i="8"/>
  <c r="H25" i="8"/>
  <c r="H24" i="8"/>
  <c r="H23" i="8"/>
  <c r="H21" i="8"/>
  <c r="H20" i="8"/>
  <c r="H19" i="8"/>
  <c r="H18" i="8"/>
  <c r="H17" i="8"/>
  <c r="F16" i="8"/>
  <c r="H16" i="8" s="1"/>
  <c r="F15" i="8"/>
  <c r="H15" i="8" s="1"/>
  <c r="F14" i="8"/>
  <c r="H14" i="8" s="1"/>
  <c r="H13" i="8"/>
  <c r="H12" i="8"/>
  <c r="H11" i="8"/>
  <c r="H10" i="8"/>
  <c r="H9" i="8"/>
  <c r="W32" i="7"/>
  <c r="R32" i="7"/>
  <c r="P32" i="7"/>
  <c r="N32" i="7"/>
  <c r="L32" i="7"/>
  <c r="J32" i="7"/>
  <c r="W31" i="7"/>
  <c r="R31" i="7"/>
  <c r="P31" i="7"/>
  <c r="P8" i="7" s="1"/>
  <c r="L31" i="7"/>
  <c r="J31" i="7"/>
  <c r="H31" i="7"/>
  <c r="N31" i="7" s="1"/>
  <c r="N8" i="7" s="1"/>
  <c r="H30" i="7"/>
  <c r="H29" i="7"/>
  <c r="H28" i="7"/>
  <c r="H27" i="7"/>
  <c r="H26" i="7"/>
  <c r="H25" i="7"/>
  <c r="H24" i="7"/>
  <c r="H23" i="7"/>
  <c r="H22" i="7"/>
  <c r="H21" i="7"/>
  <c r="C21" i="7"/>
  <c r="H20" i="7"/>
  <c r="C20" i="7"/>
  <c r="H19" i="7"/>
  <c r="C19" i="7"/>
  <c r="H18" i="7"/>
  <c r="H17" i="7"/>
  <c r="H16" i="7"/>
  <c r="H15" i="7"/>
  <c r="H14" i="7"/>
  <c r="H13" i="7"/>
  <c r="H12" i="7"/>
  <c r="H11" i="7"/>
  <c r="H10" i="7"/>
  <c r="H9" i="7"/>
  <c r="H32" i="7" s="1"/>
  <c r="D9" i="5" s="1"/>
  <c r="W8" i="7"/>
  <c r="R8" i="7"/>
  <c r="L8" i="7"/>
  <c r="J8" i="7"/>
  <c r="H14" i="6"/>
  <c r="H13" i="6"/>
  <c r="H12" i="6"/>
  <c r="H11" i="6"/>
  <c r="H10" i="6"/>
  <c r="H9" i="6"/>
  <c r="D73" i="4"/>
  <c r="G73" i="4" s="1"/>
  <c r="H70" i="4"/>
  <c r="G70" i="4"/>
  <c r="G67" i="4"/>
  <c r="D67" i="4"/>
  <c r="H67" i="4" s="1"/>
  <c r="D66" i="4"/>
  <c r="G66" i="4" s="1"/>
  <c r="H63" i="4"/>
  <c r="I63" i="4" s="1"/>
  <c r="G63" i="4"/>
  <c r="H62" i="4"/>
  <c r="G62" i="4"/>
  <c r="I62" i="4" s="1"/>
  <c r="H61" i="4"/>
  <c r="G61" i="4"/>
  <c r="H60" i="4"/>
  <c r="G60" i="4"/>
  <c r="I60" i="4" s="1"/>
  <c r="H56" i="4"/>
  <c r="G56" i="4"/>
  <c r="I56" i="4" s="1"/>
  <c r="H55" i="4"/>
  <c r="G55" i="4"/>
  <c r="H53" i="4"/>
  <c r="G53" i="4"/>
  <c r="I53" i="4" s="1"/>
  <c r="H51" i="4"/>
  <c r="G51" i="4"/>
  <c r="H47" i="4"/>
  <c r="G47" i="4"/>
  <c r="I47" i="4" s="1"/>
  <c r="I46" i="4"/>
  <c r="H46" i="4"/>
  <c r="G46" i="4"/>
  <c r="H44" i="4"/>
  <c r="G44" i="4"/>
  <c r="H42" i="4"/>
  <c r="G42" i="4"/>
  <c r="H41" i="4"/>
  <c r="G41" i="4"/>
  <c r="H40" i="4"/>
  <c r="G40" i="4"/>
  <c r="I40" i="4" s="1"/>
  <c r="H39" i="4"/>
  <c r="G39" i="4"/>
  <c r="H37" i="4"/>
  <c r="G37" i="4"/>
  <c r="I37" i="4" s="1"/>
  <c r="H35" i="4"/>
  <c r="G35" i="4"/>
  <c r="H33" i="4"/>
  <c r="G33" i="4"/>
  <c r="I33" i="4" s="1"/>
  <c r="H32" i="4"/>
  <c r="G32" i="4"/>
  <c r="H30" i="4"/>
  <c r="G30" i="4"/>
  <c r="H29" i="4"/>
  <c r="G29" i="4"/>
  <c r="I27" i="4"/>
  <c r="H27" i="4"/>
  <c r="G27" i="4"/>
  <c r="H26" i="4"/>
  <c r="G26" i="4"/>
  <c r="I26" i="4" s="1"/>
  <c r="H24" i="4"/>
  <c r="G24" i="4"/>
  <c r="H23" i="4"/>
  <c r="G23" i="4"/>
  <c r="I23" i="4" s="1"/>
  <c r="H19" i="4"/>
  <c r="G19" i="4"/>
  <c r="H18" i="4"/>
  <c r="G18" i="4"/>
  <c r="I18" i="4" s="1"/>
  <c r="H17" i="4"/>
  <c r="G17" i="4"/>
  <c r="H16" i="4"/>
  <c r="G16" i="4"/>
  <c r="H12" i="4"/>
  <c r="G12" i="4"/>
  <c r="H11" i="4"/>
  <c r="G11" i="4"/>
  <c r="D35" i="17" l="1"/>
  <c r="D13" i="16" s="1"/>
  <c r="E13" i="16" s="1"/>
  <c r="I67" i="4"/>
  <c r="H18" i="9"/>
  <c r="D11" i="5" s="1"/>
  <c r="I19" i="4"/>
  <c r="I24" i="4"/>
  <c r="I35" i="4"/>
  <c r="I39" i="4"/>
  <c r="I51" i="4"/>
  <c r="I49" i="4" s="1"/>
  <c r="I55" i="4"/>
  <c r="I61" i="4"/>
  <c r="H66" i="4"/>
  <c r="I66" i="4" s="1"/>
  <c r="I65" i="4" s="1"/>
  <c r="I70" i="4"/>
  <c r="I69" i="4" s="1"/>
  <c r="I12" i="11"/>
  <c r="I9" i="11" s="1"/>
  <c r="I29" i="11"/>
  <c r="L68" i="13"/>
  <c r="G13" i="12" s="1"/>
  <c r="L106" i="13"/>
  <c r="G14" i="12" s="1"/>
  <c r="J13" i="14"/>
  <c r="J20" i="14"/>
  <c r="J22" i="14"/>
  <c r="J29" i="14"/>
  <c r="J46" i="14"/>
  <c r="J58" i="14"/>
  <c r="J70" i="14"/>
  <c r="J76" i="14"/>
  <c r="J74" i="14" s="1"/>
  <c r="J84" i="14"/>
  <c r="J90" i="14"/>
  <c r="I19" i="15"/>
  <c r="E59" i="17"/>
  <c r="I122" i="3" s="1"/>
  <c r="D21" i="17"/>
  <c r="D11" i="16" s="1"/>
  <c r="E11" i="16" s="1"/>
  <c r="D28" i="17"/>
  <c r="D12" i="16" s="1"/>
  <c r="E12" i="16" s="1"/>
  <c r="I11" i="4"/>
  <c r="I16" i="4"/>
  <c r="I30" i="4"/>
  <c r="I41" i="4"/>
  <c r="I44" i="4"/>
  <c r="I23" i="10"/>
  <c r="I7" i="10" s="1"/>
  <c r="I466" i="2" s="1"/>
  <c r="I27" i="10"/>
  <c r="I20" i="11"/>
  <c r="H68" i="13"/>
  <c r="E13" i="12" s="1"/>
  <c r="E27" i="12" s="1"/>
  <c r="H106" i="13"/>
  <c r="E14" i="12" s="1"/>
  <c r="J12" i="14"/>
  <c r="J14" i="14"/>
  <c r="J21" i="14"/>
  <c r="J28" i="14"/>
  <c r="J30" i="14"/>
  <c r="J45" i="14"/>
  <c r="J48" i="14"/>
  <c r="J37" i="14" s="1"/>
  <c r="J57" i="14"/>
  <c r="J52" i="14" s="1"/>
  <c r="J60" i="14"/>
  <c r="J69" i="14"/>
  <c r="J72" i="14"/>
  <c r="J89" i="14"/>
  <c r="J81" i="14" s="1"/>
  <c r="J92" i="14"/>
  <c r="I12" i="4"/>
  <c r="I17" i="4"/>
  <c r="I29" i="4"/>
  <c r="I21" i="4" s="1"/>
  <c r="I32" i="4"/>
  <c r="I42" i="4"/>
  <c r="H15" i="6"/>
  <c r="D12" i="5" s="1"/>
  <c r="J16" i="14"/>
  <c r="J9" i="14" s="1"/>
  <c r="J18" i="14"/>
  <c r="I58" i="4"/>
  <c r="I73" i="4"/>
  <c r="I72" i="4" s="1"/>
  <c r="I24" i="11"/>
  <c r="I9" i="4"/>
  <c r="I14" i="4"/>
  <c r="I16" i="11"/>
  <c r="J66" i="14"/>
  <c r="I7" i="11"/>
  <c r="I707" i="2" s="1"/>
  <c r="H28" i="8"/>
  <c r="D10" i="5" s="1"/>
  <c r="F27" i="12"/>
  <c r="D14" i="5"/>
  <c r="I473" i="2" s="1"/>
  <c r="J473" i="2" s="1"/>
  <c r="G108" i="15"/>
  <c r="I108" i="15" s="1"/>
  <c r="I75" i="15" s="1"/>
  <c r="I16" i="15" s="1"/>
  <c r="I705" i="2" s="1"/>
  <c r="H73" i="4"/>
  <c r="J37" i="3"/>
  <c r="J36" i="3"/>
  <c r="AY96" i="1" s="1"/>
  <c r="J35" i="3"/>
  <c r="AX96" i="1"/>
  <c r="BI124" i="3"/>
  <c r="BH124" i="3"/>
  <c r="BG124" i="3"/>
  <c r="BF124" i="3"/>
  <c r="T124" i="3"/>
  <c r="T123" i="3" s="1"/>
  <c r="R124" i="3"/>
  <c r="R123" i="3" s="1"/>
  <c r="P124" i="3"/>
  <c r="P123" i="3"/>
  <c r="BI122" i="3"/>
  <c r="BH122" i="3"/>
  <c r="BG122" i="3"/>
  <c r="BF122" i="3"/>
  <c r="T122" i="3"/>
  <c r="T121" i="3" s="1"/>
  <c r="T120" i="3" s="1"/>
  <c r="T119" i="3" s="1"/>
  <c r="R122" i="3"/>
  <c r="R121" i="3"/>
  <c r="P122" i="3"/>
  <c r="P121" i="3" s="1"/>
  <c r="P120" i="3" s="1"/>
  <c r="P119" i="3" s="1"/>
  <c r="AU96" i="1" s="1"/>
  <c r="J116" i="3"/>
  <c r="J115" i="3"/>
  <c r="F115" i="3"/>
  <c r="F113" i="3"/>
  <c r="E111" i="3"/>
  <c r="J92" i="3"/>
  <c r="J91" i="3"/>
  <c r="F91" i="3"/>
  <c r="F89" i="3"/>
  <c r="E87" i="3"/>
  <c r="J18" i="3"/>
  <c r="E18" i="3"/>
  <c r="F116" i="3"/>
  <c r="J17" i="3"/>
  <c r="J12" i="3"/>
  <c r="J113" i="3" s="1"/>
  <c r="E7" i="3"/>
  <c r="E109" i="3" s="1"/>
  <c r="J37" i="2"/>
  <c r="J36" i="2"/>
  <c r="AY95" i="1" s="1"/>
  <c r="J35" i="2"/>
  <c r="AX95" i="1"/>
  <c r="BI724" i="2"/>
  <c r="BH724" i="2"/>
  <c r="BG724" i="2"/>
  <c r="BF724" i="2"/>
  <c r="T724" i="2"/>
  <c r="T723" i="2" s="1"/>
  <c r="R724" i="2"/>
  <c r="R723" i="2" s="1"/>
  <c r="P724" i="2"/>
  <c r="P723" i="2"/>
  <c r="BI722" i="2"/>
  <c r="BH722" i="2"/>
  <c r="BG722" i="2"/>
  <c r="BF722" i="2"/>
  <c r="T722" i="2"/>
  <c r="T721" i="2" s="1"/>
  <c r="R722" i="2"/>
  <c r="R721" i="2" s="1"/>
  <c r="R720" i="2" s="1"/>
  <c r="P722" i="2"/>
  <c r="P721" i="2"/>
  <c r="P720" i="2" s="1"/>
  <c r="BI719" i="2"/>
  <c r="BH719" i="2"/>
  <c r="BG719" i="2"/>
  <c r="BF719" i="2"/>
  <c r="T719" i="2"/>
  <c r="R719" i="2"/>
  <c r="P719" i="2"/>
  <c r="BI718" i="2"/>
  <c r="BH718" i="2"/>
  <c r="BG718" i="2"/>
  <c r="BF718" i="2"/>
  <c r="T718" i="2"/>
  <c r="R718" i="2"/>
  <c r="P718" i="2"/>
  <c r="BI716" i="2"/>
  <c r="BH716" i="2"/>
  <c r="BG716" i="2"/>
  <c r="BF716" i="2"/>
  <c r="T716" i="2"/>
  <c r="R716" i="2"/>
  <c r="P716" i="2"/>
  <c r="BI715" i="2"/>
  <c r="BH715" i="2"/>
  <c r="BG715" i="2"/>
  <c r="BF715" i="2"/>
  <c r="T715" i="2"/>
  <c r="R715" i="2"/>
  <c r="P715" i="2"/>
  <c r="BI713" i="2"/>
  <c r="BH713" i="2"/>
  <c r="BG713" i="2"/>
  <c r="BF713" i="2"/>
  <c r="T713" i="2"/>
  <c r="R713" i="2"/>
  <c r="P713" i="2"/>
  <c r="BI712" i="2"/>
  <c r="BH712" i="2"/>
  <c r="BG712" i="2"/>
  <c r="BF712" i="2"/>
  <c r="T712" i="2"/>
  <c r="R712" i="2"/>
  <c r="P712" i="2"/>
  <c r="BI710" i="2"/>
  <c r="BH710" i="2"/>
  <c r="BG710" i="2"/>
  <c r="BF710" i="2"/>
  <c r="T710" i="2"/>
  <c r="R710" i="2"/>
  <c r="P710" i="2"/>
  <c r="BI709" i="2"/>
  <c r="BH709" i="2"/>
  <c r="BG709" i="2"/>
  <c r="BF709" i="2"/>
  <c r="T709" i="2"/>
  <c r="R709" i="2"/>
  <c r="P709" i="2"/>
  <c r="BI707" i="2"/>
  <c r="BH707" i="2"/>
  <c r="BG707" i="2"/>
  <c r="BF707" i="2"/>
  <c r="T707" i="2"/>
  <c r="T706" i="2" s="1"/>
  <c r="R707" i="2"/>
  <c r="R706" i="2" s="1"/>
  <c r="P707" i="2"/>
  <c r="P706" i="2" s="1"/>
  <c r="BI705" i="2"/>
  <c r="BH705" i="2"/>
  <c r="BG705" i="2"/>
  <c r="BF705" i="2"/>
  <c r="T705" i="2"/>
  <c r="R705" i="2"/>
  <c r="P705" i="2"/>
  <c r="BI704" i="2"/>
  <c r="BH704" i="2"/>
  <c r="BG704" i="2"/>
  <c r="BF704" i="2"/>
  <c r="T704" i="2"/>
  <c r="R704" i="2"/>
  <c r="P704" i="2"/>
  <c r="BI701" i="2"/>
  <c r="BH701" i="2"/>
  <c r="BG701" i="2"/>
  <c r="BF701" i="2"/>
  <c r="T701" i="2"/>
  <c r="R701" i="2"/>
  <c r="P701" i="2"/>
  <c r="BI699" i="2"/>
  <c r="BH699" i="2"/>
  <c r="BG699" i="2"/>
  <c r="BF699" i="2"/>
  <c r="T699" i="2"/>
  <c r="R699" i="2"/>
  <c r="P699" i="2"/>
  <c r="BI694" i="2"/>
  <c r="BH694" i="2"/>
  <c r="BG694" i="2"/>
  <c r="BF694" i="2"/>
  <c r="T694" i="2"/>
  <c r="R694" i="2"/>
  <c r="P694" i="2"/>
  <c r="BI692" i="2"/>
  <c r="BH692" i="2"/>
  <c r="BG692" i="2"/>
  <c r="BF692" i="2"/>
  <c r="T692" i="2"/>
  <c r="R692" i="2"/>
  <c r="P692" i="2"/>
  <c r="BI690" i="2"/>
  <c r="BH690" i="2"/>
  <c r="BG690" i="2"/>
  <c r="BF690" i="2"/>
  <c r="T690" i="2"/>
  <c r="R690" i="2"/>
  <c r="P690" i="2"/>
  <c r="BI689" i="2"/>
  <c r="BH689" i="2"/>
  <c r="BG689" i="2"/>
  <c r="BF689" i="2"/>
  <c r="T689" i="2"/>
  <c r="R689" i="2"/>
  <c r="P689" i="2"/>
  <c r="BI683" i="2"/>
  <c r="BH683" i="2"/>
  <c r="BG683" i="2"/>
  <c r="BF683" i="2"/>
  <c r="T683" i="2"/>
  <c r="R683" i="2"/>
  <c r="P683" i="2"/>
  <c r="BI679" i="2"/>
  <c r="BH679" i="2"/>
  <c r="BG679" i="2"/>
  <c r="BF679" i="2"/>
  <c r="T679" i="2"/>
  <c r="R679" i="2"/>
  <c r="P679" i="2"/>
  <c r="BI677" i="2"/>
  <c r="BH677" i="2"/>
  <c r="BG677" i="2"/>
  <c r="BF677" i="2"/>
  <c r="T677" i="2"/>
  <c r="R677" i="2"/>
  <c r="P677" i="2"/>
  <c r="BI676" i="2"/>
  <c r="BH676" i="2"/>
  <c r="BG676" i="2"/>
  <c r="BF676" i="2"/>
  <c r="T676" i="2"/>
  <c r="R676" i="2"/>
  <c r="P676" i="2"/>
  <c r="BI675" i="2"/>
  <c r="BH675" i="2"/>
  <c r="BG675" i="2"/>
  <c r="BF675" i="2"/>
  <c r="T675" i="2"/>
  <c r="R675" i="2"/>
  <c r="P675" i="2"/>
  <c r="BI674" i="2"/>
  <c r="BH674" i="2"/>
  <c r="BG674" i="2"/>
  <c r="BF674" i="2"/>
  <c r="T674" i="2"/>
  <c r="R674" i="2"/>
  <c r="P674" i="2"/>
  <c r="BI672" i="2"/>
  <c r="BH672" i="2"/>
  <c r="BG672" i="2"/>
  <c r="BF672" i="2"/>
  <c r="T672" i="2"/>
  <c r="R672" i="2"/>
  <c r="P672" i="2"/>
  <c r="BI671" i="2"/>
  <c r="BH671" i="2"/>
  <c r="BG671" i="2"/>
  <c r="BF671" i="2"/>
  <c r="T671" i="2"/>
  <c r="R671" i="2"/>
  <c r="P671" i="2"/>
  <c r="BI669" i="2"/>
  <c r="BH669" i="2"/>
  <c r="BG669" i="2"/>
  <c r="BF669" i="2"/>
  <c r="T669" i="2"/>
  <c r="R669" i="2"/>
  <c r="P669" i="2"/>
  <c r="BI667" i="2"/>
  <c r="BH667" i="2"/>
  <c r="BG667" i="2"/>
  <c r="BF667" i="2"/>
  <c r="T667" i="2"/>
  <c r="R667" i="2"/>
  <c r="P667" i="2"/>
  <c r="BI666" i="2"/>
  <c r="BH666" i="2"/>
  <c r="BG666" i="2"/>
  <c r="BF666" i="2"/>
  <c r="T666" i="2"/>
  <c r="R666" i="2"/>
  <c r="P666" i="2"/>
  <c r="BI664" i="2"/>
  <c r="BH664" i="2"/>
  <c r="BG664" i="2"/>
  <c r="BF664" i="2"/>
  <c r="T664" i="2"/>
  <c r="R664" i="2"/>
  <c r="P664" i="2"/>
  <c r="BI660" i="2"/>
  <c r="BH660" i="2"/>
  <c r="BG660" i="2"/>
  <c r="BF660" i="2"/>
  <c r="T660" i="2"/>
  <c r="R660" i="2"/>
  <c r="P660" i="2"/>
  <c r="BI657" i="2"/>
  <c r="BH657" i="2"/>
  <c r="BG657" i="2"/>
  <c r="BF657" i="2"/>
  <c r="T657" i="2"/>
  <c r="R657" i="2"/>
  <c r="P657" i="2"/>
  <c r="BI652" i="2"/>
  <c r="BH652" i="2"/>
  <c r="BG652" i="2"/>
  <c r="BF652" i="2"/>
  <c r="T652" i="2"/>
  <c r="R652" i="2"/>
  <c r="P652" i="2"/>
  <c r="BI647" i="2"/>
  <c r="BH647" i="2"/>
  <c r="BG647" i="2"/>
  <c r="BF647" i="2"/>
  <c r="T647" i="2"/>
  <c r="R647" i="2"/>
  <c r="P647" i="2"/>
  <c r="BI645" i="2"/>
  <c r="BH645" i="2"/>
  <c r="BG645" i="2"/>
  <c r="BF645" i="2"/>
  <c r="T645" i="2"/>
  <c r="R645" i="2"/>
  <c r="P645" i="2"/>
  <c r="BI643" i="2"/>
  <c r="BH643" i="2"/>
  <c r="BG643" i="2"/>
  <c r="BF643" i="2"/>
  <c r="T643" i="2"/>
  <c r="R643" i="2"/>
  <c r="P643" i="2"/>
  <c r="BI642" i="2"/>
  <c r="BH642" i="2"/>
  <c r="BG642" i="2"/>
  <c r="BF642" i="2"/>
  <c r="T642" i="2"/>
  <c r="R642" i="2"/>
  <c r="P642" i="2"/>
  <c r="BI640" i="2"/>
  <c r="BH640" i="2"/>
  <c r="BG640" i="2"/>
  <c r="BF640" i="2"/>
  <c r="T640" i="2"/>
  <c r="R640" i="2"/>
  <c r="P640" i="2"/>
  <c r="BI637" i="2"/>
  <c r="BH637" i="2"/>
  <c r="BG637" i="2"/>
  <c r="BF637" i="2"/>
  <c r="T637" i="2"/>
  <c r="R637" i="2"/>
  <c r="P637" i="2"/>
  <c r="BI633" i="2"/>
  <c r="BH633" i="2"/>
  <c r="BG633" i="2"/>
  <c r="BF633" i="2"/>
  <c r="T633" i="2"/>
  <c r="R633" i="2"/>
  <c r="P633" i="2"/>
  <c r="BI625" i="2"/>
  <c r="BH625" i="2"/>
  <c r="BG625" i="2"/>
  <c r="BF625" i="2"/>
  <c r="T625" i="2"/>
  <c r="R625" i="2"/>
  <c r="P625" i="2"/>
  <c r="BI624" i="2"/>
  <c r="BH624" i="2"/>
  <c r="BG624" i="2"/>
  <c r="BF624" i="2"/>
  <c r="T624" i="2"/>
  <c r="R624" i="2"/>
  <c r="P624" i="2"/>
  <c r="BI620" i="2"/>
  <c r="BH620" i="2"/>
  <c r="BG620" i="2"/>
  <c r="BF620" i="2"/>
  <c r="T620" i="2"/>
  <c r="R620" i="2"/>
  <c r="P620" i="2"/>
  <c r="BI619" i="2"/>
  <c r="BH619" i="2"/>
  <c r="BG619" i="2"/>
  <c r="BF619" i="2"/>
  <c r="T619" i="2"/>
  <c r="R619" i="2"/>
  <c r="P619" i="2"/>
  <c r="BI618" i="2"/>
  <c r="BH618" i="2"/>
  <c r="BG618" i="2"/>
  <c r="BF618" i="2"/>
  <c r="T618" i="2"/>
  <c r="R618" i="2"/>
  <c r="P618" i="2"/>
  <c r="BI616" i="2"/>
  <c r="BH616" i="2"/>
  <c r="BG616" i="2"/>
  <c r="BF616" i="2"/>
  <c r="T616" i="2"/>
  <c r="R616" i="2"/>
  <c r="P616" i="2"/>
  <c r="BI615" i="2"/>
  <c r="BH615" i="2"/>
  <c r="BG615" i="2"/>
  <c r="BF615" i="2"/>
  <c r="T615" i="2"/>
  <c r="R615" i="2"/>
  <c r="P615" i="2"/>
  <c r="BI614" i="2"/>
  <c r="BH614" i="2"/>
  <c r="BG614" i="2"/>
  <c r="BF614" i="2"/>
  <c r="T614" i="2"/>
  <c r="R614" i="2"/>
  <c r="P614" i="2"/>
  <c r="BI613" i="2"/>
  <c r="BH613" i="2"/>
  <c r="BG613" i="2"/>
  <c r="BF613" i="2"/>
  <c r="T613" i="2"/>
  <c r="R613" i="2"/>
  <c r="P613" i="2"/>
  <c r="BI612" i="2"/>
  <c r="BH612" i="2"/>
  <c r="BG612" i="2"/>
  <c r="BF612" i="2"/>
  <c r="T612" i="2"/>
  <c r="R612" i="2"/>
  <c r="P612" i="2"/>
  <c r="BI611" i="2"/>
  <c r="BH611" i="2"/>
  <c r="BG611" i="2"/>
  <c r="BF611" i="2"/>
  <c r="T611" i="2"/>
  <c r="R611" i="2"/>
  <c r="P611" i="2"/>
  <c r="BI609" i="2"/>
  <c r="BH609" i="2"/>
  <c r="BG609" i="2"/>
  <c r="BF609" i="2"/>
  <c r="T609" i="2"/>
  <c r="R609" i="2"/>
  <c r="P609" i="2"/>
  <c r="BI608" i="2"/>
  <c r="BH608" i="2"/>
  <c r="BG608" i="2"/>
  <c r="BF608" i="2"/>
  <c r="T608" i="2"/>
  <c r="R608" i="2"/>
  <c r="P608" i="2"/>
  <c r="BI606" i="2"/>
  <c r="BH606" i="2"/>
  <c r="BG606" i="2"/>
  <c r="BF606" i="2"/>
  <c r="T606" i="2"/>
  <c r="R606" i="2"/>
  <c r="P606" i="2"/>
  <c r="BI604" i="2"/>
  <c r="BH604" i="2"/>
  <c r="BG604" i="2"/>
  <c r="BF604" i="2"/>
  <c r="T604" i="2"/>
  <c r="R604" i="2"/>
  <c r="P604" i="2"/>
  <c r="BI602" i="2"/>
  <c r="BH602" i="2"/>
  <c r="BG602" i="2"/>
  <c r="BF602" i="2"/>
  <c r="T602" i="2"/>
  <c r="R602" i="2"/>
  <c r="P602" i="2"/>
  <c r="BI601" i="2"/>
  <c r="BH601" i="2"/>
  <c r="BG601" i="2"/>
  <c r="BF601" i="2"/>
  <c r="T601" i="2"/>
  <c r="R601" i="2"/>
  <c r="P601" i="2"/>
  <c r="BI599" i="2"/>
  <c r="BH599" i="2"/>
  <c r="BG599" i="2"/>
  <c r="BF599" i="2"/>
  <c r="T599" i="2"/>
  <c r="R599" i="2"/>
  <c r="P599" i="2"/>
  <c r="BI597" i="2"/>
  <c r="BH597" i="2"/>
  <c r="BG597" i="2"/>
  <c r="BF597" i="2"/>
  <c r="T597" i="2"/>
  <c r="R597" i="2"/>
  <c r="P597" i="2"/>
  <c r="BI595" i="2"/>
  <c r="BH595" i="2"/>
  <c r="BG595" i="2"/>
  <c r="BF595" i="2"/>
  <c r="T595" i="2"/>
  <c r="R595" i="2"/>
  <c r="P595" i="2"/>
  <c r="BI594" i="2"/>
  <c r="BH594" i="2"/>
  <c r="BG594" i="2"/>
  <c r="BF594" i="2"/>
  <c r="T594" i="2"/>
  <c r="R594" i="2"/>
  <c r="P594" i="2"/>
  <c r="BI593" i="2"/>
  <c r="BH593" i="2"/>
  <c r="BG593" i="2"/>
  <c r="BF593" i="2"/>
  <c r="T593" i="2"/>
  <c r="R593" i="2"/>
  <c r="P593" i="2"/>
  <c r="BI591" i="2"/>
  <c r="BH591" i="2"/>
  <c r="BG591" i="2"/>
  <c r="BF591" i="2"/>
  <c r="T591" i="2"/>
  <c r="R591" i="2"/>
  <c r="P591" i="2"/>
  <c r="BI590" i="2"/>
  <c r="BH590" i="2"/>
  <c r="BG590" i="2"/>
  <c r="BF590" i="2"/>
  <c r="T590" i="2"/>
  <c r="R590" i="2"/>
  <c r="P590" i="2"/>
  <c r="BI589" i="2"/>
  <c r="BH589" i="2"/>
  <c r="BG589" i="2"/>
  <c r="BF589" i="2"/>
  <c r="T589" i="2"/>
  <c r="R589" i="2"/>
  <c r="P589" i="2"/>
  <c r="BI587" i="2"/>
  <c r="BH587" i="2"/>
  <c r="BG587" i="2"/>
  <c r="BF587" i="2"/>
  <c r="T587" i="2"/>
  <c r="R587" i="2"/>
  <c r="P587" i="2"/>
  <c r="BI583" i="2"/>
  <c r="BH583" i="2"/>
  <c r="BG583" i="2"/>
  <c r="BF583" i="2"/>
  <c r="T583" i="2"/>
  <c r="R583" i="2"/>
  <c r="P583" i="2"/>
  <c r="BI581" i="2"/>
  <c r="BH581" i="2"/>
  <c r="BG581" i="2"/>
  <c r="BF581" i="2"/>
  <c r="T581" i="2"/>
  <c r="R581" i="2"/>
  <c r="P581" i="2"/>
  <c r="BI579" i="2"/>
  <c r="BH579" i="2"/>
  <c r="BG579" i="2"/>
  <c r="BF579" i="2"/>
  <c r="T579" i="2"/>
  <c r="R579" i="2"/>
  <c r="P579" i="2"/>
  <c r="BI578" i="2"/>
  <c r="BH578" i="2"/>
  <c r="BG578" i="2"/>
  <c r="BF578" i="2"/>
  <c r="T578" i="2"/>
  <c r="R578" i="2"/>
  <c r="P578" i="2"/>
  <c r="BI576" i="2"/>
  <c r="BH576" i="2"/>
  <c r="BG576" i="2"/>
  <c r="BF576" i="2"/>
  <c r="T576" i="2"/>
  <c r="R576" i="2"/>
  <c r="P576" i="2"/>
  <c r="BI575" i="2"/>
  <c r="BH575" i="2"/>
  <c r="BG575" i="2"/>
  <c r="BF575" i="2"/>
  <c r="T575" i="2"/>
  <c r="R575" i="2"/>
  <c r="P575" i="2"/>
  <c r="BI574" i="2"/>
  <c r="BH574" i="2"/>
  <c r="BG574" i="2"/>
  <c r="BF574" i="2"/>
  <c r="T574" i="2"/>
  <c r="R574" i="2"/>
  <c r="P574" i="2"/>
  <c r="BI573" i="2"/>
  <c r="BH573" i="2"/>
  <c r="BG573" i="2"/>
  <c r="BF573" i="2"/>
  <c r="T573" i="2"/>
  <c r="R573" i="2"/>
  <c r="P573" i="2"/>
  <c r="BI571" i="2"/>
  <c r="BH571" i="2"/>
  <c r="BG571" i="2"/>
  <c r="BF571" i="2"/>
  <c r="T571" i="2"/>
  <c r="R571" i="2"/>
  <c r="P571" i="2"/>
  <c r="BI570" i="2"/>
  <c r="BH570" i="2"/>
  <c r="BG570" i="2"/>
  <c r="BF570" i="2"/>
  <c r="T570" i="2"/>
  <c r="R570" i="2"/>
  <c r="P570" i="2"/>
  <c r="BI569" i="2"/>
  <c r="BH569" i="2"/>
  <c r="BG569" i="2"/>
  <c r="BF569" i="2"/>
  <c r="T569" i="2"/>
  <c r="R569" i="2"/>
  <c r="P569" i="2"/>
  <c r="BI568" i="2"/>
  <c r="BH568" i="2"/>
  <c r="BG568" i="2"/>
  <c r="BF568" i="2"/>
  <c r="T568" i="2"/>
  <c r="R568" i="2"/>
  <c r="P568" i="2"/>
  <c r="BI567" i="2"/>
  <c r="BH567" i="2"/>
  <c r="BG567" i="2"/>
  <c r="BF567" i="2"/>
  <c r="T567" i="2"/>
  <c r="R567" i="2"/>
  <c r="P567" i="2"/>
  <c r="BI566" i="2"/>
  <c r="BH566" i="2"/>
  <c r="BG566" i="2"/>
  <c r="BF566" i="2"/>
  <c r="T566" i="2"/>
  <c r="R566" i="2"/>
  <c r="P566" i="2"/>
  <c r="BI565" i="2"/>
  <c r="BH565" i="2"/>
  <c r="BG565" i="2"/>
  <c r="BF565" i="2"/>
  <c r="T565" i="2"/>
  <c r="R565" i="2"/>
  <c r="P565" i="2"/>
  <c r="BI563" i="2"/>
  <c r="BH563" i="2"/>
  <c r="BG563" i="2"/>
  <c r="BF563" i="2"/>
  <c r="T563" i="2"/>
  <c r="R563" i="2"/>
  <c r="P563" i="2"/>
  <c r="BI562" i="2"/>
  <c r="BH562" i="2"/>
  <c r="BG562" i="2"/>
  <c r="BF562" i="2"/>
  <c r="T562" i="2"/>
  <c r="R562" i="2"/>
  <c r="P562" i="2"/>
  <c r="BI561" i="2"/>
  <c r="BH561" i="2"/>
  <c r="BG561" i="2"/>
  <c r="BF561" i="2"/>
  <c r="T561" i="2"/>
  <c r="R561" i="2"/>
  <c r="P561" i="2"/>
  <c r="BI549" i="2"/>
  <c r="BH549" i="2"/>
  <c r="BG549" i="2"/>
  <c r="BF549" i="2"/>
  <c r="T549" i="2"/>
  <c r="R549" i="2"/>
  <c r="P549" i="2"/>
  <c r="BI547" i="2"/>
  <c r="BH547" i="2"/>
  <c r="BG547" i="2"/>
  <c r="BF547" i="2"/>
  <c r="T547" i="2"/>
  <c r="R547" i="2"/>
  <c r="P547" i="2"/>
  <c r="BI545" i="2"/>
  <c r="BH545" i="2"/>
  <c r="BG545" i="2"/>
  <c r="BF545" i="2"/>
  <c r="T545" i="2"/>
  <c r="R545" i="2"/>
  <c r="P545" i="2"/>
  <c r="BI544" i="2"/>
  <c r="BH544" i="2"/>
  <c r="BG544" i="2"/>
  <c r="BF544" i="2"/>
  <c r="T544" i="2"/>
  <c r="R544" i="2"/>
  <c r="P544" i="2"/>
  <c r="BI543" i="2"/>
  <c r="BH543" i="2"/>
  <c r="BG543" i="2"/>
  <c r="BF543" i="2"/>
  <c r="T543" i="2"/>
  <c r="R543" i="2"/>
  <c r="P543" i="2"/>
  <c r="BI542" i="2"/>
  <c r="BH542" i="2"/>
  <c r="BG542" i="2"/>
  <c r="BF542" i="2"/>
  <c r="T542" i="2"/>
  <c r="R542" i="2"/>
  <c r="P542" i="2"/>
  <c r="BI541" i="2"/>
  <c r="BH541" i="2"/>
  <c r="BG541" i="2"/>
  <c r="BF541" i="2"/>
  <c r="T541" i="2"/>
  <c r="R541" i="2"/>
  <c r="P541" i="2"/>
  <c r="BI540" i="2"/>
  <c r="BH540" i="2"/>
  <c r="BG540" i="2"/>
  <c r="BF540" i="2"/>
  <c r="T540" i="2"/>
  <c r="R540" i="2"/>
  <c r="P540" i="2"/>
  <c r="BI539" i="2"/>
  <c r="BH539" i="2"/>
  <c r="BG539" i="2"/>
  <c r="BF539" i="2"/>
  <c r="T539" i="2"/>
  <c r="R539" i="2"/>
  <c r="P539" i="2"/>
  <c r="BI538" i="2"/>
  <c r="BH538" i="2"/>
  <c r="BG538" i="2"/>
  <c r="BF538" i="2"/>
  <c r="T538" i="2"/>
  <c r="R538" i="2"/>
  <c r="P538" i="2"/>
  <c r="BI537" i="2"/>
  <c r="BH537" i="2"/>
  <c r="BG537" i="2"/>
  <c r="BF537" i="2"/>
  <c r="T537" i="2"/>
  <c r="R537" i="2"/>
  <c r="P537" i="2"/>
  <c r="BI536" i="2"/>
  <c r="BH536" i="2"/>
  <c r="BG536" i="2"/>
  <c r="BF536" i="2"/>
  <c r="T536" i="2"/>
  <c r="R536" i="2"/>
  <c r="P536" i="2"/>
  <c r="BI535" i="2"/>
  <c r="BH535" i="2"/>
  <c r="BG535" i="2"/>
  <c r="BF535" i="2"/>
  <c r="T535" i="2"/>
  <c r="R535" i="2"/>
  <c r="P535" i="2"/>
  <c r="BI534" i="2"/>
  <c r="BH534" i="2"/>
  <c r="BG534" i="2"/>
  <c r="BF534" i="2"/>
  <c r="T534" i="2"/>
  <c r="R534" i="2"/>
  <c r="P534" i="2"/>
  <c r="BI533" i="2"/>
  <c r="BH533" i="2"/>
  <c r="BG533" i="2"/>
  <c r="BF533" i="2"/>
  <c r="T533" i="2"/>
  <c r="R533" i="2"/>
  <c r="P533" i="2"/>
  <c r="BI532" i="2"/>
  <c r="BH532" i="2"/>
  <c r="BG532" i="2"/>
  <c r="BF532" i="2"/>
  <c r="T532" i="2"/>
  <c r="R532" i="2"/>
  <c r="P532" i="2"/>
  <c r="BI531" i="2"/>
  <c r="BH531" i="2"/>
  <c r="BG531" i="2"/>
  <c r="BF531" i="2"/>
  <c r="T531" i="2"/>
  <c r="R531" i="2"/>
  <c r="P531" i="2"/>
  <c r="BI530" i="2"/>
  <c r="BH530" i="2"/>
  <c r="BG530" i="2"/>
  <c r="BF530" i="2"/>
  <c r="T530" i="2"/>
  <c r="R530" i="2"/>
  <c r="P530" i="2"/>
  <c r="BI529" i="2"/>
  <c r="BH529" i="2"/>
  <c r="BG529" i="2"/>
  <c r="BF529" i="2"/>
  <c r="T529" i="2"/>
  <c r="R529" i="2"/>
  <c r="P529" i="2"/>
  <c r="BI528" i="2"/>
  <c r="BH528" i="2"/>
  <c r="BG528" i="2"/>
  <c r="BF528" i="2"/>
  <c r="T528" i="2"/>
  <c r="R528" i="2"/>
  <c r="P528" i="2"/>
  <c r="BI527" i="2"/>
  <c r="BH527" i="2"/>
  <c r="BG527" i="2"/>
  <c r="BF527" i="2"/>
  <c r="T527" i="2"/>
  <c r="R527" i="2"/>
  <c r="P527" i="2"/>
  <c r="BI526" i="2"/>
  <c r="BH526" i="2"/>
  <c r="BG526" i="2"/>
  <c r="BF526" i="2"/>
  <c r="T526" i="2"/>
  <c r="R526" i="2"/>
  <c r="P526" i="2"/>
  <c r="BI524" i="2"/>
  <c r="BH524" i="2"/>
  <c r="BG524" i="2"/>
  <c r="BF524" i="2"/>
  <c r="T524" i="2"/>
  <c r="R524" i="2"/>
  <c r="P524" i="2"/>
  <c r="BI522" i="2"/>
  <c r="BH522" i="2"/>
  <c r="BG522" i="2"/>
  <c r="BF522" i="2"/>
  <c r="T522" i="2"/>
  <c r="R522" i="2"/>
  <c r="P522" i="2"/>
  <c r="BI521" i="2"/>
  <c r="BH521" i="2"/>
  <c r="BG521" i="2"/>
  <c r="BF521" i="2"/>
  <c r="T521" i="2"/>
  <c r="R521" i="2"/>
  <c r="P521" i="2"/>
  <c r="BI516" i="2"/>
  <c r="BH516" i="2"/>
  <c r="BG516" i="2"/>
  <c r="BF516" i="2"/>
  <c r="T516" i="2"/>
  <c r="R516" i="2"/>
  <c r="P516" i="2"/>
  <c r="BI508" i="2"/>
  <c r="BH508" i="2"/>
  <c r="BG508" i="2"/>
  <c r="BF508" i="2"/>
  <c r="T508" i="2"/>
  <c r="R508" i="2"/>
  <c r="P508" i="2"/>
  <c r="BI507" i="2"/>
  <c r="BH507" i="2"/>
  <c r="BG507" i="2"/>
  <c r="BF507" i="2"/>
  <c r="T507" i="2"/>
  <c r="R507" i="2"/>
  <c r="P507" i="2"/>
  <c r="BI505" i="2"/>
  <c r="BH505" i="2"/>
  <c r="BG505" i="2"/>
  <c r="BF505" i="2"/>
  <c r="T505" i="2"/>
  <c r="R505" i="2"/>
  <c r="P505" i="2"/>
  <c r="BI496" i="2"/>
  <c r="BH496" i="2"/>
  <c r="BG496" i="2"/>
  <c r="BF496" i="2"/>
  <c r="T496" i="2"/>
  <c r="R496" i="2"/>
  <c r="P496" i="2"/>
  <c r="BI494" i="2"/>
  <c r="BH494" i="2"/>
  <c r="BG494" i="2"/>
  <c r="BF494" i="2"/>
  <c r="T494" i="2"/>
  <c r="R494" i="2"/>
  <c r="P494" i="2"/>
  <c r="BI492" i="2"/>
  <c r="BH492" i="2"/>
  <c r="BG492" i="2"/>
  <c r="BF492" i="2"/>
  <c r="T492" i="2"/>
  <c r="R492" i="2"/>
  <c r="P492" i="2"/>
  <c r="BI491" i="2"/>
  <c r="BH491" i="2"/>
  <c r="BG491" i="2"/>
  <c r="BF491" i="2"/>
  <c r="T491" i="2"/>
  <c r="R491" i="2"/>
  <c r="P491" i="2"/>
  <c r="BI490" i="2"/>
  <c r="BH490" i="2"/>
  <c r="BG490" i="2"/>
  <c r="BF490" i="2"/>
  <c r="T490" i="2"/>
  <c r="R490" i="2"/>
  <c r="P490" i="2"/>
  <c r="BI488" i="2"/>
  <c r="BH488" i="2"/>
  <c r="BG488" i="2"/>
  <c r="BF488" i="2"/>
  <c r="T488" i="2"/>
  <c r="R488" i="2"/>
  <c r="P488" i="2"/>
  <c r="BI486" i="2"/>
  <c r="BH486" i="2"/>
  <c r="BG486" i="2"/>
  <c r="BF486" i="2"/>
  <c r="T486" i="2"/>
  <c r="R486" i="2"/>
  <c r="P486" i="2"/>
  <c r="BI485" i="2"/>
  <c r="BH485" i="2"/>
  <c r="BG485" i="2"/>
  <c r="BF485" i="2"/>
  <c r="T485" i="2"/>
  <c r="R485" i="2"/>
  <c r="P485" i="2"/>
  <c r="BI483" i="2"/>
  <c r="BH483" i="2"/>
  <c r="BG483" i="2"/>
  <c r="BF483" i="2"/>
  <c r="T483" i="2"/>
  <c r="R483" i="2"/>
  <c r="P483" i="2"/>
  <c r="BI481" i="2"/>
  <c r="BH481" i="2"/>
  <c r="BG481" i="2"/>
  <c r="BF481" i="2"/>
  <c r="T481" i="2"/>
  <c r="R481" i="2"/>
  <c r="P481" i="2"/>
  <c r="BI479" i="2"/>
  <c r="BH479" i="2"/>
  <c r="BG479" i="2"/>
  <c r="BF479" i="2"/>
  <c r="T479" i="2"/>
  <c r="R479" i="2"/>
  <c r="P479" i="2"/>
  <c r="BI477" i="2"/>
  <c r="BH477" i="2"/>
  <c r="BG477" i="2"/>
  <c r="BF477" i="2"/>
  <c r="T477" i="2"/>
  <c r="T476" i="2" s="1"/>
  <c r="R477" i="2"/>
  <c r="R476" i="2" s="1"/>
  <c r="P477" i="2"/>
  <c r="P476" i="2"/>
  <c r="BI475" i="2"/>
  <c r="BH475" i="2"/>
  <c r="BG475" i="2"/>
  <c r="BF475" i="2"/>
  <c r="T475" i="2"/>
  <c r="T474" i="2" s="1"/>
  <c r="R475" i="2"/>
  <c r="R474" i="2"/>
  <c r="P475" i="2"/>
  <c r="P474" i="2" s="1"/>
  <c r="BI473" i="2"/>
  <c r="BH473" i="2"/>
  <c r="BG473" i="2"/>
  <c r="BF473" i="2"/>
  <c r="T473" i="2"/>
  <c r="T472" i="2" s="1"/>
  <c r="R473" i="2"/>
  <c r="R472" i="2" s="1"/>
  <c r="P473" i="2"/>
  <c r="P472" i="2" s="1"/>
  <c r="BI471" i="2"/>
  <c r="BH471" i="2"/>
  <c r="BG471" i="2"/>
  <c r="BF471" i="2"/>
  <c r="T471" i="2"/>
  <c r="R471" i="2"/>
  <c r="P471" i="2"/>
  <c r="BI469" i="2"/>
  <c r="BH469" i="2"/>
  <c r="BG469" i="2"/>
  <c r="BF469" i="2"/>
  <c r="T469" i="2"/>
  <c r="R469" i="2"/>
  <c r="P469" i="2"/>
  <c r="BI467" i="2"/>
  <c r="BH467" i="2"/>
  <c r="BG467" i="2"/>
  <c r="BF467" i="2"/>
  <c r="T467" i="2"/>
  <c r="R467" i="2"/>
  <c r="P467" i="2"/>
  <c r="BI466" i="2"/>
  <c r="BH466" i="2"/>
  <c r="BG466" i="2"/>
  <c r="BF466" i="2"/>
  <c r="T466" i="2"/>
  <c r="R466" i="2"/>
  <c r="P466" i="2"/>
  <c r="BI462" i="2"/>
  <c r="BH462" i="2"/>
  <c r="BG462" i="2"/>
  <c r="BF462" i="2"/>
  <c r="T462" i="2"/>
  <c r="R462" i="2"/>
  <c r="P462" i="2"/>
  <c r="BI461" i="2"/>
  <c r="BH461" i="2"/>
  <c r="BG461" i="2"/>
  <c r="BF461" i="2"/>
  <c r="T461" i="2"/>
  <c r="R461" i="2"/>
  <c r="P461" i="2"/>
  <c r="BI459" i="2"/>
  <c r="BH459" i="2"/>
  <c r="BG459" i="2"/>
  <c r="BF459" i="2"/>
  <c r="T459" i="2"/>
  <c r="R459" i="2"/>
  <c r="P459" i="2"/>
  <c r="BI457" i="2"/>
  <c r="BH457" i="2"/>
  <c r="BG457" i="2"/>
  <c r="BF457" i="2"/>
  <c r="T457" i="2"/>
  <c r="R457" i="2"/>
  <c r="P457" i="2"/>
  <c r="BI455" i="2"/>
  <c r="BH455" i="2"/>
  <c r="BG455" i="2"/>
  <c r="BF455" i="2"/>
  <c r="T455" i="2"/>
  <c r="R455" i="2"/>
  <c r="P455" i="2"/>
  <c r="BI453" i="2"/>
  <c r="BH453" i="2"/>
  <c r="BG453" i="2"/>
  <c r="BF453" i="2"/>
  <c r="T453" i="2"/>
  <c r="R453" i="2"/>
  <c r="P453" i="2"/>
  <c r="BI449" i="2"/>
  <c r="BH449" i="2"/>
  <c r="BG449" i="2"/>
  <c r="BF449" i="2"/>
  <c r="T449" i="2"/>
  <c r="R449" i="2"/>
  <c r="P449" i="2"/>
  <c r="BI447" i="2"/>
  <c r="BH447" i="2"/>
  <c r="BG447" i="2"/>
  <c r="BF447" i="2"/>
  <c r="T447" i="2"/>
  <c r="R447" i="2"/>
  <c r="P447" i="2"/>
  <c r="BI445" i="2"/>
  <c r="BH445" i="2"/>
  <c r="BG445" i="2"/>
  <c r="BF445" i="2"/>
  <c r="T445" i="2"/>
  <c r="R445" i="2"/>
  <c r="P445" i="2"/>
  <c r="BI443" i="2"/>
  <c r="BH443" i="2"/>
  <c r="BG443" i="2"/>
  <c r="BF443" i="2"/>
  <c r="T443" i="2"/>
  <c r="R443" i="2"/>
  <c r="P443" i="2"/>
  <c r="BI441" i="2"/>
  <c r="BH441" i="2"/>
  <c r="BG441" i="2"/>
  <c r="BF441" i="2"/>
  <c r="T441" i="2"/>
  <c r="R441" i="2"/>
  <c r="P441" i="2"/>
  <c r="BI440" i="2"/>
  <c r="BH440" i="2"/>
  <c r="BG440" i="2"/>
  <c r="BF440" i="2"/>
  <c r="T440" i="2"/>
  <c r="R440" i="2"/>
  <c r="P440" i="2"/>
  <c r="BI438" i="2"/>
  <c r="BH438" i="2"/>
  <c r="BG438" i="2"/>
  <c r="BF438" i="2"/>
  <c r="T438" i="2"/>
  <c r="R438" i="2"/>
  <c r="P438" i="2"/>
  <c r="BI434" i="2"/>
  <c r="BH434" i="2"/>
  <c r="BG434" i="2"/>
  <c r="BF434" i="2"/>
  <c r="T434" i="2"/>
  <c r="R434" i="2"/>
  <c r="P434" i="2"/>
  <c r="BI432" i="2"/>
  <c r="BH432" i="2"/>
  <c r="BG432" i="2"/>
  <c r="BF432" i="2"/>
  <c r="T432" i="2"/>
  <c r="R432" i="2"/>
  <c r="P432" i="2"/>
  <c r="BI430" i="2"/>
  <c r="BH430" i="2"/>
  <c r="BG430" i="2"/>
  <c r="BF430" i="2"/>
  <c r="T430" i="2"/>
  <c r="R430" i="2"/>
  <c r="P430" i="2"/>
  <c r="BI426" i="2"/>
  <c r="BH426" i="2"/>
  <c r="BG426" i="2"/>
  <c r="BF426" i="2"/>
  <c r="T426" i="2"/>
  <c r="R426" i="2"/>
  <c r="P426" i="2"/>
  <c r="BI424" i="2"/>
  <c r="BH424" i="2"/>
  <c r="BG424" i="2"/>
  <c r="BF424" i="2"/>
  <c r="T424" i="2"/>
  <c r="R424" i="2"/>
  <c r="P424" i="2"/>
  <c r="BI420" i="2"/>
  <c r="BH420" i="2"/>
  <c r="BG420" i="2"/>
  <c r="BF420" i="2"/>
  <c r="T420" i="2"/>
  <c r="R420" i="2"/>
  <c r="P420" i="2"/>
  <c r="BI416" i="2"/>
  <c r="BH416" i="2"/>
  <c r="BG416" i="2"/>
  <c r="BF416" i="2"/>
  <c r="T416" i="2"/>
  <c r="R416" i="2"/>
  <c r="P416" i="2"/>
  <c r="BI413" i="2"/>
  <c r="BH413" i="2"/>
  <c r="BG413" i="2"/>
  <c r="BF413" i="2"/>
  <c r="T413" i="2"/>
  <c r="T412" i="2" s="1"/>
  <c r="R413" i="2"/>
  <c r="R412" i="2"/>
  <c r="P413" i="2"/>
  <c r="P412" i="2" s="1"/>
  <c r="BI411" i="2"/>
  <c r="BH411" i="2"/>
  <c r="BG411" i="2"/>
  <c r="BF411" i="2"/>
  <c r="T411" i="2"/>
  <c r="R411" i="2"/>
  <c r="P411" i="2"/>
  <c r="BI410" i="2"/>
  <c r="BH410" i="2"/>
  <c r="BG410" i="2"/>
  <c r="BF410" i="2"/>
  <c r="T410" i="2"/>
  <c r="R410" i="2"/>
  <c r="P410" i="2"/>
  <c r="BI409" i="2"/>
  <c r="BH409" i="2"/>
  <c r="BG409" i="2"/>
  <c r="BF409" i="2"/>
  <c r="T409" i="2"/>
  <c r="R409" i="2"/>
  <c r="P409" i="2"/>
  <c r="BI406" i="2"/>
  <c r="BH406" i="2"/>
  <c r="BG406" i="2"/>
  <c r="BF406" i="2"/>
  <c r="T406" i="2"/>
  <c r="R406" i="2"/>
  <c r="P406" i="2"/>
  <c r="BI400" i="2"/>
  <c r="BH400" i="2"/>
  <c r="BG400" i="2"/>
  <c r="BF400" i="2"/>
  <c r="T400" i="2"/>
  <c r="R400" i="2"/>
  <c r="P400" i="2"/>
  <c r="BI398" i="2"/>
  <c r="BH398" i="2"/>
  <c r="BG398" i="2"/>
  <c r="BF398" i="2"/>
  <c r="T398" i="2"/>
  <c r="R398" i="2"/>
  <c r="P398" i="2"/>
  <c r="BI396" i="2"/>
  <c r="BH396" i="2"/>
  <c r="BG396" i="2"/>
  <c r="BF396" i="2"/>
  <c r="T396" i="2"/>
  <c r="R396" i="2"/>
  <c r="P396" i="2"/>
  <c r="BI394" i="2"/>
  <c r="BH394" i="2"/>
  <c r="BG394" i="2"/>
  <c r="BF394" i="2"/>
  <c r="T394" i="2"/>
  <c r="R394" i="2"/>
  <c r="P394" i="2"/>
  <c r="BI389" i="2"/>
  <c r="BH389" i="2"/>
  <c r="BG389" i="2"/>
  <c r="BF389" i="2"/>
  <c r="T389" i="2"/>
  <c r="R389" i="2"/>
  <c r="P389" i="2"/>
  <c r="BI387" i="2"/>
  <c r="BH387" i="2"/>
  <c r="BG387" i="2"/>
  <c r="BF387" i="2"/>
  <c r="T387" i="2"/>
  <c r="R387" i="2"/>
  <c r="P387" i="2"/>
  <c r="BI385" i="2"/>
  <c r="BH385" i="2"/>
  <c r="BG385" i="2"/>
  <c r="BF385" i="2"/>
  <c r="T385" i="2"/>
  <c r="R385" i="2"/>
  <c r="P385" i="2"/>
  <c r="BI384" i="2"/>
  <c r="BH384" i="2"/>
  <c r="BG384" i="2"/>
  <c r="BF384" i="2"/>
  <c r="T384" i="2"/>
  <c r="R384" i="2"/>
  <c r="P384" i="2"/>
  <c r="BI379" i="2"/>
  <c r="BH379" i="2"/>
  <c r="BG379" i="2"/>
  <c r="BF379" i="2"/>
  <c r="T379" i="2"/>
  <c r="R379" i="2"/>
  <c r="P379" i="2"/>
  <c r="BI377" i="2"/>
  <c r="BH377" i="2"/>
  <c r="BG377" i="2"/>
  <c r="BF377" i="2"/>
  <c r="T377" i="2"/>
  <c r="R377" i="2"/>
  <c r="P377" i="2"/>
  <c r="BI375" i="2"/>
  <c r="BH375" i="2"/>
  <c r="BG375" i="2"/>
  <c r="BF375" i="2"/>
  <c r="T375" i="2"/>
  <c r="R375" i="2"/>
  <c r="P375" i="2"/>
  <c r="BI373" i="2"/>
  <c r="BH373" i="2"/>
  <c r="BG373" i="2"/>
  <c r="BF373" i="2"/>
  <c r="T373" i="2"/>
  <c r="R373" i="2"/>
  <c r="P373" i="2"/>
  <c r="BI371" i="2"/>
  <c r="BH371" i="2"/>
  <c r="BG371" i="2"/>
  <c r="BF371" i="2"/>
  <c r="T371" i="2"/>
  <c r="R371" i="2"/>
  <c r="P371" i="2"/>
  <c r="BI360" i="2"/>
  <c r="BH360" i="2"/>
  <c r="BG360" i="2"/>
  <c r="BF360" i="2"/>
  <c r="T360" i="2"/>
  <c r="R360" i="2"/>
  <c r="P360" i="2"/>
  <c r="BI357" i="2"/>
  <c r="BH357" i="2"/>
  <c r="BG357" i="2"/>
  <c r="BF357" i="2"/>
  <c r="T357" i="2"/>
  <c r="R357" i="2"/>
  <c r="P357" i="2"/>
  <c r="BI342" i="2"/>
  <c r="BH342" i="2"/>
  <c r="BG342" i="2"/>
  <c r="BF342" i="2"/>
  <c r="T342" i="2"/>
  <c r="R342" i="2"/>
  <c r="P342" i="2"/>
  <c r="BI340" i="2"/>
  <c r="BH340" i="2"/>
  <c r="BG340" i="2"/>
  <c r="BF340" i="2"/>
  <c r="T340" i="2"/>
  <c r="R340" i="2"/>
  <c r="P340" i="2"/>
  <c r="BI338" i="2"/>
  <c r="BH338" i="2"/>
  <c r="BG338" i="2"/>
  <c r="BF338" i="2"/>
  <c r="T338" i="2"/>
  <c r="R338" i="2"/>
  <c r="P338" i="2"/>
  <c r="BI336" i="2"/>
  <c r="BH336" i="2"/>
  <c r="BG336" i="2"/>
  <c r="BF336" i="2"/>
  <c r="T336" i="2"/>
  <c r="R336" i="2"/>
  <c r="P336" i="2"/>
  <c r="BI334" i="2"/>
  <c r="BH334" i="2"/>
  <c r="BG334" i="2"/>
  <c r="BF334" i="2"/>
  <c r="T334" i="2"/>
  <c r="R334" i="2"/>
  <c r="P334" i="2"/>
  <c r="BI330" i="2"/>
  <c r="BH330" i="2"/>
  <c r="BG330" i="2"/>
  <c r="BF330" i="2"/>
  <c r="T330" i="2"/>
  <c r="R330" i="2"/>
  <c r="P330" i="2"/>
  <c r="BI326" i="2"/>
  <c r="BH326" i="2"/>
  <c r="BG326" i="2"/>
  <c r="BF326" i="2"/>
  <c r="T326" i="2"/>
  <c r="R326" i="2"/>
  <c r="P326" i="2"/>
  <c r="BI321" i="2"/>
  <c r="BH321" i="2"/>
  <c r="BG321" i="2"/>
  <c r="BF321" i="2"/>
  <c r="T321" i="2"/>
  <c r="R321" i="2"/>
  <c r="P321" i="2"/>
  <c r="BI320" i="2"/>
  <c r="BH320" i="2"/>
  <c r="BG320" i="2"/>
  <c r="BF320" i="2"/>
  <c r="T320" i="2"/>
  <c r="R320" i="2"/>
  <c r="P320" i="2"/>
  <c r="BI319" i="2"/>
  <c r="BH319" i="2"/>
  <c r="BG319" i="2"/>
  <c r="BF319" i="2"/>
  <c r="T319" i="2"/>
  <c r="R319" i="2"/>
  <c r="P319" i="2"/>
  <c r="BI317" i="2"/>
  <c r="BH317" i="2"/>
  <c r="BG317" i="2"/>
  <c r="BF317" i="2"/>
  <c r="T317" i="2"/>
  <c r="R317" i="2"/>
  <c r="P317" i="2"/>
  <c r="BI312" i="2"/>
  <c r="BH312" i="2"/>
  <c r="BG312" i="2"/>
  <c r="BF312" i="2"/>
  <c r="T312" i="2"/>
  <c r="R312" i="2"/>
  <c r="P312" i="2"/>
  <c r="BI310" i="2"/>
  <c r="BH310" i="2"/>
  <c r="BG310" i="2"/>
  <c r="BF310" i="2"/>
  <c r="T310" i="2"/>
  <c r="R310" i="2"/>
  <c r="P310" i="2"/>
  <c r="BI309" i="2"/>
  <c r="BH309" i="2"/>
  <c r="BG309" i="2"/>
  <c r="BF309" i="2"/>
  <c r="T309" i="2"/>
  <c r="R309" i="2"/>
  <c r="P309" i="2"/>
  <c r="BI308" i="2"/>
  <c r="BH308" i="2"/>
  <c r="BG308" i="2"/>
  <c r="BF308" i="2"/>
  <c r="T308" i="2"/>
  <c r="R308" i="2"/>
  <c r="P308" i="2"/>
  <c r="BI307" i="2"/>
  <c r="BH307" i="2"/>
  <c r="BG307" i="2"/>
  <c r="BF307" i="2"/>
  <c r="T307" i="2"/>
  <c r="R307" i="2"/>
  <c r="P307" i="2"/>
  <c r="BI305" i="2"/>
  <c r="BH305" i="2"/>
  <c r="BG305" i="2"/>
  <c r="BF305" i="2"/>
  <c r="T305" i="2"/>
  <c r="R305" i="2"/>
  <c r="P305" i="2"/>
  <c r="BI303" i="2"/>
  <c r="BH303" i="2"/>
  <c r="BG303" i="2"/>
  <c r="BF303" i="2"/>
  <c r="T303" i="2"/>
  <c r="R303" i="2"/>
  <c r="P303" i="2"/>
  <c r="BI301" i="2"/>
  <c r="BH301" i="2"/>
  <c r="BG301" i="2"/>
  <c r="BF301" i="2"/>
  <c r="T301" i="2"/>
  <c r="R301" i="2"/>
  <c r="P301" i="2"/>
  <c r="BI300" i="2"/>
  <c r="BH300" i="2"/>
  <c r="BG300" i="2"/>
  <c r="BF300" i="2"/>
  <c r="T300" i="2"/>
  <c r="R300" i="2"/>
  <c r="P300" i="2"/>
  <c r="BI299" i="2"/>
  <c r="BH299" i="2"/>
  <c r="BG299" i="2"/>
  <c r="BF299" i="2"/>
  <c r="T299" i="2"/>
  <c r="R299" i="2"/>
  <c r="P299" i="2"/>
  <c r="BI298" i="2"/>
  <c r="BH298" i="2"/>
  <c r="BG298" i="2"/>
  <c r="BF298" i="2"/>
  <c r="T298" i="2"/>
  <c r="R298" i="2"/>
  <c r="P298" i="2"/>
  <c r="BI292" i="2"/>
  <c r="BH292" i="2"/>
  <c r="BG292" i="2"/>
  <c r="BF292" i="2"/>
  <c r="T292" i="2"/>
  <c r="R292" i="2"/>
  <c r="P292" i="2"/>
  <c r="BI288" i="2"/>
  <c r="BH288" i="2"/>
  <c r="BG288" i="2"/>
  <c r="BF288" i="2"/>
  <c r="T288" i="2"/>
  <c r="R288" i="2"/>
  <c r="P288" i="2"/>
  <c r="BI284" i="2"/>
  <c r="BH284" i="2"/>
  <c r="BG284" i="2"/>
  <c r="BF284" i="2"/>
  <c r="T284" i="2"/>
  <c r="R284" i="2"/>
  <c r="P284" i="2"/>
  <c r="BI282" i="2"/>
  <c r="BH282" i="2"/>
  <c r="BG282" i="2"/>
  <c r="BF282" i="2"/>
  <c r="T282" i="2"/>
  <c r="R282" i="2"/>
  <c r="P282" i="2"/>
  <c r="BI267" i="2"/>
  <c r="BH267" i="2"/>
  <c r="BG267" i="2"/>
  <c r="BF267" i="2"/>
  <c r="T267" i="2"/>
  <c r="R267" i="2"/>
  <c r="P267" i="2"/>
  <c r="BI263" i="2"/>
  <c r="BH263" i="2"/>
  <c r="BG263" i="2"/>
  <c r="BF263" i="2"/>
  <c r="T263" i="2"/>
  <c r="R263" i="2"/>
  <c r="P263" i="2"/>
  <c r="BI258" i="2"/>
  <c r="BH258" i="2"/>
  <c r="BG258" i="2"/>
  <c r="BF258" i="2"/>
  <c r="T258" i="2"/>
  <c r="R258" i="2"/>
  <c r="P258" i="2"/>
  <c r="BI256" i="2"/>
  <c r="BH256" i="2"/>
  <c r="BG256" i="2"/>
  <c r="BF256" i="2"/>
  <c r="T256" i="2"/>
  <c r="R256" i="2"/>
  <c r="P256" i="2"/>
  <c r="BI237" i="2"/>
  <c r="BH237" i="2"/>
  <c r="BG237" i="2"/>
  <c r="BF237" i="2"/>
  <c r="T237" i="2"/>
  <c r="R237" i="2"/>
  <c r="P237" i="2"/>
  <c r="BI228" i="2"/>
  <c r="BH228" i="2"/>
  <c r="BG228" i="2"/>
  <c r="BF228" i="2"/>
  <c r="T228" i="2"/>
  <c r="R228" i="2"/>
  <c r="P228" i="2"/>
  <c r="BI226" i="2"/>
  <c r="BH226" i="2"/>
  <c r="BG226" i="2"/>
  <c r="BF226" i="2"/>
  <c r="T226" i="2"/>
  <c r="T225" i="2"/>
  <c r="R226" i="2"/>
  <c r="R225" i="2" s="1"/>
  <c r="P226" i="2"/>
  <c r="P225" i="2" s="1"/>
  <c r="BI224" i="2"/>
  <c r="BH224" i="2"/>
  <c r="BG224" i="2"/>
  <c r="BF224" i="2"/>
  <c r="T224" i="2"/>
  <c r="R224" i="2"/>
  <c r="P224" i="2"/>
  <c r="BI223" i="2"/>
  <c r="BH223" i="2"/>
  <c r="BG223" i="2"/>
  <c r="BF223" i="2"/>
  <c r="T223" i="2"/>
  <c r="R223" i="2"/>
  <c r="P223" i="2"/>
  <c r="BI221" i="2"/>
  <c r="BH221" i="2"/>
  <c r="BG221" i="2"/>
  <c r="BF221" i="2"/>
  <c r="T221" i="2"/>
  <c r="R221" i="2"/>
  <c r="P221" i="2"/>
  <c r="BI219" i="2"/>
  <c r="BH219" i="2"/>
  <c r="BG219" i="2"/>
  <c r="BF219" i="2"/>
  <c r="T219" i="2"/>
  <c r="R219" i="2"/>
  <c r="P219" i="2"/>
  <c r="BI217" i="2"/>
  <c r="BH217" i="2"/>
  <c r="BG217" i="2"/>
  <c r="BF217" i="2"/>
  <c r="T217" i="2"/>
  <c r="R217" i="2"/>
  <c r="P217" i="2"/>
  <c r="BI214" i="2"/>
  <c r="BH214" i="2"/>
  <c r="BG214" i="2"/>
  <c r="BF214" i="2"/>
  <c r="T214" i="2"/>
  <c r="R214" i="2"/>
  <c r="P214" i="2"/>
  <c r="BI213" i="2"/>
  <c r="BH213" i="2"/>
  <c r="BG213" i="2"/>
  <c r="BF213" i="2"/>
  <c r="T213" i="2"/>
  <c r="R213" i="2"/>
  <c r="P213" i="2"/>
  <c r="BI212" i="2"/>
  <c r="BH212" i="2"/>
  <c r="BG212" i="2"/>
  <c r="BF212" i="2"/>
  <c r="T212" i="2"/>
  <c r="R212" i="2"/>
  <c r="P212" i="2"/>
  <c r="BI206" i="2"/>
  <c r="BH206" i="2"/>
  <c r="BG206" i="2"/>
  <c r="BF206" i="2"/>
  <c r="T206" i="2"/>
  <c r="R206" i="2"/>
  <c r="P206" i="2"/>
  <c r="BI204" i="2"/>
  <c r="BH204" i="2"/>
  <c r="BG204" i="2"/>
  <c r="BF204" i="2"/>
  <c r="T204" i="2"/>
  <c r="R204" i="2"/>
  <c r="P204" i="2"/>
  <c r="BI202" i="2"/>
  <c r="BH202" i="2"/>
  <c r="BG202" i="2"/>
  <c r="BF202" i="2"/>
  <c r="T202" i="2"/>
  <c r="R202" i="2"/>
  <c r="P202" i="2"/>
  <c r="BI197" i="2"/>
  <c r="BH197" i="2"/>
  <c r="BG197" i="2"/>
  <c r="BF197" i="2"/>
  <c r="T197" i="2"/>
  <c r="R197" i="2"/>
  <c r="P197" i="2"/>
  <c r="BI193" i="2"/>
  <c r="BH193" i="2"/>
  <c r="BG193" i="2"/>
  <c r="BF193" i="2"/>
  <c r="T193" i="2"/>
  <c r="R193" i="2"/>
  <c r="P193" i="2"/>
  <c r="BI188" i="2"/>
  <c r="BH188" i="2"/>
  <c r="BG188" i="2"/>
  <c r="BF188" i="2"/>
  <c r="T188" i="2"/>
  <c r="R188" i="2"/>
  <c r="P188" i="2"/>
  <c r="BI186" i="2"/>
  <c r="BH186" i="2"/>
  <c r="BG186" i="2"/>
  <c r="BF186" i="2"/>
  <c r="T186" i="2"/>
  <c r="R186" i="2"/>
  <c r="P186" i="2"/>
  <c r="BI182" i="2"/>
  <c r="BH182" i="2"/>
  <c r="BG182" i="2"/>
  <c r="BF182" i="2"/>
  <c r="T182" i="2"/>
  <c r="R182" i="2"/>
  <c r="P182" i="2"/>
  <c r="BI178" i="2"/>
  <c r="BH178" i="2"/>
  <c r="BG178" i="2"/>
  <c r="BF178" i="2"/>
  <c r="T178" i="2"/>
  <c r="R178" i="2"/>
  <c r="P178" i="2"/>
  <c r="BI177" i="2"/>
  <c r="BH177" i="2"/>
  <c r="BG177" i="2"/>
  <c r="BF177" i="2"/>
  <c r="T177" i="2"/>
  <c r="R177" i="2"/>
  <c r="P177" i="2"/>
  <c r="BI175" i="2"/>
  <c r="BH175" i="2"/>
  <c r="BG175" i="2"/>
  <c r="BF175" i="2"/>
  <c r="T175" i="2"/>
  <c r="R175" i="2"/>
  <c r="P175" i="2"/>
  <c r="BI174" i="2"/>
  <c r="BH174" i="2"/>
  <c r="BG174" i="2"/>
  <c r="BF174" i="2"/>
  <c r="T174" i="2"/>
  <c r="R174" i="2"/>
  <c r="P174" i="2"/>
  <c r="BI172" i="2"/>
  <c r="BH172" i="2"/>
  <c r="BG172" i="2"/>
  <c r="BF172" i="2"/>
  <c r="T172" i="2"/>
  <c r="R172" i="2"/>
  <c r="P172" i="2"/>
  <c r="BI167" i="2"/>
  <c r="BH167" i="2"/>
  <c r="BG167" i="2"/>
  <c r="BF167" i="2"/>
  <c r="T167" i="2"/>
  <c r="R167" i="2"/>
  <c r="P167" i="2"/>
  <c r="BI164" i="2"/>
  <c r="BH164" i="2"/>
  <c r="BG164" i="2"/>
  <c r="BF164" i="2"/>
  <c r="T164" i="2"/>
  <c r="T163" i="2"/>
  <c r="R164" i="2"/>
  <c r="R163" i="2" s="1"/>
  <c r="P164" i="2"/>
  <c r="P163" i="2"/>
  <c r="BI161" i="2"/>
  <c r="BH161" i="2"/>
  <c r="BG161" i="2"/>
  <c r="BF161" i="2"/>
  <c r="T161" i="2"/>
  <c r="R161" i="2"/>
  <c r="P161" i="2"/>
  <c r="BI159" i="2"/>
  <c r="BH159" i="2"/>
  <c r="BG159" i="2"/>
  <c r="BF159" i="2"/>
  <c r="T159" i="2"/>
  <c r="R159" i="2"/>
  <c r="P159" i="2"/>
  <c r="BI157" i="2"/>
  <c r="BH157" i="2"/>
  <c r="BG157" i="2"/>
  <c r="BF157" i="2"/>
  <c r="T157" i="2"/>
  <c r="R157" i="2"/>
  <c r="P157" i="2"/>
  <c r="BI155" i="2"/>
  <c r="BH155" i="2"/>
  <c r="BG155" i="2"/>
  <c r="BF155" i="2"/>
  <c r="T155" i="2"/>
  <c r="R155" i="2"/>
  <c r="P155" i="2"/>
  <c r="BI154" i="2"/>
  <c r="BH154" i="2"/>
  <c r="BG154" i="2"/>
  <c r="BF154" i="2"/>
  <c r="T154" i="2"/>
  <c r="R154" i="2"/>
  <c r="P154" i="2"/>
  <c r="J148" i="2"/>
  <c r="J147" i="2"/>
  <c r="F147" i="2"/>
  <c r="F145" i="2"/>
  <c r="E143" i="2"/>
  <c r="J92" i="2"/>
  <c r="J91" i="2"/>
  <c r="F91" i="2"/>
  <c r="F89" i="2"/>
  <c r="E87" i="2"/>
  <c r="J18" i="2"/>
  <c r="E18" i="2"/>
  <c r="F148" i="2"/>
  <c r="J17" i="2"/>
  <c r="J12" i="2"/>
  <c r="J145" i="2" s="1"/>
  <c r="E7" i="2"/>
  <c r="E141" i="2" s="1"/>
  <c r="L90" i="1"/>
  <c r="AM90" i="1"/>
  <c r="AM89" i="1"/>
  <c r="L89" i="1"/>
  <c r="AM87" i="1"/>
  <c r="L87" i="1"/>
  <c r="L85" i="1"/>
  <c r="L84" i="1"/>
  <c r="BK690" i="2"/>
  <c r="J671" i="2"/>
  <c r="J643" i="2"/>
  <c r="J625" i="2"/>
  <c r="J616" i="2"/>
  <c r="BK611" i="2"/>
  <c r="BK602" i="2"/>
  <c r="J594" i="2"/>
  <c r="J578" i="2"/>
  <c r="J563" i="2"/>
  <c r="BK540" i="2"/>
  <c r="J539" i="2"/>
  <c r="J538" i="2"/>
  <c r="J533" i="2"/>
  <c r="BK530" i="2"/>
  <c r="BK524" i="2"/>
  <c r="J485" i="2"/>
  <c r="BK457" i="2"/>
  <c r="BK455" i="2"/>
  <c r="J440" i="2"/>
  <c r="BK430" i="2"/>
  <c r="J413" i="2"/>
  <c r="J385" i="2"/>
  <c r="BK326" i="2"/>
  <c r="BK320" i="2"/>
  <c r="J317" i="2"/>
  <c r="BK305" i="2"/>
  <c r="J288" i="2"/>
  <c r="BK228" i="2"/>
  <c r="J193" i="2"/>
  <c r="BK167" i="2"/>
  <c r="BK724" i="2"/>
  <c r="BK718" i="2"/>
  <c r="BK713" i="2"/>
  <c r="BK701" i="2"/>
  <c r="BK676" i="2"/>
  <c r="J645" i="2"/>
  <c r="J640" i="2"/>
  <c r="J620" i="2"/>
  <c r="BK606" i="2"/>
  <c r="BK599" i="2"/>
  <c r="J581" i="2"/>
  <c r="J569" i="2"/>
  <c r="J565" i="2"/>
  <c r="J561" i="2"/>
  <c r="BK544" i="2"/>
  <c r="J541" i="2"/>
  <c r="J527" i="2"/>
  <c r="BK507" i="2"/>
  <c r="BK494" i="2"/>
  <c r="J477" i="2"/>
  <c r="BK447" i="2"/>
  <c r="J438" i="2"/>
  <c r="BK400" i="2"/>
  <c r="BK387" i="2"/>
  <c r="J377" i="2"/>
  <c r="J357" i="2"/>
  <c r="BK309" i="2"/>
  <c r="J300" i="2"/>
  <c r="J282" i="2"/>
  <c r="BK223" i="2"/>
  <c r="J204" i="2"/>
  <c r="J177" i="2"/>
  <c r="BK161" i="2"/>
  <c r="BK155" i="2"/>
  <c r="J709" i="2"/>
  <c r="BK699" i="2"/>
  <c r="J679" i="2"/>
  <c r="BK666" i="2"/>
  <c r="J647" i="2"/>
  <c r="J637" i="2"/>
  <c r="BK620" i="2"/>
  <c r="J614" i="2"/>
  <c r="J611" i="2"/>
  <c r="J606" i="2"/>
  <c r="J597" i="2"/>
  <c r="J590" i="2"/>
  <c r="BK581" i="2"/>
  <c r="J574" i="2"/>
  <c r="J570" i="2"/>
  <c r="BK547" i="2"/>
  <c r="BK536" i="2"/>
  <c r="BK533" i="2"/>
  <c r="J526" i="2"/>
  <c r="J521" i="2"/>
  <c r="J507" i="2"/>
  <c r="J496" i="2"/>
  <c r="J491" i="2"/>
  <c r="J481" i="2"/>
  <c r="J467" i="2"/>
  <c r="J462" i="2"/>
  <c r="J457" i="2"/>
  <c r="J443" i="2"/>
  <c r="BK424" i="2"/>
  <c r="J384" i="2"/>
  <c r="BK373" i="2"/>
  <c r="BK340" i="2"/>
  <c r="BK334" i="2"/>
  <c r="J319" i="2"/>
  <c r="J309" i="2"/>
  <c r="BK267" i="2"/>
  <c r="J228" i="2"/>
  <c r="J217" i="2"/>
  <c r="J206" i="2"/>
  <c r="J188" i="2"/>
  <c r="J182" i="2"/>
  <c r="J155" i="2"/>
  <c r="BK719" i="2"/>
  <c r="BK715" i="2"/>
  <c r="BK709" i="2"/>
  <c r="J694" i="2"/>
  <c r="J676" i="2"/>
  <c r="BK671" i="2"/>
  <c r="BK664" i="2"/>
  <c r="J652" i="2"/>
  <c r="BK618" i="2"/>
  <c r="J602" i="2"/>
  <c r="BK590" i="2"/>
  <c r="BK579" i="2"/>
  <c r="BK574" i="2"/>
  <c r="BK569" i="2"/>
  <c r="BK562" i="2"/>
  <c r="BK543" i="2"/>
  <c r="BK539" i="2"/>
  <c r="BK535" i="2"/>
  <c r="BK528" i="2"/>
  <c r="J492" i="2"/>
  <c r="BK481" i="2"/>
  <c r="BK462" i="2"/>
  <c r="BK445" i="2"/>
  <c r="J434" i="2"/>
  <c r="BK420" i="2"/>
  <c r="BK411" i="2"/>
  <c r="BK406" i="2"/>
  <c r="BK396" i="2"/>
  <c r="J387" i="2"/>
  <c r="J371" i="2"/>
  <c r="BK336" i="2"/>
  <c r="J326" i="2"/>
  <c r="BK310" i="2"/>
  <c r="J303" i="2"/>
  <c r="BK292" i="2"/>
  <c r="BK282" i="2"/>
  <c r="BK258" i="2"/>
  <c r="BK221" i="2"/>
  <c r="BK188" i="2"/>
  <c r="BK177" i="2"/>
  <c r="J172" i="2"/>
  <c r="BK159" i="2"/>
  <c r="BK694" i="2"/>
  <c r="J683" i="2"/>
  <c r="J666" i="2"/>
  <c r="BK637" i="2"/>
  <c r="J619" i="2"/>
  <c r="BK613" i="2"/>
  <c r="J609" i="2"/>
  <c r="BK597" i="2"/>
  <c r="J593" i="2"/>
  <c r="J573" i="2"/>
  <c r="BK561" i="2"/>
  <c r="J542" i="2"/>
  <c r="BK534" i="2"/>
  <c r="J531" i="2"/>
  <c r="J508" i="2"/>
  <c r="J490" i="2"/>
  <c r="J488" i="2"/>
  <c r="BK471" i="2"/>
  <c r="J453" i="2"/>
  <c r="BK432" i="2"/>
  <c r="BK416" i="2"/>
  <c r="J406" i="2"/>
  <c r="BK389" i="2"/>
  <c r="BK379" i="2"/>
  <c r="J307" i="2"/>
  <c r="J298" i="2"/>
  <c r="J258" i="2"/>
  <c r="J223" i="2"/>
  <c r="BK217" i="2"/>
  <c r="BK213" i="2"/>
  <c r="BK182" i="2"/>
  <c r="J719" i="2"/>
  <c r="J715" i="2"/>
  <c r="BK707" i="2"/>
  <c r="J690" i="2"/>
  <c r="BK672" i="2"/>
  <c r="J667" i="2"/>
  <c r="J664" i="2"/>
  <c r="BK643" i="2"/>
  <c r="BK625" i="2"/>
  <c r="BK619" i="2"/>
  <c r="J604" i="2"/>
  <c r="BK587" i="2"/>
  <c r="BK575" i="2"/>
  <c r="BK568" i="2"/>
  <c r="J566" i="2"/>
  <c r="J562" i="2"/>
  <c r="BK545" i="2"/>
  <c r="J529" i="2"/>
  <c r="BK526" i="2"/>
  <c r="BK505" i="2"/>
  <c r="BK490" i="2"/>
  <c r="BK479" i="2"/>
  <c r="BK467" i="2"/>
  <c r="J455" i="2"/>
  <c r="BK443" i="2"/>
  <c r="BK440" i="2"/>
  <c r="BK426" i="2"/>
  <c r="J396" i="2"/>
  <c r="BK375" i="2"/>
  <c r="BK338" i="2"/>
  <c r="J308" i="2"/>
  <c r="J299" i="2"/>
  <c r="J237" i="2"/>
  <c r="J219" i="2"/>
  <c r="BK202" i="2"/>
  <c r="J174" i="2"/>
  <c r="J159" i="2"/>
  <c r="BK154" i="2"/>
  <c r="J692" i="2"/>
  <c r="J674" i="2"/>
  <c r="BK657" i="2"/>
  <c r="BK645" i="2"/>
  <c r="J633" i="2"/>
  <c r="BK616" i="2"/>
  <c r="J613" i="2"/>
  <c r="BK609" i="2"/>
  <c r="J601" i="2"/>
  <c r="J595" i="2"/>
  <c r="J589" i="2"/>
  <c r="J579" i="2"/>
  <c r="J576" i="2"/>
  <c r="J571" i="2"/>
  <c r="J549" i="2"/>
  <c r="J537" i="2"/>
  <c r="J534" i="2"/>
  <c r="BK527" i="2"/>
  <c r="J524" i="2"/>
  <c r="BK516" i="2"/>
  <c r="J505" i="2"/>
  <c r="BK492" i="2"/>
  <c r="BK486" i="2"/>
  <c r="BK459" i="2"/>
  <c r="J449" i="2"/>
  <c r="J432" i="2"/>
  <c r="J409" i="2"/>
  <c r="J375" i="2"/>
  <c r="BK342" i="2"/>
  <c r="J336" i="2"/>
  <c r="J320" i="2"/>
  <c r="BK312" i="2"/>
  <c r="BK256" i="2"/>
  <c r="J226" i="2"/>
  <c r="BK219" i="2"/>
  <c r="J212" i="2"/>
  <c r="J202" i="2"/>
  <c r="BK186" i="2"/>
  <c r="BK172" i="2"/>
  <c r="J724" i="2"/>
  <c r="J718" i="2"/>
  <c r="J713" i="2"/>
  <c r="J707" i="2"/>
  <c r="J699" i="2"/>
  <c r="J677" i="2"/>
  <c r="BK674" i="2"/>
  <c r="BK669" i="2"/>
  <c r="J657" i="2"/>
  <c r="BK640" i="2"/>
  <c r="J608" i="2"/>
  <c r="J591" i="2"/>
  <c r="J587" i="2"/>
  <c r="J575" i="2"/>
  <c r="J568" i="2"/>
  <c r="J547" i="2"/>
  <c r="BK542" i="2"/>
  <c r="BK538" i="2"/>
  <c r="BK531" i="2"/>
  <c r="BK522" i="2"/>
  <c r="J479" i="2"/>
  <c r="BK473" i="2"/>
  <c r="J461" i="2"/>
  <c r="BK441" i="2"/>
  <c r="J426" i="2"/>
  <c r="J416" i="2"/>
  <c r="J410" i="2"/>
  <c r="J398" i="2"/>
  <c r="J389" i="2"/>
  <c r="J373" i="2"/>
  <c r="BK357" i="2"/>
  <c r="J340" i="2"/>
  <c r="BK330" i="2"/>
  <c r="J312" i="2"/>
  <c r="J305" i="2"/>
  <c r="BK298" i="2"/>
  <c r="BK284" i="2"/>
  <c r="J263" i="2"/>
  <c r="J214" i="2"/>
  <c r="J186" i="2"/>
  <c r="J175" i="2"/>
  <c r="J167" i="2"/>
  <c r="BK157" i="2"/>
  <c r="BK124" i="3"/>
  <c r="BK394" i="2"/>
  <c r="J321" i="2"/>
  <c r="BK308" i="2"/>
  <c r="J301" i="2"/>
  <c r="BK263" i="2"/>
  <c r="BK197" i="2"/>
  <c r="BK175" i="2"/>
  <c r="BK722" i="2"/>
  <c r="BK716" i="2"/>
  <c r="BK712" i="2"/>
  <c r="BK692" i="2"/>
  <c r="BK675" i="2"/>
  <c r="J660" i="2"/>
  <c r="J642" i="2"/>
  <c r="BK624" i="2"/>
  <c r="BK614" i="2"/>
  <c r="BK601" i="2"/>
  <c r="BK591" i="2"/>
  <c r="BK570" i="2"/>
  <c r="BK567" i="2"/>
  <c r="BK563" i="2"/>
  <c r="BK549" i="2"/>
  <c r="J543" i="2"/>
  <c r="J528" i="2"/>
  <c r="J516" i="2"/>
  <c r="BK496" i="2"/>
  <c r="BK485" i="2"/>
  <c r="J459" i="2"/>
  <c r="BK453" i="2"/>
  <c r="J441" i="2"/>
  <c r="J430" i="2"/>
  <c r="BK398" i="2"/>
  <c r="BK385" i="2"/>
  <c r="BK371" i="2"/>
  <c r="J310" i="2"/>
  <c r="BK301" i="2"/>
  <c r="J292" i="2"/>
  <c r="BK226" i="2"/>
  <c r="BK212" i="2"/>
  <c r="J197" i="2"/>
  <c r="BK164" i="2"/>
  <c r="J157" i="2"/>
  <c r="J701" i="2"/>
  <c r="BK683" i="2"/>
  <c r="BK667" i="2"/>
  <c r="BK652" i="2"/>
  <c r="BK642" i="2"/>
  <c r="J624" i="2"/>
  <c r="BK615" i="2"/>
  <c r="BK612" i="2"/>
  <c r="BK608" i="2"/>
  <c r="J599" i="2"/>
  <c r="BK594" i="2"/>
  <c r="J583" i="2"/>
  <c r="BK578" i="2"/>
  <c r="BK573" i="2"/>
  <c r="BK566" i="2"/>
  <c r="J540" i="2"/>
  <c r="J535" i="2"/>
  <c r="BK532" i="2"/>
  <c r="J522" i="2"/>
  <c r="BK508" i="2"/>
  <c r="J494" i="2"/>
  <c r="BK488" i="2"/>
  <c r="BK483" i="2"/>
  <c r="BK469" i="2"/>
  <c r="BK461" i="2"/>
  <c r="J445" i="2"/>
  <c r="BK434" i="2"/>
  <c r="BK410" i="2"/>
  <c r="BK377" i="2"/>
  <c r="J360" i="2"/>
  <c r="J338" i="2"/>
  <c r="BK321" i="2"/>
  <c r="BK317" i="2"/>
  <c r="BK300" i="2"/>
  <c r="BK237" i="2"/>
  <c r="J224" i="2"/>
  <c r="J213" i="2"/>
  <c r="BK204" i="2"/>
  <c r="BK178" i="2"/>
  <c r="J161" i="2"/>
  <c r="J722" i="2"/>
  <c r="J716" i="2"/>
  <c r="J712" i="2"/>
  <c r="J689" i="2"/>
  <c r="J675" i="2"/>
  <c r="J672" i="2"/>
  <c r="BK660" i="2"/>
  <c r="BK647" i="2"/>
  <c r="J615" i="2"/>
  <c r="BK593" i="2"/>
  <c r="BK589" i="2"/>
  <c r="BK576" i="2"/>
  <c r="BK571" i="2"/>
  <c r="BK565" i="2"/>
  <c r="J544" i="2"/>
  <c r="BK541" i="2"/>
  <c r="J536" i="2"/>
  <c r="J530" i="2"/>
  <c r="BK521" i="2"/>
  <c r="J483" i="2"/>
  <c r="BK477" i="2"/>
  <c r="J471" i="2"/>
  <c r="J447" i="2"/>
  <c r="BK438" i="2"/>
  <c r="J424" i="2"/>
  <c r="BK413" i="2"/>
  <c r="BK409" i="2"/>
  <c r="J394" i="2"/>
  <c r="J379" i="2"/>
  <c r="BK360" i="2"/>
  <c r="J342" i="2"/>
  <c r="J334" i="2"/>
  <c r="BK319" i="2"/>
  <c r="BK307" i="2"/>
  <c r="BK299" i="2"/>
  <c r="BK288" i="2"/>
  <c r="J267" i="2"/>
  <c r="J256" i="2"/>
  <c r="BK193" i="2"/>
  <c r="J178" i="2"/>
  <c r="BK174" i="2"/>
  <c r="J164" i="2"/>
  <c r="J154" i="2"/>
  <c r="J124" i="3"/>
  <c r="BK689" i="2"/>
  <c r="BK679" i="2"/>
  <c r="BK633" i="2"/>
  <c r="J618" i="2"/>
  <c r="J612" i="2"/>
  <c r="BK604" i="2"/>
  <c r="BK595" i="2"/>
  <c r="BK583" i="2"/>
  <c r="J567" i="2"/>
  <c r="J545" i="2"/>
  <c r="BK537" i="2"/>
  <c r="J532" i="2"/>
  <c r="BK529" i="2"/>
  <c r="BK491" i="2"/>
  <c r="J486" i="2"/>
  <c r="J469" i="2"/>
  <c r="BK449" i="2"/>
  <c r="J420" i="2"/>
  <c r="J411" i="2"/>
  <c r="J400" i="2"/>
  <c r="BK384" i="2"/>
  <c r="J330" i="2"/>
  <c r="BK303" i="2"/>
  <c r="J284" i="2"/>
  <c r="BK224" i="2"/>
  <c r="J221" i="2"/>
  <c r="BK214" i="2"/>
  <c r="BK206" i="2"/>
  <c r="AS94" i="1"/>
  <c r="BK677" i="2"/>
  <c r="J669" i="2"/>
  <c r="D14" i="16" l="1"/>
  <c r="D18" i="16" s="1"/>
  <c r="AG96" i="1" s="1"/>
  <c r="AN96" i="1" s="1"/>
  <c r="BK705" i="2"/>
  <c r="J705" i="2"/>
  <c r="BK466" i="2"/>
  <c r="J466" i="2"/>
  <c r="R120" i="3"/>
  <c r="R119" i="3" s="1"/>
  <c r="G27" i="12"/>
  <c r="I710" i="2" s="1"/>
  <c r="T720" i="2"/>
  <c r="J7" i="14"/>
  <c r="I704" i="2" s="1"/>
  <c r="I7" i="4"/>
  <c r="I475" i="2" s="1"/>
  <c r="P153" i="2"/>
  <c r="BK166" i="2"/>
  <c r="J166" i="2" s="1"/>
  <c r="J100" i="2" s="1"/>
  <c r="BK216" i="2"/>
  <c r="J216" i="2"/>
  <c r="J101" i="2" s="1"/>
  <c r="R227" i="2"/>
  <c r="P302" i="2"/>
  <c r="R408" i="2"/>
  <c r="P415" i="2"/>
  <c r="P442" i="2"/>
  <c r="P460" i="2"/>
  <c r="BK478" i="2"/>
  <c r="J478" i="2"/>
  <c r="J114" i="2" s="1"/>
  <c r="BK493" i="2"/>
  <c r="J493" i="2" s="1"/>
  <c r="J115" i="2" s="1"/>
  <c r="T525" i="2"/>
  <c r="P564" i="2"/>
  <c r="BK580" i="2"/>
  <c r="J580" i="2" s="1"/>
  <c r="J118" i="2" s="1"/>
  <c r="R596" i="2"/>
  <c r="T617" i="2"/>
  <c r="P668" i="2"/>
  <c r="P678" i="2"/>
  <c r="BK691" i="2"/>
  <c r="J691" i="2" s="1"/>
  <c r="J123" i="2" s="1"/>
  <c r="R703" i="2"/>
  <c r="R708" i="2"/>
  <c r="R711" i="2"/>
  <c r="T153" i="2"/>
  <c r="T166" i="2"/>
  <c r="R216" i="2"/>
  <c r="P227" i="2"/>
  <c r="R302" i="2"/>
  <c r="BK408" i="2"/>
  <c r="J408" i="2" s="1"/>
  <c r="J105" i="2" s="1"/>
  <c r="R415" i="2"/>
  <c r="T442" i="2"/>
  <c r="T460" i="2"/>
  <c r="T478" i="2"/>
  <c r="P493" i="2"/>
  <c r="P525" i="2"/>
  <c r="BK564" i="2"/>
  <c r="J564" i="2" s="1"/>
  <c r="J117" i="2" s="1"/>
  <c r="P580" i="2"/>
  <c r="T596" i="2"/>
  <c r="P617" i="2"/>
  <c r="T668" i="2"/>
  <c r="R678" i="2"/>
  <c r="T691" i="2"/>
  <c r="T703" i="2"/>
  <c r="T708" i="2"/>
  <c r="BK711" i="2"/>
  <c r="J711" i="2"/>
  <c r="J128" i="2" s="1"/>
  <c r="BK153" i="2"/>
  <c r="J153" i="2" s="1"/>
  <c r="J98" i="2" s="1"/>
  <c r="P166" i="2"/>
  <c r="P216" i="2"/>
  <c r="BK227" i="2"/>
  <c r="J227" i="2"/>
  <c r="J103" i="2" s="1"/>
  <c r="T302" i="2"/>
  <c r="T408" i="2"/>
  <c r="BK415" i="2"/>
  <c r="J415" i="2" s="1"/>
  <c r="J108" i="2" s="1"/>
  <c r="BK442" i="2"/>
  <c r="J442" i="2"/>
  <c r="J109" i="2" s="1"/>
  <c r="R460" i="2"/>
  <c r="R478" i="2"/>
  <c r="R493" i="2"/>
  <c r="R525" i="2"/>
  <c r="R564" i="2"/>
  <c r="R580" i="2"/>
  <c r="BK596" i="2"/>
  <c r="J596" i="2" s="1"/>
  <c r="J119" i="2" s="1"/>
  <c r="R617" i="2"/>
  <c r="BK668" i="2"/>
  <c r="J668" i="2" s="1"/>
  <c r="J121" i="2" s="1"/>
  <c r="BK678" i="2"/>
  <c r="J678" i="2"/>
  <c r="J122" i="2" s="1"/>
  <c r="P691" i="2"/>
  <c r="P711" i="2"/>
  <c r="R153" i="2"/>
  <c r="R166" i="2"/>
  <c r="T216" i="2"/>
  <c r="T227" i="2"/>
  <c r="BK302" i="2"/>
  <c r="J302" i="2" s="1"/>
  <c r="J104" i="2" s="1"/>
  <c r="P408" i="2"/>
  <c r="T415" i="2"/>
  <c r="R442" i="2"/>
  <c r="BK460" i="2"/>
  <c r="J460" i="2" s="1"/>
  <c r="J110" i="2" s="1"/>
  <c r="P478" i="2"/>
  <c r="T493" i="2"/>
  <c r="BK525" i="2"/>
  <c r="J525" i="2"/>
  <c r="J116" i="2" s="1"/>
  <c r="T564" i="2"/>
  <c r="T580" i="2"/>
  <c r="P596" i="2"/>
  <c r="BK617" i="2"/>
  <c r="J617" i="2" s="1"/>
  <c r="J120" i="2" s="1"/>
  <c r="R668" i="2"/>
  <c r="T678" i="2"/>
  <c r="R691" i="2"/>
  <c r="P703" i="2"/>
  <c r="P708" i="2"/>
  <c r="T711" i="2"/>
  <c r="BK163" i="2"/>
  <c r="J163" i="2" s="1"/>
  <c r="J99" i="2" s="1"/>
  <c r="BK225" i="2"/>
  <c r="J225" i="2"/>
  <c r="J102" i="2" s="1"/>
  <c r="BK123" i="3"/>
  <c r="J123" i="3" s="1"/>
  <c r="J99" i="3" s="1"/>
  <c r="BK721" i="2"/>
  <c r="J721" i="2" s="1"/>
  <c r="J130" i="2" s="1"/>
  <c r="BK723" i="2"/>
  <c r="J723" i="2"/>
  <c r="J131" i="2" s="1"/>
  <c r="BK476" i="2"/>
  <c r="J476" i="2"/>
  <c r="J113" i="2"/>
  <c r="BK412" i="2"/>
  <c r="J412" i="2" s="1"/>
  <c r="J106" i="2" s="1"/>
  <c r="BK472" i="2"/>
  <c r="J472" i="2" s="1"/>
  <c r="J111" i="2" s="1"/>
  <c r="BK706" i="2"/>
  <c r="J706" i="2" s="1"/>
  <c r="J126" i="2" s="1"/>
  <c r="J89" i="3"/>
  <c r="F92" i="3"/>
  <c r="E85" i="3"/>
  <c r="BE124" i="3"/>
  <c r="J89" i="2"/>
  <c r="BE178" i="2"/>
  <c r="BE197" i="2"/>
  <c r="BE204" i="2"/>
  <c r="BE212" i="2"/>
  <c r="BE223" i="2"/>
  <c r="BE224" i="2"/>
  <c r="BE226" i="2"/>
  <c r="BE228" i="2"/>
  <c r="BE300" i="2"/>
  <c r="BE308" i="2"/>
  <c r="BE320" i="2"/>
  <c r="BE384" i="2"/>
  <c r="BE430" i="2"/>
  <c r="BE438" i="2"/>
  <c r="BE453" i="2"/>
  <c r="BE455" i="2"/>
  <c r="BE459" i="2"/>
  <c r="BE466" i="2"/>
  <c r="BE467" i="2"/>
  <c r="BE485" i="2"/>
  <c r="BE488" i="2"/>
  <c r="BE490" i="2"/>
  <c r="BE494" i="2"/>
  <c r="BE507" i="2"/>
  <c r="BE508" i="2"/>
  <c r="BE524" i="2"/>
  <c r="BE532" i="2"/>
  <c r="BE540" i="2"/>
  <c r="BE545" i="2"/>
  <c r="BE549" i="2"/>
  <c r="BE563" i="2"/>
  <c r="BE566" i="2"/>
  <c r="BE581" i="2"/>
  <c r="BE594" i="2"/>
  <c r="BE597" i="2"/>
  <c r="BE604" i="2"/>
  <c r="BE609" i="2"/>
  <c r="BE612" i="2"/>
  <c r="BE619" i="2"/>
  <c r="BE625" i="2"/>
  <c r="BE643" i="2"/>
  <c r="BE666" i="2"/>
  <c r="BE679" i="2"/>
  <c r="BE690" i="2"/>
  <c r="BE692" i="2"/>
  <c r="BE699" i="2"/>
  <c r="BE716" i="2"/>
  <c r="BE718" i="2"/>
  <c r="BE722" i="2"/>
  <c r="BE154" i="2"/>
  <c r="BE159" i="2"/>
  <c r="BE164" i="2"/>
  <c r="BE167" i="2"/>
  <c r="BE174" i="2"/>
  <c r="BE193" i="2"/>
  <c r="BE221" i="2"/>
  <c r="BE258" i="2"/>
  <c r="BE282" i="2"/>
  <c r="BE284" i="2"/>
  <c r="BE288" i="2"/>
  <c r="BE298" i="2"/>
  <c r="BE301" i="2"/>
  <c r="BE303" i="2"/>
  <c r="BE307" i="2"/>
  <c r="BE326" i="2"/>
  <c r="BE371" i="2"/>
  <c r="BE385" i="2"/>
  <c r="BE387" i="2"/>
  <c r="BE394" i="2"/>
  <c r="BE398" i="2"/>
  <c r="BE400" i="2"/>
  <c r="BE411" i="2"/>
  <c r="BE413" i="2"/>
  <c r="BE426" i="2"/>
  <c r="BE440" i="2"/>
  <c r="BE447" i="2"/>
  <c r="BE449" i="2"/>
  <c r="BE471" i="2"/>
  <c r="BE477" i="2"/>
  <c r="BE528" i="2"/>
  <c r="BE529" i="2"/>
  <c r="BE538" i="2"/>
  <c r="BE542" i="2"/>
  <c r="BE544" i="2"/>
  <c r="BE561" i="2"/>
  <c r="BE562" i="2"/>
  <c r="BE565" i="2"/>
  <c r="BE567" i="2"/>
  <c r="BE569" i="2"/>
  <c r="BE575" i="2"/>
  <c r="BE583" i="2"/>
  <c r="BE591" i="2"/>
  <c r="BE601" i="2"/>
  <c r="BE602" i="2"/>
  <c r="BE613" i="2"/>
  <c r="BE618" i="2"/>
  <c r="BE624" i="2"/>
  <c r="BE637" i="2"/>
  <c r="BE660" i="2"/>
  <c r="BE669" i="2"/>
  <c r="BE672" i="2"/>
  <c r="BE676" i="2"/>
  <c r="BE689" i="2"/>
  <c r="BE712" i="2"/>
  <c r="BE713" i="2"/>
  <c r="BE715" i="2"/>
  <c r="E85" i="2"/>
  <c r="BE175" i="2"/>
  <c r="BE182" i="2"/>
  <c r="BE188" i="2"/>
  <c r="BE206" i="2"/>
  <c r="BE213" i="2"/>
  <c r="BE214" i="2"/>
  <c r="BE217" i="2"/>
  <c r="BE256" i="2"/>
  <c r="BE263" i="2"/>
  <c r="BE305" i="2"/>
  <c r="BE312" i="2"/>
  <c r="BE317" i="2"/>
  <c r="BE319" i="2"/>
  <c r="BE321" i="2"/>
  <c r="BE334" i="2"/>
  <c r="BE342" i="2"/>
  <c r="BE375" i="2"/>
  <c r="BE377" i="2"/>
  <c r="BE379" i="2"/>
  <c r="BE389" i="2"/>
  <c r="BE406" i="2"/>
  <c r="BE409" i="2"/>
  <c r="BE410" i="2"/>
  <c r="BE416" i="2"/>
  <c r="BE420" i="2"/>
  <c r="BE432" i="2"/>
  <c r="BE445" i="2"/>
  <c r="BE461" i="2"/>
  <c r="BE469" i="2"/>
  <c r="BE481" i="2"/>
  <c r="BE483" i="2"/>
  <c r="BE486" i="2"/>
  <c r="BE491" i="2"/>
  <c r="BE522" i="2"/>
  <c r="BE530" i="2"/>
  <c r="BE531" i="2"/>
  <c r="BE533" i="2"/>
  <c r="BE534" i="2"/>
  <c r="BE536" i="2"/>
  <c r="BE537" i="2"/>
  <c r="BE539" i="2"/>
  <c r="BE571" i="2"/>
  <c r="BE573" i="2"/>
  <c r="BE576" i="2"/>
  <c r="BE578" i="2"/>
  <c r="BE593" i="2"/>
  <c r="BE595" i="2"/>
  <c r="BE608" i="2"/>
  <c r="BE611" i="2"/>
  <c r="BE615" i="2"/>
  <c r="BE616" i="2"/>
  <c r="BE633" i="2"/>
  <c r="BE647" i="2"/>
  <c r="BE652" i="2"/>
  <c r="BE664" i="2"/>
  <c r="BE671" i="2"/>
  <c r="BE683" i="2"/>
  <c r="BE694" i="2"/>
  <c r="BE709" i="2"/>
  <c r="BE719" i="2"/>
  <c r="BE724" i="2"/>
  <c r="F92" i="2"/>
  <c r="BE155" i="2"/>
  <c r="BE157" i="2"/>
  <c r="BE161" i="2"/>
  <c r="BE172" i="2"/>
  <c r="BE177" i="2"/>
  <c r="BE186" i="2"/>
  <c r="BE202" i="2"/>
  <c r="BE219" i="2"/>
  <c r="BE237" i="2"/>
  <c r="BE267" i="2"/>
  <c r="BE292" i="2"/>
  <c r="BE299" i="2"/>
  <c r="BE309" i="2"/>
  <c r="BE310" i="2"/>
  <c r="BE330" i="2"/>
  <c r="BE336" i="2"/>
  <c r="BE338" i="2"/>
  <c r="BE340" i="2"/>
  <c r="BE357" i="2"/>
  <c r="BE360" i="2"/>
  <c r="BE373" i="2"/>
  <c r="BE396" i="2"/>
  <c r="BE424" i="2"/>
  <c r="BE434" i="2"/>
  <c r="BE441" i="2"/>
  <c r="BE443" i="2"/>
  <c r="BE457" i="2"/>
  <c r="BE462" i="2"/>
  <c r="BE473" i="2"/>
  <c r="BE479" i="2"/>
  <c r="BE492" i="2"/>
  <c r="BE496" i="2"/>
  <c r="BE505" i="2"/>
  <c r="BE516" i="2"/>
  <c r="BE521" i="2"/>
  <c r="BE526" i="2"/>
  <c r="BE527" i="2"/>
  <c r="BE535" i="2"/>
  <c r="BE541" i="2"/>
  <c r="BE543" i="2"/>
  <c r="BE547" i="2"/>
  <c r="BE568" i="2"/>
  <c r="BE570" i="2"/>
  <c r="BE574" i="2"/>
  <c r="BE579" i="2"/>
  <c r="BE587" i="2"/>
  <c r="BE589" i="2"/>
  <c r="BE590" i="2"/>
  <c r="BE599" i="2"/>
  <c r="BE606" i="2"/>
  <c r="BE614" i="2"/>
  <c r="BE620" i="2"/>
  <c r="BE640" i="2"/>
  <c r="BE642" i="2"/>
  <c r="BE645" i="2"/>
  <c r="BE657" i="2"/>
  <c r="BE667" i="2"/>
  <c r="BE674" i="2"/>
  <c r="BE675" i="2"/>
  <c r="BE677" i="2"/>
  <c r="BE701" i="2"/>
  <c r="BE705" i="2"/>
  <c r="BE707" i="2"/>
  <c r="F35" i="2"/>
  <c r="BB95" i="1" s="1"/>
  <c r="J34" i="3"/>
  <c r="AW96" i="1" s="1"/>
  <c r="J34" i="2"/>
  <c r="AW95" i="1" s="1"/>
  <c r="F36" i="3"/>
  <c r="BC96" i="1" s="1"/>
  <c r="F34" i="3"/>
  <c r="BA96" i="1" s="1"/>
  <c r="F34" i="2"/>
  <c r="BA95" i="1" s="1"/>
  <c r="F35" i="3"/>
  <c r="BB96" i="1" s="1"/>
  <c r="F37" i="3"/>
  <c r="BD96" i="1" s="1"/>
  <c r="F37" i="2"/>
  <c r="BD95" i="1" s="1"/>
  <c r="F36" i="2"/>
  <c r="BC95" i="1" s="1"/>
  <c r="D19" i="16" l="1"/>
  <c r="BK475" i="2"/>
  <c r="BK474" i="2" s="1"/>
  <c r="J474" i="2" s="1"/>
  <c r="J112" i="2" s="1"/>
  <c r="J475" i="2"/>
  <c r="BE475" i="2" s="1"/>
  <c r="BK710" i="2"/>
  <c r="BK708" i="2" s="1"/>
  <c r="J708" i="2" s="1"/>
  <c r="J127" i="2" s="1"/>
  <c r="J710" i="2"/>
  <c r="BE710" i="2" s="1"/>
  <c r="BK704" i="2"/>
  <c r="BK703" i="2" s="1"/>
  <c r="J703" i="2" s="1"/>
  <c r="J125" i="2" s="1"/>
  <c r="J704" i="2"/>
  <c r="BE704" i="2" s="1"/>
  <c r="P702" i="2"/>
  <c r="R152" i="2"/>
  <c r="T152" i="2"/>
  <c r="T702" i="2"/>
  <c r="R702" i="2"/>
  <c r="P414" i="2"/>
  <c r="T414" i="2"/>
  <c r="T151" i="2"/>
  <c r="R414" i="2"/>
  <c r="P152" i="2"/>
  <c r="P151" i="2" s="1"/>
  <c r="AU95" i="1" s="1"/>
  <c r="AU94" i="1" s="1"/>
  <c r="BK152" i="2"/>
  <c r="J152" i="2"/>
  <c r="J97" i="2" s="1"/>
  <c r="BK414" i="2"/>
  <c r="J414" i="2" s="1"/>
  <c r="J107" i="2" s="1"/>
  <c r="BK720" i="2"/>
  <c r="J720" i="2" s="1"/>
  <c r="J129" i="2" s="1"/>
  <c r="BB94" i="1"/>
  <c r="W31" i="1" s="1"/>
  <c r="BD94" i="1"/>
  <c r="W33" i="1" s="1"/>
  <c r="BA94" i="1"/>
  <c r="W30" i="1" s="1"/>
  <c r="BC94" i="1"/>
  <c r="AY94" i="1" s="1"/>
  <c r="F33" i="2"/>
  <c r="AZ95" i="1" s="1"/>
  <c r="J33" i="2"/>
  <c r="AV95" i="1" s="1"/>
  <c r="AT95" i="1" s="1"/>
  <c r="BK702" i="2" l="1"/>
  <c r="J702" i="2" s="1"/>
  <c r="J124" i="2" s="1"/>
  <c r="J122" i="3"/>
  <c r="BE122" i="3" s="1"/>
  <c r="BK122" i="3"/>
  <c r="BK121" i="3" s="1"/>
  <c r="R151" i="2"/>
  <c r="BK151" i="2"/>
  <c r="J151" i="2" s="1"/>
  <c r="J30" i="2" s="1"/>
  <c r="AG95" i="1" s="1"/>
  <c r="AG94" i="1" s="1"/>
  <c r="AW94" i="1"/>
  <c r="AK30" i="1" s="1"/>
  <c r="W32" i="1"/>
  <c r="AX94" i="1"/>
  <c r="J33" i="3" l="1"/>
  <c r="AV96" i="1" s="1"/>
  <c r="AT96" i="1" s="1"/>
  <c r="F33" i="3"/>
  <c r="AZ96" i="1" s="1"/>
  <c r="AZ94" i="1" s="1"/>
  <c r="AV94" i="1" s="1"/>
  <c r="AK29" i="1" s="1"/>
  <c r="BK120" i="3"/>
  <c r="J121" i="3"/>
  <c r="J98" i="3" s="1"/>
  <c r="J39" i="2"/>
  <c r="J96" i="2"/>
  <c r="AN95" i="1"/>
  <c r="AT94" i="1" l="1"/>
  <c r="W29" i="1"/>
  <c r="J120" i="3"/>
  <c r="J97" i="3" s="1"/>
  <c r="BK119" i="3"/>
  <c r="J119" i="3" s="1"/>
  <c r="J30" i="3" l="1"/>
  <c r="J96" i="3"/>
  <c r="J39" i="3" l="1"/>
  <c r="AK26" i="1" l="1"/>
  <c r="AK35" i="1" s="1"/>
  <c r="AN94" i="1"/>
</calcChain>
</file>

<file path=xl/sharedStrings.xml><?xml version="1.0" encoding="utf-8"?>
<sst xmlns="http://schemas.openxmlformats.org/spreadsheetml/2006/main" count="8435" uniqueCount="2197">
  <si>
    <t>Export Komplet</t>
  </si>
  <si>
    <t/>
  </si>
  <si>
    <t>2.0</t>
  </si>
  <si>
    <t>ZAMOK</t>
  </si>
  <si>
    <t>False</t>
  </si>
  <si>
    <t>{a93e91cb-69bf-4f42-8e4c-d5d6d47df8c0}</t>
  </si>
  <si>
    <t>0,01</t>
  </si>
  <si>
    <t>21</t>
  </si>
  <si>
    <t>15</t>
  </si>
  <si>
    <t>REKAPITULACE STAVBY</t>
  </si>
  <si>
    <t>v ---  níže se nacházejí doplnkové a pomocné údaje k sestavám  --- v</t>
  </si>
  <si>
    <t>Návod na vyplnění</t>
  </si>
  <si>
    <t>0,001</t>
  </si>
  <si>
    <t>Kód:</t>
  </si>
  <si>
    <t>KulturnidumZabreh21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</si>
  <si>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</si>
  <si>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</si>
  <si>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Stavební úpravy a dostavba KD v Zábřehu - 02/2022 z 01/2019</t>
  </si>
  <si>
    <t>KSO:</t>
  </si>
  <si>
    <t>CC-CZ:</t>
  </si>
  <si>
    <t>Místo:</t>
  </si>
  <si>
    <t>Zábřeh</t>
  </si>
  <si>
    <t>Datum:</t>
  </si>
  <si>
    <t>24. 8. 2022</t>
  </si>
  <si>
    <t>Zadavatel:</t>
  </si>
  <si>
    <t>IČ:</t>
  </si>
  <si>
    <t>Město Zábřeh</t>
  </si>
  <si>
    <t>DIČ:</t>
  </si>
  <si>
    <t>Uchazeč:</t>
  </si>
  <si>
    <t>Vyplň údaj</t>
  </si>
  <si>
    <t>Projektant:</t>
  </si>
  <si>
    <t>BDA Architekti s.r.o.</t>
  </si>
  <si>
    <t>True</t>
  </si>
  <si>
    <t>Zpracovatel:</t>
  </si>
  <si>
    <t>Ing.P.Čoudek</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</si>
  <si>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</si>
  <si>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</si>
  <si>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</si>
  <si>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</si>
  <si>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</si>
  <si>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</si>
  <si>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</si>
  <si>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</si>
  <si>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</si>
  <si>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</si>
  <si>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</si>
  <si>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</si>
  <si>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</si>
  <si>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</si>
  <si>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</si>
  <si>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</si>
  <si>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</si>
  <si>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</si>
  <si>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</si>
  <si>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</si>
  <si>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</si>
  <si>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</si>
  <si>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</si>
  <si>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</si>
  <si>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</si>
  <si>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</si>
  <si>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</si>
  <si>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</si>
  <si>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</si>
  <si>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</si>
  <si>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</si>
  <si>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</si>
  <si>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</si>
  <si>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</si>
  <si>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</si>
  <si>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</si>
  <si>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</si>
  <si>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</si>
  <si>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</si>
  <si>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</si>
  <si>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</si>
  <si>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</si>
  <si>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</si>
  <si>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</si>
  <si>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</si>
  <si>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</si>
  <si>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1 Velky-sal-a-zazemi</t>
  </si>
  <si>
    <t>1.Etapa Rekonstrukce velkého sálu a zázemí</t>
  </si>
  <si>
    <t>STA</t>
  </si>
  <si>
    <t>1</t>
  </si>
  <si>
    <t>{117bb1b0-fdd4-481f-a3f4-5e2ace26bfa1}</t>
  </si>
  <si>
    <t>2</t>
  </si>
  <si>
    <t>{44fe2d80-58aa-4f21-886d-561168e0b9c8}</t>
  </si>
  <si>
    <t>KRYCÍ LIST SOUPISU PRACÍ</t>
  </si>
  <si>
    <t>Objekt:</t>
  </si>
  <si>
    <t>1 Velky-sal-a-zazemi - 1.Etapa Rekonstrukce velkého sálu a zázemí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</si>
  <si>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</si>
  <si>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</si>
  <si>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</si>
  <si>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</si>
  <si>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</si>
  <si>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</si>
  <si>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</si>
  <si>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</si>
  <si>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</si>
  <si>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</si>
  <si>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</si>
  <si>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</si>
  <si>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</si>
  <si>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</si>
  <si>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</si>
  <si>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</si>
  <si>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712 - Povlakové krytiny</t>
  </si>
  <si>
    <t xml:space="preserve">    713 - Izolace tepelné</t>
  </si>
  <si>
    <t xml:space="preserve">    714 - Akustická a protiotřesová opatření</t>
  </si>
  <si>
    <t xml:space="preserve">    721 - Zdravotechnika - vnitřní kanalizace</t>
  </si>
  <si>
    <t xml:space="preserve">    731 - Ústřední vytápění - kotelny</t>
  </si>
  <si>
    <t xml:space="preserve">    761 - Konstrukce prosvětlovací</t>
  </si>
  <si>
    <t xml:space="preserve">    762 - Konstrukce tesařské</t>
  </si>
  <si>
    <t xml:space="preserve">    763 - Konstrukce suché výstavby</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</si>
  <si>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</si>
  <si>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</si>
  <si>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</si>
  <si>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</si>
  <si>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</si>
  <si>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781 - Dokončovací práce - obklady</t>
  </si>
  <si>
    <t xml:space="preserve">    783 - Dokončovací práce - nátěry</t>
  </si>
  <si>
    <t xml:space="preserve">    784 - Dokončovací práce - malby</t>
  </si>
  <si>
    <t>M - Práce a dodávky M</t>
  </si>
  <si>
    <t xml:space="preserve">    21-M - Elektromontáže</t>
  </si>
  <si>
    <t xml:space="preserve">    23-M - Montáže SOZ</t>
  </si>
  <si>
    <t xml:space="preserve">    24-M - Montáže vzduchotechnických zařízení</t>
  </si>
  <si>
    <t xml:space="preserve">    43-M - Montáž ocelových konstrukcí</t>
  </si>
  <si>
    <t>VRN - Vedlejší rozpočtové náklady</t>
  </si>
  <si>
    <t xml:space="preserve">    VRN1 - Průzkumné, geodetické a projektové práce</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</si>
  <si>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</si>
  <si>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</si>
  <si>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</si>
  <si>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</si>
  <si>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</si>
  <si>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</si>
  <si>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</si>
  <si>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</si>
  <si>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</si>
  <si>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</si>
  <si>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</si>
  <si>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</si>
  <si>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</si>
  <si>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</si>
  <si>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</si>
  <si>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</si>
  <si>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</si>
  <si>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</si>
  <si>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</si>
  <si>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112101100R</t>
  </si>
  <si>
    <t>Kácení stromu, odřezání kmene, odstranění pařezu, přemístění a spálení větví</t>
  </si>
  <si>
    <t>kus</t>
  </si>
  <si>
    <t>4</t>
  </si>
  <si>
    <t>-257008351</t>
  </si>
  <si>
    <t>121101103</t>
  </si>
  <si>
    <t>Sejmutí ornice s přemístěním na vzdálenost do 250 m</t>
  </si>
  <si>
    <t>m3</t>
  </si>
  <si>
    <t>-901506556</t>
  </si>
  <si>
    <t>VV</t>
  </si>
  <si>
    <t>32,6*0,3</t>
  </si>
  <si>
    <t>3</t>
  </si>
  <si>
    <t>132112101</t>
  </si>
  <si>
    <t>Hloubení rýh š do 600 mm ručním nebo pneum nářadím v soudržných horninách tř. 1 a 2</t>
  </si>
  <si>
    <t>-65545098</t>
  </si>
  <si>
    <t>1,7*0,6*0,6</t>
  </si>
  <si>
    <t>162701105R</t>
  </si>
  <si>
    <t>Vodorovné přemístění ornice a zeminy a uložení na skládku</t>
  </si>
  <si>
    <t>915144049</t>
  </si>
  <si>
    <t>9,78+0,612</t>
  </si>
  <si>
    <t>5</t>
  </si>
  <si>
    <t>R</t>
  </si>
  <si>
    <t>180A0001</t>
  </si>
  <si>
    <t>Urovnání povrchu terénu kolem zámkové dlažby</t>
  </si>
  <si>
    <t>m2</t>
  </si>
  <si>
    <t>-667272365</t>
  </si>
  <si>
    <t>(21,7+1,5)*2*0,5</t>
  </si>
  <si>
    <t>Zakládání</t>
  </si>
  <si>
    <t>6</t>
  </si>
  <si>
    <t>270A2003</t>
  </si>
  <si>
    <t>Základy z betonu prostého tř. C 16/20 vč.podsypu tl.400mm</t>
  </si>
  <si>
    <t>-295708913</t>
  </si>
  <si>
    <t>0,2*0,6*1,7</t>
  </si>
  <si>
    <t>Svislé a kompletní konstrukce</t>
  </si>
  <si>
    <t>7</t>
  </si>
  <si>
    <t>310231051</t>
  </si>
  <si>
    <t>Zazdívka otvorů ve zdivu nadzákladovém plochy do 1 m2 cihlami keramickými děrovanými P15 tl 300 mm</t>
  </si>
  <si>
    <t>-1603913119</t>
  </si>
  <si>
    <t>"1.NP"1*1*2</t>
  </si>
  <si>
    <t>"1.14" 1*1</t>
  </si>
  <si>
    <t>"1.13" 1*1</t>
  </si>
  <si>
    <t>Součet</t>
  </si>
  <si>
    <t>8</t>
  </si>
  <si>
    <t>310231055</t>
  </si>
  <si>
    <t>Zazdívka otvorů ve zdivu nadzákladovém plochy do 4 m2 cihlami keramickými děrovanými P15 tl 300 mm</t>
  </si>
  <si>
    <t>1950627677</t>
  </si>
  <si>
    <t>"2.NP 2,15" 1,2*0,9+0,9*0,9</t>
  </si>
  <si>
    <t>9</t>
  </si>
  <si>
    <t>317121351</t>
  </si>
  <si>
    <t>Montáž ŽB překladů prefabrikovaných do rýh světlosti otvoru - 0.60</t>
  </si>
  <si>
    <t>785608324</t>
  </si>
  <si>
    <t>10</t>
  </si>
  <si>
    <t>317168014</t>
  </si>
  <si>
    <t>Překlad keramický plochý š 115 mm dl 1750 mm</t>
  </si>
  <si>
    <t>-1017266035</t>
  </si>
  <si>
    <t>"1.16"1</t>
  </si>
  <si>
    <t>11</t>
  </si>
  <si>
    <t>317168056</t>
  </si>
  <si>
    <t>Překlad vysoký keramický KP 7 dl 2250 mm</t>
  </si>
  <si>
    <t>-56053240</t>
  </si>
  <si>
    <t>12</t>
  </si>
  <si>
    <t>317944321</t>
  </si>
  <si>
    <t>Válcované nosníky do č.12 dodatečně osazované do připravených otvorů - překlady</t>
  </si>
  <si>
    <t>t</t>
  </si>
  <si>
    <t>-1809940687</t>
  </si>
  <si>
    <t>"I100"2,25*3*0,0084</t>
  </si>
  <si>
    <t>"2.15 I100" 2,9*2*0,0084</t>
  </si>
  <si>
    <t>13</t>
  </si>
  <si>
    <t>340231035</t>
  </si>
  <si>
    <t>Zazdívka otvorů v příčkách nebo stěnách plochy do 4 m2 z cihel 1.PP zazdívka otvoru</t>
  </si>
  <si>
    <t>-183001093</t>
  </si>
  <si>
    <t>"1.PP 0.60"5,98*1</t>
  </si>
  <si>
    <t>0,45*0,6*2</t>
  </si>
  <si>
    <t>14</t>
  </si>
  <si>
    <t>340238212</t>
  </si>
  <si>
    <t>Zazdívka otvorů v příčkách nebo stěnách plochy do 1 m2 cihlami plnými tl přes 100 mm, 1.PP otvory</t>
  </si>
  <si>
    <t>-1617570337</t>
  </si>
  <si>
    <t>0,9*0,2*2</t>
  </si>
  <si>
    <t>342244111</t>
  </si>
  <si>
    <t>Příčka z cihel keramických děrovaných 11,5 P10 na maltu M5 tloušťky 115 mm</t>
  </si>
  <si>
    <t>-961268096</t>
  </si>
  <si>
    <t>"1.NP sociální zařízení"</t>
  </si>
  <si>
    <t>(0,9+1,44+1,9*2+1,52+0,9+(0,295+1,38+0,255))*3,3</t>
  </si>
  <si>
    <t>"1.16" 1,93*3,3*2</t>
  </si>
  <si>
    <t>16</t>
  </si>
  <si>
    <t>342244121</t>
  </si>
  <si>
    <t xml:space="preserve">Příčka z cihel keramických děrovaných 14 P10 na maltu M5 tloušťky 140 mm </t>
  </si>
  <si>
    <t>1529146667</t>
  </si>
  <si>
    <t>"dozdívka čelní stěny šachty" 2,67*3,3+2,6*3,3</t>
  </si>
  <si>
    <t>"2.NP 2,15" (1,3+0,15+0,55+0,55*2+2,6)*3,32</t>
  </si>
  <si>
    <t>17</t>
  </si>
  <si>
    <t>342291111</t>
  </si>
  <si>
    <t>Ukotvení příček montážní polyuretanovou pěnou tl příčky do 100 mm</t>
  </si>
  <si>
    <t>m</t>
  </si>
  <si>
    <t>-2099526599</t>
  </si>
  <si>
    <t>(0,9+1,44+1,9*2+1,52+0,9+(0,295+1,38+0,255))</t>
  </si>
  <si>
    <t>"1.16" 3,3*2</t>
  </si>
  <si>
    <t>18</t>
  </si>
  <si>
    <t>342291112</t>
  </si>
  <si>
    <t>Ukotvení příček montážní polyuretanovou pěnou tl příčky přes 100 mm</t>
  </si>
  <si>
    <t>-1196473474</t>
  </si>
  <si>
    <t>"2.NP 2,15" (1,3+0,15+0,55+0,55*2+2,6)</t>
  </si>
  <si>
    <t>19</t>
  </si>
  <si>
    <t>342291121</t>
  </si>
  <si>
    <t>Ukotvení příček k cihelným konstrukcím plochými kotvami - dozdění čelní stěny šachty</t>
  </si>
  <si>
    <t>-1449142104</t>
  </si>
  <si>
    <t>3,3*4</t>
  </si>
  <si>
    <t>20</t>
  </si>
  <si>
    <t>346244381</t>
  </si>
  <si>
    <t>Plentování jednostranné v do 200 mm válcovaných nosníků cihlami</t>
  </si>
  <si>
    <t>-94714746</t>
  </si>
  <si>
    <t>"rám" (3,1*4)*0,1*2*2</t>
  </si>
  <si>
    <t>"I100"2,25*3*2*0,1</t>
  </si>
  <si>
    <t>"2.15 I100" 2,9*0,1*2</t>
  </si>
  <si>
    <t>"rám" (2,6+2,67)*0,1*2*2</t>
  </si>
  <si>
    <t>350A1202</t>
  </si>
  <si>
    <t>Překlady z ocelových válcovaných nosníků průřezu I, U nebo L výšky do 180 mm, vč.kapes a zaplentování - únikový východ</t>
  </si>
  <si>
    <t>-1768470685</t>
  </si>
  <si>
    <t>22</t>
  </si>
  <si>
    <t>350A12021</t>
  </si>
  <si>
    <t>Překlady z ocelových válcovaných nosníků průřezu I, U nebo L výšky do 280 mm, vč.kapes a zaplentování - okno do sálu</t>
  </si>
  <si>
    <t>1139869535</t>
  </si>
  <si>
    <t>23</t>
  </si>
  <si>
    <t>350A1203</t>
  </si>
  <si>
    <t>Překlady z ocelových válcovaných nosníků průřezu I, U nebo L výšky do 280 mm - 2x ocel.nosník I200 na maltové lože  m.2.15 ocelový rám</t>
  </si>
  <si>
    <t>-1555614788</t>
  </si>
  <si>
    <t>2,8*2</t>
  </si>
  <si>
    <t>Vodorovné konstrukce</t>
  </si>
  <si>
    <t>24</t>
  </si>
  <si>
    <t>411322424</t>
  </si>
  <si>
    <t>Stropy trámové nebo kazetové ze ŽB tř. C 25/30 - přestropení</t>
  </si>
  <si>
    <t>1324876974</t>
  </si>
  <si>
    <t>22*0,1</t>
  </si>
  <si>
    <t>25</t>
  </si>
  <si>
    <t>411361821</t>
  </si>
  <si>
    <t>Výztuž stropů betonářskou ocelí 10 505</t>
  </si>
  <si>
    <t>-220741167</t>
  </si>
  <si>
    <t>14*0,0012*7</t>
  </si>
  <si>
    <t>26</t>
  </si>
  <si>
    <t>411362021</t>
  </si>
  <si>
    <t>Výztuž stropů svařovanými sítěmi Kari</t>
  </si>
  <si>
    <t>-331988551</t>
  </si>
  <si>
    <t>21,8*0,0045</t>
  </si>
  <si>
    <t>27</t>
  </si>
  <si>
    <t>413232211</t>
  </si>
  <si>
    <t>Zazdívka zhlaví válcovaných nosníků v do 150 mm nosníky I100</t>
  </si>
  <si>
    <t>-656453274</t>
  </si>
  <si>
    <t>28</t>
  </si>
  <si>
    <t>413232221</t>
  </si>
  <si>
    <t>Zazdívka zhlaví válcovaných nosníků v do 300 mm - ocelový rám m 2.15</t>
  </si>
  <si>
    <t>2013798949</t>
  </si>
  <si>
    <t>Komunikace pozemní</t>
  </si>
  <si>
    <t>29</t>
  </si>
  <si>
    <t>500A1305</t>
  </si>
  <si>
    <t>Chodník ze zámkových betonových dlaždic tl 60mm jednobarevných podklad štěrkodrť tl 200 mm, vč.obrubníku</t>
  </si>
  <si>
    <t>-445118494</t>
  </si>
  <si>
    <t>Úpravy povrchů, podlahy a osazování výplní</t>
  </si>
  <si>
    <t>30</t>
  </si>
  <si>
    <t>612311121</t>
  </si>
  <si>
    <t>Vápenná omítka hladká jednovrstvá vnitřních stěn nanášená ručně</t>
  </si>
  <si>
    <t>646378028</t>
  </si>
  <si>
    <t>"1.14" 1,2*1,2*2</t>
  </si>
  <si>
    <t>"1.13" 1,2*1,2*2</t>
  </si>
  <si>
    <t>(0,9+1,44+1,9*2+1,52+0,9+(0,295+1,38+0,255))*3,3*2</t>
  </si>
  <si>
    <t>"2.NP 2,15" 1,2*0,9*2+0,9*0,9*2</t>
  </si>
  <si>
    <t>31</t>
  </si>
  <si>
    <t>612311131</t>
  </si>
  <si>
    <t>Potažení vnitřních stěn vápenným štukem tloušťky do 3 mm</t>
  </si>
  <si>
    <t>-294557929</t>
  </si>
  <si>
    <t>"1.PP 0.60"(5,98+0,97)*2*3,95</t>
  </si>
  <si>
    <t>5,98*3,95</t>
  </si>
  <si>
    <t>"1.NP 1.14" 1,2*1,2*2</t>
  </si>
  <si>
    <t>"sál" 92*2,65</t>
  </si>
  <si>
    <t xml:space="preserve">"1.NP sociální zařízení" </t>
  </si>
  <si>
    <t>"1.16" (1,7*2+3,05)*3,3</t>
  </si>
  <si>
    <t>"1.17" 1,93*3,3</t>
  </si>
  <si>
    <t>"1.18" (1,36+0,93)*2*3,3</t>
  </si>
  <si>
    <t>"1,19" (1,42+0,93)*2*2,7</t>
  </si>
  <si>
    <t>"1.20" (1,8+1,52)*2*2,7</t>
  </si>
  <si>
    <t>"1.21" (1,72+3,07+1,83+3,76)*2*3,3</t>
  </si>
  <si>
    <t>"1.22" (0,93+1,43)*2*3,3</t>
  </si>
  <si>
    <t>"1.23" (1,8+1,44)*2*2,7</t>
  </si>
  <si>
    <t>"1.24" (1,52+0,93)*2*2,7</t>
  </si>
  <si>
    <t>"1.25" (1,31+3,15+1,64+3,41)*2*3,3</t>
  </si>
  <si>
    <t>"2.15"24,7*3,51</t>
  </si>
  <si>
    <t>32</t>
  </si>
  <si>
    <t>612315401</t>
  </si>
  <si>
    <t xml:space="preserve">Oprava vnitřní vápenné hrubé omítky stěn v rozsahu plochy do 10% - tři strany sálu </t>
  </si>
  <si>
    <t>-1915340914</t>
  </si>
  <si>
    <t>422,1-146</t>
  </si>
  <si>
    <t>33</t>
  </si>
  <si>
    <t>612315402</t>
  </si>
  <si>
    <t>Oprava vnitřní vápenné hrubé omítky stěn v rozsahu plochy do 30%</t>
  </si>
  <si>
    <t>578556382</t>
  </si>
  <si>
    <t>"1.PP0.60" (0,97+5,98)*2*3,95</t>
  </si>
  <si>
    <t>"2.NP 2.15" 24,7*3,51</t>
  </si>
  <si>
    <t>34</t>
  </si>
  <si>
    <t>619991011R</t>
  </si>
  <si>
    <t>Zabednění barového a šatního pultu a následné odbednění</t>
  </si>
  <si>
    <t>-1275664007</t>
  </si>
  <si>
    <t>"šatní pult" (0,4+5,7+0,25)*(0,55+1,5*2)</t>
  </si>
  <si>
    <t>"barový pult" 4,8 "m2" +14,2*1,5</t>
  </si>
  <si>
    <t>35</t>
  </si>
  <si>
    <t>619995001</t>
  </si>
  <si>
    <t>Začištění omítek kolem oken, dveří, otvorů vnitřních i vnějších</t>
  </si>
  <si>
    <t>-1323276619</t>
  </si>
  <si>
    <t>"0.59 kolem otvorů ve stropě a zazděné zdi" (1,15+0,45)*2+ (2,3+0,45)*2+3,96*2</t>
  </si>
  <si>
    <t>"1.NP sál"(2*2+1,45)*2*6</t>
  </si>
  <si>
    <t>"1.33"(2*2+1,33)*2</t>
  </si>
  <si>
    <t>"1.NP venkovní" (2,3*2+1,7)*2</t>
  </si>
  <si>
    <t>"1.NP sál" (2*2+1,25)*2</t>
  </si>
  <si>
    <t>"sociálka" (2*2+0,6)*2*4+(2*2+0,8)*2</t>
  </si>
  <si>
    <t>"1.17" (2*2+1,45)*2</t>
  </si>
  <si>
    <t xml:space="preserve">"2.NP" </t>
  </si>
  <si>
    <t>"2.16" (2*2+0,7)*2+(0,9*4)*2+(1,5+0,9)*2</t>
  </si>
  <si>
    <t>"2.15"(0,53+0,60)*2*2</t>
  </si>
  <si>
    <t>"kabina zvukaře"(0,9+0,6+0,2)*2*2*2+(0,9+0,73+0,2)*2*2+(1,5+0,37+0,2)*2*2</t>
  </si>
  <si>
    <t>"0.60" (3.5+1*2)*2</t>
  </si>
  <si>
    <t>"2.15" (2,5+(0,8+0,2)*2)*2</t>
  </si>
  <si>
    <t>36</t>
  </si>
  <si>
    <t>619996115</t>
  </si>
  <si>
    <t>Ochrana podlahy obedněním</t>
  </si>
  <si>
    <t>-662981701</t>
  </si>
  <si>
    <t>92,9+158+29,5</t>
  </si>
  <si>
    <t>37</t>
  </si>
  <si>
    <t>619996135</t>
  </si>
  <si>
    <t>Ochrana konstrukcí nebo samostatných prvků obedněním - pulty</t>
  </si>
  <si>
    <t>490459095</t>
  </si>
  <si>
    <t>38</t>
  </si>
  <si>
    <t>629991011</t>
  </si>
  <si>
    <t>Zakrytí výplní otvorů a svislých ploch fólií přilepenou lepící páskou - dveřní otvory</t>
  </si>
  <si>
    <t>1087552864</t>
  </si>
  <si>
    <t>0,9*2*5+1,9*2</t>
  </si>
  <si>
    <t>"vchod"(1,1+1,86)*2*2,5</t>
  </si>
  <si>
    <t>39</t>
  </si>
  <si>
    <t>632451034</t>
  </si>
  <si>
    <t>Vyrovnávací potěr tl do 50 mm z MC 15 provedený v ploše 0.59+0.60+po vybouraných základech</t>
  </si>
  <si>
    <t>942734560</t>
  </si>
  <si>
    <t>"0.59+0.60" 96,6+5,8</t>
  </si>
  <si>
    <t>"1.PP" 1,38*1,23*(0,05)+1,38*1,15*(0,05)+1*1,1*(0,05)+1,3*1,05*(0,05)+1.09*1.26*(0,05)+1.6*1.08*(0,05)</t>
  </si>
  <si>
    <t>1.07*0.3*(0,05)+1.07*0.15*(0,05)+1.13*1.4*(0,05)+2*1.2*(0,05)</t>
  </si>
  <si>
    <t>"podlaha 1.25+1.21" 1,64*0,9*0,05+1,72*0,9*0,05</t>
  </si>
  <si>
    <t>40</t>
  </si>
  <si>
    <t>633811111</t>
  </si>
  <si>
    <t>Broušení nerovností betonových podlah do 2 mm - stržení šlemu místnost</t>
  </si>
  <si>
    <t>124038829</t>
  </si>
  <si>
    <t>41</t>
  </si>
  <si>
    <t>644941112</t>
  </si>
  <si>
    <t>Osazování ventilačních mřížek velikosti do 300 x 300 mm</t>
  </si>
  <si>
    <t>-1432686774</t>
  </si>
  <si>
    <t>42</t>
  </si>
  <si>
    <t>M</t>
  </si>
  <si>
    <t>55341412</t>
  </si>
  <si>
    <t>průvětrník mřížový s klapkami 150x300mm</t>
  </si>
  <si>
    <t>524973434</t>
  </si>
  <si>
    <t>43</t>
  </si>
  <si>
    <t>776121111</t>
  </si>
  <si>
    <t>Vodou ředitelná penetrace - 2 vrstvy</t>
  </si>
  <si>
    <t>388818224</t>
  </si>
  <si>
    <t>Ostatní konstrukce a práce-bourání</t>
  </si>
  <si>
    <t>44</t>
  </si>
  <si>
    <t>918243222</t>
  </si>
  <si>
    <t>Protihluková zástěna z panelů hliníkových odrazivých šířky přes 2 do 5 m výšky přes 1,5 do 2,5 m</t>
  </si>
  <si>
    <t>-2006668711</t>
  </si>
  <si>
    <t>(0,17+2,1*3+0,17)*1,75+1,7*1,75*2</t>
  </si>
  <si>
    <t>45</t>
  </si>
  <si>
    <t>944611111R</t>
  </si>
  <si>
    <t>Ochranná síť proti holubům</t>
  </si>
  <si>
    <t>-1816126615</t>
  </si>
  <si>
    <t>1,8*6,7</t>
  </si>
  <si>
    <t>46</t>
  </si>
  <si>
    <t>946112116</t>
  </si>
  <si>
    <t>Montáž pojízdných věží trubkových/dílcových š do 1,6 m dl do 3,2 m v do 6,6 m</t>
  </si>
  <si>
    <t>-1536674272</t>
  </si>
  <si>
    <t>47</t>
  </si>
  <si>
    <t>946112216</t>
  </si>
  <si>
    <t>Příplatek k pojízdným věžím š do 1,6 m dl do 3,2 m v do 6,6 m za první a ZKD den použití</t>
  </si>
  <si>
    <t>-983229689</t>
  </si>
  <si>
    <t>48</t>
  </si>
  <si>
    <t>946112816</t>
  </si>
  <si>
    <t>Demontáž pojízdných věží trubkových/dílcových š do 1,6 m dl do 3,2 m v do 6,6 m</t>
  </si>
  <si>
    <t>1955458131</t>
  </si>
  <si>
    <t>49</t>
  </si>
  <si>
    <t>949101112</t>
  </si>
  <si>
    <t>Lešení pomocné pro objekty pozemních staveb s lešeňovou podlahou v do 3,5 m zatížení do 150 kg/m2</t>
  </si>
  <si>
    <t>-602196423</t>
  </si>
  <si>
    <t>79+7,9</t>
  </si>
  <si>
    <t>50</t>
  </si>
  <si>
    <t>952901111</t>
  </si>
  <si>
    <t>Vyčištění budov bytové a občanské výstavby při výšce podlaží do 4 m</t>
  </si>
  <si>
    <t>-1277258662</t>
  </si>
  <si>
    <t>"1.PP"108</t>
  </si>
  <si>
    <t>"1.NP"760</t>
  </si>
  <si>
    <t>"2.NP"50</t>
  </si>
  <si>
    <t>51</t>
  </si>
  <si>
    <t>953962113</t>
  </si>
  <si>
    <t>Kotvy chemickým tmelem M 12 hl 80 mm do zdiva z plných cihel s vyvrtáním otvoru</t>
  </si>
  <si>
    <t>591561187</t>
  </si>
  <si>
    <t>3+2+3+2+3+2</t>
  </si>
  <si>
    <t>52</t>
  </si>
  <si>
    <t>953965121</t>
  </si>
  <si>
    <t xml:space="preserve">Kotevní šroub pro chemické kotvy M 12 </t>
  </si>
  <si>
    <t>-903681716</t>
  </si>
  <si>
    <t>53</t>
  </si>
  <si>
    <t>953999901</t>
  </si>
  <si>
    <t>Stavební přípomoce profesím</t>
  </si>
  <si>
    <t>kpl</t>
  </si>
  <si>
    <t>1557810385</t>
  </si>
  <si>
    <t>54</t>
  </si>
  <si>
    <t>961055111</t>
  </si>
  <si>
    <t>Bourání základů ze ŽB - 5 cm pod úroveň podlahy</t>
  </si>
  <si>
    <t>-1002494110</t>
  </si>
  <si>
    <t>"1.PP" 1,38*1,23*(0,25+0,05)+1,38*1,15*(0,15+0,05)+1*1,1*(0,35+0,05)+1,3*1,05*(0,13+0,05)+1.09*1.26*(0.87+0,05)+1.6*1.08*(0.13+0,05)</t>
  </si>
  <si>
    <t>1.07*0.3*(0.87+0,05)+1.07*0.15*(0.87+0,05)+1.13*1.4*(0.24+0,05)+2*1.2*(0.49+0,05)</t>
  </si>
  <si>
    <t>55</t>
  </si>
  <si>
    <t>962031132</t>
  </si>
  <si>
    <t>Bourání příček z cihel pálených na MVC tl do 100 mm - sociální zařízení</t>
  </si>
  <si>
    <t>462223184</t>
  </si>
  <si>
    <t>1,6*2,7+1,7*2,7+(0,9*2,7-0,6*2)*2</t>
  </si>
  <si>
    <t>"přizdívka WC" 0,95*1,2*2</t>
  </si>
  <si>
    <t>56</t>
  </si>
  <si>
    <t>962031133</t>
  </si>
  <si>
    <t xml:space="preserve">Bourání příček z cihel pálených na MVC tl do 150 mm </t>
  </si>
  <si>
    <t>-1837094832</t>
  </si>
  <si>
    <t>"2.15" 2,1*3,3</t>
  </si>
  <si>
    <t>"čelní stěna šachty 1.NP" 2,67*3,3+2,6*3,3</t>
  </si>
  <si>
    <t>57</t>
  </si>
  <si>
    <t>963042819</t>
  </si>
  <si>
    <t>Bourání schodišťových stupňů betonových zhotovených na místě, kompletní kce</t>
  </si>
  <si>
    <t>184465305</t>
  </si>
  <si>
    <t>1,3*5*2</t>
  </si>
  <si>
    <t>58</t>
  </si>
  <si>
    <t>964011351</t>
  </si>
  <si>
    <t>Vybourání ŽB překladů prefabrikovaných dl do 4 m hmotnosti do 250 kg/m - ke zpětnému osazení 0.60</t>
  </si>
  <si>
    <t>761339251</t>
  </si>
  <si>
    <t>3,4*0,35*0,2</t>
  </si>
  <si>
    <t>59</t>
  </si>
  <si>
    <t>964054111</t>
  </si>
  <si>
    <t>Bourání ŽB pásů průřezu do 0,36 m2 - nové dveře ve fasádě</t>
  </si>
  <si>
    <t>1024394846</t>
  </si>
  <si>
    <t>1,7*0,45*0,65</t>
  </si>
  <si>
    <t>60</t>
  </si>
  <si>
    <t>964073551</t>
  </si>
  <si>
    <t>Vybourání válcovaných nosníků ze zdiva cihelného dl přes 8 m hmotnosti přes 55 kg/m - stropní nosníky - odhad</t>
  </si>
  <si>
    <t>-1679182442</t>
  </si>
  <si>
    <t>9*25*0,018*1,1</t>
  </si>
  <si>
    <t>61</t>
  </si>
  <si>
    <t>967031132</t>
  </si>
  <si>
    <t>Přisekání rovných ostění v cihelném zdivu na MV nebo MVC po vybourání zárubní a otvorů</t>
  </si>
  <si>
    <t>389327134</t>
  </si>
  <si>
    <t>"1.NP"</t>
  </si>
  <si>
    <t>"1.NP sál"(2*2+1,45)*0,35*6</t>
  </si>
  <si>
    <t>"1.33"(2*2+1,33)*0,4</t>
  </si>
  <si>
    <t>"1.NP venkovní" (2,3*2+1,7)*0,25</t>
  </si>
  <si>
    <t>"1.NP sál" (2*2+1,25)*0,15</t>
  </si>
  <si>
    <t>"sociálka" (2*2+0,6)*0,1*4+(2*2+0,8)*0,1</t>
  </si>
  <si>
    <t>"1.17" (2*2+1,45)*0,15</t>
  </si>
  <si>
    <t>"2.16" (2*2+0,7)*0,15+(0,9*4)*0,3+(1,5+0,9)*0,3</t>
  </si>
  <si>
    <t>"2.15"(0,53+0,60)*2*0,15</t>
  </si>
  <si>
    <t>"kabina zvukaře"(0,9+0,6+0,2)*2*0,3*2+(0,9+0,73+0,2)*2*0,3+(1,5+0,37+0,2)*2*0,3</t>
  </si>
  <si>
    <t>"0.60" (3.5+1*2)*0,17</t>
  </si>
  <si>
    <t>"2.15" (2,5+(0,8+0,2)*2)*0,3</t>
  </si>
  <si>
    <t>62</t>
  </si>
  <si>
    <t>968062374</t>
  </si>
  <si>
    <t>Vybourání dřevěných rámů oken zdvojených včetně křídel pl do 1 m2</t>
  </si>
  <si>
    <t>519731128</t>
  </si>
  <si>
    <t>"2.NP"0,9*0,9+1,5*0,9</t>
  </si>
  <si>
    <t>63</t>
  </si>
  <si>
    <t>968072456</t>
  </si>
  <si>
    <t>Vybourání kovových dveřních zárubní pl přes 2 m2</t>
  </si>
  <si>
    <t>-1620461311</t>
  </si>
  <si>
    <t>"1.NP sál"(2*1,45)*6</t>
  </si>
  <si>
    <t>"1.33"(2*1,33)</t>
  </si>
  <si>
    <t>"1.NP venkovní" 2,3*1,7</t>
  </si>
  <si>
    <t>"1.NP sál" 2*1,25</t>
  </si>
  <si>
    <t>"sociálka" (2*0,6)*4+(2*0,8)</t>
  </si>
  <si>
    <t>"1.17" 2*1,45</t>
  </si>
  <si>
    <t>"2.16" 2*0,7+0,9*4</t>
  </si>
  <si>
    <t>64</t>
  </si>
  <si>
    <t>971033331</t>
  </si>
  <si>
    <t>Vybourání otvorů ve zdivu cihelném pl do 0,09 m2 na MVC nebo MV tl do 150 mm m.2,15</t>
  </si>
  <si>
    <t>1632015971</t>
  </si>
  <si>
    <t>"2.15"2</t>
  </si>
  <si>
    <t>65</t>
  </si>
  <si>
    <t>971033451</t>
  </si>
  <si>
    <t>Vybourání otvorů ve zdivu cihelném pl do 0,25 m2 na MVC nebo MV tl do 450 mm, 1.PP obvod.zdivo</t>
  </si>
  <si>
    <t>512541417</t>
  </si>
  <si>
    <t>"1.PP 0.60"2</t>
  </si>
  <si>
    <t>66</t>
  </si>
  <si>
    <t>971033531</t>
  </si>
  <si>
    <t>Vybourání otvorů ve zdivu cihelném pl do 1 m2 na MVC nebo MV tl do 150 mm</t>
  </si>
  <si>
    <t>265347988</t>
  </si>
  <si>
    <t>"2.15"0,53*0,6</t>
  </si>
  <si>
    <t>67</t>
  </si>
  <si>
    <t>971033541</t>
  </si>
  <si>
    <t>Vybourání otvorů ve zdivu cihelném pl do 1 m2 na MVC nebo MV tl do 300 mm</t>
  </si>
  <si>
    <t>743597913</t>
  </si>
  <si>
    <t>"kabina zvukaře"0,9*(0,6+0,2)*0,3*2+0,9*(0,73+0,2)*0,3+1,5*(0,37+0,2)*0,3</t>
  </si>
  <si>
    <t>68</t>
  </si>
  <si>
    <t>971033641</t>
  </si>
  <si>
    <t>Vybourání otvorů ve zdivu cihelném pl do 4 m2 na MVC nebo MV tl do 300 mm</t>
  </si>
  <si>
    <t>-699150423</t>
  </si>
  <si>
    <t>"0.60" 3.5*1*0,17</t>
  </si>
  <si>
    <t>"2.15" 2,5*(0,8+0,2)*0,3</t>
  </si>
  <si>
    <t>"vnější" 1,7*(2,1+0,2)*0,25</t>
  </si>
  <si>
    <t>69</t>
  </si>
  <si>
    <t>972055341</t>
  </si>
  <si>
    <t>Vybourání otvorů ve stropech z ŽB prefabrikátů pl do 0,25 m2 tl přes 120 mm, vč.začistění</t>
  </si>
  <si>
    <t>720000060</t>
  </si>
  <si>
    <t>70</t>
  </si>
  <si>
    <t>972055491</t>
  </si>
  <si>
    <t>Vybourání otvorů ve stropech z ŽB prefabrikátů pl do 1 m2 tl přes 120 mm, vč.začistění</t>
  </si>
  <si>
    <t>1690945980</t>
  </si>
  <si>
    <t>(1,15*0,45*0,3+2,3*0,45*0,3)*2</t>
  </si>
  <si>
    <t>71</t>
  </si>
  <si>
    <t>972055691</t>
  </si>
  <si>
    <t>Vybourání otvorů ve stropech z ŽB prefabrikátů pl do 4 m2 tl přes 120 mm, vč.začistění</t>
  </si>
  <si>
    <t>603241860</t>
  </si>
  <si>
    <t>1*1,3*0,3*2</t>
  </si>
  <si>
    <t>72</t>
  </si>
  <si>
    <t>973031324</t>
  </si>
  <si>
    <t>Vysekání kapes ve zdivu cihelném na MV nebo MVC pl do 0,10 m2 hl do 150 mm</t>
  </si>
  <si>
    <t>-1595862497</t>
  </si>
  <si>
    <t>4*2</t>
  </si>
  <si>
    <t>"vstup provizorní" 2</t>
  </si>
  <si>
    <t>"překlady nad oknem" 2</t>
  </si>
  <si>
    <t>73</t>
  </si>
  <si>
    <t>975021211</t>
  </si>
  <si>
    <t>Podchycení nadzákladového zdiva pod stropem tl zdiva do 450 mm, 1.PP</t>
  </si>
  <si>
    <t>-819131565</t>
  </si>
  <si>
    <t>4,5*3</t>
  </si>
  <si>
    <t>74</t>
  </si>
  <si>
    <t>977211111</t>
  </si>
  <si>
    <t>Řezání stěnovou pilou ŽB kcí s výztuží průměru do 16 mm hl do 200 mm -odřezávání čelní zdi šachty</t>
  </si>
  <si>
    <t>422910949</t>
  </si>
  <si>
    <t>3,3*2+3,3*2</t>
  </si>
  <si>
    <t>75</t>
  </si>
  <si>
    <t>977211112</t>
  </si>
  <si>
    <t>Řezání pilou ŽB stropních kcí s výztuží průměru do 16 mm hl do 350 mm</t>
  </si>
  <si>
    <t>1411161827</t>
  </si>
  <si>
    <t>"prostup stropních konstrukcí" 2,67+2,6</t>
  </si>
  <si>
    <t>76</t>
  </si>
  <si>
    <t>978059541</t>
  </si>
  <si>
    <t>Odsekání a odebrání obkladů stěn z vnitřních obkládaček plochy přes 1 m2</t>
  </si>
  <si>
    <t>-187062832</t>
  </si>
  <si>
    <t>"sociální zařízení" (1,52*2+0,93)*2,02+(0,69+0,75+0,93)*2,02+(0,75+0,77+0,93)*2,02+(1,42*2+0,93)*2,02</t>
  </si>
  <si>
    <t xml:space="preserve">"prostupy střešních konstrukccí" </t>
  </si>
  <si>
    <t>(1,15+0,45)*2+(2,3+0,45)*2</t>
  </si>
  <si>
    <t>(1+1,3)*2*2</t>
  </si>
  <si>
    <t>77</t>
  </si>
  <si>
    <t>978059641</t>
  </si>
  <si>
    <t>Odsekání a odebrání obkladů stěn z vnějších obkládaček plochy přes 1 m2</t>
  </si>
  <si>
    <t>2104280365</t>
  </si>
  <si>
    <t>0,6*1,7</t>
  </si>
  <si>
    <t>997</t>
  </si>
  <si>
    <t>Přesun sutě</t>
  </si>
  <si>
    <t>78</t>
  </si>
  <si>
    <t>997013152R</t>
  </si>
  <si>
    <t xml:space="preserve">Vnitrostaveništní doprava suti a vybouraných hmot </t>
  </si>
  <si>
    <t>-1064858677</t>
  </si>
  <si>
    <t>79</t>
  </si>
  <si>
    <t>997013501R</t>
  </si>
  <si>
    <t>Odvoz suti a vybouraných hmot na skládku</t>
  </si>
  <si>
    <t>-1270561641</t>
  </si>
  <si>
    <t>80</t>
  </si>
  <si>
    <t>997013831</t>
  </si>
  <si>
    <t>Poplatek za uložení stavebního směsného odpadu na skládce (skládkovné)</t>
  </si>
  <si>
    <t>1149974590</t>
  </si>
  <si>
    <t>998</t>
  </si>
  <si>
    <t>Přesun hmot</t>
  </si>
  <si>
    <t>81</t>
  </si>
  <si>
    <t>998011003</t>
  </si>
  <si>
    <t>Přesun hmot pro budovy zděné v do 24 m</t>
  </si>
  <si>
    <t>80159705</t>
  </si>
  <si>
    <t>PSV</t>
  </si>
  <si>
    <t>Práce a dodávky PSV</t>
  </si>
  <si>
    <t>712</t>
  </si>
  <si>
    <t>Povlakové krytiny</t>
  </si>
  <si>
    <t>82</t>
  </si>
  <si>
    <t>712300832</t>
  </si>
  <si>
    <t>Odstranění povlakové krytiny střech do 10° vícevrstvé</t>
  </si>
  <si>
    <t>-731929936</t>
  </si>
  <si>
    <t>1,7*1,4*4</t>
  </si>
  <si>
    <t>1,8*6,6</t>
  </si>
  <si>
    <t>83</t>
  </si>
  <si>
    <t>712311101</t>
  </si>
  <si>
    <t>Provedení povlakové krytiny střech do 10° za studena lakem penetračním nebo asfaltovým</t>
  </si>
  <si>
    <t>528482732</t>
  </si>
  <si>
    <t>15,12</t>
  </si>
  <si>
    <t>3,17*1+1,1*1,1*2</t>
  </si>
  <si>
    <t>84</t>
  </si>
  <si>
    <t>11163150</t>
  </si>
  <si>
    <t>lak penetrační asfaltový</t>
  </si>
  <si>
    <t>-1394104335</t>
  </si>
  <si>
    <t>20,71*0,0003 'Přepočtené koeficientem množství</t>
  </si>
  <si>
    <t>85</t>
  </si>
  <si>
    <t>712363001</t>
  </si>
  <si>
    <t>Provedení povlakové krytiny střech do 10°  rozvinutím a natažením v ploše 2x</t>
  </si>
  <si>
    <t>172353928</t>
  </si>
  <si>
    <t>15,12*2</t>
  </si>
  <si>
    <t>(1,1*1,1*2+3,17*1)*2</t>
  </si>
  <si>
    <t>86</t>
  </si>
  <si>
    <t>62857001</t>
  </si>
  <si>
    <t>pás asfaltový samolepicí modifikovaný SBS tl 4,6mm s vložkou kombinovanou z různých materiálů a hrubozrnným břidličným posypem na horním povrchu</t>
  </si>
  <si>
    <t>-549128274</t>
  </si>
  <si>
    <t>20,71*1,15 'Přepočtené koeficientem množství</t>
  </si>
  <si>
    <t>87</t>
  </si>
  <si>
    <t>62853001</t>
  </si>
  <si>
    <t>pás asfaltový samolepicí modifikovaný SBS tl 4mm s vložkou ze skleněné tkaniny se spalitelnou fólií nebo jemnozrnný minerálním posypem nebo textilií na horním povrchu</t>
  </si>
  <si>
    <t>1771608229</t>
  </si>
  <si>
    <t>88</t>
  </si>
  <si>
    <t>712741559</t>
  </si>
  <si>
    <t>Provedení povlakové krytiny střech zesílením pásy přitavením NAIP š 330 mm</t>
  </si>
  <si>
    <t>589107806</t>
  </si>
  <si>
    <t>(1,4+1,7)*2*4</t>
  </si>
  <si>
    <t>89</t>
  </si>
  <si>
    <t>-154368090</t>
  </si>
  <si>
    <t>30,39*0,37 'Přepočtené koeficientem množství</t>
  </si>
  <si>
    <t>90</t>
  </si>
  <si>
    <t>712931910R</t>
  </si>
  <si>
    <t>Provedení údržby průniků povlakové krytiny montážní pěnou</t>
  </si>
  <si>
    <t>839908697</t>
  </si>
  <si>
    <t>91</t>
  </si>
  <si>
    <t>998712202</t>
  </si>
  <si>
    <t>Přesun hmot procentní pro krytiny povlakové v objektech v do 12 m</t>
  </si>
  <si>
    <t>%</t>
  </si>
  <si>
    <t>-1952803202</t>
  </si>
  <si>
    <t>713</t>
  </si>
  <si>
    <t>Izolace tepelné</t>
  </si>
  <si>
    <t>92</t>
  </si>
  <si>
    <t>713111111</t>
  </si>
  <si>
    <t>Montáž izolace tepelné vrchem stropů volně kladenými rohožemi, pásy, dílci, deskami - pod překlad</t>
  </si>
  <si>
    <t>-624912395</t>
  </si>
  <si>
    <t>2,25*0,21</t>
  </si>
  <si>
    <t>93</t>
  </si>
  <si>
    <t>63148101</t>
  </si>
  <si>
    <t>deska tepelně izolační minerální univerzální λ=0,038-0,039 tl 50mm</t>
  </si>
  <si>
    <t>-2036884513</t>
  </si>
  <si>
    <t>0,473*1,02 'Přepočtené koeficientem množství</t>
  </si>
  <si>
    <t>94</t>
  </si>
  <si>
    <t>713140823</t>
  </si>
  <si>
    <t>Odstranění tepelné izolace střech nadstřešní volně kladené z polystyrenu tl přes 100 mm</t>
  </si>
  <si>
    <t>-1305488041</t>
  </si>
  <si>
    <t>9,52+1,8*6,6</t>
  </si>
  <si>
    <t>95</t>
  </si>
  <si>
    <t>713141131</t>
  </si>
  <si>
    <t>Montáž izolace tepelné střech plochých lepené za studena plně 1 vrstva rohoží, pásů, dílců, desek</t>
  </si>
  <si>
    <t>-1504590656</t>
  </si>
  <si>
    <t>(1,3+0,2*2+1)*2*0,7*4</t>
  </si>
  <si>
    <t>1,1*1,1*2+3,17*1</t>
  </si>
  <si>
    <t>96</t>
  </si>
  <si>
    <t>28372321</t>
  </si>
  <si>
    <t>deska EPS 100 pro trvalé zatížení v tlaku (max. 2000 kg/m2) tl 200mm</t>
  </si>
  <si>
    <t>386012243</t>
  </si>
  <si>
    <t>20,71*1,02 'Přepočtené koeficientem množství</t>
  </si>
  <si>
    <t>97</t>
  </si>
  <si>
    <t>713141211</t>
  </si>
  <si>
    <t>Montáž izolace tepelné střech plochých volně položené spádový klín</t>
  </si>
  <si>
    <t>-245099801</t>
  </si>
  <si>
    <t>(1,7+1,4)*2*4</t>
  </si>
  <si>
    <t>98</t>
  </si>
  <si>
    <t>63152005</t>
  </si>
  <si>
    <t>klín atikový přechodný minerální plochých střech tl.50 x 50 mm</t>
  </si>
  <si>
    <t>-703320044</t>
  </si>
  <si>
    <t>24,8*1,05 'Přepočtené koeficientem množství</t>
  </si>
  <si>
    <t>99</t>
  </si>
  <si>
    <t>998713202</t>
  </si>
  <si>
    <t>Přesun hmot procentní pro izolace tepelné v objektech v do 12 m</t>
  </si>
  <si>
    <t>-631987010</t>
  </si>
  <si>
    <t>714</t>
  </si>
  <si>
    <t>Akustická a protiotřesová opatření</t>
  </si>
  <si>
    <t>100</t>
  </si>
  <si>
    <t>714120801R</t>
  </si>
  <si>
    <t>Demontáž akustických minerálních podstropních zavěšených panelů, vč.roštu</t>
  </si>
  <si>
    <t>686688015</t>
  </si>
  <si>
    <t>101</t>
  </si>
  <si>
    <t>714120811</t>
  </si>
  <si>
    <t>Demontáž akustických minerálních stěnových panelů, vč.roštu</t>
  </si>
  <si>
    <t>1309798316</t>
  </si>
  <si>
    <t>"sál"149*2+(105,5-49)+(17,1*5,2)-(1,45*2*6)</t>
  </si>
  <si>
    <t>"1,04"(0,7*0,3)*8</t>
  </si>
  <si>
    <t>102</t>
  </si>
  <si>
    <t>714120899R</t>
  </si>
  <si>
    <t>Akustika (viz.samostatný rozpočet)</t>
  </si>
  <si>
    <t>-1408575218</t>
  </si>
  <si>
    <t>103</t>
  </si>
  <si>
    <t>714451001</t>
  </si>
  <si>
    <t>Montáž antivibračních rohoží z korku volně položených vodorovně nebo svisle</t>
  </si>
  <si>
    <t>-130159499</t>
  </si>
  <si>
    <t>1,1*0,3*6*2</t>
  </si>
  <si>
    <t>104</t>
  </si>
  <si>
    <t>61155335R</t>
  </si>
  <si>
    <t>podložka izolační korek 5mm</t>
  </si>
  <si>
    <t>1590946873</t>
  </si>
  <si>
    <t>3,96*1,05 'Přepočtené koeficientem množství</t>
  </si>
  <si>
    <t>105</t>
  </si>
  <si>
    <t>998714202</t>
  </si>
  <si>
    <t>Přesun hmot procentní pro akustická a protiotřesová opatření v objektech v do 12 m</t>
  </si>
  <si>
    <t>-869073932</t>
  </si>
  <si>
    <t>721</t>
  </si>
  <si>
    <t>Zdravotechnika - vnitřní kanalizace</t>
  </si>
  <si>
    <t>106</t>
  </si>
  <si>
    <t>721100000</t>
  </si>
  <si>
    <t>ZTI (vnitřní kanalizace, vodovod, plynovod, zařizovací předměty) (viz.samostatný rozpočet)</t>
  </si>
  <si>
    <t>soubor</t>
  </si>
  <si>
    <t>315764243</t>
  </si>
  <si>
    <t>731</t>
  </si>
  <si>
    <t>Ústřední vytápění - kotelny</t>
  </si>
  <si>
    <t>107</t>
  </si>
  <si>
    <t>7311</t>
  </si>
  <si>
    <t>Ústřední vytápění (viz.samostatný rozpočet)</t>
  </si>
  <si>
    <t>-1941361969</t>
  </si>
  <si>
    <t>761</t>
  </si>
  <si>
    <t>Konstrukce prosvětlovací</t>
  </si>
  <si>
    <t>108</t>
  </si>
  <si>
    <t>761A9201</t>
  </si>
  <si>
    <t>Parapetní vnitřní deska šířky do 30 cm - před oknem zvukaře</t>
  </si>
  <si>
    <t>-652402142</t>
  </si>
  <si>
    <t>762</t>
  </si>
  <si>
    <t>Konstrukce tesařské</t>
  </si>
  <si>
    <t>109</t>
  </si>
  <si>
    <t>762231811</t>
  </si>
  <si>
    <t>Demontáž obložení schodišťových stupňů a podstupnic</t>
  </si>
  <si>
    <t>-740991476</t>
  </si>
  <si>
    <t>1,18*5*2</t>
  </si>
  <si>
    <t>110</t>
  </si>
  <si>
    <t>762521924</t>
  </si>
  <si>
    <t>Vyřezání části podlahy z prken tl do 32 mm bez polštářů plochy jednotlivě přes 4 m2 - oprava 1.13 a 1.15</t>
  </si>
  <si>
    <t>-241278730</t>
  </si>
  <si>
    <t>(171,1+96,4)/0,2 "šířka prkna -10%" *0,1</t>
  </si>
  <si>
    <t>111</t>
  </si>
  <si>
    <t>762522813R</t>
  </si>
  <si>
    <t>Demontáž orchestřiště</t>
  </si>
  <si>
    <t>1334713676</t>
  </si>
  <si>
    <t>1,6*16,9</t>
  </si>
  <si>
    <t>112</t>
  </si>
  <si>
    <t>762512811</t>
  </si>
  <si>
    <t>Demontáž kce podkladového podlahového roštu</t>
  </si>
  <si>
    <t>-24648129</t>
  </si>
  <si>
    <t>113</t>
  </si>
  <si>
    <t>762523925</t>
  </si>
  <si>
    <t>Doplnění části podlah hoblovanými prkny tl do 32 mm plochy jednotlivě do 8 m2 - oprava 1.13 a 1.15</t>
  </si>
  <si>
    <t>-155181372</t>
  </si>
  <si>
    <t>(171,1+96,4)*0,1</t>
  </si>
  <si>
    <t>114</t>
  </si>
  <si>
    <t>762526811</t>
  </si>
  <si>
    <t>Demontáž podlah z desek</t>
  </si>
  <si>
    <t>-1100986760</t>
  </si>
  <si>
    <t>"2.15" 6,75*1,5+1,5*0,3</t>
  </si>
  <si>
    <t>115</t>
  </si>
  <si>
    <t>762810016R</t>
  </si>
  <si>
    <t>Pomocné roznášecí desky z fošen tl.4cm nebo OSB desek tl.22mm při bourání otvorů do stropní kce</t>
  </si>
  <si>
    <t>1804063445</t>
  </si>
  <si>
    <t>116</t>
  </si>
  <si>
    <t>762841811R</t>
  </si>
  <si>
    <t>Demontáž podbíjení obkladů stropů z fošen tl do 50 mm, vč.roštu</t>
  </si>
  <si>
    <t>1485095794</t>
  </si>
  <si>
    <t>117</t>
  </si>
  <si>
    <t>998762202</t>
  </si>
  <si>
    <t>Přesun hmot procentní pro kce tesařské v objektech v do 12 m</t>
  </si>
  <si>
    <t>-198401698</t>
  </si>
  <si>
    <t>763</t>
  </si>
  <si>
    <t>Konstrukce suché výstavby</t>
  </si>
  <si>
    <t>118</t>
  </si>
  <si>
    <t>763111421</t>
  </si>
  <si>
    <t>SDK příčka tl 100 mm profil CW+UW 50 desky 2xDF 12,5 TI 60 mm EI 90 Rw 50 dB</t>
  </si>
  <si>
    <t>1211605835</t>
  </si>
  <si>
    <t>"1.04a" (0,4+0,25+3,51)*(3,05+0,25)</t>
  </si>
  <si>
    <t>119</t>
  </si>
  <si>
    <t>763121411</t>
  </si>
  <si>
    <t xml:space="preserve">SDK stěna předsazená </t>
  </si>
  <si>
    <t>525257831</t>
  </si>
  <si>
    <t>"1.04" (1,16+6,65+4,8+5,93+2,68+0,35*2+0,5+1,57+0,7*2+2,65+3,62+0,7*2+2,6+4,34)*3,35-(1,45*2*6)</t>
  </si>
  <si>
    <t>(1,97+0,1)*3,35</t>
  </si>
  <si>
    <t>"překlad" (0,58+1,45+0,55+0,93+0,52+5,48+0,52+1,16)*(0,25*2+0,55)</t>
  </si>
  <si>
    <t>5,95+(0,25*2+0,55)</t>
  </si>
  <si>
    <t>"2.15" 3,59*3,51-2,5*0,8</t>
  </si>
  <si>
    <t>(1,16+6,65+4,8)*3,05-0,8*2*3</t>
  </si>
  <si>
    <t>120</t>
  </si>
  <si>
    <t>763121611R</t>
  </si>
  <si>
    <t>Montáž a dodávka nosné konstrukce z profilů CW 100 stěna předsazená, s ukotvením po cca 1,5m - sál u sloupů</t>
  </si>
  <si>
    <t>-250208687</t>
  </si>
  <si>
    <t>6*6,1*4</t>
  </si>
  <si>
    <t>121</t>
  </si>
  <si>
    <t>763121714</t>
  </si>
  <si>
    <t>SDK stěna předsazená základní penetrační nátěr</t>
  </si>
  <si>
    <t>-1977604315</t>
  </si>
  <si>
    <t>122</t>
  </si>
  <si>
    <t>763121811</t>
  </si>
  <si>
    <t>Demontáž obložení stěn</t>
  </si>
  <si>
    <t>1867445207</t>
  </si>
  <si>
    <t>"1.NP 1.04"</t>
  </si>
  <si>
    <t>(5,93+2,68+0,35*2+0,5+1,57+0,7*2+2,65+3,62+0,7*2+2,6+4,34+1,97)*3,05-(1,45*2*6)</t>
  </si>
  <si>
    <t>"1.20+1.23" (1,64+0,87)*3,3+(1,72+0,87)*3,3</t>
  </si>
  <si>
    <t>123</t>
  </si>
  <si>
    <t>763131411</t>
  </si>
  <si>
    <t>SDK podhled desky 1xA 12,5 bez TI dvouvrstvá spodní kce profil CD+UD</t>
  </si>
  <si>
    <t>-2069063898</t>
  </si>
  <si>
    <t>1,3+1,3+1,5+1,3+1,4+1,4</t>
  </si>
  <si>
    <t>"2.15"21,6</t>
  </si>
  <si>
    <t>124</t>
  </si>
  <si>
    <t>763131714</t>
  </si>
  <si>
    <t>SDK podhled základní penetrační nátěr</t>
  </si>
  <si>
    <t>57169404</t>
  </si>
  <si>
    <t>125</t>
  </si>
  <si>
    <t>763131831</t>
  </si>
  <si>
    <t>Demontáž obložení stropu</t>
  </si>
  <si>
    <t>606806412</t>
  </si>
  <si>
    <t>"1.NP 1.04"10,2+7,6</t>
  </si>
  <si>
    <t>126</t>
  </si>
  <si>
    <t>998763201</t>
  </si>
  <si>
    <t>Přesun hmot procentní pro dřevostavby v objektech v do 12 m</t>
  </si>
  <si>
    <t>-2049998732</t>
  </si>
  <si>
    <t>766</t>
  </si>
  <si>
    <t>Konstrukce truhlářské</t>
  </si>
  <si>
    <t>127</t>
  </si>
  <si>
    <t>766001100</t>
  </si>
  <si>
    <t>D0.01+04 Jednokřídlé interiérové 900/1970, zárubeň, kování, práh, EI30DP3+C</t>
  </si>
  <si>
    <t>534115444</t>
  </si>
  <si>
    <t>128</t>
  </si>
  <si>
    <t>766001200</t>
  </si>
  <si>
    <t>D0.02 Jednokřídlé interiérové 600/1970, zárubeň, kování, práh, EI30DP3+C</t>
  </si>
  <si>
    <t>613457805</t>
  </si>
  <si>
    <t>129</t>
  </si>
  <si>
    <t>766001220</t>
  </si>
  <si>
    <t>D0.03 Dvoukřídlové asymetrické interiérové 1300/1970, zárubeň, kování, práh, EI30DP3+C</t>
  </si>
  <si>
    <t>-1460620095</t>
  </si>
  <si>
    <t>130</t>
  </si>
  <si>
    <t>766001300</t>
  </si>
  <si>
    <t>D0.05 Jednokřídlé interiérové 800/1970, zárubeň, kování, práh, EI30DP3+C</t>
  </si>
  <si>
    <t>2048896778</t>
  </si>
  <si>
    <t>131</t>
  </si>
  <si>
    <t>766002000</t>
  </si>
  <si>
    <t>D1.01-06 Stávající dveře, doplnit panikové kování, horizontální madlo</t>
  </si>
  <si>
    <t>-823829289</t>
  </si>
  <si>
    <t>132</t>
  </si>
  <si>
    <t>766003000</t>
  </si>
  <si>
    <t>D1.07-12 Dvoukřídlové interiérové 1450/1970, zárubeň, kování, práh, napojeny na eps, motoricky otevírané</t>
  </si>
  <si>
    <t>-558287743</t>
  </si>
  <si>
    <t>133</t>
  </si>
  <si>
    <t>766004000</t>
  </si>
  <si>
    <t>D1.13 Dvoukřídlové asymetrické interiérové 1500/2000, zárubeň, kování, práh</t>
  </si>
  <si>
    <t>347664533</t>
  </si>
  <si>
    <t>134</t>
  </si>
  <si>
    <t>766005000</t>
  </si>
  <si>
    <t>D1.14 Dvoukřídlové asymetrické interiérové 1280/1970, zárubeň, kování, práh</t>
  </si>
  <si>
    <t>-1439700503</t>
  </si>
  <si>
    <t>135</t>
  </si>
  <si>
    <t>766006000</t>
  </si>
  <si>
    <t>D1.15 Dvoukřídlové asymetrické interiérové 1280/1970, zárubeň, kování, práh, EI30DP3+C</t>
  </si>
  <si>
    <t>-738758379</t>
  </si>
  <si>
    <t>136</t>
  </si>
  <si>
    <t>766007000</t>
  </si>
  <si>
    <t>D1.16+17+22 Jednokřídlé interiérové 800/1970, nátěr zárubeň, kování, práh</t>
  </si>
  <si>
    <t>472110354</t>
  </si>
  <si>
    <t>137</t>
  </si>
  <si>
    <t>766008000</t>
  </si>
  <si>
    <t>D1.23 Jednokřídlé interiérové 800/1970, zárubeň, kování, práh</t>
  </si>
  <si>
    <t>297287865</t>
  </si>
  <si>
    <t>138</t>
  </si>
  <si>
    <t>766009000</t>
  </si>
  <si>
    <t>D1.18-21 Jednokřídlé interiérové 700/1970, zárubeň, kování, práh</t>
  </si>
  <si>
    <t>441257710</t>
  </si>
  <si>
    <t>139</t>
  </si>
  <si>
    <t>766010000</t>
  </si>
  <si>
    <t>D1.24 Jednokřídlé interiérové 800/1970, zárubeň, kování, práh, EW30DP3+C+Sm</t>
  </si>
  <si>
    <t>1360415955</t>
  </si>
  <si>
    <t>140</t>
  </si>
  <si>
    <t>766011000</t>
  </si>
  <si>
    <t>D1.25 Jednokřídlé interiérové 1000/1970, zárubeň, kování, práh, EI30DP3+C</t>
  </si>
  <si>
    <t>-1475426244</t>
  </si>
  <si>
    <t>141</t>
  </si>
  <si>
    <t>766011100</t>
  </si>
  <si>
    <t>D1.26 Jednokřídlé interiérové 900/1970, nátěr zárubeň, kování, práh</t>
  </si>
  <si>
    <t>-1857294875</t>
  </si>
  <si>
    <t>142</t>
  </si>
  <si>
    <t>766011200</t>
  </si>
  <si>
    <t>D1.27 Jednokřídlé interiérové 600/1970, nátěr zárubeň, kování, práh</t>
  </si>
  <si>
    <t>-298689024</t>
  </si>
  <si>
    <t>143</t>
  </si>
  <si>
    <t>766014000</t>
  </si>
  <si>
    <t>D2.01 Jednokřídlé interiérové 800/1970, zárubeň, kování, práh, EI30DP3+C</t>
  </si>
  <si>
    <t>-1304124296</t>
  </si>
  <si>
    <t>144</t>
  </si>
  <si>
    <t>766015000</t>
  </si>
  <si>
    <t>D2.02+04 Jednokřídlé interiérové 800/1970, nátěr zárubeň, kování</t>
  </si>
  <si>
    <t>-2108994350</t>
  </si>
  <si>
    <t>145</t>
  </si>
  <si>
    <t>766016000</t>
  </si>
  <si>
    <t>D2.03 Jednokřídlé interiérové 600/1970, nátěr zárubeň, kování</t>
  </si>
  <si>
    <t>-1156048775</t>
  </si>
  <si>
    <t>146</t>
  </si>
  <si>
    <t>766411821R</t>
  </si>
  <si>
    <t>Demontáž obložení pod podiem , vč.roštu</t>
  </si>
  <si>
    <t>-394663783</t>
  </si>
  <si>
    <t>1,2*16,7</t>
  </si>
  <si>
    <t>147</t>
  </si>
  <si>
    <t>766691911</t>
  </si>
  <si>
    <t>Vyvěšení nebo zavěšení dřevěných křídel oken pl do 1,5 m2</t>
  </si>
  <si>
    <t>2015825179</t>
  </si>
  <si>
    <t>"2.NP"4</t>
  </si>
  <si>
    <t>148</t>
  </si>
  <si>
    <t>766691914</t>
  </si>
  <si>
    <t>Vyvěšení nebo zavěšení dřevěných křídel dveří pl do 2 m2</t>
  </si>
  <si>
    <t>1226635319</t>
  </si>
  <si>
    <t>"1.NP sál"6*2</t>
  </si>
  <si>
    <t>"1.33"1</t>
  </si>
  <si>
    <t>"1.NP sál"2</t>
  </si>
  <si>
    <t>"sociálka" 8</t>
  </si>
  <si>
    <t>"1.17" 2</t>
  </si>
  <si>
    <t>"1.02+1.04+1.04b" 5</t>
  </si>
  <si>
    <t>"2.16" 5</t>
  </si>
  <si>
    <t>"1.PP 0.5"1</t>
  </si>
  <si>
    <t>149</t>
  </si>
  <si>
    <t>766825821R</t>
  </si>
  <si>
    <t>Demontáž části pultu</t>
  </si>
  <si>
    <t>-2065260298</t>
  </si>
  <si>
    <t>150</t>
  </si>
  <si>
    <t>766825822R</t>
  </si>
  <si>
    <t>Zkrácení stávajícího šatního pultu</t>
  </si>
  <si>
    <t>-112098588</t>
  </si>
  <si>
    <t>151</t>
  </si>
  <si>
    <t>998766202</t>
  </si>
  <si>
    <t>Přesun hmot procentní pro konstrukce truhlářské v objektech v do 12 m</t>
  </si>
  <si>
    <t>-1844862661</t>
  </si>
  <si>
    <t>767</t>
  </si>
  <si>
    <t>Konstrukce zámečnické</t>
  </si>
  <si>
    <t>152</t>
  </si>
  <si>
    <t>767610010</t>
  </si>
  <si>
    <t>O2.01 Okno jednodílné výsuvné 2500/800 hliníkový rám, izolační dvojsklo, kování</t>
  </si>
  <si>
    <t>-343116641</t>
  </si>
  <si>
    <t>153</t>
  </si>
  <si>
    <t>761A9202</t>
  </si>
  <si>
    <t>Parapetní vnitřní deska šířky přes 30 cm</t>
  </si>
  <si>
    <t>625371179</t>
  </si>
  <si>
    <t>154</t>
  </si>
  <si>
    <t>767661502</t>
  </si>
  <si>
    <t>Montáž roletového požárního uzávěru umístěného ve stěně plochy přes 9 do 13 m2 Z1.05</t>
  </si>
  <si>
    <t>1448578065</t>
  </si>
  <si>
    <t>155</t>
  </si>
  <si>
    <t>59081016R</t>
  </si>
  <si>
    <t>uzávěr požární textilní roletový EW 15 DP1 5700x1750mm</t>
  </si>
  <si>
    <t>-269123582</t>
  </si>
  <si>
    <t>156</t>
  </si>
  <si>
    <t>767661505</t>
  </si>
  <si>
    <t>Montáž textilního roletového požárního uzávěru umístěného ve stěně plochy přes 32 m2 Z1.04</t>
  </si>
  <si>
    <t>-1725083331</t>
  </si>
  <si>
    <t>157</t>
  </si>
  <si>
    <t>59081014</t>
  </si>
  <si>
    <t>uzávěr požární textilní roletový EW 15 DP1 5000x4500mm</t>
  </si>
  <si>
    <t>662357258</t>
  </si>
  <si>
    <t>158</t>
  </si>
  <si>
    <t>767662220</t>
  </si>
  <si>
    <t>Montáž mříží rolovacích Z1.03</t>
  </si>
  <si>
    <t>104946100</t>
  </si>
  <si>
    <t>5,25*2,55</t>
  </si>
  <si>
    <t>159</t>
  </si>
  <si>
    <t>59081026R</t>
  </si>
  <si>
    <t>bezpečnostní ocelová rolovací mříž 5250x2550mm úložný box, el.ovládaný</t>
  </si>
  <si>
    <t>-745236998</t>
  </si>
  <si>
    <t>160</t>
  </si>
  <si>
    <t>767996805R</t>
  </si>
  <si>
    <t>Demontáž lávky 22,61m</t>
  </si>
  <si>
    <t>1734644969</t>
  </si>
  <si>
    <t>161</t>
  </si>
  <si>
    <t>767996806R</t>
  </si>
  <si>
    <t>Demontáž lávky 16,2m</t>
  </si>
  <si>
    <t>-952609617</t>
  </si>
  <si>
    <t>162</t>
  </si>
  <si>
    <t>767A2101</t>
  </si>
  <si>
    <t>Zámečnické zábradlí z profilované oceli hmotnosti do 20 kg Z1.01</t>
  </si>
  <si>
    <t>1598012508</t>
  </si>
  <si>
    <t>(1+1,2)*2</t>
  </si>
  <si>
    <t>163</t>
  </si>
  <si>
    <t>767A2102R</t>
  </si>
  <si>
    <t>Konstrukce akustické zástěny Z1.02</t>
  </si>
  <si>
    <t>1857011967</t>
  </si>
  <si>
    <t>164</t>
  </si>
  <si>
    <t>998767202</t>
  </si>
  <si>
    <t>Přesun hmot procentní pro zámečnické konstrukce v objektech v do 12 m</t>
  </si>
  <si>
    <t>-1861386144</t>
  </si>
  <si>
    <t>771</t>
  </si>
  <si>
    <t>Podlahy z dlaždic</t>
  </si>
  <si>
    <t>165</t>
  </si>
  <si>
    <t>771571810</t>
  </si>
  <si>
    <t>Demontáž podlah z dlaždic keramických kladených do malty</t>
  </si>
  <si>
    <t>1847481557</t>
  </si>
  <si>
    <t>"sociální zařízení" 1,3+1,5+1,4+1,4</t>
  </si>
  <si>
    <t>166</t>
  </si>
  <si>
    <t>771591112</t>
  </si>
  <si>
    <t>Izolace pod dlažbu nátěrem nebo stěrkou ve dvou vrstvách</t>
  </si>
  <si>
    <t>100267125</t>
  </si>
  <si>
    <t>7,9</t>
  </si>
  <si>
    <t>(4,7+6,7+6,5+4,9)*0,15</t>
  </si>
  <si>
    <t>167</t>
  </si>
  <si>
    <t>771591264</t>
  </si>
  <si>
    <t>Izolace těsnícími pásy mezi podlahou a stěnou</t>
  </si>
  <si>
    <t>1993537762</t>
  </si>
  <si>
    <t>4,7+6,7+6,5+4,9</t>
  </si>
  <si>
    <t>168</t>
  </si>
  <si>
    <t>776111117</t>
  </si>
  <si>
    <t>Broušení stávajícího podkladu podlah diamantovým kotoučem</t>
  </si>
  <si>
    <t>-2053712706</t>
  </si>
  <si>
    <t>169</t>
  </si>
  <si>
    <t>771574153</t>
  </si>
  <si>
    <t xml:space="preserve">Montáž podlah keramických velkoformátových lepených rozlivovým lepidlem přes 2 do 4 ks/ m2, </t>
  </si>
  <si>
    <t>-1293113969</t>
  </si>
  <si>
    <t>170</t>
  </si>
  <si>
    <t>597613090</t>
  </si>
  <si>
    <t>dlaždice keramické 59,8 x 59,8 x 1 cm I</t>
  </si>
  <si>
    <t>1966635918</t>
  </si>
  <si>
    <t>7,9*1,15 'Přepočtené koeficientem množství</t>
  </si>
  <si>
    <t>171</t>
  </si>
  <si>
    <t>771591111</t>
  </si>
  <si>
    <t>Podlahy penetrace podkladu</t>
  </si>
  <si>
    <t>1757326529</t>
  </si>
  <si>
    <t>172</t>
  </si>
  <si>
    <t>771990111</t>
  </si>
  <si>
    <t xml:space="preserve">Vyrovnání podkladu samonivelační stěrkou tl 4 mm pevnosti 15 Mpa </t>
  </si>
  <si>
    <t>-568773604</t>
  </si>
  <si>
    <t>173</t>
  </si>
  <si>
    <t>998771202</t>
  </si>
  <si>
    <t>Přesun hmot procentní pro podlahy z dlaždic v objektech v do 12 m</t>
  </si>
  <si>
    <t>996363255</t>
  </si>
  <si>
    <t>775</t>
  </si>
  <si>
    <t>Podlahy skládané</t>
  </si>
  <si>
    <t>174</t>
  </si>
  <si>
    <t>775429121</t>
  </si>
  <si>
    <t>Montáž podlahové lišty - sál</t>
  </si>
  <si>
    <t>191278063</t>
  </si>
  <si>
    <t>"sál" 1,45*6+1,28</t>
  </si>
  <si>
    <t>175</t>
  </si>
  <si>
    <t>59054101R</t>
  </si>
  <si>
    <t>profil přechodový nerez</t>
  </si>
  <si>
    <t>594880628</t>
  </si>
  <si>
    <t>9,98*1,02 'Přepočtené koeficientem množství</t>
  </si>
  <si>
    <t>176</t>
  </si>
  <si>
    <t>775511611</t>
  </si>
  <si>
    <t>Podlahy z vlysů lepených, tl do 22 mm, š do 70 mm, dl do 500 mm, dub I, příp.vč.olištování</t>
  </si>
  <si>
    <t>-992025771</t>
  </si>
  <si>
    <t>177</t>
  </si>
  <si>
    <t>7755116111R</t>
  </si>
  <si>
    <t>Obklady schodiště   dub I, příp.vč.olištování T1.01+T1.02</t>
  </si>
  <si>
    <t>-1188117960</t>
  </si>
  <si>
    <t>(1,18*1,5+1,18*1,15)*2</t>
  </si>
  <si>
    <t>178</t>
  </si>
  <si>
    <t>7755116112R</t>
  </si>
  <si>
    <t>Obklad stupně hlediště z dub I, příp.vč.olištování T1.03+T1.04</t>
  </si>
  <si>
    <t>756290382</t>
  </si>
  <si>
    <t>(1,74*0,3/2*3+1,61*0,25/2)*2</t>
  </si>
  <si>
    <t>179</t>
  </si>
  <si>
    <t>7755116113R</t>
  </si>
  <si>
    <t>Obklad stupně hlediště z dub I, příp.vč.olištování T1.05+T1.06+T1.07+T1.08</t>
  </si>
  <si>
    <t>-1955565557</t>
  </si>
  <si>
    <t>11,76*0,3*4</t>
  </si>
  <si>
    <t>180</t>
  </si>
  <si>
    <t>775511810</t>
  </si>
  <si>
    <t>Demontáž podlah vlysových přibíjených s lištami přibíjenými+obkladů</t>
  </si>
  <si>
    <t>-354811322</t>
  </si>
  <si>
    <t>181</t>
  </si>
  <si>
    <t>775591319</t>
  </si>
  <si>
    <t>Podlahy dřevěné, celkové broušení, tmelení, olejování, lakování</t>
  </si>
  <si>
    <t>-954118449</t>
  </si>
  <si>
    <t>386,5+4,484+1,969+14,112</t>
  </si>
  <si>
    <t>182</t>
  </si>
  <si>
    <t>776111116</t>
  </si>
  <si>
    <t>Odstranění zbytků lepidla z podkladu podlah broušením - vinyl a textilní krytina</t>
  </si>
  <si>
    <t>985504150</t>
  </si>
  <si>
    <t>183</t>
  </si>
  <si>
    <t>1784948570</t>
  </si>
  <si>
    <t>184</t>
  </si>
  <si>
    <t>776111311</t>
  </si>
  <si>
    <t>Vysátí podkladu povlakových podlah</t>
  </si>
  <si>
    <t>551899995</t>
  </si>
  <si>
    <t>185</t>
  </si>
  <si>
    <t>-619791902</t>
  </si>
  <si>
    <t>186</t>
  </si>
  <si>
    <t>776141122</t>
  </si>
  <si>
    <t>Vyrovnání podkladu povlakových podlah stěrkou pevnosti 30 MPa tl 5 mm</t>
  </si>
  <si>
    <t>1089318072</t>
  </si>
  <si>
    <t>187</t>
  </si>
  <si>
    <t>998775202</t>
  </si>
  <si>
    <t>Přesun hmot procentní pro podlahy dřevěné v objektech v do 12 m</t>
  </si>
  <si>
    <t>1954508532</t>
  </si>
  <si>
    <t>776</t>
  </si>
  <si>
    <t>Podlahy povlakové</t>
  </si>
  <si>
    <t>188</t>
  </si>
  <si>
    <t>-1425978094</t>
  </si>
  <si>
    <t>189</t>
  </si>
  <si>
    <t>-163569938</t>
  </si>
  <si>
    <t>190</t>
  </si>
  <si>
    <t>1146711481</t>
  </si>
  <si>
    <t>79+21,6</t>
  </si>
  <si>
    <t>"1.13+1.15"171,1+96,4</t>
  </si>
  <si>
    <t>191</t>
  </si>
  <si>
    <t>-51963608</t>
  </si>
  <si>
    <t>192</t>
  </si>
  <si>
    <t>776201812</t>
  </si>
  <si>
    <t>Demontáž lepených povlakových podlah s podložkou ručně, příp.včetně lišty</t>
  </si>
  <si>
    <t>-1880878026</t>
  </si>
  <si>
    <t>"sál"</t>
  </si>
  <si>
    <t>1,82*5,1+2,6*1,8+16,9*1,77</t>
  </si>
  <si>
    <t>1,77*5,1+2,6*1,8</t>
  </si>
  <si>
    <t>"2.15" 21,6</t>
  </si>
  <si>
    <t>"sociální zařízení"13,8+23,6+1,3+19,9+1,3+17,4</t>
  </si>
  <si>
    <t>193</t>
  </si>
  <si>
    <t>776211131</t>
  </si>
  <si>
    <t>Lepení textilních pásů tkaných s podložkou</t>
  </si>
  <si>
    <t>1267727642</t>
  </si>
  <si>
    <t>"1.13+1.15" 171,1+96,4</t>
  </si>
  <si>
    <t>194</t>
  </si>
  <si>
    <t>697510500</t>
  </si>
  <si>
    <t xml:space="preserve">zátěžový všívaný koberec s řezaným vlasem 1/10, typ vlákna 100 % nylon </t>
  </si>
  <si>
    <t>-560515907</t>
  </si>
  <si>
    <t>"2.15"21,5</t>
  </si>
  <si>
    <t>21,5*1,1 'Přepočtené koeficientem množství</t>
  </si>
  <si>
    <t>195</t>
  </si>
  <si>
    <t>69751052</t>
  </si>
  <si>
    <t>všívaný koberec s řezaným vlasem 1/10, typ vlákna 100 % nylon , hmotnost vlasu 860 g/m2, celková hmotnost 2020 g/m2, podkladová tkanina, výška vlasu 5.5 mm, celková výška: 7.5 mm, nehořlavost Cfl -S1, zátěž: 22+.</t>
  </si>
  <si>
    <t>-339799347</t>
  </si>
  <si>
    <t>267,5*1,1 'Přepočtené koeficientem množství</t>
  </si>
  <si>
    <t>196</t>
  </si>
  <si>
    <t>776232111</t>
  </si>
  <si>
    <t>Lepení lamel a čtverců z vinylu 2-složkovým lepidlem</t>
  </si>
  <si>
    <t>167328207</t>
  </si>
  <si>
    <t>197</t>
  </si>
  <si>
    <t>28411031</t>
  </si>
  <si>
    <t>Heterogenní podlahová krytina na bázi polyvinylchloridu s ochrannou vrstvou  2,5 mm</t>
  </si>
  <si>
    <t>-1400959016</t>
  </si>
  <si>
    <t>198</t>
  </si>
  <si>
    <t>776301812</t>
  </si>
  <si>
    <t>Odstranění lepených podlahovin s podložkou ze schodišťových stupňů</t>
  </si>
  <si>
    <t>577812340</t>
  </si>
  <si>
    <t>1,82+2,6+16,9+1,82+2,6</t>
  </si>
  <si>
    <t>199</t>
  </si>
  <si>
    <t>776421111</t>
  </si>
  <si>
    <t>Montáž obvodových lišt lepením</t>
  </si>
  <si>
    <t>-1837306726</t>
  </si>
  <si>
    <t>"2.15"24,7</t>
  </si>
  <si>
    <t>"sociálky" 95,4</t>
  </si>
  <si>
    <t>"1.13+1.15"52+47</t>
  </si>
  <si>
    <t>200</t>
  </si>
  <si>
    <t>697512010</t>
  </si>
  <si>
    <t>lišta kobercová</t>
  </si>
  <si>
    <t>-1883450362</t>
  </si>
  <si>
    <t>123,7*1,02 'Přepočtené koeficientem množství</t>
  </si>
  <si>
    <t>201</t>
  </si>
  <si>
    <t>28411007R</t>
  </si>
  <si>
    <t xml:space="preserve">lišta soklová </t>
  </si>
  <si>
    <t>738209910</t>
  </si>
  <si>
    <t>18,4+28,2+4,6+20,8+4,8+18,6</t>
  </si>
  <si>
    <t>95,4*1,02 'Přepočtené koeficientem množství</t>
  </si>
  <si>
    <t>202</t>
  </si>
  <si>
    <t>776421312</t>
  </si>
  <si>
    <t>Montáž přechodových lišt - dlažba povlak</t>
  </si>
  <si>
    <t>-207108050</t>
  </si>
  <si>
    <t>"sociálky 1.NP" 0,7*2+0,7*2</t>
  </si>
  <si>
    <t>"2.15" 0,8*2</t>
  </si>
  <si>
    <t>203</t>
  </si>
  <si>
    <t>210359800</t>
  </si>
  <si>
    <t>4,4*1,02 'Přepočtené koeficientem množství</t>
  </si>
  <si>
    <t>204</t>
  </si>
  <si>
    <t>776991822</t>
  </si>
  <si>
    <t>Odstranění lepidla ručně ze schodišťových stupňů</t>
  </si>
  <si>
    <t>484761101</t>
  </si>
  <si>
    <t>205</t>
  </si>
  <si>
    <t>998776202</t>
  </si>
  <si>
    <t>Přesun hmot procentní pro podlahy povlakové v objektech v do 12 m</t>
  </si>
  <si>
    <t>-1460720085</t>
  </si>
  <si>
    <t>781</t>
  </si>
  <si>
    <t>Dokončovací práce - obklady</t>
  </si>
  <si>
    <t>206</t>
  </si>
  <si>
    <t>781131264</t>
  </si>
  <si>
    <t>Izolace pod obklad těsnícími pásy mezi podlahou a stěnou</t>
  </si>
  <si>
    <t>-992858297</t>
  </si>
  <si>
    <t>4,7+6,7+6,5+4,5</t>
  </si>
  <si>
    <t>207</t>
  </si>
  <si>
    <t>781474154</t>
  </si>
  <si>
    <t>Montáž obkladů vnitřních keramických velkoformátových hladkých do 6 ks/m2 lepených flexibilním lepidlem, vč.ukončujících lišt</t>
  </si>
  <si>
    <t>-68198110</t>
  </si>
  <si>
    <t>208</t>
  </si>
  <si>
    <t>59761065</t>
  </si>
  <si>
    <t>obklad keramický pro interiér přes 4 do 6 ks/m2</t>
  </si>
  <si>
    <t>-618569785</t>
  </si>
  <si>
    <t>46,06*1,15 'Přepočtené koeficientem množství</t>
  </si>
  <si>
    <t>209</t>
  </si>
  <si>
    <t>781479194</t>
  </si>
  <si>
    <t>Příplatek k montáži obkladů vnitřních keramických hladkých za nerovný povrch</t>
  </si>
  <si>
    <t>1164489260</t>
  </si>
  <si>
    <t>210</t>
  </si>
  <si>
    <t>781479196</t>
  </si>
  <si>
    <t>Příplatek k montáži obkladů vnitřních keramických hladkých za spárování tmelem dvousložkovým</t>
  </si>
  <si>
    <t>633084820</t>
  </si>
  <si>
    <t>211</t>
  </si>
  <si>
    <t>781495111</t>
  </si>
  <si>
    <t>Penetrace podkladu vnitřních obkladů</t>
  </si>
  <si>
    <t>1680132595</t>
  </si>
  <si>
    <t>212</t>
  </si>
  <si>
    <t>998781202</t>
  </si>
  <si>
    <t>Přesun hmot procentní pro obklady keramické v objektech v do 12 m</t>
  </si>
  <si>
    <t>-2117617180</t>
  </si>
  <si>
    <t>783</t>
  </si>
  <si>
    <t>Dokončovací práce - nátěry</t>
  </si>
  <si>
    <t>213</t>
  </si>
  <si>
    <t>783306801</t>
  </si>
  <si>
    <t>Odstranění nátěru ze zámečnických konstrukcí obroušením</t>
  </si>
  <si>
    <t>1995510334</t>
  </si>
  <si>
    <t>"zárubně" (2*2+0,8)*(0,15+0,05*2)*2+(2*2+0,6)*(0,15+0,05*2)</t>
  </si>
  <si>
    <t>"ocelové kce - odhad 5 t"32*5</t>
  </si>
  <si>
    <t>214</t>
  </si>
  <si>
    <t>783324101</t>
  </si>
  <si>
    <t>Základní jednonásobný akrylátový nátěr zámečnických konstrukcí</t>
  </si>
  <si>
    <t>1745524088</t>
  </si>
  <si>
    <t>"zárubně"</t>
  </si>
  <si>
    <t>(2*2+1,45)*(0,3+0,1*2)*6+(2*2+1,5)*(0,3+0,1*2)+(2*2+1,28)*(0,3+0,1*2)+(2*2+1,28)*(0,15+0,05*2)+(2*2+0,8)*(0,15+0,05*2)*8</t>
  </si>
  <si>
    <t>(2*2+0,7)*(0,15+0,05*2)*4+(2*2+1)*(0,15+0,05*2)+(2*2+1,3)*(0,3+0,1*2)+(2*2+0,6)*(0,15+0,05*2)</t>
  </si>
  <si>
    <t>"ocelové konstrukce" 32*5</t>
  </si>
  <si>
    <t>215</t>
  </si>
  <si>
    <t>783327101</t>
  </si>
  <si>
    <t>Krycí jednonásobný akrylátový nátěr zámečnických konstrukcí</t>
  </si>
  <si>
    <t>-1658900831</t>
  </si>
  <si>
    <t>216</t>
  </si>
  <si>
    <t>783547001</t>
  </si>
  <si>
    <t xml:space="preserve">Krycí jednonásobný polyuretanový nátěr krytiny </t>
  </si>
  <si>
    <t>1240911772</t>
  </si>
  <si>
    <t>784</t>
  </si>
  <si>
    <t>Dokončovací práce - malby</t>
  </si>
  <si>
    <t>217</t>
  </si>
  <si>
    <t>784121001</t>
  </si>
  <si>
    <t>Oškrabání malby v místnostech výšky do 3,80 m, vč.odmaštění</t>
  </si>
  <si>
    <t>-1425636805</t>
  </si>
  <si>
    <t>1250+398-630,3</t>
  </si>
  <si>
    <t>218</t>
  </si>
  <si>
    <t>784121005</t>
  </si>
  <si>
    <t>Oškrabání malby v mísnostech výšky přes 5,00 m</t>
  </si>
  <si>
    <t>-1890321577</t>
  </si>
  <si>
    <t>"1.PP "</t>
  </si>
  <si>
    <t>"0.60"(5,98+0,97)*2*3,95+5,8</t>
  </si>
  <si>
    <t>"0.59" 51*3,95+96,6</t>
  </si>
  <si>
    <t>"sál" 92*2,65+386,5</t>
  </si>
  <si>
    <t>219</t>
  </si>
  <si>
    <t>784221101</t>
  </si>
  <si>
    <t>Dvojnásobné bílé malby  ze směsí za sucha dobře otěruvzdorných v místnostech do 3,80 m</t>
  </si>
  <si>
    <t>978615142</t>
  </si>
  <si>
    <t>1648-630,3</t>
  </si>
  <si>
    <t>220</t>
  </si>
  <si>
    <t>784221105</t>
  </si>
  <si>
    <t>Dvojnásobné bílé malby ze směsí za sucha dobře otěruvzdorných v místnostech přes 5,00 m</t>
  </si>
  <si>
    <t>1598515527</t>
  </si>
  <si>
    <t>Práce a dodávky M</t>
  </si>
  <si>
    <t>21-M</t>
  </si>
  <si>
    <t>Elektromontáže</t>
  </si>
  <si>
    <t>221</t>
  </si>
  <si>
    <t>2101</t>
  </si>
  <si>
    <t>Elektroinstalace - silnoproud (viz.samostatný rozpočet)</t>
  </si>
  <si>
    <t>141735336</t>
  </si>
  <si>
    <t>222</t>
  </si>
  <si>
    <t>2102</t>
  </si>
  <si>
    <t>Elektroinstalace - slaboproud (viz.samostatný rozpočet)</t>
  </si>
  <si>
    <t>-161732275</t>
  </si>
  <si>
    <t>23-M</t>
  </si>
  <si>
    <t>Montáže SOZ</t>
  </si>
  <si>
    <t>223</t>
  </si>
  <si>
    <t>230000100</t>
  </si>
  <si>
    <t>SOZ (viz.samostatný rozpočet)</t>
  </si>
  <si>
    <t>398924596</t>
  </si>
  <si>
    <t>24-M</t>
  </si>
  <si>
    <t>Montáže vzduchotechnických zařízení</t>
  </si>
  <si>
    <t>224</t>
  </si>
  <si>
    <t>240000110</t>
  </si>
  <si>
    <t>Demontáž a zpětná mtž protidešťové žaluzie</t>
  </si>
  <si>
    <t>828168572</t>
  </si>
  <si>
    <t>225</t>
  </si>
  <si>
    <t>240000200</t>
  </si>
  <si>
    <t>VZT (viz.samostatný rozpočet)</t>
  </si>
  <si>
    <t>1277035686</t>
  </si>
  <si>
    <t>43-M</t>
  </si>
  <si>
    <t>Montáž ocelových konstrukcí</t>
  </si>
  <si>
    <t>226</t>
  </si>
  <si>
    <t>430000100</t>
  </si>
  <si>
    <t>Přestropení orchestřiště</t>
  </si>
  <si>
    <t>kg</t>
  </si>
  <si>
    <t>196960903</t>
  </si>
  <si>
    <t>227</t>
  </si>
  <si>
    <t>430000200</t>
  </si>
  <si>
    <t>Dočasné schodiště</t>
  </si>
  <si>
    <t>913838698</t>
  </si>
  <si>
    <t>343,7+120,3</t>
  </si>
  <si>
    <t>228</t>
  </si>
  <si>
    <t>430000300</t>
  </si>
  <si>
    <t>Jevištní lávky</t>
  </si>
  <si>
    <t>-1280798686</t>
  </si>
  <si>
    <t>229</t>
  </si>
  <si>
    <t>430000400</t>
  </si>
  <si>
    <t>Rošt pro osvětlení</t>
  </si>
  <si>
    <t>-229657617</t>
  </si>
  <si>
    <t>(24,6*7+17,5*4)*10*1,1</t>
  </si>
  <si>
    <t>230</t>
  </si>
  <si>
    <t>430000500</t>
  </si>
  <si>
    <t>Ocelové rámy podchycení prostupů pro VZT</t>
  </si>
  <si>
    <t>1327842192</t>
  </si>
  <si>
    <t>231</t>
  </si>
  <si>
    <t>430000600</t>
  </si>
  <si>
    <t>Táhla</t>
  </si>
  <si>
    <t>-1693691640</t>
  </si>
  <si>
    <t>VRN</t>
  </si>
  <si>
    <t>Vedlejší rozpočtové náklady</t>
  </si>
  <si>
    <t>VRN1</t>
  </si>
  <si>
    <t>Průzkumné, geodetické a projektové práce</t>
  </si>
  <si>
    <t>232</t>
  </si>
  <si>
    <t>013254000</t>
  </si>
  <si>
    <t>Dokumentace skutečného provedení stavby</t>
  </si>
  <si>
    <t>…</t>
  </si>
  <si>
    <t>1024</t>
  </si>
  <si>
    <t>-1336672</t>
  </si>
  <si>
    <t>VRN9</t>
  </si>
  <si>
    <t>Ostatní náklady</t>
  </si>
  <si>
    <t>233</t>
  </si>
  <si>
    <t>091002000</t>
  </si>
  <si>
    <t>Náklady spojené s umístěním stavby</t>
  </si>
  <si>
    <t>373847335</t>
  </si>
  <si>
    <t>D2Technicke vybaveni - D2 Jevištní mechanika a technické vybavení</t>
  </si>
  <si>
    <t>D 2.1 Jevištní mechanika a D2.2 Technické vybavení</t>
  </si>
  <si>
    <t>STAVBA : Stavební úpravy a dostavba KD v Zábřehu</t>
  </si>
  <si>
    <t>Poř./ Item no.</t>
  </si>
  <si>
    <t>Popis výkonu / Activity</t>
  </si>
  <si>
    <t>Jednotka</t>
  </si>
  <si>
    <t>Množství  /</t>
  </si>
  <si>
    <t>Jednotk.cena/Unit rate</t>
  </si>
  <si>
    <t>Cena / Price</t>
  </si>
  <si>
    <t>Cena celkem</t>
  </si>
  <si>
    <t>/ Unit</t>
  </si>
  <si>
    <t>Quantity</t>
  </si>
  <si>
    <t>Dodávka/ Delivery</t>
  </si>
  <si>
    <t>Montáž/ Labour</t>
  </si>
  <si>
    <t>Total</t>
  </si>
  <si>
    <t>Kč/CZK</t>
  </si>
  <si>
    <t>VYTÁPĚNÍ</t>
  </si>
  <si>
    <t>Čerpadla</t>
  </si>
  <si>
    <t>Čerpadlo, 230 V</t>
  </si>
  <si>
    <t>Mokroběžné cirkulační čerpadlo pro otopné a klimatizační systémy</t>
  </si>
  <si>
    <t>ks</t>
  </si>
  <si>
    <t>Mokroběžné oběhové čerpadlo s pokročilými možnotmi řízení</t>
  </si>
  <si>
    <t>Potrubí</t>
  </si>
  <si>
    <t>Potrubí z trubek ocelových závitových zesílených</t>
  </si>
  <si>
    <t>733 11-1213</t>
  </si>
  <si>
    <t>DN 15</t>
  </si>
  <si>
    <t>733 11-1214</t>
  </si>
  <si>
    <t>DN 20</t>
  </si>
  <si>
    <t>733 11-1215</t>
  </si>
  <si>
    <t>DN 25</t>
  </si>
  <si>
    <t>733 11-1218</t>
  </si>
  <si>
    <t>DN 50</t>
  </si>
  <si>
    <t>Armatury</t>
  </si>
  <si>
    <r>
      <t>Trojcestný směšovací ventil –</t>
    </r>
    <r>
      <rPr>
        <b/>
        <sz val="12"/>
        <rFont val="Arial CE"/>
        <family val="2"/>
        <charset val="238"/>
      </rPr>
      <t xml:space="preserve"> </t>
    </r>
    <r>
      <rPr>
        <sz val="12"/>
        <rFont val="Arial CE"/>
        <family val="2"/>
        <charset val="238"/>
      </rPr>
      <t>včetně pohonů</t>
    </r>
  </si>
  <si>
    <t>DN 20, kv=6,3</t>
  </si>
  <si>
    <t>DN 40, kv=25</t>
  </si>
  <si>
    <t>Filtr závitový</t>
  </si>
  <si>
    <t>734 29-1244</t>
  </si>
  <si>
    <t>734 29-1247</t>
  </si>
  <si>
    <t>Zpětný ventil závitový</t>
  </si>
  <si>
    <t>734 24-2414</t>
  </si>
  <si>
    <t>734 24-2417</t>
  </si>
  <si>
    <t>Kulový kohout</t>
  </si>
  <si>
    <t>734 29-2715</t>
  </si>
  <si>
    <t>734 29-2718</t>
  </si>
  <si>
    <t>734 21-1119</t>
  </si>
  <si>
    <t>Odvzdušňovací hrnečky automatické</t>
  </si>
  <si>
    <t>734 41-1113</t>
  </si>
  <si>
    <t>Teploměr kruhový, 0 -120 oC</t>
  </si>
  <si>
    <t>734 22-1552</t>
  </si>
  <si>
    <t>Radiátorový ventil DN 15 přímý</t>
  </si>
  <si>
    <t>734 22-1536</t>
  </si>
  <si>
    <t>Radiátorový ventil DN 15 rohový</t>
  </si>
  <si>
    <t>734 26-1233</t>
  </si>
  <si>
    <t>Radiátorové šroubení DN 15 přímé</t>
  </si>
  <si>
    <t>734 26-1333</t>
  </si>
  <si>
    <t>Radiátorové šroubení DN 15 rohové</t>
  </si>
  <si>
    <t>734 29-1123</t>
  </si>
  <si>
    <t>Vypouštěcí kohout DN 15</t>
  </si>
  <si>
    <t>Ruční regulační STAD DN 20</t>
  </si>
  <si>
    <t>Ruční regulační STAD DN 40</t>
  </si>
  <si>
    <t>Otopná tělesa</t>
  </si>
  <si>
    <t xml:space="preserve">Otopná tělesa ocelová desková </t>
  </si>
  <si>
    <t>21-300*3000</t>
  </si>
  <si>
    <t>Ručníkový sušák</t>
  </si>
  <si>
    <t>Otopný žebřík 1220x600</t>
  </si>
  <si>
    <t>Otopná tělesa litinová článková</t>
  </si>
  <si>
    <t>25-500/160 – 3ks</t>
  </si>
  <si>
    <t>čl</t>
  </si>
  <si>
    <t>25-900/160 – 1ks</t>
  </si>
  <si>
    <t>Tepelné izolace</t>
  </si>
  <si>
    <t>Tepelné izolace trubek ocelových</t>
  </si>
  <si>
    <t>Nátěry</t>
  </si>
  <si>
    <t>Otopných těles – 2x emailování 500/160-90</t>
  </si>
  <si>
    <t>Otopných těles – 2x emailování 900/160-102</t>
  </si>
  <si>
    <t>Zkoušky zařízení</t>
  </si>
  <si>
    <t>vypoštění, napouštění, zaregulování, top. Zk</t>
  </si>
  <si>
    <t>hod</t>
  </si>
  <si>
    <t>Demontáž</t>
  </si>
  <si>
    <t>a zpětná montáž otopných těles 900/160čl. 75</t>
  </si>
  <si>
    <t>Oceněný výkaz výměr</t>
  </si>
  <si>
    <t>S:</t>
  </si>
  <si>
    <t>01</t>
  </si>
  <si>
    <t>KD Zábřeh</t>
  </si>
  <si>
    <t>O:</t>
  </si>
  <si>
    <t xml:space="preserve"> D.1.4.1.zařizovací předměty</t>
  </si>
  <si>
    <t>R:</t>
  </si>
  <si>
    <t>Oceněný výkaz výměr - profese ZTI</t>
  </si>
  <si>
    <t>P.č.</t>
  </si>
  <si>
    <t>Číslo položky</t>
  </si>
  <si>
    <t>Název položky</t>
  </si>
  <si>
    <t>Celkem</t>
  </si>
  <si>
    <t>Díl:</t>
  </si>
  <si>
    <t>01 - 04</t>
  </si>
  <si>
    <t xml:space="preserve">REKAPITULACE ZTI - 1. etapa: </t>
  </si>
  <si>
    <t>Kanalizace</t>
  </si>
  <si>
    <t>Vodovod</t>
  </si>
  <si>
    <t>Plynovod</t>
  </si>
  <si>
    <t>Zařizovací předměty</t>
  </si>
  <si>
    <t>CELKEM ZTI</t>
  </si>
  <si>
    <t>Popis položky</t>
  </si>
  <si>
    <t>množství</t>
  </si>
  <si>
    <t>cena / MJ</t>
  </si>
  <si>
    <t>04</t>
  </si>
  <si>
    <t>725000001</t>
  </si>
  <si>
    <t>Závěsný keramický klozet bílý vč. rohového ventilu, ovládací desky a sedátka (WC)</t>
  </si>
  <si>
    <t>725000002</t>
  </si>
  <si>
    <t>Umyvadlo keramické bílé vč.umyvadlové zápachové uzávěrky (U)</t>
  </si>
  <si>
    <t>725000003</t>
  </si>
  <si>
    <t>Sprchová nástěnná páková baterie + kompletní sprchová souprava s ruční sprchou (S)</t>
  </si>
  <si>
    <t>725000004</t>
  </si>
  <si>
    <t>Umyvadlová stojánková páková baterie s propojovacími hadičkami (U)</t>
  </si>
  <si>
    <t>725000005</t>
  </si>
  <si>
    <t>Sprchová zástěna (S)</t>
  </si>
  <si>
    <t>725000006</t>
  </si>
  <si>
    <t>Demontáž zařizovacích předmětů včetně odvozu na skládku</t>
  </si>
  <si>
    <t>#TypZaznamu#</t>
  </si>
  <si>
    <t xml:space="preserve"> D.1.4.1. kanalizace</t>
  </si>
  <si>
    <t>OBJ</t>
  </si>
  <si>
    <t>oceněný výkaz výměr - profese ZTI</t>
  </si>
  <si>
    <t>ROZ</t>
  </si>
  <si>
    <t>Dodávka</t>
  </si>
  <si>
    <t>Dodávka celk.</t>
  </si>
  <si>
    <t>Montáž</t>
  </si>
  <si>
    <t>Montáž celk.</t>
  </si>
  <si>
    <t>cena s DPH</t>
  </si>
  <si>
    <t>hmotnost / MJ</t>
  </si>
  <si>
    <t>hmotnost celk.(t)</t>
  </si>
  <si>
    <t>dem. hmotnost / MJ</t>
  </si>
  <si>
    <t>dem. hmotnost celk.(t)</t>
  </si>
  <si>
    <t>Ceník</t>
  </si>
  <si>
    <t>Cen. soustava / platnost</t>
  </si>
  <si>
    <t>Cenová úroveň</t>
  </si>
  <si>
    <t>Nhod / MJ</t>
  </si>
  <si>
    <t>Nhod celk.</t>
  </si>
  <si>
    <t>Dodavatel</t>
  </si>
  <si>
    <t>DIL</t>
  </si>
  <si>
    <t>721000001</t>
  </si>
  <si>
    <t>Plastové potrubí kanalizační z PP hrdlových trub "HT" - Ø110</t>
  </si>
  <si>
    <t>vč. tvarovek, horizontálních i vertikálních závěsů, pružných objímek a souvisejících prací</t>
  </si>
  <si>
    <t>721000002</t>
  </si>
  <si>
    <t>Plastové potrubí kanalizační z PP hrdlových trub "HT" - Ø75</t>
  </si>
  <si>
    <t>721000003</t>
  </si>
  <si>
    <t>Plastové potrubí kanalizační z PP hrdlových trub "HT" - Ø50</t>
  </si>
  <si>
    <t>721000004</t>
  </si>
  <si>
    <t>Plastové potrubí kanalizační z PP hrdlových trub "HT" - Ø40</t>
  </si>
  <si>
    <t>721000005</t>
  </si>
  <si>
    <t>Plastové potrubí kanalizační z PP hrdlových trub "HT" - Ø32</t>
  </si>
  <si>
    <t>721000006</t>
  </si>
  <si>
    <t>Plastové potrubí kanalizační z KG-PVC hrdlových trub do země/do podlahy - Ø110</t>
  </si>
  <si>
    <t>vč. tvarovek, pískového lože a souvisejících prací</t>
  </si>
  <si>
    <t>721000007</t>
  </si>
  <si>
    <t>Plastové potrubí tlakové pro výtlak z PE trub svařovaných na tupo - Ø40</t>
  </si>
  <si>
    <t>721000008</t>
  </si>
  <si>
    <t>Uzávěr na plastovém tlakovém potrubí pro výtlak z PE svařovaných trub - Ø40</t>
  </si>
  <si>
    <t>kulový kohout pro plastové potrubí PE</t>
  </si>
  <si>
    <t>721000009</t>
  </si>
  <si>
    <t>Čistící kus na potrubí DN110</t>
  </si>
  <si>
    <t>Hrdlové potrubi z PP - HT</t>
  </si>
  <si>
    <t>721000010</t>
  </si>
  <si>
    <t>Čistící kus na potrubí DN75</t>
  </si>
  <si>
    <t>721000011</t>
  </si>
  <si>
    <t xml:space="preserve">kovová dvířka </t>
  </si>
  <si>
    <t>721000012</t>
  </si>
  <si>
    <t xml:space="preserve">Přivzdušňovací ventil DN100 z PP pro přivzdušnění připojovacích splaškových potrubí s odnímatelnou mřížkou proti hmyzu, masivní těsnící deskou z pryže a dvojitou izolační stěnou. Množství proteklého vzduchu - 37 l/s. </t>
  </si>
  <si>
    <t>721000013</t>
  </si>
  <si>
    <t>určí architekt</t>
  </si>
  <si>
    <t>721000014</t>
  </si>
  <si>
    <t>Podlahová vpust DN50</t>
  </si>
  <si>
    <t xml:space="preserve">Podlahová vpust se svislým odtokem DN50 s vtokovou mřížkou z nerezové oceli 115x115mm. Výška vodního uzávěru 50mm. Teplotní odolnost do 85°C. Materiál PP, PE, nerezová ocel. Max. průtok 0,5 l/s. </t>
  </si>
  <si>
    <t>721000015</t>
  </si>
  <si>
    <t>Montážní prvek pro závěsná WC s nádržkou do stěny</t>
  </si>
  <si>
    <t xml:space="preserve">Montážní prvek pro závěsná WC, s nádržkou do stěny,  ovládání zepředu, stavební výška 1120mm pro zabudování do stěny prováděné suchým procesem. Součástí dodávky je rohový ventil, splachovací koleno, odpadní koleno pro WC a upevňovací materiál.  </t>
  </si>
  <si>
    <t>721000016</t>
  </si>
  <si>
    <t>Souprava pro tlumení hluku k montážnímu prvku pro závěsná WC</t>
  </si>
  <si>
    <t>721000017</t>
  </si>
  <si>
    <t>Čerpací box pro čistou odpadní vodu z VZT jednotek</t>
  </si>
  <si>
    <t xml:space="preserve">Čerpací box na podlahu pro odpadní vodu bez fekálií, Hmax=4m, Lmax=20m, 230V vč. příslušenství </t>
  </si>
  <si>
    <t>721000018</t>
  </si>
  <si>
    <t>Protipožární manžety na potrubí při průchodu stropem DN50</t>
  </si>
  <si>
    <t>721000019</t>
  </si>
  <si>
    <t>Protipožární manžety na potrubí při průchodu stěnou Ø40</t>
  </si>
  <si>
    <t>721000020</t>
  </si>
  <si>
    <t>Napojení nového potrubí na stávající potrubí</t>
  </si>
  <si>
    <t>721000021</t>
  </si>
  <si>
    <t>Demontáž litinového potrubí vč. odvozu materiálu na skládu</t>
  </si>
  <si>
    <t>721000022</t>
  </si>
  <si>
    <t>Demontáž plastového potrubí vč. odvozu materiálu na skládku</t>
  </si>
  <si>
    <t>721000023</t>
  </si>
  <si>
    <t>Zkouška těsnosti kanalizace v objektech kouřem</t>
  </si>
  <si>
    <t>RTS 17/ I</t>
  </si>
  <si>
    <t>POL1_</t>
  </si>
  <si>
    <t>END</t>
  </si>
  <si>
    <t xml:space="preserve"> D.1.4.1.vodovod</t>
  </si>
  <si>
    <t>02</t>
  </si>
  <si>
    <t>722000001</t>
  </si>
  <si>
    <t xml:space="preserve">Potrubí z měděných trubek spojovaných měkkým pájením  nebo lisováním - Ø28 </t>
  </si>
  <si>
    <t>722000002</t>
  </si>
  <si>
    <t xml:space="preserve">Potrubí z měděných trubek spojovaných měkkým pájením  nebo lisováním - Ø18 </t>
  </si>
  <si>
    <t>722000003</t>
  </si>
  <si>
    <t xml:space="preserve">Potrubí z měděných trubek spojovaných měkkým pájením  nebo lisováním - Ø15 </t>
  </si>
  <si>
    <t>722000004</t>
  </si>
  <si>
    <t>Trubka ocelová pozinkovaná DN 80</t>
  </si>
  <si>
    <t xml:space="preserve"> včetně fitinek, úchytů, podchytávek, vodorovných a svislých závěsů, pružných pryžových objímek,tepelné izolace </t>
  </si>
  <si>
    <t>722000005</t>
  </si>
  <si>
    <t>Trubka ocelová pozinkovaná DN 25</t>
  </si>
  <si>
    <t>722000006</t>
  </si>
  <si>
    <t>Tepelná izolace potrubí z pěnového PE tl. 13 mm DN25</t>
  </si>
  <si>
    <t>Termoizolační trubice z pěnového polyetylenu laminovaná zesílenou hliníkovou fólií tl.13mm na měděné potrubí DN25</t>
  </si>
  <si>
    <t>722000007</t>
  </si>
  <si>
    <t>Tepelná izolace potrubí z pěnového PE tl. 9 mm DN20</t>
  </si>
  <si>
    <t>Termoizolační trubice z pěnového polyetylenu laminovaná ochrannou PE tkaninou tl.9mm na měděné potrubí DN20</t>
  </si>
  <si>
    <t>722000008</t>
  </si>
  <si>
    <t>Tepelná izolace potrubí z pěnového PE tl. 9 mm DN15</t>
  </si>
  <si>
    <t>Termoizolační trubice z pěnového polyetylenu laminovaná ochrannou PE tkaninou tl.9mm na měděné potrubí DN15</t>
  </si>
  <si>
    <t>722000009</t>
  </si>
  <si>
    <t>Kulový kohout s vnitřním závitem DN25</t>
  </si>
  <si>
    <t xml:space="preserve">mosazný chromovaný s vrtulkou pro pitnou vodu </t>
  </si>
  <si>
    <t>722000010</t>
  </si>
  <si>
    <t>Kulový kohout s vnitřním závitem s vypouštěním DN25</t>
  </si>
  <si>
    <t>mosazný chromovaný s páčkou pro pitnou vodu</t>
  </si>
  <si>
    <t>722000011</t>
  </si>
  <si>
    <t>Krycí dvířka pro ventily (200x200mm)</t>
  </si>
  <si>
    <t>kovová dvířka</t>
  </si>
  <si>
    <t>722000012</t>
  </si>
  <si>
    <t>Rohový ventil DN15</t>
  </si>
  <si>
    <t>mosazný pochromovaný</t>
  </si>
  <si>
    <t>722000013</t>
  </si>
  <si>
    <t xml:space="preserve">Elektrický průtokový ohřívač vody o výkonu 24kW </t>
  </si>
  <si>
    <t>Elektronicky řízený tlakový průtokový ohřívač vody. Teplota teplé vody pevně nastavena na teplotu 55°C. Přípojky vody - 2x DN15. 24kW/400V</t>
  </si>
  <si>
    <t>722000014</t>
  </si>
  <si>
    <t>Napojení na stávající ocelové pozinkované potrubí DN80</t>
  </si>
  <si>
    <t>vč. uzavření, vypuštění a znova napuštění vody do stávajícího pootrubí, vsazení T-kusu do potrubí</t>
  </si>
  <si>
    <t>722000015</t>
  </si>
  <si>
    <t>Demontáž ocelových  pozinkovaných trub včetně odvozu materiálu na skládku</t>
  </si>
  <si>
    <t>včetně armatur a izolací</t>
  </si>
  <si>
    <t>722000016</t>
  </si>
  <si>
    <t>Demontáž  plastových trub včetně odvozu materiálu na skládku</t>
  </si>
  <si>
    <t>722000017</t>
  </si>
  <si>
    <t>Demontáž  elektrického průtokového ohřívače včetně odvozu materiálu na skládku</t>
  </si>
  <si>
    <t>722000018</t>
  </si>
  <si>
    <t>Tlaková zkouška a proplach potrubí</t>
  </si>
  <si>
    <t>Včetne dodávky vody, uzavření a zabezpečení konců potrubí.</t>
  </si>
  <si>
    <t xml:space="preserve"> D.1.4.1.plynovod</t>
  </si>
  <si>
    <t>03</t>
  </si>
  <si>
    <t>723000001</t>
  </si>
  <si>
    <t>Trubka ocelová černá DN 40 se svařovanými spoji tř. 11</t>
  </si>
  <si>
    <t xml:space="preserve"> včetně fitinek  </t>
  </si>
  <si>
    <t>723000002</t>
  </si>
  <si>
    <t xml:space="preserve">Nátěr černého ocelového potrubí DN40 pro plynovody žluté barvy </t>
  </si>
  <si>
    <t xml:space="preserve">2x základový nátěr + 1x vrchní email </t>
  </si>
  <si>
    <t>723000003</t>
  </si>
  <si>
    <t>Kulový kohout plnoprůtokový s vnitřním ávitem DN40</t>
  </si>
  <si>
    <t>mosazný chromovaný s vrtulkou pro plynovody</t>
  </si>
  <si>
    <t>723000004</t>
  </si>
  <si>
    <t>Bezpečnostní rychlouzávěr DM40 s dálkovám ovládámím přes MaR - 230V</t>
  </si>
  <si>
    <t>solenoidový ventil včetně cívky a konektoru s diodou</t>
  </si>
  <si>
    <t>723000005</t>
  </si>
  <si>
    <t>Napojení na stávající ocelové potrubí DN40 černé se svařovanými spoji</t>
  </si>
  <si>
    <t>723000006</t>
  </si>
  <si>
    <t>Demontáž ocelových  černých trub včetně odvozu materiálu na skládku</t>
  </si>
  <si>
    <t>723000007</t>
  </si>
  <si>
    <t>Vypuštění stávajícího plynovodu, znovu napuštění a odvzdušnění</t>
  </si>
  <si>
    <t>723000008</t>
  </si>
  <si>
    <t>Zkouška těsnosti tlakem, zkouška pevnosti, potrubí do DN 40</t>
  </si>
  <si>
    <t>Revize zařízení</t>
  </si>
  <si>
    <t>Objekt</t>
  </si>
  <si>
    <t xml:space="preserve">Cena celkem      </t>
  </si>
  <si>
    <t xml:space="preserve">Dodávka/ Delivery  </t>
  </si>
  <si>
    <t xml:space="preserve">Montáž/ Labour             </t>
  </si>
  <si>
    <t>Akustika</t>
  </si>
  <si>
    <t>Širokopásmově pohltivý obklad stropu</t>
  </si>
  <si>
    <t>Jedná se o minerální zvukově pohltivé podhledové desky 40mm. Třída reakce na oheň třídy A2-s1 d0 dle EN 13501-1. Strop velkého sálu bude obložen v plochách mezi nosníky kotvení přímo do stropu. Plocha 256m2 + prořez 25% , tj.320m2</t>
  </si>
  <si>
    <t>Difuzní prvky 1</t>
  </si>
  <si>
    <t>Tento obklad je tvořen deskou tl. 12 mm, na které jsou připevněny rovnoběžné hranoly stejných šířek 50mm a různých hloubek (hloubky hranolů a mezery mezi nimi se řídí posloupností – viz výkres prvků). Hloubka struktury 150 mm. Rozměry panelů 600x600mm (š x v).
Nehořlavý materiál odolávající vysokým teplotám až do 1200°C vyrobená z expandovaného vermikulitu a anorganického pojiva. Neobsahuje žádná minerální či skleněná vlákna nebo azbest. Reakce na oheň dle ČSN EN 13501-1, třída A2-s1,d0. Provedení hran dle požadavku. Montáž panelu přímým šroubováním nebo na nosnou profilovou konstrukci s maximální hloubkou systému do 200 mm. Povrchová úprava HPL, 25mm.</t>
  </si>
  <si>
    <t>Difuzní prvky 2</t>
  </si>
  <si>
    <t>Tento obklad je tvořen deskou tl. 12 mm, na které jsou připevněny rovnoběžné hranoly stejných šířek 50mm a různých hloubek (hloubky hranolů a mezery mezi nimi se řídí posloupností – viz výkres prvků). Hloubka struktury 150 mm. Rozměry panelů 600x900mm (š x v).
Nehořlavý materiál odolávající vysokým teplotám až do 1200°C vyrobená z expandovaného vermikulitu a anorganického pojiva. Neobsahuje žádná minerální či skleněná vlákna nebo azbest. Reakce na oheň dle ČSN EN 13501-1, třída A2-s1,d0. Provedení hran dle požadavku. Montáž panelu přímým šroubováním nebo na nosnou profilovou konstrukci s maximální hloubkou systému do 200 mm. Povrchová úprava HPL, 25mm.</t>
  </si>
  <si>
    <t>Rezonátory 150</t>
  </si>
  <si>
    <t>Rezonátor je akustický prvek selektivně absorbující zvuk na nízkých kmitočtech. Tvoří jej box, jež je pravoúhlý hranol, na čelní straně má laděnou podélnou štěrbinou, v boxu se nachází tlumicí akustická vložka. Rezonanční frekvence tohoto prvku musí být cca 150 Hz. Provedení boxu nehořlavých desek až 18 mm, o rozměrech 1200 × 600 × 150 mm a hmotnosti cca 16÷20 kg/ks. 
Nehořlavý materiál odolávající vysokým teplotám až do 1200°C vyrobená z expandovaného vermikulitu a anorganického pojiva. Neobsahuje žádná minerální či skleněná vlákna nebo azbest. Reakce na oheň dle ČSN EN 13501-1, třída A2-s1,d0. Provedení hran dle požadavku. Montáž boxu přímým šroubováním nebo na nosnou profilovou konstrukci s maximální hloubkou systému do 200 mm. Povrchová úprava HPL, 16 mm.</t>
  </si>
  <si>
    <t>Rezonátory 63</t>
  </si>
  <si>
    <t>Rezonátor je akustický prvek selektivně absorbující zvuk na nízkých kmitočtech. Tvoří jej box, jež je pravoúhlý hranol, na čelní straně má laděnou podélnou štěrbinou, v boxu se nachází tlumicí akustická vložka. Rezonanční frekvence tohoto prvku musí být cca 63 až 100 Hz. Provedení boxu nehořlavých desek až 18 mm, o rozměrech 1200 × 600 × 150 mm a hmotnosti cca 16÷20 kg/ks. 
Nehořlavý materiál odolávající vysokým teplotám až do 1200°C vyrobená z expandovaného vermikulitu a anorganického pojiva. Neobsahuje žádná minerální či skleněná vlákna nebo azbest. Reakce na oheň dle ČSN EN 13501-1, třída A2-s1,d0. Provedení hran dle požadavku. Montáž boxu přímým šroubováním nebo na nosnou profilovou konstrukci s maximální hloubkou systému do 200 mm. Povrchová úprava HPL, 16 mm.</t>
  </si>
  <si>
    <t>Odrazivé desky</t>
  </si>
  <si>
    <t>Odrazivé desky- tl.12mm, povrchová úprava HPL, provedení hran dle požadavku. Reakce na oheň dle ČSN EN 13501-1, třída A2-S1, D0. Montáž panelu na nosnou profilovou konstrukci, která je součástí dodávky. Plocha 166m2 + prořez 25% , tj.207,5m2</t>
  </si>
  <si>
    <t>Doprava materiálu</t>
  </si>
  <si>
    <t>Montážní práce, včetně pomocného materiálu, nákladů na dopravu a ubytování</t>
  </si>
  <si>
    <t>Lešení</t>
  </si>
  <si>
    <t>Zařízení staveniště</t>
  </si>
  <si>
    <t>Dokumentace skutečného stavu.</t>
  </si>
  <si>
    <t>Dodávka dokumentace v počtu 2 paré.</t>
  </si>
  <si>
    <t xml:space="preserve">Objekt : I. ETAPA - REKONSTRUKCE VELKÉHO SÁLU A ZÁZEMÍ </t>
  </si>
  <si>
    <t>D.1.3.2 - SOZ</t>
  </si>
  <si>
    <t>střešní odvětrací klapka SOZ, B 300</t>
  </si>
  <si>
    <t>střešní odvětrací klapka SOZ, klasifikační třída požární odolnosti B 300, dvouklapka, světlost klapky 1,3 m x 1,0 m (min. aerodynamická plocha Aav,min = 0,71 m2), výplň poklopů izolovaný hliník, akustický útlum klapky R´w,min = 45 dB, pohon na 24 V</t>
  </si>
  <si>
    <t>podsada pod odvětrací klapku SOZ, světlý otvor (1,3 m x 1,0 m), výška 800 mm, materiál ocelový plech tl. 3 mm</t>
  </si>
  <si>
    <t>ovládací centrála střešních odvětracích klapek soz, pro automatické otevření i uzavření zařízení střešních klapek SOZ (napojeno dohromady 4ks klapek SOZ), 230 V, 16 A, vlastní náhradní zdroj, zpětná vazba na EPS stavů otevřeno / zavřeno</t>
  </si>
  <si>
    <t>propojovací kabeláž, 3 x 4 mm2, 1-CHKE-V / P15-R, B2ca,s1,d1, včetně kotevního materiálu</t>
  </si>
  <si>
    <t>bm</t>
  </si>
  <si>
    <t>ZAŘÍZENÍ PRO PŘÍVOD VZDUCHU</t>
  </si>
  <si>
    <t>motorický elektrický otvírač dveří pro SOZ, min. úhel otevření dveří 90°, certikovovaný dle EN 12101-2, pohon na 24 V</t>
  </si>
  <si>
    <t>magnetický zámek křídla dvoukřídlých dveří, certikovovaný dle EN 12101-2, pohon na 24 V</t>
  </si>
  <si>
    <t>ovládací centrála přívodních otvorů SOZ, pro automatické otevření a odemčení dveří (napojeno dohromady 8 ks pohonů k otevření dveří a 8 ks motorických zámků), 230 V, 16 A, vlastní náhradní zdroj, zpětná vazba na EPS stavů otevřeno / zavřeno</t>
  </si>
  <si>
    <t>ovládací centrála přívodních otvorů SOZ, pro automatické otevření a odemčení dveří (napojeno dohromady 4 ks pohonů k otevření dveří a 4 ks motorických zámků), 230 V, 16 A, vlastní náhradní zdroj, zpětná vazba na EPS stavů otevřeno / zavřeno</t>
  </si>
  <si>
    <t>propojovací kabeláž, 3 x 2,5 mm2, 1-CHKE-V / P15-R, B2ca,s1,d1, včetně kotevního materiálu</t>
  </si>
  <si>
    <t>OSTATNÍ</t>
  </si>
  <si>
    <t>Revizní a funkční zkoušky</t>
  </si>
  <si>
    <t>Popisky na zařízení SOZ</t>
  </si>
  <si>
    <t>Proškolení obsluhy, návody na provozování zařízení</t>
  </si>
  <si>
    <t>dokumentace skutečného provedení, včetně atestů, certifikátů a prohlášení o vlastnostech a montáži</t>
  </si>
  <si>
    <t>REKAPITULACE ODHADU CENY REALIZACE VZDUCHOTECHNIKY</t>
  </si>
  <si>
    <t>Akce:</t>
  </si>
  <si>
    <t>Stavební úpravy a dostavba KD v Zábřehu</t>
  </si>
  <si>
    <t>Stupeň:</t>
  </si>
  <si>
    <t>ceníková cena</t>
  </si>
  <si>
    <t>materiál</t>
  </si>
  <si>
    <t>montáž</t>
  </si>
  <si>
    <t>celkem</t>
  </si>
  <si>
    <t>Celkem odhad ceny realizace vzduchotechniky:</t>
  </si>
  <si>
    <t>(cena uvedena bez DPH)</t>
  </si>
  <si>
    <t>SEZNAM STROJŮ A ZAŘÍZENÍ VZDUCHOTECHNIKY</t>
  </si>
  <si>
    <t>Uvedené elementy konkrétních výrobců jsou v projektu uvažované jako vzorové.</t>
  </si>
  <si>
    <t>Mohou být nahrazeny za elementy jiných výrobců, pokud bude dodržena stejná kvalita jako u vzorových a funkčnost dodávky,</t>
  </si>
  <si>
    <t>i při odsouhlasení záměny elementu investorem za kvalitu a funkčnost odpovídá dodavatel.</t>
  </si>
  <si>
    <t>Záměna za elementy jiných výrobců musí být odsouhlasena investorem.</t>
  </si>
  <si>
    <t>Zařízení číslo:</t>
  </si>
  <si>
    <t>01 - Sál</t>
  </si>
  <si>
    <t>počet</t>
  </si>
  <si>
    <t>odhad v ceníkových cenách</t>
  </si>
  <si>
    <t>poznámka</t>
  </si>
  <si>
    <t>pozice</t>
  </si>
  <si>
    <t>popis</t>
  </si>
  <si>
    <t>cena dodávka</t>
  </si>
  <si>
    <t>cena montáž</t>
  </si>
  <si>
    <t>cena celkem</t>
  </si>
  <si>
    <t>jednotková</t>
  </si>
  <si>
    <t>1.1.1</t>
  </si>
  <si>
    <t xml:space="preserve">sestavná větrací jednotka, vnitřní provedení, 15000m3/h, sestava- filtry vzduchu, rotační rekuperátor, chladič/ohřívač přímý výpar, vodní ohřívač, ventilátory - podrobná specifikace viz technický návrh od vzorového výrobce v příloze technické zprávy. </t>
  </si>
  <si>
    <t>1.1.2</t>
  </si>
  <si>
    <t>automatická regulace, viz popis v technické zprávě</t>
  </si>
  <si>
    <t>1.1.3</t>
  </si>
  <si>
    <t>venkovní kompresorová jednotka, chladicí výkon 56kW, topný výkon 31kW, elektro 3x400V/18,5kW, ak tlak v 1m 66dBA</t>
  </si>
  <si>
    <t>1.1.4</t>
  </si>
  <si>
    <t>ocelová konstrukce z pozinkovaného plechu pod venkovní kompresorovou jednotku (zařízení položené na střeše)</t>
  </si>
  <si>
    <t>1.1.5</t>
  </si>
  <si>
    <t>napojení chlazení na větrací jednotku (dodávka chlazení v rámci větrací jednotky končí na hrdlech výměníku), regulace výkonu 1-10V</t>
  </si>
  <si>
    <t>1.3.1</t>
  </si>
  <si>
    <t>regulační klapka na servopohon, 800x500mm, včetně servopohonu, demontovatelný mechanismus pro aretaci v nastavené poloze (servopohon bude osazen v další etapě rekonstrukce)</t>
  </si>
  <si>
    <t>1.3.2</t>
  </si>
  <si>
    <t>regulační klapka na servopohon, 1000x630mm, včetně servopohonu, demontovatelný mechanismus pro aretaci v nastavené poloze (servopohon bude osazen v další etapě rekonstrukce)</t>
  </si>
  <si>
    <t>1.3.3</t>
  </si>
  <si>
    <t>regulační klapka na servopohon, 800x250mm, včetně servopohonu, demontovatelný mechanismus pro aretaci v nastavené poloze (servopohon bude osazen v další etapě rekonstrukce)</t>
  </si>
  <si>
    <t>1.3.4</t>
  </si>
  <si>
    <t>regulační klapka na servopohon, 1250x250mm, včetně servopohonu, demontovatelný mechanismus pro aretaci v nastavené poloze (servopohon bude osazen v další etapě rekonstrukce)</t>
  </si>
  <si>
    <t>1.3.5</t>
  </si>
  <si>
    <t>ruční regulační klapka s aretací, DN400</t>
  </si>
  <si>
    <t>1.3.6</t>
  </si>
  <si>
    <t>ruční regulační klapka s aretací, DN500</t>
  </si>
  <si>
    <t>1.4.1</t>
  </si>
  <si>
    <t>buňkový tlumič hluku, ŠxVxD=1250x1000x1000mm, 10ks buněk 250x500x1000</t>
  </si>
  <si>
    <t>1.4.2</t>
  </si>
  <si>
    <t>buňkový tlumič hluku, ŠxVxD=1250x1000x1500mm, 10ks buněk 250x500x1500</t>
  </si>
  <si>
    <t>1.4.3</t>
  </si>
  <si>
    <t>buňkový tlumič hluku, ŠxVxD=1250x1000x2000mm, 10ks buněk 250x500x2000</t>
  </si>
  <si>
    <t>1.6.1</t>
  </si>
  <si>
    <t>přívodní anemostat, parametry viz technický návrh v příloze, napojení z boku, bez regulace průtoku vzduchu, servopohon chlazení/topení</t>
  </si>
  <si>
    <t>1.6.2</t>
  </si>
  <si>
    <t>odvodní síto 1000x630mm, oka 10mm</t>
  </si>
  <si>
    <t>1.8.1</t>
  </si>
  <si>
    <t>protipožární klapka, 800x400, tepelné spouštění, spouštění od servopohonu (při napětí 230V klapka otevřena, při odpojení se klapka pružinou uzavírá)</t>
  </si>
  <si>
    <t>1.8.2</t>
  </si>
  <si>
    <t>1.8.3</t>
  </si>
  <si>
    <t>protipožární klapka,1250x400, tepelné spouštění, spouštění od servopohonu (při napětí 230V klapka otevřena, při odpojení se klapka pružinou uzavírá)</t>
  </si>
  <si>
    <t>1.10.1</t>
  </si>
  <si>
    <t>čtyřhranné potrubí pozinkovaný plech, 50% tvarovek</t>
  </si>
  <si>
    <t>1.10.2</t>
  </si>
  <si>
    <t>kruhové potrubí pozinkovaný plech, DN400 až DN630</t>
  </si>
  <si>
    <t>1.10.3</t>
  </si>
  <si>
    <t>tepelná izolace s parozábranou, minerální vata tj.40mm, hliníková fólie</t>
  </si>
  <si>
    <t>1.10.4</t>
  </si>
  <si>
    <t>rozvod chladu, na střeše v liště (ochrana proti UV záření)</t>
  </si>
  <si>
    <t>1.10.5</t>
  </si>
  <si>
    <t>zapracování konkrétních elementů dodavatele všech zařízení do realizační dokumentace</t>
  </si>
  <si>
    <t>Rekapitulace zařízení:</t>
  </si>
  <si>
    <t>odhad ceny celkem bez DPH:</t>
  </si>
  <si>
    <t>materiál:</t>
  </si>
  <si>
    <t>montáž:</t>
  </si>
  <si>
    <t>02 - Jeviště</t>
  </si>
  <si>
    <t>2.1.1</t>
  </si>
  <si>
    <t xml:space="preserve">sestavná větrací jednotka, vnitřní provedení, 6000m3/h, sestava- filtry vzduchu, rotační rekuperátor, chladič/ohřívač přímý výpar, vodní ohřívač, ventilátory - podrobná specifikace viz technický návrh od vzorového výrobce v příloze technické zprávy. </t>
  </si>
  <si>
    <t>2.1.2</t>
  </si>
  <si>
    <t>2.1.3</t>
  </si>
  <si>
    <t>venkovní kompresorová jednotka, chladicí výkon 28kW, topný výkon 16kW, topný výkon 31kW, elektro 3x400V/7,3kW, ak tlak v 1m 58dBA</t>
  </si>
  <si>
    <t>2.1.4</t>
  </si>
  <si>
    <t>2.1.5</t>
  </si>
  <si>
    <t>2.4.1</t>
  </si>
  <si>
    <t>buňkový tlumič hluku, ŠxVxD=1000x500x1000mm, 4ks buněk 250x500x1000</t>
  </si>
  <si>
    <t>2.4.2</t>
  </si>
  <si>
    <t>buňkový tlumič hluku, ŠxVxD=1000x500x1500mm, 4ks buněk 250x500x1500</t>
  </si>
  <si>
    <t>2.6.1</t>
  </si>
  <si>
    <t>odvodní mříž 500x1000mm, tahokov</t>
  </si>
  <si>
    <t>2.6.2</t>
  </si>
  <si>
    <t>přívodní dvouřadá vyústka, 400x300mm, regulace průtoku vzduchu</t>
  </si>
  <si>
    <t>2.8.1</t>
  </si>
  <si>
    <t>protipožární klapka, 500x250, tepelné spouštění, spouštění od servopohonu (při napětí 230V klapka otevřena, při odpojení se klapka pružinou uzavírá)</t>
  </si>
  <si>
    <t>2.8.2</t>
  </si>
  <si>
    <t>protipožární klapka, 600x400, tepelné spouštění, spouštění od servopohonu (při napětí 230V klapka otevřena, při odpojení se klapka pružinou uzavírá)</t>
  </si>
  <si>
    <t>2.8.3</t>
  </si>
  <si>
    <t>2.10.1</t>
  </si>
  <si>
    <t>čtyřhranné potrubí pozinkovaný plech, 60% tvarovek</t>
  </si>
  <si>
    <t>2.10.2</t>
  </si>
  <si>
    <t>2.10.3</t>
  </si>
  <si>
    <t>03 – Foyer, bar a šatna (není součástí této etapy)</t>
  </si>
  <si>
    <t>04 - Infocentrum (není součástí této etapy)</t>
  </si>
  <si>
    <t>05 - Sociální zázemí návštěvníci (není součástí této etapy)</t>
  </si>
  <si>
    <t>06 - Sociální zázemí bar (není součástí této etapy)</t>
  </si>
  <si>
    <t>07 - Sociální zázemí účinkující</t>
  </si>
  <si>
    <t>7.2.1</t>
  </si>
  <si>
    <t>odvodní radiální ventilátor do potrubí, odvod 200m3/h, 50Pa, 230V/50W, ak. tlak v 1m pod 30dBA</t>
  </si>
  <si>
    <t>7.3.1</t>
  </si>
  <si>
    <t>zpětná motýlková klapka, provedení hliník, DN160</t>
  </si>
  <si>
    <t>7.3.2</t>
  </si>
  <si>
    <t>ruční regulační klapka DN160</t>
  </si>
  <si>
    <t>7.4.1</t>
  </si>
  <si>
    <t>kruhový tlumič hluku, DN125, l=600mm</t>
  </si>
  <si>
    <t>7.4.2</t>
  </si>
  <si>
    <t>kruhový tlumič hluku, DN125, l=900mm</t>
  </si>
  <si>
    <t>7.5.1</t>
  </si>
  <si>
    <t>stříška DN140 pozinkovaný plech, z boku síto proti ptákům</t>
  </si>
  <si>
    <t>7.6.1</t>
  </si>
  <si>
    <t>odvodní ventil kovový, DN125</t>
  </si>
  <si>
    <t>7.6.2</t>
  </si>
  <si>
    <t>odvodní ventil kovový, DN200</t>
  </si>
  <si>
    <t>7.6.3</t>
  </si>
  <si>
    <t>mřížka do zdi, 300x100mm, vzorový typ SMU12.5</t>
  </si>
  <si>
    <t>7.10.1</t>
  </si>
  <si>
    <t>kruhové potrubí pozinkovaný plech, 30% tvarovek, DN125 až DN160</t>
  </si>
  <si>
    <t>7.10.2</t>
  </si>
  <si>
    <t>ohebné potrubí, DN125,DN200, napojení přívodních elementů na potrubí</t>
  </si>
  <si>
    <t>7.10.3</t>
  </si>
  <si>
    <t>protipožární izolace, odolnost 30 minut (potrubí v prostoru jeviště)</t>
  </si>
  <si>
    <t>08 - Dveřní clony (není součástí této etapy)</t>
  </si>
  <si>
    <t>09 – Větrání režie</t>
  </si>
  <si>
    <t>9.1.1</t>
  </si>
  <si>
    <t>kompaktní větrací jednotka, 300m3/h, 100Pa, deskový rekuperátor s obtokem, podstropní, podrobné parametry viz  technický návrh od vzorového výrobce v příloze, včetně automatické regulace</t>
  </si>
  <si>
    <t>9.4.1</t>
  </si>
  <si>
    <t>kruhový tlumič hluku, DN160, l=600mm</t>
  </si>
  <si>
    <t>9.4.2</t>
  </si>
  <si>
    <t>kruhový tlumič hluku, DN160, l=900mm</t>
  </si>
  <si>
    <t>9.4.3</t>
  </si>
  <si>
    <t>kruhový tlumič hluku, DN200, l=600mm</t>
  </si>
  <si>
    <t>9.4.4</t>
  </si>
  <si>
    <t>kruhový tlumič hluku, DN200, l=900mm</t>
  </si>
  <si>
    <t>9.5.1</t>
  </si>
  <si>
    <t>síto oka 10mm, výtlak odpadního vzduchu, na potrubí DN200 45°</t>
  </si>
  <si>
    <t>9.6.1</t>
  </si>
  <si>
    <t>přívodní anemostat, kruhová spodní deska DN300, průtok 300m3/h, 30Pa, ak. výkon pod 30dBA, napojení z boku, regulace průtoku vzduchu</t>
  </si>
  <si>
    <t>9.6.2</t>
  </si>
  <si>
    <t>mřížka do podhledu, hliník, 600x300mm, 60% volné plochy, RAL</t>
  </si>
  <si>
    <t>9.8.1</t>
  </si>
  <si>
    <t>protipožární klapka, DN200, tepelné spouštění, spouštění od servopohonu (při napětí 230V klapka otevřena, při odpojení se klapka pružinou uzavírá)</t>
  </si>
  <si>
    <t>9.10.1</t>
  </si>
  <si>
    <t>kruhové potrubí pozinkovaný plech, 30% tvarovek, DN160 až DN200</t>
  </si>
  <si>
    <t>9.10.2</t>
  </si>
  <si>
    <t>ohebný tlumič hluku, DN200, napojení přívodních elementů na potrubí</t>
  </si>
  <si>
    <t>9.10.3</t>
  </si>
  <si>
    <t>tepelná izolace s parozábranou, minerální vata tl. 40mm, hliníková fólie (potrubí mezi střechou a větrací jednotkou)</t>
  </si>
  <si>
    <t>10 – Chlazení režie</t>
  </si>
  <si>
    <t>10.1.1</t>
  </si>
  <si>
    <t>venkovní kompresorová jednotka, chladicí výkon 6,5kW, chladivo R410A, elektro 230V/2kW, jištění 20A, hladina akustického tlaku v 1m 50dBA, chod do venkovní teploty min. do -15°C</t>
  </si>
  <si>
    <t>10.1.2</t>
  </si>
  <si>
    <t>vnitřní potrubní chladicí jednotka, chladicí výkon 6,5kW, chladivo R410A, cca 2000m3/h, 30-150Pa, akustický tlak v 1m do 30dBA, nástěnný ovladač</t>
  </si>
  <si>
    <t>10.6.1</t>
  </si>
  <si>
    <t>přívodní anemostat, kruhová spodní deska DN600, průtok 650m3/h, 30Pa, ak. výkon pod 30dBA, napojení z boku, regulace průtoku vzduchu</t>
  </si>
  <si>
    <t>10.8.1</t>
  </si>
  <si>
    <t>protipožární klapka, 500x315, tepelné spouštění, spouštění od servopohonu (při napětí 230V klapka otevřena, při odpojení se klapka pružinou uzavírá)</t>
  </si>
  <si>
    <t>10.8.2</t>
  </si>
  <si>
    <t>protipožární klapka, DN315, tepelné spouštění, spouštění od servopohonu (při napětí 230V klapka otevřena, při odpojení se klapka pružinou uzavírá)</t>
  </si>
  <si>
    <t>10.10.1</t>
  </si>
  <si>
    <t>kruhové potrubí pozinkovaný plech, 30% tvarovek, DN250 až DN315</t>
  </si>
  <si>
    <t>10.10.2</t>
  </si>
  <si>
    <t>ohebný tlumič hluku, DN250, napojení přívodních elementů na potrubí</t>
  </si>
  <si>
    <t>10.10.3</t>
  </si>
  <si>
    <t>tepelná izolace s parozábranou, minerální vata tl. 40mm, hliníková fólie (potrubí mimo prostor režie)</t>
  </si>
  <si>
    <t>10.10.4</t>
  </si>
  <si>
    <t>11 – Chlazení server</t>
  </si>
  <si>
    <t>11.1.1</t>
  </si>
  <si>
    <t>chlazení typu split pro server, venkovní kompresorová jednotka, chladicí výkon 1,3/2,5/3,2kW, ŠxHxV 765x285x550mm, hladina akustického tlaku 43/46dBA, elektro 230V/5A, chladivo R410A, hmotnost: 34kg, chod do venkovní teploty -15°C</t>
  </si>
  <si>
    <t>vnitřní nástěnná jednotka, chladicí výkon 1,3/2,5/3,2kW při 27°C, ŠxHxV= 800x215x295mm, infra ovladač, hladina akustického tlaku 19-45dBA, hmotnost 11kg</t>
  </si>
  <si>
    <t>11.10.1</t>
  </si>
  <si>
    <t>11.10.2</t>
  </si>
  <si>
    <t>konstrukce pod venkovní kompresorovou jednotku (betonové dlaždice podložené minerální vatou tl. 30mm)</t>
  </si>
  <si>
    <t>12 – Hluk z větracího zařízení sousední restaurace</t>
  </si>
  <si>
    <t>12.2.1</t>
  </si>
  <si>
    <t>tichý radiální ventilátor do potrubí, lehce demontovatelný a čistitelný, 3700m3/h, 650Pa, elektro 3x400V/1,5kW, transformátorový regulátor otáček, hladina akustického tlaku v 1,5m 56dBA, provozní teplota -20°C až +70°C</t>
  </si>
  <si>
    <t>12.2.1a</t>
  </si>
  <si>
    <t>pružné textilní vložky 800x500mm, délka 150mm, pro ventilátor pozice 12.2.1</t>
  </si>
  <si>
    <t>12.2.2</t>
  </si>
  <si>
    <t>tichý radiální ventilátor do potrubí, lehce demontovatelný a čistitelný, 3600m3/h, 350Pa, elektro 3x400V/0,82kW, transformátorový regulátor otáček, hladina akustického tlaku v 1,5m 53dBA, provozní teplota -20°C až +70°C</t>
  </si>
  <si>
    <t>12.2.2a</t>
  </si>
  <si>
    <t>pružné textilní vložky 700x400mm, délka 150mm, pro ventilátor pozice 12.2.2</t>
  </si>
  <si>
    <t>12.4.1</t>
  </si>
  <si>
    <t>buňkový tlumič hluku, 500x500mm, délka 1000mm, 2ks buněk 250x500x1000mm</t>
  </si>
  <si>
    <t>12.4.2</t>
  </si>
  <si>
    <t>buňkový tlumič hluku, 600x500mm, délka 1000mm, 3ks buněk 200x500x1000mm</t>
  </si>
  <si>
    <t>12.5.1</t>
  </si>
  <si>
    <t>síto oka 10mm, výtlak odpadního vzduchu, na potrubí 500x500mm 45°</t>
  </si>
  <si>
    <t>12.5.2</t>
  </si>
  <si>
    <t>síto oka 10mm, výtlak odpadního vzduchu, na potrubí 600x500mm 45°</t>
  </si>
  <si>
    <t>12.10.1</t>
  </si>
  <si>
    <t>čtyřhranné potrubí pozinkovaný plech, 30% tvarovek</t>
  </si>
  <si>
    <t>12.10.2</t>
  </si>
  <si>
    <t>protipožární izolace, odolnost 30 minut (potrubí pod stropem sálu)</t>
  </si>
  <si>
    <t>12.10.3</t>
  </si>
  <si>
    <t>oplechování a tepelná izolace dvojitá vrstva minerální vata tl. 40mm (tj. celkem 80mm) s parozábranou potrubí mezi výstupem do střechy a zakrytováním proti povětrnosti</t>
  </si>
  <si>
    <t>12.10.4</t>
  </si>
  <si>
    <t>ochrana ventilátorů proti povětrnosti, viz výkres střechy. Např. ocelová konstrukce s plechovým opláštěním. Případně použití ventilátorů pozice 12.10.1 pro venkovní použití.</t>
  </si>
  <si>
    <t>13 - Demontáže</t>
  </si>
  <si>
    <t>13.10.1</t>
  </si>
  <si>
    <t>Demontáž a ekologická likvidace větracího zařízení ve strojovně VZT v 1.PP (rozsah stejný jako nově vyprojektované zařízení pod stropem sálu)</t>
  </si>
  <si>
    <t>13.10.2</t>
  </si>
  <si>
    <t>Demontáž a ekologická likvidace větracího zařízení pod stropem sálu (rozsah stejný jako nově vyprojektované zařízení pod stropem sálu)</t>
  </si>
  <si>
    <t>13.10.3</t>
  </si>
  <si>
    <t>Demontáž a po odsouhlasení investorem ekologická likvidace odvodního ventilátoru a navazujícího potrubí ze sálu ve strojovně ve 2.np</t>
  </si>
  <si>
    <t>13.10.4</t>
  </si>
  <si>
    <t>Demontáž a ekologická likvidace odvodního ventilátoru restaurace včetně demontáže potrubí prostupujícího střechou a úprava tohoto prostupu pro nové potrubí.</t>
  </si>
  <si>
    <t xml:space="preserve"> </t>
  </si>
  <si>
    <t>STAVBA : KULTURNÍ DŮM ZÁBŘEH</t>
  </si>
  <si>
    <t>Kód / Code</t>
  </si>
  <si>
    <t>Poznámka/</t>
  </si>
  <si>
    <t>Comments</t>
  </si>
  <si>
    <t>Silnoproudá elektrotechnika</t>
  </si>
  <si>
    <t>Kabeláž</t>
  </si>
  <si>
    <t>Kabel CYKY-J 3x35+16</t>
  </si>
  <si>
    <t>Kabel CYKY-J 5x25</t>
  </si>
  <si>
    <t>Kabel CYKY-J 5x6</t>
  </si>
  <si>
    <t>Kabel CYKY-J 7x2,5</t>
  </si>
  <si>
    <t>Kabel CYKY-J 5x2,5</t>
  </si>
  <si>
    <t>Kabel CYKY-J 3x2,5</t>
  </si>
  <si>
    <t>Kabel CYKY-J 3x1,5</t>
  </si>
  <si>
    <t>Kabel CYKY-O 3x1,5</t>
  </si>
  <si>
    <t>Kabel JYTY-O 7x1</t>
  </si>
  <si>
    <t>Kabel 1-CXKE-R-J 5x10</t>
  </si>
  <si>
    <t>Kabel 1-CXKE-R-J 5x6</t>
  </si>
  <si>
    <t>Kabel 1-CXKE-R-J 5x4</t>
  </si>
  <si>
    <t>Kabel 1-CXKE-R-J 3x4</t>
  </si>
  <si>
    <t>Kabel 1-CXKE-R-J 5x2,5</t>
  </si>
  <si>
    <t>Kabel 1-CXKE-R-J 3x2,5</t>
  </si>
  <si>
    <t>Kabel 1-CXKE-R-J 5x1,5</t>
  </si>
  <si>
    <t>Kabel 1-CXKE-R-J 3x1,5</t>
  </si>
  <si>
    <t>Kabel 1-CXKE-R-O 3x1,5</t>
  </si>
  <si>
    <t>Kabel 1-CHKE-V-J 5x6</t>
  </si>
  <si>
    <t>Kabel 1-CHKE-V-J 3x2,5</t>
  </si>
  <si>
    <t>Kabel 1-CHKE-V-J 3x1,5</t>
  </si>
  <si>
    <t>Kabel 1-CHKE-V-O 2x1,5</t>
  </si>
  <si>
    <t>Vodič H07V-K 25 ZZ</t>
  </si>
  <si>
    <t>Vodič H07V-K 16 ZZ</t>
  </si>
  <si>
    <t>Vodič H07V-K 6 ZZ</t>
  </si>
  <si>
    <t>Kabelové trasy</t>
  </si>
  <si>
    <t>Plechový žlab plný s víkem a oddělovací příčkou 100x250x0,70 mm</t>
  </si>
  <si>
    <t>Plechový žlab plný s víkem 50x125x0,70 mm</t>
  </si>
  <si>
    <t>Plechový žlab plný s víkem 50x62x0,70 mm</t>
  </si>
  <si>
    <t>Plechový žlab perforovaný 100x250x0,70 mm</t>
  </si>
  <si>
    <t>Plechový žlab perforovaný 50x125x0,70 mm</t>
  </si>
  <si>
    <t>Plechový žlab s funkční integritou při požáru 60x200x1,5 mm</t>
  </si>
  <si>
    <t>Bezhalogenová kabelová příchytka 13-26 mm</t>
  </si>
  <si>
    <t>Drátěný kabelový žlab s víkem 50x100 mm  žárový zinek</t>
  </si>
  <si>
    <t>Instalační ohebná trubka dn 32 ÚV stabilní</t>
  </si>
  <si>
    <t>Instalační bezhalogenová ohebná trubka dn 32 střední mechanická odolnost</t>
  </si>
  <si>
    <t>Instalační bezhalogenová ohebná trubka dn 20 střední mechanická odolnost</t>
  </si>
  <si>
    <t>Instalační bezhalogenová tuhá trubka dn 20</t>
  </si>
  <si>
    <t>Přístroje, krabice</t>
  </si>
  <si>
    <t>Zásuvka 230V/ 16A bílá</t>
  </si>
  <si>
    <t>Zásuvka dvojitá 230V/ 16A bílá</t>
  </si>
  <si>
    <t>Spínač řazení č. 1 bílý</t>
  </si>
  <si>
    <t>Spínač řazení č. 1/0 bílý</t>
  </si>
  <si>
    <t>Tlačítko STOP  červené, montáž na povrch, kryt proti neúmyslné aktivaci</t>
  </si>
  <si>
    <t>Zásuvka 400V/ 63A/ 5P</t>
  </si>
  <si>
    <t>Zásuvka 400V/ 32A/ 5P</t>
  </si>
  <si>
    <t>Rozbočná krabice na povrch se svorkovnicí, bezhalogénová</t>
  </si>
  <si>
    <t>Krabice instalační pod omítku</t>
  </si>
  <si>
    <t>Krabice instalační na omítku</t>
  </si>
  <si>
    <t>Krabice instalační vestavná do hořlavého materiálu, dvouplášťová</t>
  </si>
  <si>
    <t>Svítidla</t>
  </si>
  <si>
    <t>Nouzové svítidlo LED s piktogramem, 230V, 11W, vnitřní zdroj 60 minut</t>
  </si>
  <si>
    <t>Protipanické osvětlení zavěšené LED, desingové, 230V, 8W, vnitřní zdroj 60 minut</t>
  </si>
  <si>
    <t>Svítidlo vestavěné LED,desingové, 230V, 16W, opálový difuzor,průměr 172mm, zdroj LED 1810lm, 3000K, CRI80</t>
  </si>
  <si>
    <t>Svítidlo přisazené LED, desingové, 230V, 35W, hliníkový profil, opálový difusor, délka 1683mm, zdroj LED 2110lm, 3000K, CRI80</t>
  </si>
  <si>
    <t>Svítidlo zavěšené LED, desingové, 230V, 25W, hliníkové, opálový diuzor, zdroj LED 2620lm, 3000K, CRI80, řízení DALI</t>
  </si>
  <si>
    <t>Rozváděče</t>
  </si>
  <si>
    <t>Rozváděč RH1 dle projektové dokumntace</t>
  </si>
  <si>
    <t>Rozváděč RVZT1 dle proektové dokuentace</t>
  </si>
  <si>
    <t>Rozváděč RPO1 dle projektové dokumentac</t>
  </si>
  <si>
    <t>Rozváděč RDT1 dle projektové dokumentace</t>
  </si>
  <si>
    <t>Ostatní</t>
  </si>
  <si>
    <t>Připojení vývodu - elektrického zařízení (chladicí jednotka, požární klapka, jednotky ZOTK, jednotky EPS)</t>
  </si>
  <si>
    <t>Zpráva o výchozí revizi elektrické instalce</t>
  </si>
  <si>
    <t>Odborné stanovisko TIČR</t>
  </si>
  <si>
    <t>Doprava osob a materiálu</t>
  </si>
  <si>
    <t>Požární přepážky - utěsnění prostupů</t>
  </si>
  <si>
    <t>Drážkování</t>
  </si>
  <si>
    <t>Zednické přípomoci</t>
  </si>
  <si>
    <t>Spojení nově instalovaných kovových částí na střeše se stávajícím hromosvodem</t>
  </si>
  <si>
    <t>Demontáž staré elektroinstalace</t>
  </si>
  <si>
    <t>Nespecifikovaný materiál</t>
  </si>
  <si>
    <t>D.1.4.5   SLABOPROUDÁ ELEKTROTECHNIKA</t>
  </si>
  <si>
    <t>Zábřežská kulturní, s.r.o., Československé armády 835/1, 789 01 Zábřeh</t>
  </si>
  <si>
    <t>Na základě výběrového řízení</t>
  </si>
  <si>
    <t>Cena celkem
[CZK]</t>
  </si>
  <si>
    <t>Poznámka</t>
  </si>
  <si>
    <t>J. hmotnost
[t]</t>
  </si>
  <si>
    <t>Hmotnost
celkem [t]</t>
  </si>
  <si>
    <t>Náklady soupisu celkem bez DPH</t>
  </si>
  <si>
    <t>URS</t>
  </si>
  <si>
    <t>Evakuační rozhlas</t>
  </si>
  <si>
    <t>Montáž systémové řídící jednotky</t>
  </si>
  <si>
    <t>EN54-16 certifikovaná systémová řídicí jednotka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t>
  </si>
  <si>
    <t>Montáž systémové rozšiřující řídící jednotky</t>
  </si>
  <si>
    <t>EN54-16 certifikovaná systémová rozšiřující jednotka 360W, 6 zón s individuální regulací hlasitosti, lokální audio vstup pro možnost vlastního audio programu nezávislého na zbytku systému, provozní i evakuační logické vstupy a výstupy, permanentní monitorování 100V linek bez přerušení audiosignálu</t>
  </si>
  <si>
    <t>742410001</t>
  </si>
  <si>
    <t>Montáž zesilovače</t>
  </si>
  <si>
    <t>EN54-16 certifikovaná systémová jednotka výkonových zesilovačů 1x420W</t>
  </si>
  <si>
    <t>Vstupní modul s rozhraním Ethernet</t>
  </si>
  <si>
    <t>Adaptér RJ45 - svorkovnice</t>
  </si>
  <si>
    <t>742410101</t>
  </si>
  <si>
    <t>Montáž mikrofonní stanice</t>
  </si>
  <si>
    <t>EN54-16 certifikovaná požární mikrofonní stanice pro evakuační hlášení, 5 tlačítek pro ovládání evakuačního režimu systému, spouštění evakuačních zpráv a hlášení</t>
  </si>
  <si>
    <t>742410111</t>
  </si>
  <si>
    <t>Montáž klávesnice k mikrofonní stanici</t>
  </si>
  <si>
    <t>EN54-16 certifikovaná klávesnice pro rozšíření požární mikrofonní stanice, 20 programovatelných tlačítek / LED pro volbu zón a indikaci / resetování poruchových stavů</t>
  </si>
  <si>
    <t>742410021</t>
  </si>
  <si>
    <t>Montáž manageru napájení</t>
  </si>
  <si>
    <t>EN54-4 certifikovaný systémový manager napájení a nabíječ akumulátorů</t>
  </si>
  <si>
    <t>742210041</t>
  </si>
  <si>
    <t>Montáž akumulátoru</t>
  </si>
  <si>
    <t>Bezúdržbový ventilem řízený olověný akumulátor 12V / 120Ah</t>
  </si>
  <si>
    <t>Uzamykatelný 19" datový rozváděč s výškou 27U, půdorysné rozměry 800x800mm s prosklenými dveřmi, napájecím panelem, ventilační jednotkou a potřebným montážním příslušenstvím pro instalaci prvků ústředny</t>
  </si>
  <si>
    <t>Osazení prvků ústředny do rozváděče, propojení, HW / SW konfigurace systému, česká lokalizace FW, oživení</t>
  </si>
  <si>
    <t>742123001</t>
  </si>
  <si>
    <t>Montáž přepěťové ochrany</t>
  </si>
  <si>
    <t>Přepěťová ochrana III.stupně, 230V, 1f, 16A</t>
  </si>
  <si>
    <t>742410063</t>
  </si>
  <si>
    <t>Montáž nástěnného reproduktoru</t>
  </si>
  <si>
    <t>EN54-24 certifikovaný reproduktor povrchový 6W @ 100V, výkonové odbočky až do 0,8W, citlivost dle EN54-24 80dB @ 1W/4m, úhel pokrytí dle EN54-24 H 360° (500Hz), 135° (1kHz), 130° (2kHz), 70° (4kHz) / V 330° (500Hz), 160° (1kHz), 135° (2kHz), 70° (4kHz), MDF, bílý, EVAC svorkovnice</t>
  </si>
  <si>
    <t>EN54-24 certifikovaný reproduktor nástěnný 6W @ 100V, speciální provedení pro prostředí s vysokou vlhkostí, tělo i mřížka z hliníku pro maximální odolnost proti korozi, dvojitě impregnovaná membrána pro vysokou odolnost vůči dlouhodobé vlhkosti, plast, mřížka z hliníku pro maximální odolnost proti korozi, impregnovaná membrána pro vysokou odolnost vůči dlouhodobé vlhkosti, EVAC svorkovnice</t>
  </si>
  <si>
    <t>742410061</t>
  </si>
  <si>
    <t>Montáž podhledového reproduktoru bez krytu</t>
  </si>
  <si>
    <t>EN54-24 certifikovaný reproduktor podhledový 6W @ 100V, výkonové odbočky až do 0,8W, citlivost 94dB (stř. hod. 1W/1m @ 500Hz-5kHz Pink Noise), vyzařovací úhel 165° (500Hz), 175° (1kHz), 165° (2kHz), 70° (4kHz), kov, bílý, EVAC svorkovnice, 180mm, certifikován dle EN54 i pro použití bez požárního krytu</t>
  </si>
  <si>
    <t>742410064</t>
  </si>
  <si>
    <t>Montáž reproduktoru směrového</t>
  </si>
  <si>
    <t>Tlakový reproduktor 15W @ 100V. Technická data dle EN54-24: citlivost 88dB @ 1W/4m, kov, IP65, keramická svorkovnice s tepelnou pojistkou dle BS-5839-8, certifikován dle EN54 bez nutnosti zvláštní ekvalizace signálu!, certifikace dle EN54-24</t>
  </si>
  <si>
    <t>EN54-24 certifikovaný oboustranný směrový reproduktor 12/6W @ 100V, kov, IP55, EVAC svorkovnice</t>
  </si>
  <si>
    <t>Montáž reproduktoru se závěsným kabelem</t>
  </si>
  <si>
    <t>Závěsný reproduktor s příkonem 16W, certifikovaný podle EN 54-24, citlivost 1W/1m 85dB, citlivost max/1m 97dB, přenosový rozsah 130-13300Hz, vyzařovací úhel 196 st</t>
  </si>
  <si>
    <t>742121001</t>
  </si>
  <si>
    <t>Montáž sdělovacího kabelu do 15 žil</t>
  </si>
  <si>
    <t>sdělovací kabel 4x2x0,8 - Sdělovací kabel, P60-R, ohniodolný dle ČSN IEC60331, bezhalogenový dle ČSN 50267 a splňující vyhlášku č. 23/2008 Sb. (B2 ca s1d1)</t>
  </si>
  <si>
    <t>1-CHKE-V 2x1,5 - silový kabel P60-R, ohniodolný dle ČSN IEC60331, bezhalogenový dle ČSN 50267 a splňující vyhlášku č. 23/2008 Sb. (B2 ca s1d1)</t>
  </si>
  <si>
    <t>742110001</t>
  </si>
  <si>
    <t>Montáž elektroinstalační plastové ohebné trubky uložené pod omítkou vč. zasekání</t>
  </si>
  <si>
    <t>Elektroinstalační ohebná trubka 36mm, samozhášivá, nízká mechanická odolnost</t>
  </si>
  <si>
    <t>742110503</t>
  </si>
  <si>
    <t>Montáž elektroinstalační krabice s víčkem, kruhové</t>
  </si>
  <si>
    <t>KU68 - krabice rozvodná univerzální pod omítku</t>
  </si>
  <si>
    <t>AY2,5 - protahovací drát</t>
  </si>
  <si>
    <t>742111001</t>
  </si>
  <si>
    <t>Montáž příchytek pro kabely vč. šroubu a hmoždinky</t>
  </si>
  <si>
    <t>Příchytka pro jednotlivý kabel průměru 12mm, P60-R</t>
  </si>
  <si>
    <t>Oboustranná příchytka pro dva kabely průměru 12mm, P60-R</t>
  </si>
  <si>
    <t>Šroub 7,5x52, pro přímou instalaci do betonu, určeno pro požárně odolné trasy, vyhovuje předpisu ZP-27/2008</t>
  </si>
  <si>
    <t>Vysekání drážky 5x5cm</t>
  </si>
  <si>
    <t>742190004</t>
  </si>
  <si>
    <t>Aplikace požárně těsnícího materiálu</t>
  </si>
  <si>
    <t>Protipožární pěna pro zdivo, beton a sádrokarton, přetíratelný, 325ml</t>
  </si>
  <si>
    <t>742410302</t>
  </si>
  <si>
    <t>Povinná náležitost dle ČSN EN 60849: Odborné měření srozumitelnosti vč. měřicího protokolu s přepočtem hodnot na stupnici CIS. Měření bude provedeno metodou indexu přenosu řeči, tzv. STI. Měření jinou metodou lze použít pouze tehdy, pokud zvolená metoda poskytuje výsledky stejně nebo více relevantní jako metoda STI. Měření zjednodušenými metodami, které mohou dávat zkreslené výsledky (RASTI aj.), není přípustné. Výsledkem měření bude protokol obsahující přesnou specifikaci použitého měřicího vybavení a metody, a pro každý prostor přesnou specifikaci měřicích bodů, naměřených hodnot STI, jejich přepočet na CIS a následně výpočet výsledné hodnoty pro daný prostor jako rozdílu průměrné naměřené hodnoty STI a směrodatné odchylky - viz ČSN EN 60849, B.3.</t>
  </si>
  <si>
    <t>742410301</t>
  </si>
  <si>
    <t>Povinná náležitost dle ČSN EN 60849: Odborné měření skutečné impedance 100V linek vč. měřicího protokolu s přepočtem hodnot na výkon repro @ 100V. Měření musí být provedeno specializovaným měřicím přístrojem určeným pro tento účel a používajícím střídavý sinusový testovací signál o frekvenci na spodním okraji řečového pásma - např. cca 300Hz. Měření univerzálními multimetry určenými pro měření činného odporu nebo impedance na frekvenci 50/60Hz poskytuje irelevantní hodnoty a proto není přípustné.</t>
  </si>
  <si>
    <t>742410151</t>
  </si>
  <si>
    <t>Vytvoření hlášky nebo oznámení ve formátu MP3</t>
  </si>
  <si>
    <t>742410201</t>
  </si>
  <si>
    <t>Nastavení a oživení ústředny evakuačního rozhlasu</t>
  </si>
  <si>
    <t>Ostatní montážní materiál - zahrnuje dodávku veškerého dalšího instalačního materiálu nutného k zajištění plné funkčnosti a splnění všech norem uvedených v technické zprávě a jeho řádné předání objednateli  (vruty, hmoždinky, stahovací pásky, sádra apod.)</t>
  </si>
  <si>
    <t>Stavební přípomoci - Cena zahrnuje komplexní náklady na tyto drobné stavení činnosti včetně materiálu. Jedná se o veškeré průrazy a jejich utěsnění po montáži a jiné drobné stavební činnosti nutné pro instalaci systému a jeho vedení</t>
  </si>
  <si>
    <t>Vypracování dokumentace skutečného stavu</t>
  </si>
  <si>
    <t>Ostatní režijní náklady (cestovné, náhrady, ubytování atd.)</t>
  </si>
  <si>
    <t>Elektrická požární signalizace EPS</t>
  </si>
  <si>
    <t>Montáž ústředny EPS s čelním panelem, dvou nebo tříkruhové</t>
  </si>
  <si>
    <t>Ústředna EPS s čelním panelem s LCD displejem, základní deska pro zásuvné karty, kapacita pro 3 kruhové linky, TCP/IP rozhraní, hardwarová a softwarová redundance, SD karta, sériová BUS sběrnice</t>
  </si>
  <si>
    <t>742210006</t>
  </si>
  <si>
    <t>Montáž rozšiřující karty ústředny</t>
  </si>
  <si>
    <t>Karta pro napojení externích zobrazovacích panelů, zařízení dálkového přenosu ZDP a OPPO panelu</t>
  </si>
  <si>
    <t xml:space="preserve">Karta 2 kruhových analogových linek </t>
  </si>
  <si>
    <t>Karta sériového rozhraní RS232</t>
  </si>
  <si>
    <t>Akumulátor 12VDC/40Ah</t>
  </si>
  <si>
    <t>742210071</t>
  </si>
  <si>
    <t>Montáž paralelního ovládacího tabla</t>
  </si>
  <si>
    <t>Paralelní ovládací  tablo se zobrazovacím panelem, komunikace po sériové BUS sběrnici</t>
  </si>
  <si>
    <t>742210031</t>
  </si>
  <si>
    <t>Montáž napájecího zdroje</t>
  </si>
  <si>
    <t>27.6V lineární zdroj, Iaux=7A, Iaku=2A, připojitelné 2 akumulátory 40Ah, ochrana proti zkratu a přetížení, přepěťová ochrana, toroidní trafo, LED displej signalizace stavu napájení AC a výstup DC, technické výstupy poruch, odpovídá normě EN-54-4, rozměr 420x420x182mm, červená skříň</t>
  </si>
  <si>
    <t>742210111</t>
  </si>
  <si>
    <t>Montáž klíčového trezoru se zámkovou vložkou</t>
  </si>
  <si>
    <t>Klíčový trezor KTPO, 24VDC, bez vložky</t>
  </si>
  <si>
    <t>Vložka/zámek pro klíčový trezor, vzor pro Olomoucký kraj</t>
  </si>
  <si>
    <t>742210061</t>
  </si>
  <si>
    <t>Montáž ovládacího panelu požární ochrany</t>
  </si>
  <si>
    <t>Obslužné pole pro hasiče OPPO</t>
  </si>
  <si>
    <t>Práce na připojení EPS na PCO HZS, vč. vytvoření přenosových tabulek, nastavení PCO apod.</t>
  </si>
  <si>
    <t>Zařízení dálkového přenosu pro PCO HZS Olomouckého kraje vč. příslušenství, antény, EPROM, přepěťové ochrany a montážního materiálu</t>
  </si>
  <si>
    <t>Projekt připojení EPS na PCO HZS Olomouckého kraje</t>
  </si>
  <si>
    <t>742210261</t>
  </si>
  <si>
    <t>Montáž sirény, majáku nebo signalizace</t>
  </si>
  <si>
    <t>Maják, nízké provedení, červený, certifikát CPD vč. patice a těsnění pro zvýšené krytí</t>
  </si>
  <si>
    <t>Přepěťová ochrana III.stupně, 230V, 1f, 8A</t>
  </si>
  <si>
    <t>742210151</t>
  </si>
  <si>
    <t>Montáž tlačítkového hlásiče</t>
  </si>
  <si>
    <t>Tlačítkový hlásič červený, IP24 (vnitřní), se základnou</t>
  </si>
  <si>
    <t>Tlačítkový hlásič modrý, IP24 (vnitřní), se základnou</t>
  </si>
  <si>
    <t>742210121</t>
  </si>
  <si>
    <t>Montáž automatického hlásiče</t>
  </si>
  <si>
    <t>Opticko-kouřový hlásič, indikace poplachu, softwarové adresování, vč. oddělovače vedení</t>
  </si>
  <si>
    <t>Multisenzorový hlásič, indikace poplachu, softwarové adresování, vč. oddělovače vedení</t>
  </si>
  <si>
    <t>Termodiferenciální hlásič, indikace poplachu, softwarové adresování, vč. oddělovače vedení</t>
  </si>
  <si>
    <t>742210131</t>
  </si>
  <si>
    <t>Montáž patice</t>
  </si>
  <si>
    <t>Standardní patice automatických hlásičů</t>
  </si>
  <si>
    <t>Popisovací pole pro patice hlásičů (balení 10ks)</t>
  </si>
  <si>
    <t>742210162</t>
  </si>
  <si>
    <t>Montáž vyhodnocovací jednotky nasávacího hlásiče</t>
  </si>
  <si>
    <t>Vyhodnocovací jednotka nasávacího hlásiče pro montáž na stěnu, až 2 nezávislá nasávací potrubí, optická indikace stavu alarm a porucha na čelním panelu, napojení přímo na kruhovou sběrnici</t>
  </si>
  <si>
    <t>742210181</t>
  </si>
  <si>
    <t>Montáž trubky nasávacího systému vč. ohybů a spojek</t>
  </si>
  <si>
    <t>PVC trubka, průměr 25mm vč. příchytek</t>
  </si>
  <si>
    <t>PVC ohyb 90st. pro trubici 25mm</t>
  </si>
  <si>
    <t>PVC spojka pro trubici 25mm</t>
  </si>
  <si>
    <t>PVC zakončovací čepička pro trubici 25mm</t>
  </si>
  <si>
    <t>742210201</t>
  </si>
  <si>
    <t>Vyvrtání otvoru nasávacího systému kalibrovanou samolepící fólií</t>
  </si>
  <si>
    <t>Redukční samolepka s pojistnou páskou pro nasávací otvor</t>
  </si>
  <si>
    <t>Lepidlo na PVC, 0,5kg ke spojování trubek a tvarovek</t>
  </si>
  <si>
    <t>Čistič PVC trubek a tvarovek pro očištění spojů před lepením, 1litr</t>
  </si>
  <si>
    <t>742210303</t>
  </si>
  <si>
    <t>Montáž vstupně výstupního reléového prvku se 4 kontakty</t>
  </si>
  <si>
    <t>Výstupní modul, 4x přepínací bezpotenciálové kontakty se zatížitelností 2A/230V a s možností provozu i v pulzním režimu, plastový kryt</t>
  </si>
  <si>
    <t>Vstupní modul, 4x vstup, plastový kryt</t>
  </si>
  <si>
    <t>Klíč pro testování tlačítkových hlásičů</t>
  </si>
  <si>
    <t>Sklo tlačítkového hlásiče - sada 10ks</t>
  </si>
  <si>
    <t>Provozní kniha EPS</t>
  </si>
  <si>
    <t>lahev zkušebního plynu</t>
  </si>
  <si>
    <t>1x2x0,8 - stíněný kabel bezhalogenový dle ČSN 50267 a splňující vyhlášku č. 23/2008 Sb. (B2 ca s1d1)</t>
  </si>
  <si>
    <t>1x2x0,8 - Sdělovací kabel, P30-R, ohniodolný dle ČSN IEC60331, bezhalogenový dle ČSN 50267 a splňující vyhlášku č. 23/2008 Sb. (B2 ca s1d1)</t>
  </si>
  <si>
    <t>4x2x0,8 - Sdělovací kabel, P30-R, ohniodolný dle ČSN IEC60331, bezhalogenový dle ČSN 50267 a splňující vyhlášku č. 23/2008 Sb. (B2 ca s1d1)</t>
  </si>
  <si>
    <t>1-CHKE-V 2x1,5 - silový kabel P30-R, ohniodolný dle ČSN IEC60331, bezhalogenový dle ČSN 50267 a splňující vyhlášku č. 23/2008 Sb.</t>
  </si>
  <si>
    <t>Elektroinstalační ohebná trubka 23mm, samozhášivá, nízká mechanická odolnost</t>
  </si>
  <si>
    <t>742110041</t>
  </si>
  <si>
    <t>Montáž lišt vkládacích</t>
  </si>
  <si>
    <t>LV18x13 - elektroinstalační lišta vkládací</t>
  </si>
  <si>
    <t>Úchytka pro jednotlivý kabel průměru 8mm, P30-R</t>
  </si>
  <si>
    <t>Úchytka pro jednotlivý kabel průměru 12mm, P30-R</t>
  </si>
  <si>
    <t>742210251</t>
  </si>
  <si>
    <t>Připojení kontaktu ovládaného nebo monitorovaného</t>
  </si>
  <si>
    <t>742210401</t>
  </si>
  <si>
    <t>Programování základních parametrů ústředny EPS</t>
  </si>
  <si>
    <t>742210421</t>
  </si>
  <si>
    <t>Oživení systému EPS (na jeden detektor)</t>
  </si>
  <si>
    <t>742210503</t>
  </si>
  <si>
    <t>Koordinační funkční zkoušky EPS</t>
  </si>
  <si>
    <t>742210521</t>
  </si>
  <si>
    <t>Výchozí revize systému EPS (na 1 hlásič)</t>
  </si>
  <si>
    <t>Zkušební provoz</t>
  </si>
  <si>
    <t>STAVEBNÍ ÚPRAVY A DOSTAVBA KULTURNÍHO DOMU V ZÁBŘEHU</t>
  </si>
  <si>
    <t xml:space="preserve">I. ETAPA - REKONSTRUKCE VELKÉHO SÁLU A ZÁZEMÍ </t>
  </si>
  <si>
    <t>D.2 Dokumentace technických a technologických zařízení</t>
  </si>
  <si>
    <t>D.2.1 Jevištní mechanika</t>
  </si>
  <si>
    <t>Název a popis položky</t>
  </si>
  <si>
    <t>Mn.</t>
  </si>
  <si>
    <t>Jednotková cena bez DPH</t>
  </si>
  <si>
    <t>D.2.1 Jevištní mechanika celkem bez DPH</t>
  </si>
  <si>
    <t>Pokud není uvedeno jinak záruka na díly 24M u výrobce. Spotřební materiál dle technického listu výrobce, zejména na baterie 12M.</t>
  </si>
  <si>
    <t>CELKOVÁ CENA bez DPH</t>
  </si>
  <si>
    <t>CELKOVÁ CENA s DPH</t>
  </si>
  <si>
    <t>Ceny platné k 2.2019</t>
  </si>
  <si>
    <t>D.2.1. - 1.2 Motorický tah předscény C1</t>
  </si>
  <si>
    <t>Konzola řetězového navijáku</t>
  </si>
  <si>
    <t>Konzola řetězového navijáku (2x U120,2x jakl 30x30x3, 2x kotevní plotna, čep), hmotnost 1ks cca 30kg, povrchová úprava černý mat, včetně kotvení do stěny</t>
  </si>
  <si>
    <t>Řetězový naviják</t>
  </si>
  <si>
    <t xml:space="preserve">Řetězový naviják - nosnost 320kg, rychlost zdvihu 8m/min, zdvih 6m, 2x brzda, koncové spínače, vak na řetěz, standard D8+, typ "šplhací" </t>
  </si>
  <si>
    <t xml:space="preserve">Řetězový naviják - nosnost 250kg, rychlost zdvihu 8m/min, zdvih 6m, 2x brzda, koncové spínače, vak na řetěz, standard D8+, typ "šplhací" </t>
  </si>
  <si>
    <t>Řídící jednotka řetězových navijáků</t>
  </si>
  <si>
    <t>Řídící jednotka řetězových navijáků včetně panelu ovládání ve standardu D8+</t>
  </si>
  <si>
    <t>Závěs</t>
  </si>
  <si>
    <t>Závěs - 2x karabina, napínací šroub, profil závěsu jakl 40x30x3-340mm (černý mat)</t>
  </si>
  <si>
    <t>Hliníkový trojúhelníkový příhradový nosník</t>
  </si>
  <si>
    <t xml:space="preserve">Hliníkový trojúhelníkový příhradový nosník, celková délka 9,0m, triangle 290mm, hlavní trubky 50x2mm, příčky 20x2mm, povrchová úprava černý mat. </t>
  </si>
  <si>
    <t>Hliníkový trojúhelníkový příhradový nosník, celková délka 2,0m, triangle 290mm, hlavní trubky 50x2mm, příčky 20x2mm, povrchová úprava černý mat.</t>
  </si>
  <si>
    <t>D.2.1. - 1.3 Motorická hlavní opona</t>
  </si>
  <si>
    <t>Konzoly</t>
  </si>
  <si>
    <t>Konzoly nosníku oponové dráhy, hmotnost 1ks cca 0,1kg, povrchová úprava černý mat, včetně spojovacího materiálu</t>
  </si>
  <si>
    <t>Nosník oponové dráhy</t>
  </si>
  <si>
    <t>Nosník oponové dráhy (jakl 60x40x2), délka 13,26m, povrchová úprava černý mat, včetně spojovacího materiálu</t>
  </si>
  <si>
    <t>Dráha opony</t>
  </si>
  <si>
    <t>Dráha opony 13,26 m, hliníkový profil, s integrovaným pohonem, povrchová úprava černá, včetně běžek pro zavěšení látkové opony po cca 20cm</t>
  </si>
  <si>
    <t>D.2.1. - 1.7 Modernizace portálů</t>
  </si>
  <si>
    <t>Výstupní žebřík</t>
  </si>
  <si>
    <t>Výstupní žebřík délka 3,19m (štěříny tr. ø30, příčle tr. ø25), povrchová úprava černý mat, 1.a poslední nášlap reflexní značení</t>
  </si>
  <si>
    <t>Odklopné madlo</t>
  </si>
  <si>
    <t>Odklopné madlo 0,68m (jaklový profil 40x40x2), povrchová úprava černý mat, reflexní značení pohyblivé části</t>
  </si>
  <si>
    <t>Zábradlí</t>
  </si>
  <si>
    <t>Zábradlí (2x horní madlo jakl 50x50x5, 1x spodní madlo jakl 40x40x4, okopový plech tl. 3mm), povrchová úprava černý mat</t>
  </si>
  <si>
    <t>D.2.1. - Ostatní náklady</t>
  </si>
  <si>
    <t>Elektroinstalace</t>
  </si>
  <si>
    <t>Multikabel 10x0,75 bezhalogen s 16pin pro propojení každého řetězáku s řídicí jednotkou, pohyblivého přívodu 4x1,5 bezhalogenový kabel.</t>
  </si>
  <si>
    <t>Drobný instalační materiál</t>
  </si>
  <si>
    <t>ostatní drobný instalační materiál jinde neuvedený</t>
  </si>
  <si>
    <t>Demontáž původní oponové dráhy a pohonu. Uchování hlavní opony.</t>
  </si>
  <si>
    <t>Montážní práce, včetně nákladů na dopravu a ubytování</t>
  </si>
  <si>
    <t>Bezpečnostní tabulky a štítky zařízení</t>
  </si>
  <si>
    <t>Revize, zaškolení obsluhy</t>
  </si>
  <si>
    <t>Prostupy a ucpávky prostupů</t>
  </si>
  <si>
    <t>Prostupy stěnami nebo stropy pro kabeláž včetně ucpávky s požadovanou protipožární odolností</t>
  </si>
  <si>
    <t>Průvodně technická dokumentace (dokumentace skutečného stavu, návody atd.)</t>
  </si>
  <si>
    <t>Dodávka průvodně technické dokumentace v počtu 2 paré.</t>
  </si>
  <si>
    <t>D2 Jevištní mechanika</t>
  </si>
  <si>
    <t xml:space="preserve"> včetně fitinek, úchytů, svislých závěsů, pružných pryžových objímek, prostupů a drážek </t>
  </si>
  <si>
    <t xml:space="preserve"> včetně fitinek, úchytů, podchytávek, vodorovných a svislých závěsů, pružných pryžových objímek, tepelné izolace, prostupů a drážek    </t>
  </si>
  <si>
    <t xml:space="preserve">Protipožární ucpávka na měděném potrubí při průchodu stropem - potrubí Ø28 </t>
  </si>
  <si>
    <t>Protipožární ucpávka na kovovém potrubí provedená protipožární pěnou</t>
  </si>
  <si>
    <t>79*1,1 'Přepočtené koeficientem množství</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</si>
</sst>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 numFmtId="168" formatCode="_(#,##0.0??;&quot;- &quot;#,##0.0??;\–???;_(@_)"/>
    <numFmt numFmtId="169" formatCode="_(#,##0.00_);[Red]&quot;- &quot;#,##0.00_);\–??;_(@_)"/>
    <numFmt numFmtId="170" formatCode="_(#,##0\._);;;_(@_)"/>
    <numFmt numFmtId="171" formatCode="_(#,##0.0??;[Red]&quot;- &quot;#,##0.0??;[Blue]\–???;_(@_)"/>
    <numFmt numFmtId="172" formatCode="_(#,##0.00_);[Red]&quot;- &quot;#,##0.00_);[Blue]\–??;_(@_)"/>
    <numFmt numFmtId="173" formatCode="_(#,##0_);[Red]&quot;- &quot;#,##0_);[Blue]\–??;_(@_)"/>
    <numFmt numFmtId="174" formatCode="#,##0.0"/>
    <numFmt numFmtId="175" formatCode="_(#,##0.0??;\-\ #,##0.0??;&quot;–&quot;???;_(@_)"/>
    <numFmt numFmtId="176" formatCode="_(#,##0.00_);[Red]\-\ #,##0.00_);&quot;–&quot;??;_(@_)"/>
    <numFmt numFmtId="177" formatCode="_(#,##0&quot;.&quot;_);;;_(@_)"/>
    <numFmt numFmtId="178" formatCode="_(#,##0.0??;[Red]\-\ #,##0.0??;[Blue]&quot;–&quot;???;_(@_)"/>
    <numFmt numFmtId="179" formatCode="_(#,##0.00_);[Red]\-\ #,##0.00_);[Blue]&quot;–&quot;??;_(@_)"/>
    <numFmt numFmtId="180" formatCode="_(#,##0_);[Red]\-\ #,##0_);[Blue]&quot;–&quot;??;_(@_)"/>
    <numFmt numFmtId="181" formatCode="0&quot; &quot;[$Kč-405]"/>
    <numFmt numFmtId="182" formatCode="#,##0&quot; &quot;[$Kč-405];&quot;-&quot;#,##0&quot; &quot;[$Kč-405]"/>
    <numFmt numFmtId="183" formatCode="dd/mm/yy\ hh:mm"/>
    <numFmt numFmtId="184" formatCode="#,##0.00&quot; Kč&quot;"/>
    <numFmt numFmtId="185" formatCode="#,##0.00\ &quot;Kč&quot;"/>
    <numFmt numFmtId="186" formatCode="#,##0\ &quot;Kč&quot;"/>
    <numFmt numFmtId="187" formatCode="_(#,##0_);[Red]\-\ #,##0_);&quot;–&quot;??;_(@_)"/>
    <numFmt numFmtId="188" formatCode="#,##0.00;\-#,##0.00"/>
    <numFmt numFmtId="189" formatCode="#,##0.00000;\-#,##0.00000"/>
    <numFmt numFmtId="190" formatCode="#,##0.000;\-#,##0.000"/>
    <numFmt numFmtId="191" formatCode="#"/>
    <numFmt numFmtId="192" formatCode="_-* #,##0_-;\-* #,##0_-;_-* &quot;-&quot;_-;_-@_-"/>
    <numFmt numFmtId="193" formatCode="_-* #,##0.00_-;\-* #,##0.00_-;_-* &quot;-&quot;??_-;_-@_-"/>
    <numFmt numFmtId="194" formatCode="#,##0.00&quot; &quot;[$Kč-405];[Red]&quot;-&quot;#,##0.00&quot; &quot;[$Kč-405]"/>
    <numFmt numFmtId="195" formatCode="_-&quot;Ł&quot;* #,##0_-;\-&quot;Ł&quot;* #,##0_-;_-&quot;Ł&quot;* &quot;-&quot;_-;_-@_-"/>
    <numFmt numFmtId="196" formatCode="_-&quot;Ł&quot;* #,##0.00_-;\-&quot;Ł&quot;* #,##0.00_-;_-&quot;Ł&quot;* &quot;-&quot;??_-;_-@_-"/>
  </numFmts>
  <fonts count="195">
    <font>
      <sz val="8"/>
      <name val="Arial CE"/>
      <family val="2"/>
    </font>
    <font>
      <sz val="11"/>
      <color theme="1"/>
      <name val="Calibri"/>
      <family val="2"/>
      <charset val="238"/>
      <scheme val="minor"/>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u/>
      <sz val="11"/>
      <color theme="10"/>
      <name val="Calibri"/>
      <scheme val="minor"/>
    </font>
    <font>
      <sz val="8"/>
      <name val="Arial CE"/>
      <family val="2"/>
    </font>
    <font>
      <sz val="10"/>
      <name val="Arial"/>
      <family val="2"/>
      <charset val="238"/>
    </font>
    <font>
      <b/>
      <sz val="12"/>
      <color rgb="FF993366"/>
      <name val="Arial"/>
      <family val="2"/>
      <charset val="238"/>
    </font>
    <font>
      <b/>
      <sz val="9"/>
      <color rgb="FF000080"/>
      <name val="Arial"/>
      <family val="2"/>
      <charset val="238"/>
    </font>
    <font>
      <b/>
      <sz val="10"/>
      <color rgb="FF000080"/>
      <name val="Arial CE"/>
      <family val="2"/>
      <charset val="238"/>
    </font>
    <font>
      <b/>
      <sz val="9"/>
      <color rgb="FF000080"/>
      <name val="Arial CE"/>
      <family val="2"/>
      <charset val="238"/>
    </font>
    <font>
      <b/>
      <sz val="12"/>
      <color rgb="FF660066"/>
      <name val="Arial CE"/>
      <family val="2"/>
      <charset val="238"/>
    </font>
    <font>
      <sz val="12"/>
      <color rgb="FF660066"/>
      <name val="Arial CE"/>
      <family val="2"/>
      <charset val="238"/>
    </font>
    <font>
      <b/>
      <sz val="12"/>
      <color rgb="FF993366"/>
      <name val="Arial CE"/>
      <family val="2"/>
      <charset val="238"/>
    </font>
    <font>
      <b/>
      <sz val="12"/>
      <color rgb="FF333300"/>
      <name val="Arial"/>
      <family val="2"/>
      <charset val="1"/>
    </font>
    <font>
      <b/>
      <sz val="12"/>
      <name val="Arial"/>
      <family val="2"/>
      <charset val="1"/>
    </font>
    <font>
      <sz val="12"/>
      <color rgb="FF000000"/>
      <name val="Arial"/>
      <family val="2"/>
      <charset val="1"/>
    </font>
    <font>
      <b/>
      <sz val="12"/>
      <color rgb="FF000000"/>
      <name val="Arial"/>
      <family val="2"/>
      <charset val="1"/>
    </font>
    <font>
      <sz val="12"/>
      <name val="Arial"/>
      <family val="2"/>
      <charset val="1"/>
    </font>
    <font>
      <b/>
      <sz val="12"/>
      <name val="Arial CE"/>
      <family val="2"/>
      <charset val="238"/>
    </font>
    <font>
      <sz val="12"/>
      <name val="Arial CE"/>
      <family val="2"/>
      <charset val="238"/>
    </font>
    <font>
      <sz val="10"/>
      <name val="Arial CE"/>
      <charset val="238"/>
    </font>
    <font>
      <sz val="10"/>
      <name val="Arial CE"/>
      <family val="2"/>
      <charset val="238"/>
    </font>
    <font>
      <sz val="8"/>
      <name val="Arial CE"/>
      <charset val="238"/>
    </font>
    <font>
      <b/>
      <sz val="10"/>
      <name val="Arial CE"/>
      <family val="2"/>
      <charset val="238"/>
    </font>
    <font>
      <b/>
      <sz val="10"/>
      <name val="Arial CE"/>
      <charset val="238"/>
    </font>
    <font>
      <b/>
      <sz val="10"/>
      <color rgb="FFFF0000"/>
      <name val="Arial CE"/>
      <charset val="238"/>
    </font>
    <font>
      <sz val="8"/>
      <name val="Arial CE"/>
      <family val="2"/>
      <charset val="238"/>
    </font>
    <font>
      <sz val="8"/>
      <name val="Arial"/>
      <family val="2"/>
      <charset val="238"/>
    </font>
    <font>
      <sz val="10"/>
      <name val="F015TEELig"/>
      <charset val="238"/>
    </font>
    <font>
      <sz val="11"/>
      <name val="Arial CE"/>
      <family val="2"/>
      <charset val="238"/>
    </font>
    <font>
      <sz val="10"/>
      <color rgb="FFFF0000"/>
      <name val="Arial CE"/>
      <charset val="238"/>
    </font>
    <font>
      <sz val="10"/>
      <name val="Arial"/>
      <charset val="238"/>
    </font>
    <font>
      <b/>
      <sz val="12"/>
      <color indexed="25"/>
      <name val="Arial"/>
      <family val="2"/>
      <charset val="238"/>
    </font>
    <font>
      <sz val="10"/>
      <name val="Helv"/>
      <charset val="238"/>
    </font>
    <font>
      <b/>
      <sz val="9"/>
      <color indexed="18"/>
      <name val="Arial"/>
      <family val="2"/>
      <charset val="238"/>
    </font>
    <font>
      <b/>
      <sz val="10"/>
      <color indexed="18"/>
      <name val="Arial CE"/>
      <family val="2"/>
      <charset val="238"/>
    </font>
    <font>
      <b/>
      <sz val="9"/>
      <color indexed="18"/>
      <name val="Arial CE"/>
      <family val="2"/>
      <charset val="238"/>
    </font>
    <font>
      <b/>
      <sz val="12"/>
      <color indexed="28"/>
      <name val="Arial CE"/>
      <family val="2"/>
      <charset val="238"/>
    </font>
    <font>
      <sz val="12"/>
      <color indexed="28"/>
      <name val="Arial CE"/>
      <family val="2"/>
      <charset val="238"/>
    </font>
    <font>
      <b/>
      <sz val="12"/>
      <color indexed="61"/>
      <name val="Arial CE"/>
      <family val="2"/>
      <charset val="238"/>
    </font>
    <font>
      <sz val="8"/>
      <color rgb="FF000000"/>
      <name val="Calibri1"/>
      <family val="2"/>
      <charset val="238"/>
    </font>
    <font>
      <b/>
      <sz val="9"/>
      <name val="Arial CE"/>
      <family val="2"/>
      <charset val="238"/>
    </font>
    <font>
      <sz val="9"/>
      <name val="Arial CE"/>
      <family val="2"/>
      <charset val="238"/>
    </font>
    <font>
      <sz val="9"/>
      <color indexed="8"/>
      <name val="Arial CE"/>
      <family val="2"/>
      <charset val="238"/>
    </font>
    <font>
      <sz val="9"/>
      <color indexed="8"/>
      <name val="Arial"/>
      <family val="2"/>
      <charset val="238"/>
    </font>
    <font>
      <b/>
      <sz val="9"/>
      <name val="Calibri"/>
      <family val="2"/>
      <charset val="238"/>
      <scheme val="minor"/>
    </font>
    <font>
      <sz val="8"/>
      <name val="Calibri"/>
      <family val="2"/>
      <charset val="238"/>
      <scheme val="minor"/>
    </font>
    <font>
      <b/>
      <sz val="10"/>
      <color indexed="59"/>
      <name val="Arial CE"/>
      <family val="2"/>
      <charset val="238"/>
    </font>
    <font>
      <b/>
      <sz val="11"/>
      <color indexed="59"/>
      <name val="Arial CE"/>
      <family val="2"/>
      <charset val="238"/>
    </font>
    <font>
      <b/>
      <sz val="9"/>
      <color indexed="8"/>
      <name val="Arial"/>
      <family val="2"/>
    </font>
    <font>
      <sz val="11"/>
      <color indexed="59"/>
      <name val="Arial CE"/>
      <charset val="238"/>
    </font>
    <font>
      <sz val="11"/>
      <color indexed="59"/>
      <name val="Arial CE"/>
      <family val="2"/>
      <charset val="238"/>
    </font>
    <font>
      <b/>
      <sz val="9"/>
      <color indexed="59"/>
      <name val="Arial"/>
      <family val="2"/>
    </font>
    <font>
      <sz val="10"/>
      <name val="Times New Roman CE"/>
      <family val="1"/>
      <charset val="238"/>
    </font>
    <font>
      <sz val="10"/>
      <name val="Microsoft Sans Serif"/>
      <family val="2"/>
      <charset val="238"/>
    </font>
    <font>
      <b/>
      <sz val="10"/>
      <name val="Microsoft Sans Serif"/>
      <family val="2"/>
      <charset val="238"/>
    </font>
    <font>
      <b/>
      <sz val="12"/>
      <name val="Microsoft Sans Serif"/>
      <family val="2"/>
      <charset val="238"/>
    </font>
    <font>
      <b/>
      <u/>
      <sz val="10"/>
      <name val="Microsoft Sans Serif"/>
      <family val="2"/>
      <charset val="238"/>
    </font>
    <font>
      <i/>
      <sz val="10"/>
      <name val="Microsoft Sans Serif"/>
      <family val="2"/>
      <charset val="238"/>
    </font>
    <font>
      <strike/>
      <sz val="10"/>
      <name val="Microsoft Sans Serif"/>
      <family val="2"/>
      <charset val="238"/>
    </font>
    <font>
      <b/>
      <strike/>
      <sz val="10"/>
      <name val="Microsoft Sans Serif"/>
      <family val="2"/>
      <charset val="238"/>
    </font>
    <font>
      <b/>
      <strike/>
      <u/>
      <sz val="10"/>
      <name val="Microsoft Sans Serif"/>
      <family val="2"/>
      <charset val="238"/>
    </font>
    <font>
      <b/>
      <sz val="8"/>
      <name val="Arial CE"/>
      <family val="2"/>
      <charset val="238"/>
    </font>
    <font>
      <sz val="8"/>
      <name val="Trebuchet MS"/>
      <charset val="238"/>
    </font>
    <font>
      <b/>
      <sz val="16"/>
      <name val="Trebuchet MS"/>
      <family val="2"/>
      <charset val="238"/>
    </font>
    <font>
      <sz val="9"/>
      <color indexed="55"/>
      <name val="Trebuchet MS"/>
      <family val="2"/>
      <charset val="238"/>
    </font>
    <font>
      <b/>
      <sz val="12"/>
      <name val="Trebuchet MS"/>
      <family val="2"/>
      <charset val="238"/>
    </font>
    <font>
      <sz val="9"/>
      <name val="Trebuchet MS"/>
      <family val="2"/>
      <charset val="238"/>
    </font>
    <font>
      <b/>
      <sz val="12"/>
      <color indexed="16"/>
      <name val="Trebuchet MS"/>
      <family val="2"/>
      <charset val="238"/>
    </font>
    <font>
      <sz val="8"/>
      <color indexed="16"/>
      <name val="Trebuchet MS"/>
      <family val="2"/>
      <charset val="238"/>
    </font>
    <font>
      <b/>
      <sz val="8"/>
      <name val="Trebuchet MS"/>
      <family val="2"/>
      <charset val="238"/>
    </font>
    <font>
      <sz val="8"/>
      <color theme="1"/>
      <name val="Trebuchet MS"/>
      <family val="2"/>
      <charset val="238"/>
    </font>
    <font>
      <sz val="8"/>
      <color indexed="56"/>
      <name val="Trebuchet MS"/>
      <family val="2"/>
      <charset val="238"/>
    </font>
    <font>
      <sz val="12"/>
      <color indexed="56"/>
      <name val="Trebuchet MS"/>
      <family val="2"/>
      <charset val="238"/>
    </font>
    <font>
      <sz val="10"/>
      <color indexed="56"/>
      <name val="Trebuchet MS"/>
      <family val="2"/>
      <charset val="238"/>
    </font>
    <font>
      <sz val="8"/>
      <name val="Trebuchet MS"/>
      <family val="2"/>
      <charset val="238"/>
    </font>
    <font>
      <sz val="11"/>
      <color rgb="FF000000"/>
      <name val="Calibri"/>
      <family val="2"/>
      <charset val="238"/>
      <scheme val="minor"/>
    </font>
    <font>
      <b/>
      <sz val="24"/>
      <color rgb="FF000000"/>
      <name val="Calibri1"/>
      <family val="2"/>
      <charset val="238"/>
    </font>
    <font>
      <b/>
      <sz val="14"/>
      <color rgb="FF000000"/>
      <name val="Calibri"/>
      <family val="2"/>
      <charset val="238"/>
      <scheme val="minor"/>
    </font>
    <font>
      <sz val="16"/>
      <color rgb="FF000000"/>
      <name val="Calibri"/>
      <family val="2"/>
      <charset val="238"/>
      <scheme val="minor"/>
    </font>
    <font>
      <b/>
      <sz val="16"/>
      <color rgb="FF000000"/>
      <name val="Calibri"/>
      <family val="2"/>
      <charset val="238"/>
      <scheme val="minor"/>
    </font>
    <font>
      <sz val="8"/>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sz val="10"/>
      <color rgb="FF000000"/>
      <name val="Calibri"/>
      <family val="2"/>
      <charset val="238"/>
      <scheme val="minor"/>
    </font>
    <font>
      <b/>
      <sz val="16"/>
      <name val="Calibri"/>
      <family val="2"/>
      <charset val="238"/>
      <scheme val="minor"/>
    </font>
    <font>
      <sz val="11"/>
      <name val="Calibri"/>
      <family val="2"/>
      <charset val="238"/>
      <scheme val="minor"/>
    </font>
    <font>
      <b/>
      <sz val="11"/>
      <name val="Calibri"/>
      <family val="2"/>
      <charset val="238"/>
      <scheme val="minor"/>
    </font>
    <font>
      <sz val="16"/>
      <name val="Calibri"/>
      <family val="2"/>
      <charset val="238"/>
      <scheme val="minor"/>
    </font>
    <font>
      <b/>
      <sz val="8"/>
      <name val="Calibri"/>
      <family val="2"/>
      <charset val="238"/>
      <scheme val="minor"/>
    </font>
    <font>
      <sz val="10"/>
      <name val="Calibri"/>
      <family val="2"/>
      <charset val="238"/>
      <scheme val="minor"/>
    </font>
    <font>
      <sz val="9"/>
      <name val="Calibri"/>
      <family val="2"/>
      <charset val="238"/>
      <scheme val="minor"/>
    </font>
    <font>
      <b/>
      <sz val="10"/>
      <name val="Calibri"/>
      <family val="2"/>
      <charset val="238"/>
      <scheme val="minor"/>
    </font>
    <font>
      <sz val="10"/>
      <color rgb="FF000000"/>
      <name val="Calibri1"/>
      <family val="2"/>
      <charset val="238"/>
    </font>
    <font>
      <u/>
      <sz val="12"/>
      <color indexed="8"/>
      <name val="formata"/>
      <charset val="238"/>
    </font>
    <font>
      <sz val="10"/>
      <name val="Helv"/>
    </font>
    <font>
      <sz val="10"/>
      <color indexed="8"/>
      <name val="Arial"/>
      <family val="2"/>
      <charset val="238"/>
    </font>
    <font>
      <sz val="11"/>
      <color indexed="8"/>
      <name val="Calibri"/>
      <family val="2"/>
      <charset val="238"/>
    </font>
    <font>
      <sz val="10"/>
      <color indexed="9"/>
      <name val="Arial"/>
      <family val="2"/>
      <charset val="238"/>
    </font>
    <font>
      <sz val="11"/>
      <color indexed="9"/>
      <name val="Calibri"/>
      <family val="2"/>
      <charset val="238"/>
    </font>
    <font>
      <b/>
      <sz val="10"/>
      <color rgb="FF000000"/>
      <name val="Calibri1"/>
      <family val="2"/>
      <charset val="238"/>
    </font>
    <font>
      <sz val="10"/>
      <color rgb="FFFFFFFF"/>
      <name val="Calibri1"/>
      <family val="2"/>
      <charset val="238"/>
    </font>
    <font>
      <sz val="10"/>
      <color rgb="FFCC0000"/>
      <name val="Calibri1"/>
      <family val="2"/>
      <charset val="238"/>
    </font>
    <font>
      <b/>
      <sz val="11"/>
      <color indexed="52"/>
      <name val="Calibri"/>
      <family val="2"/>
      <charset val="238"/>
    </font>
    <font>
      <b/>
      <sz val="10"/>
      <color indexed="8"/>
      <name val="Arial"/>
      <family val="2"/>
      <charset val="238"/>
    </font>
    <font>
      <sz val="12"/>
      <color theme="1"/>
      <name val="Calibri"/>
      <family val="2"/>
      <scheme val="minor"/>
    </font>
    <font>
      <b/>
      <sz val="8"/>
      <color rgb="FF000000"/>
      <name val="Calibri1"/>
      <family val="2"/>
      <charset val="238"/>
    </font>
    <font>
      <b/>
      <sz val="10"/>
      <color rgb="FFFFFFFF"/>
      <name val="Calibri1"/>
      <family val="2"/>
      <charset val="238"/>
    </font>
    <font>
      <u/>
      <sz val="8"/>
      <color rgb="FF0563C1"/>
      <name val="Calibri1"/>
      <family val="2"/>
      <charset val="238"/>
    </font>
    <font>
      <i/>
      <sz val="11"/>
      <color indexed="23"/>
      <name val="Calibri"/>
      <family val="2"/>
      <charset val="238"/>
    </font>
    <font>
      <i/>
      <sz val="10"/>
      <color rgb="FF808080"/>
      <name val="Calibri1"/>
      <family val="2"/>
      <charset val="238"/>
    </font>
    <font>
      <sz val="10"/>
      <color rgb="FF006600"/>
      <name val="Calibri1"/>
      <family val="2"/>
      <charset val="238"/>
    </font>
    <font>
      <sz val="18"/>
      <color rgb="FF000000"/>
      <name val="Calibri1"/>
      <family val="2"/>
      <charset val="238"/>
    </font>
    <font>
      <sz val="12"/>
      <color rgb="FF000000"/>
      <name val="Calibri1"/>
      <family val="2"/>
      <charset val="238"/>
    </font>
    <font>
      <b/>
      <sz val="11"/>
      <color indexed="56"/>
      <name val="Calibri"/>
      <family val="2"/>
      <charset val="238"/>
    </font>
    <font>
      <b/>
      <sz val="16"/>
      <color rgb="FF000000"/>
      <name val="Calibri"/>
      <family val="2"/>
      <charset val="238"/>
    </font>
    <font>
      <u/>
      <sz val="10"/>
      <color indexed="12"/>
      <name val="Arial CE"/>
      <family val="2"/>
      <charset val="238"/>
    </font>
    <font>
      <b/>
      <sz val="11"/>
      <color indexed="9"/>
      <name val="Calibri"/>
      <family val="2"/>
      <charset val="238"/>
    </font>
    <font>
      <sz val="10"/>
      <color indexed="20"/>
      <name val="Arial"/>
      <family val="2"/>
      <charset val="238"/>
    </font>
    <font>
      <sz val="11"/>
      <color indexed="62"/>
      <name val="Calibri"/>
      <family val="2"/>
      <charset val="238"/>
    </font>
    <font>
      <b/>
      <sz val="10"/>
      <color indexed="9"/>
      <name val="Arial"/>
      <family val="2"/>
      <charset val="238"/>
    </font>
    <font>
      <sz val="8"/>
      <color indexed="8"/>
      <name val=".HelveticaLightTTEE"/>
      <family val="2"/>
      <charset val="2"/>
    </font>
    <font>
      <sz val="11"/>
      <color indexed="52"/>
      <name val="Calibri"/>
      <family val="2"/>
      <charset val="238"/>
    </font>
    <font>
      <b/>
      <sz val="10"/>
      <color indexed="8"/>
      <name val=".HelveticaLightTTEE"/>
      <charset val="238"/>
    </font>
    <font>
      <b/>
      <sz val="15"/>
      <color indexed="62"/>
      <name val="Arial"/>
      <family val="2"/>
      <charset val="238"/>
    </font>
    <font>
      <b/>
      <sz val="13"/>
      <color indexed="62"/>
      <name val="Arial"/>
      <family val="2"/>
      <charset val="238"/>
    </font>
    <font>
      <b/>
      <sz val="11"/>
      <color indexed="62"/>
      <name val="Arial"/>
      <family val="2"/>
      <charset val="238"/>
    </font>
    <font>
      <b/>
      <sz val="12"/>
      <name val="Courier New CE"/>
      <charset val="238"/>
    </font>
    <font>
      <b/>
      <i/>
      <u/>
      <sz val="14"/>
      <name val="Arial CE"/>
      <family val="2"/>
      <charset val="238"/>
    </font>
    <font>
      <b/>
      <u/>
      <sz val="12"/>
      <name val="Courier New CE"/>
      <charset val="238"/>
    </font>
    <font>
      <b/>
      <i/>
      <u/>
      <sz val="14"/>
      <name val="Courier New CE"/>
      <charset val="238"/>
    </font>
    <font>
      <b/>
      <sz val="18"/>
      <color indexed="62"/>
      <name val="Cambria"/>
      <family val="2"/>
      <charset val="238"/>
    </font>
    <font>
      <sz val="10"/>
      <color rgb="FF996600"/>
      <name val="Calibri1"/>
      <family val="2"/>
      <charset val="238"/>
    </font>
    <font>
      <sz val="10"/>
      <color indexed="60"/>
      <name val="Arial"/>
      <family val="2"/>
      <charset val="238"/>
    </font>
    <font>
      <sz val="11"/>
      <name val="Arial"/>
      <family val="2"/>
    </font>
    <font>
      <sz val="12"/>
      <name val="Times New Roman CE"/>
      <charset val="238"/>
    </font>
    <font>
      <sz val="10"/>
      <name val="Times New Roman"/>
      <family val="1"/>
      <charset val="238"/>
    </font>
    <font>
      <sz val="12"/>
      <name val="formata"/>
      <charset val="238"/>
    </font>
    <font>
      <sz val="12"/>
      <name val="Arial"/>
      <family val="2"/>
      <charset val="238"/>
    </font>
    <font>
      <sz val="11"/>
      <name val="Calibri"/>
      <family val="2"/>
    </font>
    <font>
      <sz val="10"/>
      <color rgb="FF333333"/>
      <name val="Calibri1"/>
      <family val="2"/>
      <charset val="238"/>
    </font>
    <font>
      <b/>
      <sz val="11"/>
      <color indexed="63"/>
      <name val="Calibri"/>
      <family val="2"/>
      <charset val="238"/>
    </font>
    <font>
      <sz val="10"/>
      <color indexed="52"/>
      <name val="Arial"/>
      <family val="2"/>
      <charset val="238"/>
    </font>
    <font>
      <sz val="8"/>
      <name val="Arial"/>
      <family val="2"/>
    </font>
    <font>
      <b/>
      <i/>
      <u/>
      <sz val="8"/>
      <color rgb="FF000000"/>
      <name val="Calibri1"/>
      <family val="2"/>
      <charset val="238"/>
    </font>
    <font>
      <sz val="10"/>
      <color indexed="17"/>
      <name val="Arial"/>
      <family val="2"/>
      <charset val="238"/>
    </font>
    <font>
      <sz val="10"/>
      <name val="MS Sans Serif"/>
      <family val="2"/>
      <charset val="238"/>
    </font>
    <font>
      <u/>
      <sz val="10"/>
      <name val="Courier New CE"/>
      <charset val="238"/>
    </font>
    <font>
      <i/>
      <u/>
      <sz val="10"/>
      <name val="Courier New CE"/>
      <charset val="238"/>
    </font>
    <font>
      <b/>
      <sz val="10"/>
      <name val="Courier New CE"/>
      <charset val="238"/>
    </font>
    <font>
      <b/>
      <u/>
      <sz val="10"/>
      <name val="Courier New CE"/>
      <charset val="238"/>
    </font>
    <font>
      <sz val="10"/>
      <name val="Helv"/>
      <charset val="204"/>
    </font>
    <font>
      <sz val="10"/>
      <color indexed="10"/>
      <name val="Arial"/>
      <family val="2"/>
      <charset val="238"/>
    </font>
    <font>
      <b/>
      <sz val="18"/>
      <color indexed="56"/>
      <name val="Cambria"/>
      <family val="2"/>
      <charset val="238"/>
    </font>
    <font>
      <b/>
      <sz val="11"/>
      <color indexed="8"/>
      <name val="Calibri"/>
      <family val="2"/>
      <charset val="238"/>
    </font>
    <font>
      <sz val="10"/>
      <color indexed="62"/>
      <name val="Arial"/>
      <family val="2"/>
      <charset val="238"/>
    </font>
    <font>
      <b/>
      <sz val="10"/>
      <color indexed="52"/>
      <name val="Arial"/>
      <family val="2"/>
      <charset val="238"/>
    </font>
    <font>
      <b/>
      <sz val="10"/>
      <color indexed="63"/>
      <name val="Arial"/>
      <family val="2"/>
      <charset val="238"/>
    </font>
    <font>
      <i/>
      <sz val="10"/>
      <color indexed="23"/>
      <name val="Arial"/>
      <family val="2"/>
      <charset val="238"/>
    </font>
    <font>
      <sz val="11"/>
      <color indexed="10"/>
      <name val="Calibri"/>
      <family val="2"/>
      <charset val="238"/>
    </font>
  </fonts>
  <fills count="43">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
      <patternFill patternType="solid">
        <fgColor rgb="FFD6E1EE"/>
        <bgColor indexed="64"/>
      </patternFill>
    </fill>
    <fill>
      <patternFill patternType="solid">
        <fgColor rgb="FFDBDBDB"/>
        <bgColor indexed="64"/>
      </patternFill>
    </fill>
    <fill>
      <patternFill patternType="solid">
        <fgColor indexed="22"/>
      </patternFill>
    </fill>
    <fill>
      <patternFill patternType="solid">
        <fgColor theme="0" tint="-0.14999847407452621"/>
        <bgColor rgb="FFE6E6E6"/>
      </patternFill>
    </fill>
    <fill>
      <patternFill patternType="solid">
        <fgColor theme="0" tint="-0.14999847407452621"/>
        <bgColor rgb="FFEDA1CE"/>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CCCC"/>
        <bgColor rgb="FFFFCCCC"/>
      </patternFill>
    </fill>
    <fill>
      <patternFill patternType="solid">
        <fgColor rgb="FFFBE5D6"/>
        <bgColor rgb="FFFBE5D6"/>
      </patternFill>
    </fill>
    <fill>
      <patternFill patternType="solid">
        <fgColor rgb="FFCC0000"/>
        <bgColor rgb="FFCC0000"/>
      </patternFill>
    </fill>
    <fill>
      <patternFill patternType="solid">
        <fgColor rgb="FFFFFFFF"/>
        <bgColor rgb="FFFFFFFF"/>
      </patternFill>
    </fill>
    <fill>
      <patternFill patternType="solid">
        <fgColor rgb="FFCCFFCC"/>
        <bgColor rgb="FFCCFFCC"/>
      </patternFill>
    </fill>
    <fill>
      <patternFill patternType="solid">
        <fgColor indexed="55"/>
      </patternFill>
    </fill>
    <fill>
      <patternFill patternType="solid">
        <fgColor rgb="FFFFFFCC"/>
        <bgColor rgb="FFFFFFCC"/>
      </patternFill>
    </fill>
    <fill>
      <patternFill patternType="solid">
        <fgColor indexed="9"/>
      </patternFill>
    </fill>
    <fill>
      <patternFill patternType="solid">
        <fgColor indexed="54"/>
      </patternFill>
    </fill>
  </fills>
  <borders count="107">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auto="1"/>
      </left>
      <right style="thin">
        <color auto="1"/>
      </right>
      <top style="medium">
        <color auto="1"/>
      </top>
      <bottom style="hair">
        <color auto="1"/>
      </bottom>
      <diagonal/>
    </border>
    <border>
      <left style="thin">
        <color indexed="64"/>
      </left>
      <right style="thin">
        <color indexed="64"/>
      </right>
      <top style="medium">
        <color indexed="64"/>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style="hair">
        <color indexed="64"/>
      </right>
      <top style="thin">
        <color indexed="8"/>
      </top>
      <bottom/>
      <diagonal/>
    </border>
    <border>
      <left style="hair">
        <color indexed="64"/>
      </left>
      <right style="thin">
        <color indexed="64"/>
      </right>
      <top style="thin">
        <color indexed="8"/>
      </top>
      <bottom/>
      <diagonal/>
    </border>
    <border>
      <left style="hair">
        <color indexed="64"/>
      </left>
      <right style="thin">
        <color indexed="8"/>
      </right>
      <top style="thin">
        <color indexed="8"/>
      </top>
      <bottom/>
      <diagonal/>
    </border>
    <border>
      <left style="thin">
        <color indexed="64"/>
      </left>
      <right/>
      <top/>
      <bottom style="hair">
        <color indexed="64"/>
      </bottom>
      <diagonal/>
    </border>
    <border>
      <left/>
      <right style="thin">
        <color indexed="8"/>
      </right>
      <top/>
      <bottom style="hair">
        <color indexed="64"/>
      </bottom>
      <diagonal/>
    </border>
    <border>
      <left style="thin">
        <color indexed="8"/>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hair">
        <color indexed="64"/>
      </left>
      <right style="thin">
        <color indexed="8"/>
      </right>
      <top/>
      <bottom style="hair">
        <color indexed="64"/>
      </bottom>
      <diagonal/>
    </border>
    <border>
      <left style="thin">
        <color indexed="64"/>
      </left>
      <right/>
      <top/>
      <bottom style="thin">
        <color indexed="8"/>
      </bottom>
      <diagonal/>
    </border>
    <border>
      <left style="thin">
        <color indexed="64"/>
      </left>
      <right style="thin">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8"/>
      </right>
      <top/>
      <bottom/>
      <diagonal/>
    </border>
    <border>
      <left style="hair">
        <color indexed="64"/>
      </left>
      <right style="hair">
        <color indexed="64"/>
      </right>
      <top/>
      <bottom/>
      <diagonal/>
    </border>
    <border>
      <left style="hair">
        <color indexed="55"/>
      </left>
      <right/>
      <top style="hair">
        <color indexed="55"/>
      </top>
      <bottom style="hair">
        <color indexed="55"/>
      </bottom>
      <diagonal/>
    </border>
    <border>
      <left/>
      <right/>
      <top style="hair">
        <color indexed="55"/>
      </top>
      <bottom style="hair">
        <color indexed="55"/>
      </bottom>
      <diagonal/>
    </border>
    <border>
      <left/>
      <right style="hair">
        <color indexed="55"/>
      </right>
      <top style="hair">
        <color indexed="55"/>
      </top>
      <bottom style="hair">
        <color indexed="55"/>
      </bottom>
      <diagonal/>
    </border>
    <border>
      <left style="hair">
        <color indexed="55"/>
      </left>
      <right/>
      <top style="hair">
        <color indexed="55"/>
      </top>
      <bottom/>
      <diagonal/>
    </border>
    <border>
      <left/>
      <right/>
      <top style="hair">
        <color indexed="55"/>
      </top>
      <bottom/>
      <diagonal/>
    </border>
    <border>
      <left/>
      <right style="hair">
        <color indexed="55"/>
      </right>
      <top style="hair">
        <color indexed="55"/>
      </top>
      <bottom/>
      <diagonal/>
    </border>
    <border>
      <left/>
      <right style="thin">
        <color indexed="64"/>
      </right>
      <top/>
      <bottom/>
      <diagonal/>
    </border>
    <border>
      <left/>
      <right style="thin">
        <color indexed="64"/>
      </right>
      <top/>
      <bottom style="hair">
        <color indexed="55"/>
      </bottom>
      <diagonal/>
    </border>
    <border>
      <left style="hair">
        <color indexed="55"/>
      </left>
      <right style="hair">
        <color indexed="55"/>
      </right>
      <top style="hair">
        <color indexed="55"/>
      </top>
      <bottom style="hair">
        <color indexed="55"/>
      </bottom>
      <diagonal/>
    </border>
    <border>
      <left style="thin">
        <color indexed="64"/>
      </left>
      <right style="hair">
        <color indexed="55"/>
      </right>
      <top/>
      <bottom/>
      <diagonal/>
    </border>
    <border>
      <left style="hair">
        <color indexed="55"/>
      </left>
      <right style="thin">
        <color indexed="64"/>
      </right>
      <top style="hair">
        <color indexed="55"/>
      </top>
      <bottom style="hair">
        <color indexed="55"/>
      </bottom>
      <diagonal/>
    </border>
    <border>
      <left/>
      <right/>
      <top style="thin">
        <color rgb="FF000000"/>
      </top>
      <bottom style="thin">
        <color rgb="FF000000"/>
      </bottom>
      <diagonal/>
    </border>
    <border>
      <left/>
      <right/>
      <top style="thin">
        <color indexed="64"/>
      </top>
      <bottom/>
      <diagonal/>
    </border>
    <border>
      <left/>
      <right/>
      <top style="thin">
        <color indexed="64"/>
      </top>
      <bottom style="thin">
        <color rgb="FF000000"/>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rgb="FF808080"/>
      </left>
      <right style="thin">
        <color rgb="FF808080"/>
      </right>
      <top style="thin">
        <color rgb="FF808080"/>
      </top>
      <bottom style="thin">
        <color rgb="FF80808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28753">
    <xf numFmtId="0" fontId="0" fillId="0" borderId="0"/>
    <xf numFmtId="0" fontId="38" fillId="0" borderId="0" applyNumberFormat="0" applyFill="0" applyBorder="0" applyAlignment="0" applyProtection="0"/>
    <xf numFmtId="0" fontId="40" fillId="0" borderId="0"/>
    <xf numFmtId="0" fontId="55" fillId="0" borderId="0"/>
    <xf numFmtId="0" fontId="64" fillId="0" borderId="0"/>
    <xf numFmtId="0" fontId="66" fillId="0" borderId="0"/>
    <xf numFmtId="0" fontId="68" fillId="0" borderId="0"/>
    <xf numFmtId="0" fontId="66" fillId="0" borderId="0"/>
    <xf numFmtId="0" fontId="75" fillId="0" borderId="0">
      <alignment vertical="center" wrapText="1"/>
    </xf>
    <xf numFmtId="0" fontId="88" fillId="0" borderId="0"/>
    <xf numFmtId="0" fontId="98" fillId="0" borderId="0" applyAlignment="0">
      <alignment vertical="top" wrapText="1"/>
      <protection locked="0"/>
    </xf>
    <xf numFmtId="0" fontId="110" fillId="0" borderId="0" applyAlignment="0">
      <alignment vertical="top" wrapText="1"/>
      <protection locked="0"/>
    </xf>
    <xf numFmtId="0" fontId="112" fillId="0" borderId="0">
      <alignment vertical="center" wrapText="1"/>
    </xf>
    <xf numFmtId="0" fontId="128" fillId="0" borderId="0"/>
    <xf numFmtId="0" fontId="56" fillId="0" borderId="0" applyProtection="0"/>
    <xf numFmtId="0" fontId="56" fillId="0" borderId="0" applyProtection="0"/>
    <xf numFmtId="0" fontId="129" fillId="0" borderId="0" applyNumberFormat="0" applyFill="0" applyBorder="0" applyAlignment="0" applyProtection="0">
      <alignment vertical="top"/>
      <protection locked="0"/>
    </xf>
    <xf numFmtId="0" fontId="56" fillId="0" borderId="0" applyProtection="0"/>
    <xf numFmtId="0" fontId="56" fillId="0" borderId="0" applyProtection="0"/>
    <xf numFmtId="0" fontId="56" fillId="0" borderId="0" applyProtection="0"/>
    <xf numFmtId="0" fontId="56" fillId="0" borderId="0" applyProtection="0"/>
    <xf numFmtId="0" fontId="68" fillId="0" borderId="0"/>
    <xf numFmtId="0" fontId="68" fillId="0" borderId="0"/>
    <xf numFmtId="0" fontId="130" fillId="0" borderId="0"/>
    <xf numFmtId="0" fontId="130" fillId="0" borderId="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49" fontId="56" fillId="0" borderId="3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1"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4" borderId="0" applyNumberFormat="0" applyBorder="0" applyAlignment="0" applyProtection="0"/>
    <xf numFmtId="0" fontId="132" fillId="11"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2"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8"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2" fillId="20" borderId="0" applyNumberFormat="0" applyBorder="0" applyAlignment="0" applyProtection="0"/>
    <xf numFmtId="0" fontId="132" fillId="12" borderId="0" applyNumberFormat="0" applyBorder="0" applyAlignment="0" applyProtection="0"/>
    <xf numFmtId="0" fontId="132" fillId="21" borderId="0" applyNumberFormat="0" applyBorder="0" applyAlignment="0" applyProtection="0"/>
    <xf numFmtId="0" fontId="132" fillId="18" borderId="0" applyNumberFormat="0" applyBorder="0" applyAlignment="0" applyProtection="0"/>
    <xf numFmtId="0" fontId="132" fillId="20" borderId="0" applyNumberFormat="0" applyBorder="0" applyAlignment="0" applyProtection="0"/>
    <xf numFmtId="0" fontId="132" fillId="22" borderId="0" applyNumberFormat="0" applyBorder="0" applyAlignment="0" applyProtection="0"/>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49" fontId="56" fillId="0" borderId="0">
      <alignment horizontal="left"/>
    </xf>
    <xf numFmtId="0" fontId="133" fillId="23"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9" borderId="0" applyNumberFormat="0" applyBorder="0" applyAlignment="0" applyProtection="0"/>
    <xf numFmtId="0" fontId="133" fillId="19" borderId="0" applyNumberFormat="0" applyBorder="0" applyAlignment="0" applyProtection="0"/>
    <xf numFmtId="0" fontId="133" fillId="19"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8"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3" fillId="12" borderId="0" applyNumberFormat="0" applyBorder="0" applyAlignment="0" applyProtection="0"/>
    <xf numFmtId="0" fontId="134" fillId="24" borderId="0" applyNumberFormat="0" applyBorder="0" applyAlignment="0" applyProtection="0"/>
    <xf numFmtId="0" fontId="134" fillId="12" borderId="0" applyNumberFormat="0" applyBorder="0" applyAlignment="0" applyProtection="0"/>
    <xf numFmtId="0" fontId="134" fillId="21" borderId="0" applyNumberFormat="0" applyBorder="0" applyAlignment="0" applyProtection="0"/>
    <xf numFmtId="0" fontId="134" fillId="25" borderId="0" applyNumberFormat="0" applyBorder="0" applyAlignment="0" applyProtection="0"/>
    <xf numFmtId="0" fontId="134" fillId="23" borderId="0" applyNumberFormat="0" applyBorder="0" applyAlignment="0" applyProtection="0"/>
    <xf numFmtId="0" fontId="134" fillId="26" borderId="0" applyNumberFormat="0" applyBorder="0" applyAlignment="0" applyProtection="0"/>
    <xf numFmtId="0" fontId="135" fillId="0" borderId="0"/>
    <xf numFmtId="0" fontId="136" fillId="27" borderId="0"/>
    <xf numFmtId="0" fontId="136" fillId="28" borderId="0"/>
    <xf numFmtId="0" fontId="135" fillId="29" borderId="0"/>
    <xf numFmtId="0" fontId="134" fillId="30" borderId="0" applyNumberFormat="0" applyBorder="0" applyAlignment="0" applyProtection="0"/>
    <xf numFmtId="0" fontId="134" fillId="31" borderId="0" applyNumberFormat="0" applyBorder="0" applyAlignment="0" applyProtection="0"/>
    <xf numFmtId="0" fontId="134" fillId="32" borderId="0" applyNumberFormat="0" applyBorder="0" applyAlignment="0" applyProtection="0"/>
    <xf numFmtId="0" fontId="134" fillId="25" borderId="0" applyNumberFormat="0" applyBorder="0" applyAlignment="0" applyProtection="0"/>
    <xf numFmtId="0" fontId="134" fillId="23" borderId="0" applyNumberFormat="0" applyBorder="0" applyAlignment="0" applyProtection="0"/>
    <xf numFmtId="0" fontId="134" fillId="33" borderId="0" applyNumberFormat="0" applyBorder="0" applyAlignment="0" applyProtection="0"/>
    <xf numFmtId="0" fontId="137" fillId="34" borderId="0"/>
    <xf numFmtId="167" fontId="56" fillId="0" borderId="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8" fillId="8" borderId="94" applyNumberFormat="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0" fontId="139" fillId="0" borderId="95" applyNumberFormat="0" applyFill="0" applyAlignment="0" applyProtection="0"/>
    <xf numFmtId="43" fontId="140" fillId="0" borderId="0" applyFont="0" applyFill="0" applyBorder="0" applyAlignment="0" applyProtection="0"/>
    <xf numFmtId="0" fontId="141" fillId="35" borderId="0">
      <alignment vertical="center" wrapText="1"/>
    </xf>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91" fontId="56" fillId="0" borderId="0"/>
    <xf numFmtId="192" fontId="66" fillId="0" borderId="0" applyFont="0" applyFill="0" applyBorder="0" applyAlignment="0" applyProtection="0"/>
    <xf numFmtId="193" fontId="66" fillId="0" borderId="0" applyFont="0" applyFill="0" applyBorder="0" applyAlignment="0" applyProtection="0"/>
    <xf numFmtId="0" fontId="142" fillId="36" borderId="0"/>
    <xf numFmtId="0" fontId="143" fillId="37" borderId="0">
      <alignment vertical="center" wrapText="1"/>
    </xf>
    <xf numFmtId="0" fontId="144" fillId="0" borderId="0" applyNumberFormat="0" applyFill="0" applyBorder="0" applyAlignment="0" applyProtection="0"/>
    <xf numFmtId="0" fontId="145" fillId="0" borderId="0"/>
    <xf numFmtId="0" fontId="146" fillId="38" borderId="0"/>
    <xf numFmtId="0" fontId="147" fillId="0" borderId="0">
      <alignment vertical="center" wrapText="1"/>
    </xf>
    <xf numFmtId="0" fontId="148" fillId="0" borderId="0">
      <alignment vertical="center" wrapText="1"/>
    </xf>
    <xf numFmtId="0" fontId="149" fillId="0" borderId="96" applyNumberFormat="0" applyFill="0" applyAlignment="0" applyProtection="0"/>
    <xf numFmtId="0" fontId="149" fillId="0" borderId="0" applyNumberFormat="0" applyFill="0" applyBorder="0" applyAlignment="0" applyProtection="0"/>
    <xf numFmtId="0" fontId="150" fillId="0" borderId="10">
      <alignment horizontal="center" vertical="center" textRotation="9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52" fillId="39" borderId="97" applyNumberFormat="0" applyAlignment="0" applyProtection="0"/>
    <xf numFmtId="0" fontId="153" fillId="16" borderId="0" applyNumberFormat="0" applyBorder="0" applyAlignment="0" applyProtection="0"/>
    <xf numFmtId="0" fontId="153" fillId="16" borderId="0" applyNumberFormat="0" applyBorder="0" applyAlignment="0" applyProtection="0"/>
    <xf numFmtId="0" fontId="153" fillId="16" borderId="0" applyNumberFormat="0" applyBorder="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4" fillId="11" borderId="94" applyNumberFormat="0" applyAlignment="0" applyProtection="0"/>
    <xf numFmtId="0" fontId="155" fillId="39" borderId="97" applyNumberFormat="0" applyAlignment="0" applyProtection="0"/>
    <xf numFmtId="0" fontId="155" fillId="39" borderId="97" applyNumberFormat="0" applyAlignment="0" applyProtection="0"/>
    <xf numFmtId="0" fontId="155" fillId="39" borderId="97" applyNumberFormat="0" applyAlignment="0" applyProtection="0"/>
    <xf numFmtId="0" fontId="156" fillId="0" borderId="71" applyNumberFormat="0" applyFont="0" applyFill="0" applyAlignment="0" applyProtection="0">
      <alignment horizontal="left"/>
    </xf>
    <xf numFmtId="0" fontId="157" fillId="0" borderId="98" applyNumberFormat="0" applyFill="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6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9" fontId="158" fillId="0" borderId="93" applyNumberFormat="0">
      <alignment horizontal="left" vertical="center"/>
    </xf>
    <xf numFmtId="0" fontId="159" fillId="0" borderId="99" applyNumberFormat="0" applyFill="0" applyAlignment="0" applyProtection="0"/>
    <xf numFmtId="0" fontId="159" fillId="0" borderId="99" applyNumberFormat="0" applyFill="0" applyAlignment="0" applyProtection="0"/>
    <xf numFmtId="0" fontId="159" fillId="0" borderId="99" applyNumberFormat="0" applyFill="0" applyAlignment="0" applyProtection="0"/>
    <xf numFmtId="0" fontId="160" fillId="0" borderId="100" applyNumberFormat="0" applyFill="0" applyAlignment="0" applyProtection="0"/>
    <xf numFmtId="0" fontId="160" fillId="0" borderId="100" applyNumberFormat="0" applyFill="0" applyAlignment="0" applyProtection="0"/>
    <xf numFmtId="0" fontId="160" fillId="0" borderId="100" applyNumberFormat="0" applyFill="0" applyAlignment="0" applyProtection="0"/>
    <xf numFmtId="0" fontId="161" fillId="0" borderId="101" applyNumberFormat="0" applyFill="0" applyAlignment="0" applyProtection="0"/>
    <xf numFmtId="0" fontId="161" fillId="0" borderId="101" applyNumberFormat="0" applyFill="0" applyAlignment="0" applyProtection="0"/>
    <xf numFmtId="0" fontId="161" fillId="0" borderId="101" applyNumberFormat="0" applyFill="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4" fontId="162" fillId="0" borderId="0" applyFill="0" applyBorder="0" applyProtection="0">
      <alignment horizontal="right"/>
    </xf>
    <xf numFmtId="4" fontId="163" fillId="0" borderId="0" applyFill="0" applyBorder="0" applyProtection="0"/>
    <xf numFmtId="4" fontId="163" fillId="0" borderId="0" applyFill="0" applyBorder="0" applyProtection="0"/>
    <xf numFmtId="4" fontId="163" fillId="0" borderId="0" applyFill="0" applyBorder="0" applyProtection="0"/>
    <xf numFmtId="4" fontId="164" fillId="0" borderId="0" applyFill="0" applyBorder="0" applyProtection="0"/>
    <xf numFmtId="4" fontId="165" fillId="0" borderId="0" applyFill="0" applyBorder="0" applyProtection="0"/>
    <xf numFmtId="0" fontId="166"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67" fillId="4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40" fillId="0" borderId="0"/>
    <xf numFmtId="0" fontId="140" fillId="0" borderId="0"/>
    <xf numFmtId="0" fontId="169" fillId="0" borderId="0" applyFill="0" applyBorder="0" applyProtection="0"/>
    <xf numFmtId="0" fontId="1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0" fillId="0" borderId="0"/>
    <xf numFmtId="0" fontId="1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1" fillId="0" borderId="0"/>
    <xf numFmtId="0" fontId="40" fillId="0" borderId="0"/>
    <xf numFmtId="0" fontId="64" fillId="0" borderId="0"/>
    <xf numFmtId="0" fontId="131" fillId="0" borderId="0"/>
    <xf numFmtId="0" fontId="40" fillId="0" borderId="0"/>
    <xf numFmtId="0" fontId="40" fillId="0" borderId="0"/>
    <xf numFmtId="0" fontId="56"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17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56" fillId="0" borderId="0"/>
    <xf numFmtId="0" fontId="56" fillId="0" borderId="0"/>
    <xf numFmtId="0" fontId="6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72" fillId="0" borderId="0"/>
    <xf numFmtId="0" fontId="172" fillId="0" borderId="0"/>
    <xf numFmtId="0" fontId="173" fillId="0" borderId="0"/>
    <xf numFmtId="0" fontId="40" fillId="0" borderId="0"/>
    <xf numFmtId="0" fontId="40" fillId="0" borderId="0"/>
    <xf numFmtId="0" fontId="40" fillId="0" borderId="0"/>
    <xf numFmtId="0" fontId="40" fillId="0" borderId="0"/>
    <xf numFmtId="0" fontId="40" fillId="0" borderId="0"/>
    <xf numFmtId="0" fontId="40" fillId="0" borderId="0"/>
    <xf numFmtId="0" fontId="170" fillId="0" borderId="0" applyProtection="0"/>
    <xf numFmtId="0" fontId="172" fillId="0" borderId="0"/>
    <xf numFmtId="0" fontId="172" fillId="0" borderId="0"/>
    <xf numFmtId="0" fontId="56"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39"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7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49" fontId="56" fillId="0" borderId="0" applyProtection="0"/>
    <xf numFmtId="49" fontId="56" fillId="0" borderId="0" applyProtection="0"/>
    <xf numFmtId="49" fontId="56" fillId="0" borderId="0" applyProtection="0"/>
    <xf numFmtId="49" fontId="56" fillId="0" borderId="0" applyProtection="0"/>
    <xf numFmtId="0" fontId="110" fillId="0" borderId="0" applyAlignment="0">
      <alignment vertical="top" wrapText="1"/>
      <protection locked="0"/>
    </xf>
    <xf numFmtId="0" fontId="110" fillId="0" borderId="0" applyAlignment="0">
      <alignment vertical="top" wrapText="1"/>
      <protection locked="0"/>
    </xf>
    <xf numFmtId="0" fontId="39" fillId="0" borderId="0"/>
    <xf numFmtId="0" fontId="110" fillId="0" borderId="0" applyAlignment="0">
      <alignment vertical="top" wrapText="1"/>
      <protection locked="0"/>
    </xf>
    <xf numFmtId="0" fontId="110" fillId="0" borderId="0" applyAlignment="0">
      <alignment vertical="top" wrapText="1"/>
      <protection locked="0"/>
    </xf>
    <xf numFmtId="0" fontId="110" fillId="0" borderId="0" applyAlignment="0">
      <alignment vertical="top" wrapText="1"/>
      <protection locked="0"/>
    </xf>
    <xf numFmtId="0" fontId="39" fillId="0" borderId="0"/>
    <xf numFmtId="0" fontId="1" fillId="0" borderId="0"/>
    <xf numFmtId="0" fontId="1" fillId="0" borderId="0"/>
    <xf numFmtId="0" fontId="1" fillId="0" borderId="0"/>
    <xf numFmtId="0" fontId="1" fillId="0" borderId="0"/>
    <xf numFmtId="0" fontId="39"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175" fillId="40" borderId="102"/>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176" fillId="8" borderId="103" applyNumberForma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56" fillId="13" borderId="104" applyNumberFormat="0" applyFont="0" applyAlignment="0" applyProtection="0"/>
    <xf numFmtId="0" fontId="177" fillId="0" borderId="98" applyNumberFormat="0" applyFill="0" applyAlignment="0" applyProtection="0"/>
    <xf numFmtId="0" fontId="177" fillId="0" borderId="98" applyNumberFormat="0" applyFill="0" applyAlignment="0" applyProtection="0"/>
    <xf numFmtId="0" fontId="177" fillId="0" borderId="98" applyNumberFormat="0" applyFill="0" applyAlignment="0" applyProtection="0"/>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8" fillId="0" borderId="105">
      <alignment horizontal="left" vertical="center" wrapText="1" indent="1"/>
    </xf>
    <xf numFmtId="0" fontId="179" fillId="0" borderId="0">
      <alignment vertical="center" wrapText="1"/>
    </xf>
    <xf numFmtId="194" fontId="179" fillId="0" borderId="0">
      <alignment vertical="center" wrapText="1"/>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0" fontId="56" fillId="0" borderId="0">
      <alignment horizontal="center" vertical="center"/>
      <protection locked="0"/>
    </xf>
    <xf numFmtId="0" fontId="56" fillId="0" borderId="0">
      <alignment horizontal="center" vertical="center"/>
      <protection locked="0"/>
    </xf>
    <xf numFmtId="1" fontId="56" fillId="0" borderId="0">
      <alignment horizontal="center" vertical="center"/>
      <protection locked="0"/>
    </xf>
    <xf numFmtId="0"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1" fontId="56" fillId="0" borderId="0">
      <alignment horizontal="center" vertical="center"/>
      <protection locked="0"/>
    </xf>
    <xf numFmtId="0" fontId="180" fillId="17" borderId="0" applyNumberFormat="0" applyBorder="0" applyAlignment="0" applyProtection="0"/>
    <xf numFmtId="0" fontId="180" fillId="17" borderId="0" applyNumberFormat="0" applyBorder="0" applyAlignment="0" applyProtection="0"/>
    <xf numFmtId="0" fontId="180" fillId="17" borderId="0" applyNumberFormat="0" applyBorder="0" applyAlignment="0" applyProtection="0"/>
    <xf numFmtId="0" fontId="181" fillId="0" borderId="0"/>
    <xf numFmtId="4" fontId="170" fillId="0" borderId="0" applyFill="0" applyBorder="0" applyProtection="0">
      <alignment horizontal="left"/>
    </xf>
    <xf numFmtId="4" fontId="182" fillId="0" borderId="0" applyFill="0" applyBorder="0" applyProtection="0"/>
    <xf numFmtId="4" fontId="183" fillId="0" borderId="0" applyFill="0" applyBorder="0" applyProtection="0"/>
    <xf numFmtId="4" fontId="184" fillId="0" borderId="0" applyFill="0" applyProtection="0"/>
    <xf numFmtId="4" fontId="185" fillId="0" borderId="0" applyFill="0" applyBorder="0" applyProtection="0"/>
    <xf numFmtId="4" fontId="184" fillId="0" borderId="0" applyFill="0" applyBorder="0" applyProtection="0"/>
    <xf numFmtId="0" fontId="128" fillId="0" borderId="0"/>
    <xf numFmtId="0" fontId="130" fillId="0" borderId="0"/>
    <xf numFmtId="0" fontId="186" fillId="0" borderId="0"/>
    <xf numFmtId="0" fontId="186" fillId="0" borderId="0"/>
    <xf numFmtId="0" fontId="186" fillId="0" borderId="0"/>
    <xf numFmtId="0" fontId="129" fillId="0" borderId="0" applyNumberFormat="0" applyBorder="0" applyAlignment="0" applyProtection="0">
      <alignment vertical="top"/>
      <protection locked="0"/>
    </xf>
    <xf numFmtId="0" fontId="68" fillId="0" borderId="0"/>
    <xf numFmtId="0" fontId="129" fillId="0" borderId="0" applyNumberFormat="0" applyFill="0" applyBorder="0" applyAlignment="0" applyProtection="0">
      <alignment vertical="top"/>
      <protection locked="0"/>
    </xf>
    <xf numFmtId="0" fontId="187"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8" fillId="0" borderId="0" applyNumberFormat="0" applyFill="0" applyBorder="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89" fillId="0" borderId="106" applyNumberFormat="0" applyFill="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0" fillId="19"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1" fillId="41" borderId="94"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2" fillId="41" borderId="103" applyNumberFormat="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0" fontId="193" fillId="0" borderId="0" applyNumberFormat="0" applyFill="0" applyBorder="0" applyAlignment="0" applyProtection="0"/>
    <xf numFmtId="195" fontId="66" fillId="0" borderId="0" applyFont="0" applyFill="0" applyBorder="0" applyAlignment="0" applyProtection="0"/>
    <xf numFmtId="196" fontId="66" fillId="0" borderId="0" applyFont="0" applyFill="0" applyBorder="0" applyAlignment="0" applyProtection="0"/>
    <xf numFmtId="0" fontId="137" fillId="0" borderId="0"/>
    <xf numFmtId="0" fontId="194" fillId="0" borderId="0" applyNumberFormat="0" applyFill="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31" borderId="0" applyNumberFormat="0" applyBorder="0" applyAlignment="0" applyProtection="0"/>
    <xf numFmtId="0" fontId="133" fillId="31" borderId="0" applyNumberFormat="0" applyBorder="0" applyAlignment="0" applyProtection="0"/>
    <xf numFmtId="0" fontId="133" fillId="31" borderId="0" applyNumberFormat="0" applyBorder="0" applyAlignment="0" applyProtection="0"/>
    <xf numFmtId="0" fontId="133" fillId="32" borderId="0" applyNumberFormat="0" applyBorder="0" applyAlignment="0" applyProtection="0"/>
    <xf numFmtId="0" fontId="133" fillId="32" borderId="0" applyNumberFormat="0" applyBorder="0" applyAlignment="0" applyProtection="0"/>
    <xf numFmtId="0" fontId="133" fillId="3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23" borderId="0" applyNumberFormat="0" applyBorder="0" applyAlignment="0" applyProtection="0"/>
    <xf numFmtId="0" fontId="133" fillId="33" borderId="0" applyNumberFormat="0" applyBorder="0" applyAlignment="0" applyProtection="0"/>
    <xf numFmtId="0" fontId="133" fillId="33" borderId="0" applyNumberFormat="0" applyBorder="0" applyAlignment="0" applyProtection="0"/>
    <xf numFmtId="0" fontId="133" fillId="33" borderId="0" applyNumberFormat="0" applyBorder="0" applyAlignment="0" applyProtection="0"/>
  </cellStyleXfs>
  <cellXfs count="81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xf>
    <xf numFmtId="0" fontId="3" fillId="0" borderId="0" xfId="0" applyFont="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0" fillId="3" borderId="0" xfId="0" applyFont="1" applyFill="1" applyAlignment="1" applyProtection="1">
      <alignment vertical="center"/>
    </xf>
    <xf numFmtId="0" fontId="5"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5"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2"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3" fillId="0" borderId="3" xfId="0" applyFont="1" applyBorder="1" applyAlignment="1" applyProtection="1">
      <alignment vertical="center"/>
    </xf>
    <xf numFmtId="0" fontId="3" fillId="0" borderId="0" xfId="0" applyFont="1" applyAlignment="1" applyProtection="1">
      <alignment vertical="center"/>
    </xf>
    <xf numFmtId="0" fontId="3" fillId="0" borderId="3" xfId="0" applyFont="1" applyBorder="1" applyAlignment="1">
      <alignment vertical="center"/>
    </xf>
    <xf numFmtId="0" fontId="4" fillId="0" borderId="3" xfId="0" applyFont="1" applyBorder="1" applyAlignme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lignment vertical="center"/>
    </xf>
    <xf numFmtId="0" fontId="18" fillId="0" borderId="0" xfId="0" applyFont="1" applyAlignment="1" applyProtection="1">
      <alignment vertical="center"/>
    </xf>
    <xf numFmtId="165" fontId="3"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5"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6" fillId="0" borderId="3"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4" fillId="0" borderId="0" xfId="0" applyFont="1" applyAlignment="1" applyProtection="1">
      <alignment horizontal="center" vertical="center"/>
    </xf>
    <xf numFmtId="0" fontId="6"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6"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8" fillId="0" borderId="3" xfId="0" applyFont="1" applyBorder="1" applyAlignment="1" applyProtection="1">
      <alignment vertical="center"/>
    </xf>
    <xf numFmtId="0" fontId="8" fillId="0" borderId="0" xfId="0" applyFont="1" applyAlignment="1" applyProtection="1">
      <alignment vertical="center"/>
    </xf>
    <xf numFmtId="0" fontId="8" fillId="0" borderId="20" xfId="0" applyFont="1" applyBorder="1" applyAlignment="1" applyProtection="1">
      <alignment horizontal="left" vertical="center"/>
    </xf>
    <xf numFmtId="0" fontId="8" fillId="0" borderId="20" xfId="0" applyFont="1" applyBorder="1" applyAlignment="1" applyProtection="1">
      <alignment vertical="center"/>
    </xf>
    <xf numFmtId="4" fontId="8" fillId="0" borderId="20" xfId="0" applyNumberFormat="1" applyFont="1" applyBorder="1" applyAlignment="1" applyProtection="1">
      <alignment vertical="center"/>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9" fillId="0" borderId="3" xfId="0" applyFont="1" applyBorder="1" applyAlignment="1" applyProtection="1"/>
    <xf numFmtId="0" fontId="9" fillId="0" borderId="0" xfId="0" applyFont="1" applyAlignment="1" applyProtection="1"/>
    <xf numFmtId="0" fontId="9" fillId="0" borderId="0" xfId="0" applyFont="1" applyAlignment="1" applyProtection="1">
      <alignment horizontal="left"/>
    </xf>
    <xf numFmtId="0" fontId="7" fillId="0" borderId="0" xfId="0" applyFont="1" applyAlignment="1" applyProtection="1">
      <alignment horizontal="left"/>
    </xf>
    <xf numFmtId="0" fontId="9" fillId="0" borderId="0" xfId="0" applyFont="1" applyAlignment="1" applyProtection="1">
      <protection locked="0"/>
    </xf>
    <xf numFmtId="4" fontId="7" fillId="0" borderId="0" xfId="0" applyNumberFormat="1" applyFont="1" applyAlignment="1" applyProtection="1"/>
    <xf numFmtId="0" fontId="9" fillId="0" borderId="3" xfId="0" applyFont="1" applyBorder="1" applyAlignment="1"/>
    <xf numFmtId="0" fontId="9" fillId="0" borderId="14" xfId="0" applyFont="1" applyBorder="1" applyAlignment="1" applyProtection="1"/>
    <xf numFmtId="0" fontId="9" fillId="0" borderId="0" xfId="0" applyFont="1" applyBorder="1" applyAlignment="1" applyProtection="1"/>
    <xf numFmtId="166" fontId="9" fillId="0" borderId="0" xfId="0" applyNumberFormat="1" applyFont="1" applyBorder="1" applyAlignment="1" applyProtection="1"/>
    <xf numFmtId="166" fontId="9" fillId="0" borderId="15" xfId="0" applyNumberFormat="1" applyFont="1" applyBorder="1" applyAlignment="1" applyProtection="1"/>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xf>
    <xf numFmtId="4" fontId="8"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35"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22" xfId="0"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49" fontId="41" fillId="0" borderId="0" xfId="2" applyNumberFormat="1" applyFont="1" applyBorder="1" applyAlignment="1"/>
    <xf numFmtId="49" fontId="41" fillId="0" borderId="0" xfId="2" applyNumberFormat="1" applyFont="1" applyBorder="1" applyAlignment="1">
      <alignment horizontal="center"/>
    </xf>
    <xf numFmtId="168" fontId="41" fillId="0" borderId="0" xfId="2" applyNumberFormat="1" applyFont="1" applyBorder="1" applyAlignment="1">
      <alignment horizontal="right"/>
    </xf>
    <xf numFmtId="169" fontId="41" fillId="0" borderId="0" xfId="2" applyNumberFormat="1" applyFont="1" applyBorder="1" applyAlignment="1"/>
    <xf numFmtId="0" fontId="40" fillId="0" borderId="0" xfId="2" applyBorder="1"/>
    <xf numFmtId="49" fontId="42" fillId="0" borderId="0" xfId="2" applyNumberFormat="1" applyFont="1" applyBorder="1" applyAlignment="1">
      <alignment wrapText="1"/>
    </xf>
    <xf numFmtId="49" fontId="42" fillId="0" borderId="0" xfId="2" applyNumberFormat="1" applyFont="1" applyBorder="1" applyAlignment="1">
      <alignment horizontal="center" wrapText="1"/>
    </xf>
    <xf numFmtId="49" fontId="42" fillId="0" borderId="0" xfId="2" applyNumberFormat="1" applyFont="1" applyBorder="1" applyAlignment="1">
      <alignment horizontal="right" wrapText="1"/>
    </xf>
    <xf numFmtId="49" fontId="44" fillId="0" borderId="24" xfId="2" applyNumberFormat="1" applyFont="1" applyBorder="1" applyAlignment="1">
      <alignment vertical="center" wrapText="1"/>
    </xf>
    <xf numFmtId="49" fontId="44" fillId="0" borderId="24" xfId="2" applyNumberFormat="1" applyFont="1" applyBorder="1" applyAlignment="1">
      <alignment horizontal="center" vertical="center" wrapText="1"/>
    </xf>
    <xf numFmtId="49" fontId="44" fillId="0" borderId="25" xfId="2" applyNumberFormat="1" applyFont="1" applyBorder="1" applyAlignment="1">
      <alignment horizontal="center" vertical="center" wrapText="1"/>
    </xf>
    <xf numFmtId="49" fontId="44" fillId="0" borderId="26" xfId="2" applyNumberFormat="1" applyFont="1" applyBorder="1" applyAlignment="1">
      <alignment horizontal="justify" vertical="center" wrapText="1"/>
    </xf>
    <xf numFmtId="49" fontId="44" fillId="0" borderId="26" xfId="2" applyNumberFormat="1" applyFont="1" applyBorder="1" applyAlignment="1">
      <alignment horizontal="center" vertical="center" wrapText="1"/>
    </xf>
    <xf numFmtId="49" fontId="44" fillId="0" borderId="27" xfId="2" applyNumberFormat="1" applyFont="1" applyBorder="1" applyAlignment="1">
      <alignment horizontal="center" vertical="center" wrapText="1"/>
    </xf>
    <xf numFmtId="49" fontId="42" fillId="0" borderId="28" xfId="2" applyNumberFormat="1" applyFont="1" applyBorder="1" applyAlignment="1">
      <alignment wrapText="1"/>
    </xf>
    <xf numFmtId="49" fontId="42" fillId="0" borderId="28" xfId="2" applyNumberFormat="1" applyFont="1" applyBorder="1" applyAlignment="1">
      <alignment horizontal="center" wrapText="1"/>
    </xf>
    <xf numFmtId="170" fontId="45" fillId="0" borderId="0" xfId="2" applyNumberFormat="1" applyFont="1" applyBorder="1" applyAlignment="1">
      <alignment horizontal="left" wrapText="1"/>
    </xf>
    <xf numFmtId="170" fontId="45" fillId="0" borderId="0" xfId="2" applyNumberFormat="1" applyFont="1" applyBorder="1" applyAlignment="1">
      <alignment horizontal="center" wrapText="1"/>
    </xf>
    <xf numFmtId="171" fontId="46" fillId="0" borderId="0" xfId="2" applyNumberFormat="1" applyFont="1" applyBorder="1" applyAlignment="1">
      <alignment horizontal="right"/>
    </xf>
    <xf numFmtId="172" fontId="46" fillId="0" borderId="0" xfId="2" applyNumberFormat="1" applyFont="1" applyBorder="1" applyAlignment="1" applyProtection="1">
      <alignment horizontal="right"/>
      <protection locked="0"/>
    </xf>
    <xf numFmtId="4" fontId="47" fillId="0" borderId="0" xfId="2" applyNumberFormat="1" applyFont="1" applyBorder="1" applyAlignment="1" applyProtection="1">
      <alignment horizontal="right"/>
      <protection locked="0"/>
    </xf>
    <xf numFmtId="0" fontId="46" fillId="0" borderId="0" xfId="2" applyFont="1" applyBorder="1"/>
    <xf numFmtId="49" fontId="43" fillId="0" borderId="0" xfId="2" applyNumberFormat="1" applyFont="1" applyBorder="1" applyAlignment="1">
      <alignment horizontal="left"/>
    </xf>
    <xf numFmtId="170" fontId="43" fillId="0" borderId="0" xfId="2" applyNumberFormat="1" applyFont="1" applyBorder="1" applyAlignment="1">
      <alignment horizontal="left"/>
    </xf>
    <xf numFmtId="170" fontId="43" fillId="0" borderId="0" xfId="2" applyNumberFormat="1" applyFont="1" applyBorder="1" applyAlignment="1">
      <alignment horizontal="center"/>
    </xf>
    <xf numFmtId="171" fontId="43" fillId="0" borderId="0" xfId="2" applyNumberFormat="1" applyFont="1" applyBorder="1" applyAlignment="1">
      <alignment horizontal="right"/>
    </xf>
    <xf numFmtId="172" fontId="43" fillId="0" borderId="0" xfId="2" applyNumberFormat="1" applyFont="1" applyBorder="1" applyAlignment="1" applyProtection="1">
      <alignment horizontal="right"/>
      <protection locked="0"/>
    </xf>
    <xf numFmtId="173" fontId="43" fillId="0" borderId="0" xfId="2" applyNumberFormat="1" applyFont="1" applyBorder="1" applyAlignment="1">
      <alignment horizontal="right"/>
    </xf>
    <xf numFmtId="4" fontId="43" fillId="0" borderId="0" xfId="2" applyNumberFormat="1" applyFont="1" applyBorder="1" applyAlignment="1">
      <alignment horizontal="right"/>
    </xf>
    <xf numFmtId="0" fontId="43" fillId="0" borderId="0" xfId="2" applyFont="1" applyBorder="1"/>
    <xf numFmtId="49" fontId="48" fillId="0" borderId="29" xfId="2" applyNumberFormat="1" applyFont="1" applyBorder="1" applyAlignment="1">
      <alignment horizontal="left"/>
    </xf>
    <xf numFmtId="170" fontId="49" fillId="0" borderId="29" xfId="2" applyNumberFormat="1" applyFont="1" applyBorder="1" applyAlignment="1">
      <alignment horizontal="left"/>
    </xf>
    <xf numFmtId="49" fontId="50" fillId="0" borderId="29" xfId="2" applyNumberFormat="1" applyFont="1" applyBorder="1" applyAlignment="1">
      <alignment horizontal="left" vertical="center" wrapText="1"/>
    </xf>
    <xf numFmtId="4" fontId="50" fillId="0" borderId="29" xfId="2" applyNumberFormat="1" applyFont="1" applyBorder="1" applyAlignment="1">
      <alignment horizontal="center" vertical="center" wrapText="1"/>
    </xf>
    <xf numFmtId="4" fontId="50" fillId="0" borderId="29" xfId="2" applyNumberFormat="1" applyFont="1" applyBorder="1" applyAlignment="1">
      <alignment horizontal="right" vertical="center" wrapText="1"/>
    </xf>
    <xf numFmtId="4" fontId="51" fillId="0" borderId="29" xfId="2" applyNumberFormat="1" applyFont="1" applyBorder="1" applyAlignment="1">
      <alignment horizontal="right" vertical="center" wrapText="1"/>
    </xf>
    <xf numFmtId="49" fontId="52" fillId="0" borderId="29" xfId="2" applyNumberFormat="1" applyFont="1" applyBorder="1"/>
    <xf numFmtId="4" fontId="50" fillId="5" borderId="29" xfId="2" applyNumberFormat="1" applyFont="1" applyFill="1" applyBorder="1" applyAlignment="1">
      <alignment horizontal="right" vertical="center" wrapText="1"/>
    </xf>
    <xf numFmtId="170" fontId="48" fillId="0" borderId="29" xfId="2" applyNumberFormat="1" applyFont="1" applyBorder="1" applyAlignment="1">
      <alignment horizontal="left"/>
    </xf>
    <xf numFmtId="4" fontId="48" fillId="0" borderId="29" xfId="2" applyNumberFormat="1" applyFont="1" applyBorder="1" applyAlignment="1">
      <alignment horizontal="right" vertical="center" wrapText="1"/>
    </xf>
    <xf numFmtId="49" fontId="52" fillId="0" borderId="0" xfId="2" applyNumberFormat="1" applyFont="1"/>
    <xf numFmtId="0" fontId="52" fillId="0" borderId="29" xfId="2" applyFont="1" applyBorder="1"/>
    <xf numFmtId="0" fontId="49" fillId="0" borderId="29" xfId="2" applyFont="1" applyBorder="1"/>
    <xf numFmtId="0" fontId="52" fillId="0" borderId="29" xfId="2" applyFont="1" applyBorder="1" applyAlignment="1">
      <alignment horizontal="center"/>
    </xf>
    <xf numFmtId="49" fontId="49" fillId="0" borderId="29" xfId="2" applyNumberFormat="1" applyFont="1" applyBorder="1" applyAlignment="1">
      <alignment horizontal="left" vertical="center" wrapText="1"/>
    </xf>
    <xf numFmtId="0" fontId="40" fillId="0" borderId="0" xfId="2" applyBorder="1" applyAlignment="1">
      <alignment horizontal="center"/>
    </xf>
    <xf numFmtId="0" fontId="40" fillId="0" borderId="0" xfId="2" applyBorder="1" applyAlignment="1">
      <alignment horizontal="right"/>
    </xf>
    <xf numFmtId="0" fontId="40" fillId="0" borderId="0" xfId="2"/>
    <xf numFmtId="0" fontId="55" fillId="0" borderId="0" xfId="3"/>
    <xf numFmtId="0" fontId="56" fillId="0" borderId="30" xfId="3" applyFont="1" applyBorder="1" applyAlignment="1">
      <alignment vertical="center"/>
    </xf>
    <xf numFmtId="49" fontId="55" fillId="0" borderId="31" xfId="3" applyNumberFormat="1" applyBorder="1" applyAlignment="1">
      <alignment vertical="center"/>
    </xf>
    <xf numFmtId="0" fontId="56" fillId="6" borderId="30" xfId="3" applyFont="1" applyFill="1" applyBorder="1" applyAlignment="1">
      <alignment vertical="center"/>
    </xf>
    <xf numFmtId="49" fontId="55" fillId="6" borderId="31" xfId="3" applyNumberFormat="1" applyFill="1" applyBorder="1" applyAlignment="1">
      <alignment vertical="center"/>
    </xf>
    <xf numFmtId="49" fontId="55" fillId="0" borderId="0" xfId="3" applyNumberFormat="1"/>
    <xf numFmtId="0" fontId="57" fillId="7" borderId="30" xfId="3" applyFont="1" applyFill="1" applyBorder="1"/>
    <xf numFmtId="49" fontId="57" fillId="7" borderId="30" xfId="3" applyNumberFormat="1" applyFont="1" applyFill="1" applyBorder="1"/>
    <xf numFmtId="0" fontId="55" fillId="0" borderId="0" xfId="3" applyAlignment="1">
      <alignment vertical="top"/>
    </xf>
    <xf numFmtId="49" fontId="55" fillId="0" borderId="0" xfId="3" applyNumberFormat="1" applyAlignment="1">
      <alignment vertical="top"/>
    </xf>
    <xf numFmtId="4" fontId="55" fillId="0" borderId="0" xfId="3" applyNumberFormat="1" applyAlignment="1">
      <alignment vertical="top"/>
    </xf>
    <xf numFmtId="0" fontId="58" fillId="6" borderId="33" xfId="3" applyFont="1" applyFill="1" applyBorder="1" applyAlignment="1">
      <alignment vertical="top"/>
    </xf>
    <xf numFmtId="49" fontId="58" fillId="6" borderId="34" xfId="3" applyNumberFormat="1" applyFont="1" applyFill="1" applyBorder="1" applyAlignment="1">
      <alignment vertical="top"/>
    </xf>
    <xf numFmtId="49" fontId="58" fillId="6" borderId="34" xfId="3" applyNumberFormat="1" applyFont="1" applyFill="1" applyBorder="1" applyAlignment="1">
      <alignment horizontal="left" vertical="top" wrapText="1"/>
    </xf>
    <xf numFmtId="4" fontId="58" fillId="6" borderId="35" xfId="3" applyNumberFormat="1" applyFont="1" applyFill="1" applyBorder="1" applyAlignment="1">
      <alignment vertical="top" shrinkToFit="1"/>
    </xf>
    <xf numFmtId="0" fontId="55" fillId="0" borderId="0" xfId="3" applyAlignment="1">
      <alignment horizontal="left"/>
    </xf>
    <xf numFmtId="4" fontId="55" fillId="0" borderId="0" xfId="3" applyNumberFormat="1"/>
    <xf numFmtId="0" fontId="59" fillId="0" borderId="0" xfId="3" applyFont="1"/>
    <xf numFmtId="4" fontId="59" fillId="0" borderId="0" xfId="3" applyNumberFormat="1" applyFont="1"/>
    <xf numFmtId="0" fontId="60" fillId="0" borderId="0" xfId="3" applyFont="1"/>
    <xf numFmtId="0" fontId="55" fillId="0" borderId="0" xfId="3" applyAlignment="1">
      <alignment horizontal="center"/>
    </xf>
    <xf numFmtId="0" fontId="57" fillId="7" borderId="30" xfId="3" applyFont="1" applyFill="1" applyBorder="1" applyAlignment="1">
      <alignment horizontal="center"/>
    </xf>
    <xf numFmtId="0" fontId="57" fillId="7" borderId="36" xfId="3" applyFont="1" applyFill="1" applyBorder="1"/>
    <xf numFmtId="0" fontId="55" fillId="0" borderId="0" xfId="3" applyAlignment="1">
      <alignment horizontal="center" vertical="top"/>
    </xf>
    <xf numFmtId="166" fontId="55" fillId="0" borderId="0" xfId="3" applyNumberFormat="1" applyAlignment="1">
      <alignment vertical="top"/>
    </xf>
    <xf numFmtId="0" fontId="58" fillId="6" borderId="34" xfId="3" applyFont="1" applyFill="1" applyBorder="1" applyAlignment="1">
      <alignment horizontal="center" vertical="top" shrinkToFit="1"/>
    </xf>
    <xf numFmtId="166" fontId="58" fillId="6" borderId="34" xfId="3" applyNumberFormat="1" applyFont="1" applyFill="1" applyBorder="1" applyAlignment="1">
      <alignment vertical="top" shrinkToFit="1"/>
    </xf>
    <xf numFmtId="4" fontId="58" fillId="6" borderId="34" xfId="3" applyNumberFormat="1" applyFont="1" applyFill="1" applyBorder="1" applyAlignment="1">
      <alignment vertical="top" shrinkToFit="1"/>
    </xf>
    <xf numFmtId="0" fontId="61" fillId="0" borderId="30" xfId="3" applyFont="1" applyFill="1" applyBorder="1" applyAlignment="1">
      <alignment vertical="top"/>
    </xf>
    <xf numFmtId="49" fontId="61" fillId="0" borderId="30" xfId="3" applyNumberFormat="1" applyFont="1" applyFill="1" applyBorder="1" applyAlignment="1">
      <alignment vertical="top"/>
    </xf>
    <xf numFmtId="0" fontId="62" fillId="0" borderId="30" xfId="3" applyFont="1" applyFill="1" applyBorder="1" applyAlignment="1">
      <alignment wrapText="1"/>
    </xf>
    <xf numFmtId="49" fontId="61" fillId="0" borderId="30" xfId="3" applyNumberFormat="1" applyFont="1" applyFill="1" applyBorder="1" applyAlignment="1">
      <alignment horizontal="left" vertical="top" wrapText="1"/>
    </xf>
    <xf numFmtId="0" fontId="61" fillId="0" borderId="30" xfId="3" applyFont="1" applyFill="1" applyBorder="1" applyAlignment="1">
      <alignment horizontal="center" vertical="top" shrinkToFit="1"/>
    </xf>
    <xf numFmtId="3" fontId="61" fillId="0" borderId="30" xfId="3" applyNumberFormat="1" applyFont="1" applyFill="1" applyBorder="1" applyAlignment="1">
      <alignment vertical="top" shrinkToFit="1"/>
    </xf>
    <xf numFmtId="4" fontId="61" fillId="5" borderId="30" xfId="3" applyNumberFormat="1" applyFont="1" applyFill="1" applyBorder="1" applyAlignment="1">
      <alignment vertical="top" shrinkToFit="1"/>
    </xf>
    <xf numFmtId="4" fontId="61" fillId="0" borderId="30" xfId="3" applyNumberFormat="1" applyFont="1" applyFill="1" applyBorder="1" applyAlignment="1">
      <alignment vertical="top" shrinkToFit="1"/>
    </xf>
    <xf numFmtId="0" fontId="63" fillId="0" borderId="0" xfId="3" applyFont="1" applyBorder="1" applyAlignment="1">
      <alignment wrapText="1"/>
    </xf>
    <xf numFmtId="0" fontId="55" fillId="7" borderId="30" xfId="3" applyFill="1" applyBorder="1"/>
    <xf numFmtId="49" fontId="55" fillId="7" borderId="30" xfId="3" applyNumberFormat="1" applyFill="1" applyBorder="1"/>
    <xf numFmtId="0" fontId="55" fillId="7" borderId="30" xfId="3" applyFill="1" applyBorder="1" applyAlignment="1">
      <alignment horizontal="center"/>
    </xf>
    <xf numFmtId="0" fontId="55" fillId="7" borderId="36" xfId="3" applyFill="1" applyBorder="1"/>
    <xf numFmtId="0" fontId="55" fillId="7" borderId="30" xfId="3" applyFill="1" applyBorder="1" applyAlignment="1">
      <alignment wrapText="1"/>
    </xf>
    <xf numFmtId="4" fontId="58" fillId="6" borderId="0" xfId="3" applyNumberFormat="1" applyFont="1" applyFill="1" applyBorder="1" applyAlignment="1">
      <alignment vertical="top" shrinkToFit="1"/>
    </xf>
    <xf numFmtId="0" fontId="57" fillId="0" borderId="33" xfId="3" applyFont="1" applyFill="1" applyBorder="1" applyAlignment="1">
      <alignment vertical="top"/>
    </xf>
    <xf numFmtId="49" fontId="61" fillId="0" borderId="37" xfId="3" applyNumberFormat="1" applyFont="1" applyFill="1" applyBorder="1" applyAlignment="1">
      <alignment horizontal="left" vertical="center"/>
    </xf>
    <xf numFmtId="49" fontId="61" fillId="0" borderId="37" xfId="3" applyNumberFormat="1" applyFont="1" applyFill="1" applyBorder="1" applyAlignment="1">
      <alignment horizontal="left" vertical="top" wrapText="1"/>
    </xf>
    <xf numFmtId="0" fontId="61" fillId="0" borderId="37" xfId="3" applyFont="1" applyFill="1" applyBorder="1" applyAlignment="1">
      <alignment horizontal="center" vertical="top" shrinkToFit="1"/>
    </xf>
    <xf numFmtId="174" fontId="61" fillId="0" borderId="37" xfId="3" applyNumberFormat="1" applyFont="1" applyFill="1" applyBorder="1" applyAlignment="1">
      <alignment vertical="top" shrinkToFit="1"/>
    </xf>
    <xf numFmtId="4" fontId="61" fillId="5" borderId="37" xfId="3" applyNumberFormat="1" applyFont="1" applyFill="1" applyBorder="1" applyAlignment="1">
      <alignment vertical="top" shrinkToFit="1"/>
    </xf>
    <xf numFmtId="4" fontId="61" fillId="0" borderId="38" xfId="3" applyNumberFormat="1" applyFont="1" applyFill="1" applyBorder="1" applyAlignment="1">
      <alignment vertical="top" shrinkToFit="1"/>
    </xf>
    <xf numFmtId="4" fontId="61" fillId="0" borderId="0" xfId="3" applyNumberFormat="1" applyFont="1" applyBorder="1" applyAlignment="1">
      <alignment vertical="top" shrinkToFit="1"/>
    </xf>
    <xf numFmtId="0" fontId="61" fillId="0" borderId="0" xfId="3" applyFont="1"/>
    <xf numFmtId="49" fontId="61" fillId="0" borderId="0" xfId="3" applyNumberFormat="1" applyFont="1" applyBorder="1" applyAlignment="1">
      <alignment vertical="top"/>
    </xf>
    <xf numFmtId="49" fontId="61" fillId="0" borderId="0" xfId="3" applyNumberFormat="1" applyFont="1" applyBorder="1" applyAlignment="1">
      <alignment horizontal="left" vertical="top" wrapText="1"/>
    </xf>
    <xf numFmtId="0" fontId="61" fillId="0" borderId="0" xfId="3" applyFont="1" applyBorder="1" applyAlignment="1">
      <alignment horizontal="center" vertical="top" shrinkToFit="1"/>
    </xf>
    <xf numFmtId="166" fontId="61" fillId="0" borderId="0" xfId="3" applyNumberFormat="1" applyFont="1" applyBorder="1" applyAlignment="1">
      <alignment vertical="top" shrinkToFit="1"/>
    </xf>
    <xf numFmtId="49" fontId="56" fillId="0" borderId="0" xfId="3" applyNumberFormat="1" applyFont="1"/>
    <xf numFmtId="49" fontId="61" fillId="0" borderId="30" xfId="4" applyNumberFormat="1" applyFont="1" applyFill="1" applyBorder="1" applyAlignment="1">
      <alignment vertical="top" wrapText="1"/>
    </xf>
    <xf numFmtId="49" fontId="57" fillId="0" borderId="30" xfId="3" applyNumberFormat="1" applyFont="1" applyFill="1" applyBorder="1" applyAlignment="1">
      <alignment horizontal="left" vertical="top" wrapText="1"/>
    </xf>
    <xf numFmtId="174" fontId="61" fillId="0" borderId="30" xfId="3" applyNumberFormat="1" applyFont="1" applyFill="1" applyBorder="1" applyAlignment="1">
      <alignment vertical="top" shrinkToFit="1"/>
    </xf>
    <xf numFmtId="4" fontId="57" fillId="5" borderId="30" xfId="3" applyNumberFormat="1" applyFont="1" applyFill="1" applyBorder="1" applyAlignment="1">
      <alignment vertical="top" shrinkToFit="1"/>
    </xf>
    <xf numFmtId="0" fontId="56" fillId="0" borderId="0" xfId="3" applyFont="1"/>
    <xf numFmtId="0" fontId="65" fillId="0" borderId="0" xfId="3" applyFont="1"/>
    <xf numFmtId="49" fontId="67" fillId="0" borderId="0" xfId="5" applyNumberFormat="1" applyFont="1" applyFill="1" applyAlignment="1"/>
    <xf numFmtId="49" fontId="67" fillId="0" borderId="0" xfId="6" applyNumberFormat="1" applyFont="1" applyFill="1" applyAlignment="1"/>
    <xf numFmtId="49" fontId="67" fillId="0" borderId="0" xfId="5" applyNumberFormat="1" applyFont="1" applyFill="1" applyAlignment="1">
      <alignment horizontal="center"/>
    </xf>
    <xf numFmtId="175" fontId="67" fillId="0" borderId="0" xfId="5" applyNumberFormat="1" applyFont="1" applyFill="1" applyBorder="1" applyAlignment="1">
      <alignment horizontal="right"/>
    </xf>
    <xf numFmtId="176" fontId="67" fillId="0" borderId="0" xfId="5" applyNumberFormat="1" applyFont="1" applyFill="1" applyAlignment="1"/>
    <xf numFmtId="0" fontId="66" fillId="0" borderId="0" xfId="5" applyFill="1"/>
    <xf numFmtId="49" fontId="69" fillId="0" borderId="0" xfId="5" applyNumberFormat="1" applyFont="1" applyFill="1" applyBorder="1" applyAlignment="1">
      <alignment wrapText="1"/>
    </xf>
    <xf numFmtId="49" fontId="69" fillId="0" borderId="0" xfId="5" applyNumberFormat="1" applyFont="1" applyFill="1" applyBorder="1" applyAlignment="1">
      <alignment horizontal="center" wrapText="1"/>
    </xf>
    <xf numFmtId="49" fontId="69" fillId="0" borderId="0" xfId="5" applyNumberFormat="1" applyFont="1" applyFill="1" applyBorder="1" applyAlignment="1">
      <alignment horizontal="right" wrapText="1"/>
    </xf>
    <xf numFmtId="49" fontId="71" fillId="0" borderId="24" xfId="5" applyNumberFormat="1" applyFont="1" applyFill="1" applyBorder="1" applyAlignment="1">
      <alignment vertical="center" wrapText="1"/>
    </xf>
    <xf numFmtId="49" fontId="71" fillId="0" borderId="24" xfId="5" applyNumberFormat="1" applyFont="1" applyFill="1" applyBorder="1" applyAlignment="1">
      <alignment horizontal="center" vertical="center" wrapText="1"/>
    </xf>
    <xf numFmtId="49" fontId="71" fillId="0" borderId="25" xfId="5" applyNumberFormat="1" applyFont="1" applyFill="1" applyBorder="1" applyAlignment="1">
      <alignment horizontal="center" vertical="center" wrapText="1"/>
    </xf>
    <xf numFmtId="49" fontId="71" fillId="0" borderId="26" xfId="5" applyNumberFormat="1" applyFont="1" applyFill="1" applyBorder="1" applyAlignment="1">
      <alignment horizontal="justify" vertical="center" wrapText="1"/>
    </xf>
    <xf numFmtId="49" fontId="71" fillId="0" borderId="26" xfId="5" applyNumberFormat="1" applyFont="1" applyFill="1" applyBorder="1" applyAlignment="1">
      <alignment horizontal="center" vertical="center" wrapText="1"/>
    </xf>
    <xf numFmtId="49" fontId="71" fillId="0" borderId="27" xfId="5" applyNumberFormat="1" applyFont="1" applyFill="1" applyBorder="1" applyAlignment="1">
      <alignment horizontal="center" vertical="center" wrapText="1"/>
    </xf>
    <xf numFmtId="49" fontId="69" fillId="0" borderId="28" xfId="5" applyNumberFormat="1" applyFont="1" applyFill="1" applyBorder="1" applyAlignment="1">
      <alignment wrapText="1"/>
    </xf>
    <xf numFmtId="49" fontId="69" fillId="0" borderId="28" xfId="5" applyNumberFormat="1" applyFont="1" applyFill="1" applyBorder="1" applyAlignment="1">
      <alignment horizontal="center" wrapText="1"/>
    </xf>
    <xf numFmtId="49" fontId="67" fillId="0" borderId="0" xfId="7" applyNumberFormat="1" applyFont="1" applyFill="1" applyAlignment="1"/>
    <xf numFmtId="177" fontId="72" fillId="0" borderId="0" xfId="5" applyNumberFormat="1" applyFont="1" applyFill="1" applyBorder="1" applyAlignment="1">
      <alignment horizontal="left" wrapText="1"/>
    </xf>
    <xf numFmtId="177" fontId="72" fillId="0" borderId="0" xfId="5" applyNumberFormat="1" applyFont="1" applyFill="1" applyBorder="1" applyAlignment="1">
      <alignment horizontal="center" wrapText="1"/>
    </xf>
    <xf numFmtId="178" fontId="73" fillId="0" borderId="0" xfId="5" applyNumberFormat="1" applyFont="1" applyFill="1" applyBorder="1" applyAlignment="1">
      <alignment horizontal="right"/>
    </xf>
    <xf numFmtId="179" fontId="73" fillId="0" borderId="0" xfId="5" applyNumberFormat="1" applyFont="1" applyFill="1" applyBorder="1" applyAlignment="1" applyProtection="1">
      <alignment horizontal="right"/>
      <protection locked="0"/>
    </xf>
    <xf numFmtId="4" fontId="74" fillId="0" borderId="0" xfId="5" applyNumberFormat="1" applyFont="1" applyFill="1" applyBorder="1" applyAlignment="1" applyProtection="1">
      <alignment horizontal="right"/>
      <protection locked="0"/>
    </xf>
    <xf numFmtId="0" fontId="73" fillId="0" borderId="0" xfId="5" applyFont="1" applyFill="1" applyBorder="1"/>
    <xf numFmtId="49" fontId="70" fillId="0" borderId="0" xfId="5" applyNumberFormat="1" applyFont="1" applyFill="1" applyBorder="1" applyAlignment="1">
      <alignment horizontal="left"/>
    </xf>
    <xf numFmtId="177" fontId="70" fillId="0" borderId="0" xfId="5" applyNumberFormat="1" applyFont="1" applyFill="1" applyBorder="1" applyAlignment="1">
      <alignment horizontal="left"/>
    </xf>
    <xf numFmtId="177" fontId="70" fillId="0" borderId="0" xfId="5" applyNumberFormat="1" applyFont="1" applyFill="1" applyBorder="1" applyAlignment="1">
      <alignment horizontal="center"/>
    </xf>
    <xf numFmtId="178" fontId="70" fillId="0" borderId="0" xfId="5" applyNumberFormat="1" applyFont="1" applyFill="1" applyBorder="1" applyAlignment="1">
      <alignment horizontal="right"/>
    </xf>
    <xf numFmtId="179" fontId="70" fillId="0" borderId="0" xfId="5" applyNumberFormat="1" applyFont="1" applyFill="1" applyBorder="1" applyAlignment="1" applyProtection="1">
      <alignment horizontal="right"/>
      <protection locked="0"/>
    </xf>
    <xf numFmtId="180" fontId="70" fillId="0" borderId="0" xfId="5" applyNumberFormat="1" applyFont="1" applyFill="1" applyBorder="1" applyAlignment="1">
      <alignment horizontal="right"/>
    </xf>
    <xf numFmtId="4" fontId="70" fillId="0" borderId="0" xfId="5" applyNumberFormat="1" applyFont="1" applyFill="1" applyBorder="1" applyAlignment="1">
      <alignment horizontal="right"/>
    </xf>
    <xf numFmtId="0" fontId="70" fillId="0" borderId="0" xfId="5" applyFont="1" applyFill="1" applyBorder="1"/>
    <xf numFmtId="0" fontId="76" fillId="0" borderId="29" xfId="8" applyFont="1" applyBorder="1" applyAlignment="1" applyProtection="1">
      <alignment horizontal="center" vertical="center" wrapText="1"/>
      <protection locked="0"/>
    </xf>
    <xf numFmtId="0" fontId="76" fillId="0" borderId="29" xfId="8" applyFont="1" applyBorder="1" applyAlignment="1">
      <alignment horizontal="left" vertical="center" wrapText="1"/>
    </xf>
    <xf numFmtId="181" fontId="77" fillId="0" borderId="29" xfId="8" applyNumberFormat="1" applyFont="1" applyBorder="1" applyAlignment="1" applyProtection="1">
      <alignment horizontal="center" vertical="center" wrapText="1"/>
      <protection locked="0"/>
    </xf>
    <xf numFmtId="0" fontId="77" fillId="0" borderId="29" xfId="8" applyFont="1" applyBorder="1" applyAlignment="1" applyProtection="1">
      <alignment horizontal="center" vertical="center" wrapText="1"/>
      <protection locked="0"/>
    </xf>
    <xf numFmtId="4" fontId="78" fillId="0" borderId="29" xfId="5" applyNumberFormat="1" applyFont="1" applyFill="1" applyBorder="1" applyAlignment="1">
      <alignment horizontal="right" vertical="center" wrapText="1"/>
    </xf>
    <xf numFmtId="4" fontId="78" fillId="5" borderId="29" xfId="5" applyNumberFormat="1" applyFont="1" applyFill="1" applyBorder="1" applyAlignment="1">
      <alignment horizontal="right" vertical="center" wrapText="1"/>
    </xf>
    <xf numFmtId="4" fontId="79" fillId="0" borderId="29" xfId="5" applyNumberFormat="1" applyFont="1" applyFill="1" applyBorder="1" applyAlignment="1">
      <alignment horizontal="right" vertical="center" wrapText="1"/>
    </xf>
    <xf numFmtId="0" fontId="66" fillId="0" borderId="0" xfId="5" applyFill="1" applyBorder="1"/>
    <xf numFmtId="0" fontId="77" fillId="0" borderId="29" xfId="8" applyFont="1" applyBorder="1" applyAlignment="1">
      <alignment horizontal="center" vertical="center" wrapText="1"/>
    </xf>
    <xf numFmtId="0" fontId="77" fillId="0" borderId="29" xfId="8" applyFont="1" applyBorder="1">
      <alignment vertical="center" wrapText="1"/>
    </xf>
    <xf numFmtId="0" fontId="80" fillId="0" borderId="29" xfId="0" applyFont="1" applyBorder="1" applyAlignment="1" applyProtection="1">
      <alignment horizontal="center" vertical="center" wrapText="1"/>
      <protection locked="0"/>
    </xf>
    <xf numFmtId="0" fontId="80" fillId="0" borderId="29" xfId="0" applyFont="1" applyBorder="1" applyAlignment="1">
      <alignment horizontal="left" vertical="center" wrapText="1"/>
    </xf>
    <xf numFmtId="181" fontId="80" fillId="0" borderId="29" xfId="0" applyNumberFormat="1" applyFont="1" applyBorder="1" applyAlignment="1" applyProtection="1">
      <alignment horizontal="center" vertical="center" wrapText="1"/>
      <protection locked="0"/>
    </xf>
    <xf numFmtId="182" fontId="80" fillId="0" borderId="29" xfId="0" applyNumberFormat="1" applyFont="1" applyBorder="1" applyAlignment="1" applyProtection="1">
      <alignment horizontal="right" vertical="center" wrapText="1"/>
      <protection locked="0"/>
    </xf>
    <xf numFmtId="0" fontId="81" fillId="0" borderId="29" xfId="0" applyFont="1" applyBorder="1" applyAlignment="1">
      <alignment horizontal="center" vertical="center" wrapText="1"/>
    </xf>
    <xf numFmtId="0" fontId="81" fillId="0" borderId="29" xfId="0" applyFont="1" applyBorder="1" applyAlignment="1">
      <alignment vertical="center" wrapText="1"/>
    </xf>
    <xf numFmtId="0" fontId="81" fillId="0" borderId="29" xfId="0" applyFont="1" applyBorder="1" applyAlignment="1">
      <alignment horizontal="right" vertical="center" wrapText="1"/>
    </xf>
    <xf numFmtId="0" fontId="61" fillId="0" borderId="29" xfId="8" applyFont="1" applyBorder="1" applyAlignment="1">
      <alignment horizontal="center" vertical="center" wrapText="1"/>
    </xf>
    <xf numFmtId="0" fontId="61" fillId="0" borderId="29" xfId="8" applyFont="1" applyBorder="1" applyAlignment="1">
      <alignment horizontal="left" vertical="center" wrapText="1"/>
    </xf>
    <xf numFmtId="0" fontId="61" fillId="0" borderId="29" xfId="8" applyFont="1" applyBorder="1">
      <alignment vertical="center" wrapText="1"/>
    </xf>
    <xf numFmtId="49" fontId="79" fillId="0" borderId="29" xfId="5" applyNumberFormat="1" applyFont="1" applyFill="1" applyBorder="1" applyAlignment="1">
      <alignment horizontal="left" vertical="center" wrapText="1"/>
    </xf>
    <xf numFmtId="4" fontId="79" fillId="0" borderId="29" xfId="5" applyNumberFormat="1" applyFont="1" applyFill="1" applyBorder="1" applyAlignment="1">
      <alignment horizontal="center" vertical="center" wrapText="1"/>
    </xf>
    <xf numFmtId="0" fontId="66" fillId="0" borderId="0" xfId="5" applyFill="1" applyBorder="1" applyAlignment="1">
      <alignment horizontal="center"/>
    </xf>
    <xf numFmtId="0" fontId="66" fillId="0" borderId="0" xfId="5" applyFill="1" applyBorder="1" applyAlignment="1">
      <alignment horizontal="right"/>
    </xf>
    <xf numFmtId="49" fontId="82" fillId="0" borderId="29" xfId="5" applyNumberFormat="1" applyFont="1" applyFill="1" applyBorder="1" applyAlignment="1">
      <alignment horizontal="left"/>
    </xf>
    <xf numFmtId="177" fontId="83" fillId="0" borderId="29" xfId="5" applyNumberFormat="1" applyFont="1" applyFill="1" applyBorder="1" applyAlignment="1">
      <alignment horizontal="left" wrapText="1"/>
    </xf>
    <xf numFmtId="4" fontId="84" fillId="0" borderId="29" xfId="5" applyNumberFormat="1" applyFont="1" applyFill="1" applyBorder="1" applyAlignment="1">
      <alignment horizontal="right" vertical="center" wrapText="1"/>
    </xf>
    <xf numFmtId="177" fontId="85" fillId="0" borderId="29" xfId="5" applyNumberFormat="1" applyFont="1" applyFill="1" applyBorder="1" applyAlignment="1">
      <alignment horizontal="left" wrapText="1"/>
    </xf>
    <xf numFmtId="177" fontId="86" fillId="0" borderId="29" xfId="5" applyNumberFormat="1" applyFont="1" applyFill="1" applyBorder="1" applyAlignment="1">
      <alignment horizontal="left" wrapText="1"/>
    </xf>
    <xf numFmtId="4" fontId="79" fillId="5" borderId="29" xfId="5" applyNumberFormat="1" applyFont="1" applyFill="1" applyBorder="1" applyAlignment="1">
      <alignment horizontal="right" vertical="center" wrapText="1"/>
    </xf>
    <xf numFmtId="49" fontId="79" fillId="0" borderId="42" xfId="5" applyNumberFormat="1" applyFont="1" applyFill="1" applyBorder="1" applyAlignment="1">
      <alignment horizontal="left" vertical="center" wrapText="1"/>
    </xf>
    <xf numFmtId="4" fontId="79" fillId="0" borderId="42" xfId="5" applyNumberFormat="1" applyFont="1" applyFill="1" applyBorder="1" applyAlignment="1">
      <alignment horizontal="center" vertical="center" wrapText="1"/>
    </xf>
    <xf numFmtId="4" fontId="78" fillId="0" borderId="42" xfId="5" applyNumberFormat="1" applyFont="1" applyFill="1" applyBorder="1" applyAlignment="1">
      <alignment horizontal="right" vertical="center" wrapText="1"/>
    </xf>
    <xf numFmtId="4" fontId="79" fillId="0" borderId="42" xfId="5" applyNumberFormat="1" applyFont="1" applyFill="1" applyBorder="1" applyAlignment="1">
      <alignment horizontal="right" vertical="center" wrapText="1"/>
    </xf>
    <xf numFmtId="177" fontId="83" fillId="0" borderId="29" xfId="5" applyNumberFormat="1" applyFont="1" applyFill="1" applyBorder="1" applyAlignment="1">
      <alignment horizontal="left"/>
    </xf>
    <xf numFmtId="4" fontId="87" fillId="0" borderId="29" xfId="5" applyNumberFormat="1" applyFont="1" applyFill="1" applyBorder="1" applyAlignment="1">
      <alignment horizontal="right" vertical="center" wrapText="1"/>
    </xf>
    <xf numFmtId="49" fontId="79" fillId="0" borderId="43" xfId="5" applyNumberFormat="1" applyFont="1" applyFill="1" applyBorder="1" applyAlignment="1">
      <alignment horizontal="left" vertical="center" wrapText="1"/>
    </xf>
    <xf numFmtId="0" fontId="89" fillId="0" borderId="0" xfId="9" applyFont="1"/>
    <xf numFmtId="0" fontId="90" fillId="0" borderId="44" xfId="9" applyFont="1" applyFill="1" applyBorder="1"/>
    <xf numFmtId="0" fontId="90" fillId="0" borderId="45" xfId="9" applyFont="1" applyFill="1" applyBorder="1"/>
    <xf numFmtId="0" fontId="89" fillId="0" borderId="45" xfId="9" applyFont="1" applyFill="1" applyBorder="1"/>
    <xf numFmtId="0" fontId="89" fillId="0" borderId="46" xfId="9" applyFont="1" applyFill="1" applyBorder="1"/>
    <xf numFmtId="0" fontId="90" fillId="0" borderId="47" xfId="9" applyFont="1" applyFill="1" applyBorder="1"/>
    <xf numFmtId="0" fontId="90" fillId="0" borderId="0" xfId="9" applyFont="1" applyFill="1" applyBorder="1" applyAlignment="1">
      <alignment horizontal="right"/>
    </xf>
    <xf numFmtId="0" fontId="91" fillId="0" borderId="0" xfId="9" applyFont="1" applyFill="1" applyBorder="1"/>
    <xf numFmtId="0" fontId="89" fillId="0" borderId="0" xfId="9" applyFont="1" applyFill="1" applyBorder="1"/>
    <xf numFmtId="0" fontId="89" fillId="0" borderId="48" xfId="9" applyFont="1" applyFill="1" applyBorder="1"/>
    <xf numFmtId="14" fontId="90" fillId="0" borderId="0" xfId="9" applyNumberFormat="1" applyFont="1" applyFill="1" applyBorder="1" applyAlignment="1">
      <alignment horizontal="left"/>
    </xf>
    <xf numFmtId="49" fontId="90" fillId="0" borderId="0" xfId="9" applyNumberFormat="1" applyFont="1" applyFill="1" applyBorder="1"/>
    <xf numFmtId="183" fontId="89" fillId="0" borderId="0" xfId="9" applyNumberFormat="1" applyFont="1" applyFill="1" applyBorder="1"/>
    <xf numFmtId="14" fontId="89" fillId="0" borderId="0" xfId="9" applyNumberFormat="1" applyFont="1" applyFill="1" applyBorder="1" applyAlignment="1">
      <alignment horizontal="left"/>
    </xf>
    <xf numFmtId="0" fontId="90" fillId="0" borderId="49" xfId="9" applyFont="1" applyFill="1" applyBorder="1"/>
    <xf numFmtId="0" fontId="90" fillId="0" borderId="50" xfId="9" applyFont="1" applyFill="1" applyBorder="1"/>
    <xf numFmtId="0" fontId="89" fillId="0" borderId="50" xfId="9" applyFont="1" applyFill="1" applyBorder="1"/>
    <xf numFmtId="0" fontId="89" fillId="0" borderId="51" xfId="9" applyFont="1" applyFill="1" applyBorder="1"/>
    <xf numFmtId="0" fontId="90" fillId="0" borderId="0" xfId="9" applyFont="1"/>
    <xf numFmtId="0" fontId="89" fillId="0" borderId="0" xfId="9" applyFont="1" applyAlignment="1"/>
    <xf numFmtId="0" fontId="89" fillId="0" borderId="0" xfId="9" applyFont="1" applyAlignment="1">
      <alignment horizontal="left"/>
    </xf>
    <xf numFmtId="0" fontId="89" fillId="0" borderId="0" xfId="9" applyFont="1" applyAlignment="1">
      <alignment horizontal="right"/>
    </xf>
    <xf numFmtId="184" fontId="89" fillId="0" borderId="0" xfId="9" applyNumberFormat="1" applyFont="1" applyAlignment="1">
      <alignment horizontal="right"/>
    </xf>
    <xf numFmtId="184" fontId="89" fillId="0" borderId="0" xfId="9" applyNumberFormat="1" applyFont="1"/>
    <xf numFmtId="0" fontId="90" fillId="0" borderId="0" xfId="9" applyFont="1" applyAlignment="1">
      <alignment horizontal="right"/>
    </xf>
    <xf numFmtId="184" fontId="92" fillId="0" borderId="0" xfId="9" applyNumberFormat="1" applyFont="1"/>
    <xf numFmtId="0" fontId="89" fillId="0" borderId="44" xfId="9" applyFont="1" applyFill="1" applyBorder="1" applyAlignment="1"/>
    <xf numFmtId="0" fontId="89" fillId="0" borderId="45" xfId="9" applyFont="1" applyBorder="1" applyAlignment="1"/>
    <xf numFmtId="0" fontId="89" fillId="0" borderId="46" xfId="9" applyFont="1" applyBorder="1" applyAlignment="1"/>
    <xf numFmtId="0" fontId="90" fillId="0" borderId="52" xfId="9" applyFont="1" applyFill="1" applyBorder="1" applyAlignment="1">
      <alignment horizontal="right"/>
    </xf>
    <xf numFmtId="0" fontId="89" fillId="0" borderId="0" xfId="9" applyFont="1" applyBorder="1"/>
    <xf numFmtId="0" fontId="89" fillId="0" borderId="47" xfId="9" applyFont="1" applyBorder="1" applyAlignment="1"/>
    <xf numFmtId="0" fontId="89" fillId="0" borderId="48" xfId="9" applyFont="1" applyBorder="1" applyAlignment="1"/>
    <xf numFmtId="0" fontId="90" fillId="0" borderId="0" xfId="9" applyNumberFormat="1" applyFont="1" applyFill="1" applyBorder="1" applyAlignment="1">
      <alignment horizontal="left"/>
    </xf>
    <xf numFmtId="49" fontId="89" fillId="0" borderId="0" xfId="9" applyNumberFormat="1" applyFont="1" applyFill="1" applyBorder="1"/>
    <xf numFmtId="0" fontId="90" fillId="0" borderId="0" xfId="9" applyFont="1" applyBorder="1"/>
    <xf numFmtId="0" fontId="89" fillId="0" borderId="49" xfId="9" applyFont="1" applyBorder="1" applyAlignment="1"/>
    <xf numFmtId="0" fontId="89" fillId="0" borderId="50" xfId="9" applyFont="1" applyBorder="1" applyAlignment="1"/>
    <xf numFmtId="0" fontId="89" fillId="0" borderId="51" xfId="9" applyFont="1" applyBorder="1" applyAlignment="1"/>
    <xf numFmtId="0" fontId="93" fillId="0" borderId="0" xfId="9" applyFont="1" applyAlignment="1">
      <alignment horizontal="left"/>
    </xf>
    <xf numFmtId="0" fontId="90" fillId="0" borderId="0" xfId="9" applyFont="1" applyAlignment="1">
      <alignment horizontal="left"/>
    </xf>
    <xf numFmtId="0" fontId="89" fillId="0" borderId="54" xfId="9" applyFont="1" applyBorder="1" applyAlignment="1">
      <alignment horizontal="center"/>
    </xf>
    <xf numFmtId="0" fontId="89" fillId="0" borderId="56" xfId="9" applyFont="1" applyFill="1" applyBorder="1" applyAlignment="1">
      <alignment horizontal="center" vertical="center"/>
    </xf>
    <xf numFmtId="0" fontId="89" fillId="0" borderId="58" xfId="9" applyFont="1" applyFill="1" applyBorder="1" applyAlignment="1">
      <alignment horizontal="center"/>
    </xf>
    <xf numFmtId="0" fontId="89" fillId="0" borderId="59" xfId="9" applyFont="1" applyFill="1" applyBorder="1" applyAlignment="1">
      <alignment horizontal="center"/>
    </xf>
    <xf numFmtId="0" fontId="89" fillId="0" borderId="54" xfId="9" applyFont="1" applyFill="1" applyBorder="1" applyAlignment="1">
      <alignment horizontal="center"/>
    </xf>
    <xf numFmtId="0" fontId="89" fillId="0" borderId="60" xfId="9" applyFont="1" applyFill="1" applyBorder="1" applyAlignment="1">
      <alignment horizontal="center"/>
    </xf>
    <xf numFmtId="0" fontId="89" fillId="0" borderId="57" xfId="9" applyFont="1" applyBorder="1" applyAlignment="1">
      <alignment vertical="center"/>
    </xf>
    <xf numFmtId="49" fontId="89" fillId="0" borderId="61" xfId="9" applyNumberFormat="1" applyFont="1" applyBorder="1" applyAlignment="1">
      <alignment horizontal="center" vertical="top" wrapText="1"/>
    </xf>
    <xf numFmtId="49" fontId="89" fillId="0" borderId="46" xfId="9" applyNumberFormat="1" applyFont="1" applyFill="1" applyBorder="1" applyAlignment="1">
      <alignment horizontal="left" vertical="top" wrapText="1"/>
    </xf>
    <xf numFmtId="3" fontId="89" fillId="0" borderId="44" xfId="9" applyNumberFormat="1" applyFont="1" applyBorder="1" applyAlignment="1">
      <alignment horizontal="right"/>
    </xf>
    <xf numFmtId="49" fontId="89" fillId="0" borderId="46" xfId="9" applyNumberFormat="1" applyFont="1" applyBorder="1" applyAlignment="1">
      <alignment horizontal="left"/>
    </xf>
    <xf numFmtId="185" fontId="89" fillId="5" borderId="63" xfId="9" applyNumberFormat="1" applyFont="1" applyFill="1" applyBorder="1" applyAlignment="1">
      <alignment horizontal="right"/>
    </xf>
    <xf numFmtId="185" fontId="89" fillId="0" borderId="64" xfId="9" applyNumberFormat="1" applyFont="1" applyBorder="1" applyAlignment="1">
      <alignment horizontal="right"/>
    </xf>
    <xf numFmtId="185" fontId="89" fillId="0" borderId="45" xfId="9" applyNumberFormat="1" applyFont="1" applyBorder="1" applyAlignment="1">
      <alignment horizontal="right"/>
    </xf>
    <xf numFmtId="185" fontId="89" fillId="0" borderId="63" xfId="9" applyNumberFormat="1" applyFont="1" applyBorder="1" applyAlignment="1">
      <alignment horizontal="right"/>
    </xf>
    <xf numFmtId="185" fontId="89" fillId="0" borderId="65" xfId="9" applyNumberFormat="1" applyFont="1" applyBorder="1" applyAlignment="1">
      <alignment horizontal="right"/>
    </xf>
    <xf numFmtId="0" fontId="89" fillId="0" borderId="41" xfId="9" applyFont="1" applyBorder="1" applyAlignment="1">
      <alignment horizontal="center" vertical="justify" wrapText="1"/>
    </xf>
    <xf numFmtId="49" fontId="89" fillId="0" borderId="67" xfId="9" applyNumberFormat="1" applyFont="1" applyFill="1" applyBorder="1" applyAlignment="1">
      <alignment horizontal="left" wrapText="1"/>
    </xf>
    <xf numFmtId="3" fontId="89" fillId="0" borderId="68" xfId="9" applyNumberFormat="1" applyFont="1" applyBorder="1" applyAlignment="1">
      <alignment horizontal="right"/>
    </xf>
    <xf numFmtId="49" fontId="89" fillId="0" borderId="67" xfId="9" applyNumberFormat="1" applyFont="1" applyBorder="1" applyAlignment="1">
      <alignment horizontal="left"/>
    </xf>
    <xf numFmtId="3" fontId="89" fillId="5" borderId="69" xfId="9" applyNumberFormat="1" applyFont="1" applyFill="1" applyBorder="1" applyAlignment="1">
      <alignment horizontal="right"/>
    </xf>
    <xf numFmtId="3" fontId="89" fillId="0" borderId="70" xfId="9" applyNumberFormat="1" applyFont="1" applyBorder="1" applyAlignment="1">
      <alignment horizontal="right"/>
    </xf>
    <xf numFmtId="3" fontId="89" fillId="0" borderId="71" xfId="9" applyNumberFormat="1" applyFont="1" applyBorder="1" applyAlignment="1">
      <alignment horizontal="right"/>
    </xf>
    <xf numFmtId="3" fontId="89" fillId="0" borderId="69" xfId="9" applyNumberFormat="1" applyFont="1" applyBorder="1" applyAlignment="1">
      <alignment horizontal="right"/>
    </xf>
    <xf numFmtId="3" fontId="89" fillId="0" borderId="72" xfId="9" applyNumberFormat="1" applyFont="1" applyBorder="1" applyAlignment="1">
      <alignment horizontal="right"/>
    </xf>
    <xf numFmtId="49" fontId="90" fillId="0" borderId="44" xfId="9" applyNumberFormat="1" applyFont="1" applyBorder="1" applyAlignment="1">
      <alignment horizontal="left" vertical="top"/>
    </xf>
    <xf numFmtId="0" fontId="90" fillId="0" borderId="45" xfId="9" applyFont="1" applyBorder="1" applyAlignment="1">
      <alignment horizontal="left"/>
    </xf>
    <xf numFmtId="0" fontId="90" fillId="0" borderId="46" xfId="9" applyFont="1" applyBorder="1" applyAlignment="1">
      <alignment horizontal="left"/>
    </xf>
    <xf numFmtId="184" fontId="90" fillId="0" borderId="45" xfId="9" applyNumberFormat="1" applyFont="1" applyBorder="1" applyAlignment="1">
      <alignment horizontal="right"/>
    </xf>
    <xf numFmtId="185" fontId="90" fillId="0" borderId="45" xfId="9" applyNumberFormat="1" applyFont="1" applyBorder="1" applyAlignment="1">
      <alignment horizontal="right"/>
    </xf>
    <xf numFmtId="184" fontId="89" fillId="0" borderId="46" xfId="9" applyNumberFormat="1" applyFont="1" applyBorder="1" applyAlignment="1">
      <alignment horizontal="right"/>
    </xf>
    <xf numFmtId="49" fontId="90" fillId="0" borderId="47" xfId="9" applyNumberFormat="1" applyFont="1" applyBorder="1" applyAlignment="1">
      <alignment horizontal="left" vertical="top"/>
    </xf>
    <xf numFmtId="49" fontId="90" fillId="0" borderId="0" xfId="9" applyNumberFormat="1" applyFont="1" applyBorder="1" applyAlignment="1">
      <alignment horizontal="right" vertical="top"/>
    </xf>
    <xf numFmtId="184" fontId="90" fillId="0" borderId="0" xfId="9" applyNumberFormat="1" applyFont="1" applyBorder="1" applyAlignment="1">
      <alignment horizontal="right"/>
    </xf>
    <xf numFmtId="184" fontId="89" fillId="0" borderId="31" xfId="9" applyNumberFormat="1" applyFont="1" applyBorder="1" applyAlignment="1">
      <alignment horizontal="right"/>
    </xf>
    <xf numFmtId="3" fontId="89" fillId="0" borderId="32" xfId="9" applyNumberFormat="1" applyFont="1" applyBorder="1" applyAlignment="1">
      <alignment horizontal="right"/>
    </xf>
    <xf numFmtId="3" fontId="89" fillId="0" borderId="31" xfId="9" applyNumberFormat="1" applyFont="1" applyBorder="1" applyAlignment="1">
      <alignment horizontal="right"/>
    </xf>
    <xf numFmtId="184" fontId="89" fillId="0" borderId="36" xfId="9" applyNumberFormat="1" applyFont="1" applyBorder="1" applyAlignment="1">
      <alignment horizontal="right"/>
    </xf>
    <xf numFmtId="186" fontId="92" fillId="0" borderId="48" xfId="9" applyNumberFormat="1" applyFont="1" applyBorder="1" applyAlignment="1">
      <alignment horizontal="right"/>
    </xf>
    <xf numFmtId="0" fontId="90" fillId="0" borderId="49" xfId="9" applyFont="1" applyBorder="1" applyAlignment="1">
      <alignment horizontal="left"/>
    </xf>
    <xf numFmtId="0" fontId="90" fillId="0" borderId="50" xfId="9" applyFont="1" applyBorder="1" applyAlignment="1">
      <alignment horizontal="left"/>
    </xf>
    <xf numFmtId="0" fontId="90" fillId="0" borderId="51" xfId="9" applyFont="1" applyBorder="1" applyAlignment="1">
      <alignment horizontal="left"/>
    </xf>
    <xf numFmtId="184" fontId="92" fillId="0" borderId="50" xfId="9" applyNumberFormat="1" applyFont="1" applyBorder="1" applyAlignment="1">
      <alignment horizontal="right"/>
    </xf>
    <xf numFmtId="0" fontId="90" fillId="0" borderId="50" xfId="9" applyFont="1" applyBorder="1" applyAlignment="1"/>
    <xf numFmtId="184" fontId="92" fillId="0" borderId="51" xfId="9" applyNumberFormat="1" applyFont="1" applyBorder="1" applyAlignment="1">
      <alignment horizontal="right"/>
    </xf>
    <xf numFmtId="0" fontId="89" fillId="0" borderId="45" xfId="9" applyFont="1" applyBorder="1"/>
    <xf numFmtId="0" fontId="94" fillId="0" borderId="0" xfId="9" applyFont="1"/>
    <xf numFmtId="0" fontId="95" fillId="0" borderId="49" xfId="9" applyFont="1" applyBorder="1" applyAlignment="1">
      <alignment horizontal="left"/>
    </xf>
    <xf numFmtId="0" fontId="95" fillId="0" borderId="50" xfId="9" applyFont="1" applyBorder="1" applyAlignment="1">
      <alignment horizontal="left"/>
    </xf>
    <xf numFmtId="0" fontId="95" fillId="0" borderId="51" xfId="9" applyFont="1" applyBorder="1" applyAlignment="1">
      <alignment horizontal="left"/>
    </xf>
    <xf numFmtId="184" fontId="96" fillId="0" borderId="50" xfId="9" applyNumberFormat="1" applyFont="1" applyBorder="1" applyAlignment="1">
      <alignment horizontal="right"/>
    </xf>
    <xf numFmtId="0" fontId="95" fillId="0" borderId="50" xfId="9" applyFont="1" applyBorder="1" applyAlignment="1"/>
    <xf numFmtId="184" fontId="96" fillId="0" borderId="51" xfId="9" applyNumberFormat="1" applyFont="1" applyBorder="1" applyAlignment="1">
      <alignment horizontal="right"/>
    </xf>
    <xf numFmtId="0" fontId="94" fillId="0" borderId="45" xfId="9" applyFont="1" applyBorder="1"/>
    <xf numFmtId="0" fontId="90" fillId="0" borderId="0" xfId="9" applyFont="1" applyBorder="1" applyAlignment="1">
      <alignment horizontal="right"/>
    </xf>
    <xf numFmtId="0" fontId="90" fillId="0" borderId="0" xfId="9" applyFont="1" applyBorder="1" applyAlignment="1">
      <alignment horizontal="left"/>
    </xf>
    <xf numFmtId="0" fontId="89" fillId="0" borderId="46" xfId="9" applyNumberFormat="1" applyFont="1" applyFill="1" applyBorder="1" applyAlignment="1">
      <alignment horizontal="left" wrapText="1"/>
    </xf>
    <xf numFmtId="49" fontId="89" fillId="0" borderId="48" xfId="9" applyNumberFormat="1" applyFont="1" applyFill="1" applyBorder="1" applyAlignment="1">
      <alignment horizontal="left" wrapText="1"/>
    </xf>
    <xf numFmtId="3" fontId="89" fillId="0" borderId="47" xfId="9" applyNumberFormat="1" applyFont="1" applyBorder="1" applyAlignment="1">
      <alignment horizontal="right"/>
    </xf>
    <xf numFmtId="49" fontId="89" fillId="0" borderId="48" xfId="9" applyNumberFormat="1" applyFont="1" applyBorder="1" applyAlignment="1">
      <alignment horizontal="left"/>
    </xf>
    <xf numFmtId="3" fontId="89" fillId="5" borderId="75" xfId="9" applyNumberFormat="1" applyFont="1" applyFill="1" applyBorder="1" applyAlignment="1">
      <alignment horizontal="right"/>
    </xf>
    <xf numFmtId="3" fontId="89" fillId="0" borderId="76" xfId="9" applyNumberFormat="1" applyFont="1" applyBorder="1" applyAlignment="1">
      <alignment horizontal="right"/>
    </xf>
    <xf numFmtId="3" fontId="89" fillId="0" borderId="0" xfId="9" applyNumberFormat="1" applyFont="1" applyBorder="1" applyAlignment="1">
      <alignment horizontal="right"/>
    </xf>
    <xf numFmtId="3" fontId="89" fillId="0" borderId="75" xfId="9" applyNumberFormat="1" applyFont="1" applyBorder="1" applyAlignment="1">
      <alignment horizontal="right"/>
    </xf>
    <xf numFmtId="3" fontId="89" fillId="0" borderId="77" xfId="9" applyNumberFormat="1" applyFont="1" applyBorder="1" applyAlignment="1">
      <alignment horizontal="right"/>
    </xf>
    <xf numFmtId="0" fontId="89" fillId="0" borderId="46" xfId="9" applyNumberFormat="1" applyFont="1" applyFill="1" applyBorder="1" applyAlignment="1">
      <alignment horizontal="left" vertical="top" wrapText="1"/>
    </xf>
    <xf numFmtId="177" fontId="67" fillId="0" borderId="0" xfId="5" applyNumberFormat="1" applyFont="1" applyFill="1" applyAlignment="1"/>
    <xf numFmtId="187" fontId="67" fillId="0" borderId="0" xfId="5" applyNumberFormat="1" applyFont="1" applyFill="1" applyAlignment="1"/>
    <xf numFmtId="49" fontId="71" fillId="0" borderId="39" xfId="5" applyNumberFormat="1" applyFont="1" applyFill="1" applyBorder="1" applyAlignment="1">
      <alignment horizontal="center" vertical="center" wrapText="1"/>
    </xf>
    <xf numFmtId="49" fontId="71" fillId="0" borderId="74" xfId="5" applyNumberFormat="1" applyFont="1" applyFill="1" applyBorder="1" applyAlignment="1">
      <alignment horizontal="justify" vertical="center" wrapText="1"/>
    </xf>
    <xf numFmtId="49" fontId="71" fillId="0" borderId="74" xfId="5" applyNumberFormat="1" applyFont="1" applyFill="1" applyBorder="1" applyAlignment="1">
      <alignment horizontal="center" vertical="center" wrapText="1"/>
    </xf>
    <xf numFmtId="49" fontId="71" fillId="0" borderId="33" xfId="5" applyNumberFormat="1" applyFont="1" applyFill="1" applyBorder="1" applyAlignment="1">
      <alignment horizontal="center" vertical="center" wrapText="1"/>
    </xf>
    <xf numFmtId="49" fontId="69" fillId="0" borderId="28" xfId="5" applyNumberFormat="1" applyFont="1" applyFill="1" applyBorder="1" applyAlignment="1">
      <alignment horizontal="right" wrapText="1"/>
    </xf>
    <xf numFmtId="49" fontId="77" fillId="0" borderId="0" xfId="5" applyNumberFormat="1" applyFont="1" applyFill="1" applyBorder="1" applyAlignment="1">
      <alignment horizontal="right" vertical="top"/>
    </xf>
    <xf numFmtId="177" fontId="79" fillId="0" borderId="29" xfId="5" applyNumberFormat="1" applyFont="1" applyFill="1" applyBorder="1" applyAlignment="1">
      <alignment horizontal="right" vertical="center" wrapText="1"/>
    </xf>
    <xf numFmtId="187" fontId="79" fillId="0" borderId="43" xfId="5" applyNumberFormat="1" applyFont="1" applyFill="1" applyBorder="1" applyAlignment="1">
      <alignment horizontal="right" vertical="center" wrapText="1"/>
    </xf>
    <xf numFmtId="177" fontId="97" fillId="0" borderId="29" xfId="5" applyNumberFormat="1" applyFont="1" applyFill="1" applyBorder="1" applyAlignment="1">
      <alignment horizontal="left" wrapText="1"/>
    </xf>
    <xf numFmtId="49" fontId="79" fillId="0" borderId="78" xfId="5" applyNumberFormat="1" applyFont="1" applyFill="1" applyBorder="1" applyAlignment="1">
      <alignment horizontal="left" vertical="center" wrapText="1"/>
    </xf>
    <xf numFmtId="4" fontId="79" fillId="0" borderId="78" xfId="5" applyNumberFormat="1" applyFont="1" applyFill="1" applyBorder="1" applyAlignment="1">
      <alignment horizontal="center" vertical="center" wrapText="1"/>
    </xf>
    <xf numFmtId="0" fontId="98" fillId="0" borderId="44" xfId="10" applyBorder="1" applyAlignment="1">
      <alignment horizontal="left" vertical="center"/>
      <protection locked="0"/>
    </xf>
    <xf numFmtId="0" fontId="98" fillId="0" borderId="45" xfId="10" applyBorder="1" applyAlignment="1">
      <alignment horizontal="left" vertical="center"/>
      <protection locked="0"/>
    </xf>
    <xf numFmtId="0" fontId="98" fillId="0" borderId="47" xfId="10" applyBorder="1" applyAlignment="1">
      <alignment horizontal="left" vertical="center"/>
      <protection locked="0"/>
    </xf>
    <xf numFmtId="0" fontId="98" fillId="0" borderId="0" xfId="10" applyAlignment="1">
      <alignment horizontal="left" vertical="center"/>
      <protection locked="0"/>
    </xf>
    <xf numFmtId="0" fontId="99" fillId="0" borderId="0" xfId="10" applyFont="1" applyAlignment="1">
      <alignment horizontal="left" vertical="center"/>
      <protection locked="0"/>
    </xf>
    <xf numFmtId="0" fontId="100" fillId="0" borderId="0" xfId="10" applyFont="1" applyAlignment="1">
      <alignment horizontal="left" vertical="center"/>
      <protection locked="0"/>
    </xf>
    <xf numFmtId="0" fontId="102" fillId="0" borderId="0" xfId="10" applyFont="1" applyAlignment="1">
      <alignment horizontal="left" vertical="center"/>
      <protection locked="0"/>
    </xf>
    <xf numFmtId="165" fontId="102" fillId="0" borderId="0" xfId="10" applyNumberFormat="1" applyFont="1" applyAlignment="1">
      <alignment horizontal="left" vertical="top"/>
      <protection locked="0"/>
    </xf>
    <xf numFmtId="0" fontId="102" fillId="0" borderId="0" xfId="10" applyFont="1" applyAlignment="1">
      <alignment horizontal="left" vertical="center" wrapText="1"/>
      <protection locked="0"/>
    </xf>
    <xf numFmtId="0" fontId="98" fillId="0" borderId="47" xfId="10" applyBorder="1" applyAlignment="1">
      <alignment horizontal="center" vertical="center" wrapText="1"/>
      <protection locked="0"/>
    </xf>
    <xf numFmtId="0" fontId="102" fillId="8" borderId="79" xfId="10" applyFont="1" applyFill="1" applyBorder="1" applyAlignment="1">
      <alignment horizontal="center" vertical="center" wrapText="1"/>
      <protection locked="0"/>
    </xf>
    <xf numFmtId="0" fontId="102" fillId="8" borderId="80" xfId="10" applyFont="1" applyFill="1" applyBorder="1" applyAlignment="1">
      <alignment horizontal="center" vertical="center" wrapText="1"/>
      <protection locked="0"/>
    </xf>
    <xf numFmtId="0" fontId="100" fillId="0" borderId="79" xfId="10" applyFont="1" applyBorder="1" applyAlignment="1">
      <alignment horizontal="center" vertical="center" wrapText="1"/>
      <protection locked="0"/>
    </xf>
    <xf numFmtId="0" fontId="100" fillId="0" borderId="80" xfId="10" applyFont="1" applyBorder="1" applyAlignment="1">
      <alignment horizontal="center" vertical="center" wrapText="1"/>
      <protection locked="0"/>
    </xf>
    <xf numFmtId="0" fontId="100" fillId="0" borderId="81" xfId="10" applyFont="1" applyBorder="1" applyAlignment="1">
      <alignment horizontal="center" vertical="center" wrapText="1"/>
      <protection locked="0"/>
    </xf>
    <xf numFmtId="0" fontId="98" fillId="0" borderId="0" xfId="10" applyAlignment="1">
      <alignment horizontal="center" vertical="center" wrapText="1"/>
      <protection locked="0"/>
    </xf>
    <xf numFmtId="0" fontId="103" fillId="0" borderId="0" xfId="10" applyFont="1" applyAlignment="1">
      <alignment horizontal="left" vertical="center"/>
      <protection locked="0"/>
    </xf>
    <xf numFmtId="188" fontId="103" fillId="0" borderId="0" xfId="10" applyNumberFormat="1" applyFont="1" applyAlignment="1">
      <alignment horizontal="right"/>
      <protection locked="0"/>
    </xf>
    <xf numFmtId="0" fontId="98" fillId="0" borderId="82" xfId="10" applyBorder="1" applyAlignment="1">
      <alignment horizontal="left" vertical="center"/>
      <protection locked="0"/>
    </xf>
    <xf numFmtId="0" fontId="98" fillId="0" borderId="83" xfId="10" applyBorder="1" applyAlignment="1">
      <alignment horizontal="left" vertical="center"/>
      <protection locked="0"/>
    </xf>
    <xf numFmtId="189" fontId="104" fillId="0" borderId="83" xfId="10" applyNumberFormat="1" applyFont="1" applyBorder="1" applyAlignment="1">
      <alignment horizontal="right"/>
      <protection locked="0"/>
    </xf>
    <xf numFmtId="189" fontId="104" fillId="0" borderId="84" xfId="10" applyNumberFormat="1" applyFont="1" applyBorder="1" applyAlignment="1">
      <alignment horizontal="right"/>
      <protection locked="0"/>
    </xf>
    <xf numFmtId="188" fontId="105" fillId="0" borderId="0" xfId="10" applyNumberFormat="1" applyFont="1" applyAlignment="1">
      <alignment horizontal="right" vertical="center"/>
      <protection locked="0"/>
    </xf>
    <xf numFmtId="0" fontId="98" fillId="0" borderId="0" xfId="10" applyAlignment="1">
      <alignment horizontal="left" vertical="top"/>
      <protection locked="0"/>
    </xf>
    <xf numFmtId="0" fontId="98" fillId="0" borderId="52" xfId="10" applyBorder="1" applyAlignment="1">
      <alignment horizontal="left" vertical="top"/>
      <protection locked="0"/>
    </xf>
    <xf numFmtId="0" fontId="98" fillId="0" borderId="0" xfId="10" applyAlignment="1">
      <alignment horizontal="center" vertical="center"/>
      <protection locked="0"/>
    </xf>
    <xf numFmtId="49" fontId="98" fillId="0" borderId="0" xfId="10" applyNumberFormat="1" applyAlignment="1">
      <alignment horizontal="left" vertical="center" wrapText="1"/>
      <protection locked="0"/>
    </xf>
    <xf numFmtId="0" fontId="106" fillId="0" borderId="0" xfId="10" applyFont="1" applyAlignment="1">
      <alignment horizontal="left" vertical="center" wrapText="1"/>
      <protection locked="0"/>
    </xf>
    <xf numFmtId="190" fontId="98" fillId="0" borderId="0" xfId="10" applyNumberFormat="1" applyAlignment="1">
      <alignment horizontal="right" vertical="center"/>
      <protection locked="0"/>
    </xf>
    <xf numFmtId="188" fontId="98" fillId="0" borderId="0" xfId="10" applyNumberFormat="1" applyAlignment="1">
      <alignment horizontal="right" vertical="center"/>
      <protection locked="0"/>
    </xf>
    <xf numFmtId="188" fontId="98" fillId="0" borderId="85" xfId="10" applyNumberFormat="1" applyBorder="1" applyAlignment="1">
      <alignment horizontal="right" vertical="center"/>
      <protection locked="0"/>
    </xf>
    <xf numFmtId="0" fontId="98" fillId="0" borderId="85" xfId="10" applyBorder="1" applyAlignment="1">
      <alignment horizontal="left" vertical="top"/>
      <protection locked="0"/>
    </xf>
    <xf numFmtId="0" fontId="107" fillId="0" borderId="52" xfId="10" applyFont="1" applyBorder="1" applyAlignment="1">
      <alignment horizontal="left"/>
      <protection locked="0"/>
    </xf>
    <xf numFmtId="0" fontId="98" fillId="0" borderId="0" xfId="10" applyAlignment="1">
      <alignment horizontal="left"/>
      <protection locked="0"/>
    </xf>
    <xf numFmtId="0" fontId="108" fillId="0" borderId="0" xfId="10" applyFont="1" applyAlignment="1">
      <alignment horizontal="left"/>
      <protection locked="0"/>
    </xf>
    <xf numFmtId="188" fontId="108" fillId="0" borderId="85" xfId="10" applyNumberFormat="1" applyFont="1" applyBorder="1" applyAlignment="1">
      <alignment horizontal="right"/>
      <protection locked="0"/>
    </xf>
    <xf numFmtId="0" fontId="107" fillId="0" borderId="47" xfId="10" applyFont="1" applyBorder="1" applyAlignment="1">
      <alignment horizontal="left"/>
      <protection locked="0"/>
    </xf>
    <xf numFmtId="0" fontId="109" fillId="0" borderId="0" xfId="10" applyFont="1" applyAlignment="1">
      <alignment horizontal="left"/>
      <protection locked="0"/>
    </xf>
    <xf numFmtId="188" fontId="109" fillId="0" borderId="86" xfId="10" applyNumberFormat="1" applyFont="1" applyBorder="1" applyAlignment="1">
      <alignment horizontal="right"/>
      <protection locked="0"/>
    </xf>
    <xf numFmtId="0" fontId="98" fillId="0" borderId="87" xfId="10" applyBorder="1" applyAlignment="1">
      <alignment horizontal="center" vertical="center"/>
      <protection locked="0"/>
    </xf>
    <xf numFmtId="49" fontId="110" fillId="0" borderId="87" xfId="10" applyNumberFormat="1" applyFont="1" applyBorder="1" applyAlignment="1">
      <alignment horizontal="left" vertical="center" wrapText="1"/>
      <protection locked="0"/>
    </xf>
    <xf numFmtId="0" fontId="106" fillId="0" borderId="87" xfId="10" applyFont="1" applyBorder="1" applyAlignment="1">
      <alignment horizontal="left" vertical="center" wrapText="1"/>
      <protection locked="0"/>
    </xf>
    <xf numFmtId="0" fontId="98" fillId="0" borderId="87" xfId="10" applyBorder="1" applyAlignment="1">
      <alignment horizontal="center" vertical="center" wrapText="1"/>
      <protection locked="0"/>
    </xf>
    <xf numFmtId="190" fontId="98" fillId="0" borderId="87" xfId="10" applyNumberFormat="1" applyBorder="1" applyAlignment="1" applyProtection="1">
      <alignment horizontal="right" vertical="center"/>
    </xf>
    <xf numFmtId="188" fontId="98" fillId="5" borderId="87" xfId="10" applyNumberFormat="1" applyFill="1" applyBorder="1" applyAlignment="1">
      <alignment horizontal="right" vertical="center"/>
      <protection locked="0"/>
    </xf>
    <xf numFmtId="188" fontId="98" fillId="0" borderId="79" xfId="10" applyNumberFormat="1" applyBorder="1" applyAlignment="1">
      <alignment horizontal="right" vertical="center"/>
      <protection locked="0"/>
    </xf>
    <xf numFmtId="49" fontId="98" fillId="0" borderId="87" xfId="10" applyNumberFormat="1" applyBorder="1" applyAlignment="1">
      <alignment horizontal="left" vertical="center" wrapText="1"/>
      <protection locked="0"/>
    </xf>
    <xf numFmtId="0" fontId="98" fillId="0" borderId="88" xfId="10" applyBorder="1" applyAlignment="1">
      <alignment horizontal="left" vertical="top"/>
      <protection locked="0"/>
    </xf>
    <xf numFmtId="190" fontId="110" fillId="0" borderId="87" xfId="10" applyNumberFormat="1" applyFont="1" applyBorder="1" applyAlignment="1" applyProtection="1">
      <alignment horizontal="right" vertical="center"/>
    </xf>
    <xf numFmtId="0" fontId="110" fillId="0" borderId="87" xfId="10" applyFont="1" applyBorder="1" applyAlignment="1">
      <alignment horizontal="center" vertical="center" wrapText="1"/>
      <protection locked="0"/>
    </xf>
    <xf numFmtId="49" fontId="110" fillId="0" borderId="87" xfId="11" applyNumberFormat="1" applyBorder="1" applyAlignment="1">
      <alignment horizontal="left" vertical="center" wrapText="1"/>
      <protection locked="0"/>
    </xf>
    <xf numFmtId="0" fontId="106" fillId="0" borderId="87" xfId="11" applyFont="1" applyBorder="1" applyAlignment="1">
      <alignment horizontal="left" vertical="center" wrapText="1"/>
      <protection locked="0"/>
    </xf>
    <xf numFmtId="0" fontId="110" fillId="0" borderId="87" xfId="11" applyBorder="1" applyAlignment="1">
      <alignment horizontal="center" vertical="center" wrapText="1"/>
      <protection locked="0"/>
    </xf>
    <xf numFmtId="190" fontId="110" fillId="0" borderId="87" xfId="11" applyNumberFormat="1" applyBorder="1" applyAlignment="1" applyProtection="1">
      <alignment horizontal="right" vertical="center"/>
    </xf>
    <xf numFmtId="188" fontId="110" fillId="5" borderId="87" xfId="11" applyNumberFormat="1" applyFill="1" applyBorder="1" applyAlignment="1">
      <alignment horizontal="right" vertical="center"/>
      <protection locked="0"/>
    </xf>
    <xf numFmtId="0" fontId="98" fillId="0" borderId="0" xfId="10" applyBorder="1" applyAlignment="1" applyProtection="1">
      <alignment horizontal="left" vertical="top"/>
    </xf>
    <xf numFmtId="0" fontId="107" fillId="0" borderId="0" xfId="10" applyFont="1" applyAlignment="1">
      <alignment horizontal="left"/>
      <protection locked="0"/>
    </xf>
    <xf numFmtId="0" fontId="98" fillId="0" borderId="0" xfId="10" applyBorder="1" applyAlignment="1" applyProtection="1">
      <alignment horizontal="left"/>
    </xf>
    <xf numFmtId="188" fontId="108" fillId="0" borderId="0" xfId="10" applyNumberFormat="1" applyFont="1" applyAlignment="1">
      <alignment horizontal="right"/>
      <protection locked="0"/>
    </xf>
    <xf numFmtId="188" fontId="98" fillId="0" borderId="89" xfId="10" applyNumberFormat="1" applyBorder="1" applyAlignment="1">
      <alignment horizontal="right" vertical="center"/>
      <protection locked="0"/>
    </xf>
    <xf numFmtId="0" fontId="111" fillId="0" borderId="0" xfId="8" applyFont="1">
      <alignment vertical="center" wrapText="1"/>
    </xf>
    <xf numFmtId="0" fontId="111" fillId="0" borderId="0" xfId="8" applyFont="1" applyAlignment="1">
      <alignment horizontal="center" vertical="center" wrapText="1"/>
    </xf>
    <xf numFmtId="182" fontId="111" fillId="0" borderId="0" xfId="8" applyNumberFormat="1" applyFont="1">
      <alignment vertical="center" wrapText="1"/>
    </xf>
    <xf numFmtId="181" fontId="111" fillId="0" borderId="0" xfId="8" applyNumberFormat="1" applyFont="1">
      <alignment vertical="center" wrapText="1"/>
    </xf>
    <xf numFmtId="0" fontId="114" fillId="0" borderId="0" xfId="12" applyFont="1">
      <alignment vertical="center" wrapText="1"/>
    </xf>
    <xf numFmtId="0" fontId="114" fillId="0" borderId="0" xfId="12" applyFont="1" applyProtection="1">
      <alignment vertical="center" wrapText="1"/>
      <protection locked="0"/>
    </xf>
    <xf numFmtId="0" fontId="115" fillId="0" borderId="0" xfId="12" applyFont="1">
      <alignment vertical="center" wrapText="1"/>
    </xf>
    <xf numFmtId="0" fontId="116" fillId="0" borderId="0" xfId="8" applyFont="1">
      <alignment vertical="center" wrapText="1"/>
    </xf>
    <xf numFmtId="181" fontId="116" fillId="0" borderId="0" xfId="8" applyNumberFormat="1" applyFont="1">
      <alignment vertical="center" wrapText="1"/>
    </xf>
    <xf numFmtId="0" fontId="116" fillId="0" borderId="0" xfId="8" applyFont="1" applyProtection="1">
      <alignment vertical="center" wrapText="1"/>
      <protection locked="0"/>
    </xf>
    <xf numFmtId="0" fontId="113" fillId="0" borderId="0" xfId="12" applyFont="1" applyAlignment="1">
      <alignment horizontal="center" vertical="center" wrapText="1"/>
    </xf>
    <xf numFmtId="0" fontId="116" fillId="0" borderId="0" xfId="8" applyFont="1" applyAlignment="1">
      <alignment horizontal="center" vertical="center" wrapText="1"/>
    </xf>
    <xf numFmtId="182" fontId="116" fillId="0" borderId="0" xfId="8" applyNumberFormat="1" applyFont="1">
      <alignment vertical="center" wrapText="1"/>
    </xf>
    <xf numFmtId="0" fontId="117" fillId="0" borderId="10" xfId="8" applyFont="1" applyBorder="1" applyAlignment="1" applyProtection="1">
      <alignment horizontal="center" vertical="center" wrapText="1"/>
      <protection locked="0"/>
    </xf>
    <xf numFmtId="182" fontId="117" fillId="0" borderId="10" xfId="8" applyNumberFormat="1" applyFont="1" applyBorder="1" applyAlignment="1" applyProtection="1">
      <alignment horizontal="center" vertical="center" wrapText="1"/>
      <protection locked="0"/>
    </xf>
    <xf numFmtId="0" fontId="117" fillId="0" borderId="0" xfId="8" applyFont="1">
      <alignment vertical="center" wrapText="1"/>
    </xf>
    <xf numFmtId="0" fontId="117" fillId="0" borderId="0" xfId="8" applyFont="1" applyProtection="1">
      <alignment vertical="center" wrapText="1"/>
      <protection locked="0"/>
    </xf>
    <xf numFmtId="0" fontId="118" fillId="0" borderId="90" xfId="8" applyFont="1" applyBorder="1" applyAlignment="1" applyProtection="1">
      <alignment horizontal="center" vertical="center" wrapText="1"/>
      <protection locked="0"/>
    </xf>
    <xf numFmtId="182" fontId="118" fillId="0" borderId="90" xfId="8" applyNumberFormat="1" applyFont="1" applyBorder="1" applyProtection="1">
      <alignment vertical="center" wrapText="1"/>
      <protection locked="0"/>
    </xf>
    <xf numFmtId="0" fontId="118" fillId="0" borderId="0" xfId="8" applyFont="1">
      <alignment vertical="center" wrapText="1"/>
    </xf>
    <xf numFmtId="0" fontId="118" fillId="0" borderId="0" xfId="8" applyFont="1" applyProtection="1">
      <alignment vertical="center" wrapText="1"/>
      <protection locked="0"/>
    </xf>
    <xf numFmtId="0" fontId="119" fillId="0" borderId="0" xfId="8" applyFont="1">
      <alignment vertical="center" wrapText="1"/>
    </xf>
    <xf numFmtId="0" fontId="119" fillId="0" borderId="0" xfId="8" applyFont="1" applyProtection="1">
      <alignment vertical="center" wrapText="1"/>
      <protection locked="0"/>
    </xf>
    <xf numFmtId="0" fontId="118" fillId="0" borderId="0" xfId="8" applyFont="1" applyAlignment="1" applyProtection="1">
      <alignment horizontal="left" vertical="center" wrapText="1"/>
      <protection locked="0"/>
    </xf>
    <xf numFmtId="182" fontId="118" fillId="0" borderId="0" xfId="8" applyNumberFormat="1" applyFont="1" applyAlignment="1" applyProtection="1">
      <alignment horizontal="right" vertical="center" wrapText="1"/>
      <protection locked="0"/>
    </xf>
    <xf numFmtId="0" fontId="118" fillId="0" borderId="0" xfId="8" applyFont="1" applyAlignment="1" applyProtection="1">
      <alignment horizontal="center" vertical="center" wrapText="1"/>
      <protection locked="0"/>
    </xf>
    <xf numFmtId="182" fontId="118" fillId="0" borderId="0" xfId="8" applyNumberFormat="1" applyFont="1" applyProtection="1">
      <alignment vertical="center" wrapText="1"/>
      <protection locked="0"/>
    </xf>
    <xf numFmtId="0" fontId="116" fillId="0" borderId="0" xfId="8" applyFont="1" applyAlignment="1" applyProtection="1">
      <alignment horizontal="center" vertical="center" wrapText="1"/>
      <protection locked="0"/>
    </xf>
    <xf numFmtId="182" fontId="116" fillId="0" borderId="0" xfId="8" applyNumberFormat="1" applyFont="1" applyProtection="1">
      <alignment vertical="center" wrapText="1"/>
      <protection locked="0"/>
    </xf>
    <xf numFmtId="181" fontId="116" fillId="0" borderId="0" xfId="8" applyNumberFormat="1" applyFont="1" applyProtection="1">
      <alignment vertical="center" wrapText="1"/>
      <protection locked="0"/>
    </xf>
    <xf numFmtId="181" fontId="121" fillId="0" borderId="0" xfId="8" applyNumberFormat="1" applyFont="1">
      <alignment vertical="center" wrapText="1"/>
    </xf>
    <xf numFmtId="1" fontId="122" fillId="0" borderId="0" xfId="8" applyNumberFormat="1" applyFont="1" applyAlignment="1">
      <alignment horizontal="right" vertical="center" wrapText="1"/>
    </xf>
    <xf numFmtId="0" fontId="121" fillId="0" borderId="0" xfId="8" applyFont="1">
      <alignment vertical="center" wrapText="1"/>
    </xf>
    <xf numFmtId="0" fontId="123" fillId="0" borderId="0" xfId="8" applyFont="1" applyProtection="1">
      <alignment vertical="center" wrapText="1"/>
      <protection locked="0"/>
    </xf>
    <xf numFmtId="0" fontId="81" fillId="0" borderId="0" xfId="8" applyFont="1">
      <alignment vertical="center" wrapText="1"/>
    </xf>
    <xf numFmtId="0" fontId="121" fillId="0" borderId="0" xfId="8" applyFont="1" applyProtection="1">
      <alignment vertical="center" wrapText="1"/>
      <protection locked="0"/>
    </xf>
    <xf numFmtId="0" fontId="123" fillId="0" borderId="0" xfId="8" applyFont="1">
      <alignment vertical="center" wrapText="1"/>
    </xf>
    <xf numFmtId="1" fontId="120" fillId="0" borderId="0" xfId="8" applyNumberFormat="1" applyFont="1" applyAlignment="1">
      <alignment horizontal="right" vertical="center" wrapText="1"/>
    </xf>
    <xf numFmtId="0" fontId="80" fillId="0" borderId="0" xfId="8" applyFont="1" applyProtection="1">
      <alignment vertical="center" wrapText="1"/>
      <protection locked="0"/>
    </xf>
    <xf numFmtId="0" fontId="81" fillId="0" borderId="0" xfId="8" applyFont="1" applyAlignment="1">
      <alignment horizontal="center" vertical="center" wrapText="1"/>
    </xf>
    <xf numFmtId="182" fontId="81" fillId="0" borderId="0" xfId="8" applyNumberFormat="1" applyFont="1" applyAlignment="1">
      <alignment horizontal="right" vertical="center" wrapText="1"/>
    </xf>
    <xf numFmtId="1" fontId="124" fillId="0" borderId="0" xfId="8" applyNumberFormat="1" applyFont="1" applyAlignment="1">
      <alignment horizontal="right" vertical="center" wrapText="1"/>
    </xf>
    <xf numFmtId="0" fontId="125" fillId="0" borderId="0" xfId="8" applyFont="1" applyProtection="1">
      <alignment vertical="center" wrapText="1"/>
      <protection locked="0"/>
    </xf>
    <xf numFmtId="0" fontId="80" fillId="0" borderId="0" xfId="8" applyFont="1" applyAlignment="1" applyProtection="1">
      <alignment horizontal="center" vertical="center" wrapText="1"/>
      <protection locked="0"/>
    </xf>
    <xf numFmtId="182" fontId="80" fillId="0" borderId="0" xfId="8" applyNumberFormat="1" applyFont="1" applyAlignment="1" applyProtection="1">
      <alignment horizontal="right" vertical="center" wrapText="1"/>
      <protection locked="0"/>
    </xf>
    <xf numFmtId="0" fontId="126" fillId="0" borderId="0" xfId="8" applyFont="1">
      <alignment vertical="center" wrapText="1"/>
    </xf>
    <xf numFmtId="1" fontId="80" fillId="0" borderId="0" xfId="8" applyNumberFormat="1" applyFont="1" applyAlignment="1">
      <alignment horizontal="right" vertical="center" wrapText="1"/>
    </xf>
    <xf numFmtId="182" fontId="127" fillId="9" borderId="31" xfId="8" applyNumberFormat="1" applyFont="1" applyFill="1" applyBorder="1" applyAlignment="1" applyProtection="1">
      <alignment horizontal="right" vertical="center" wrapText="1"/>
      <protection locked="0"/>
    </xf>
    <xf numFmtId="0" fontId="127" fillId="0" borderId="0" xfId="8" applyFont="1">
      <alignment vertical="center" wrapText="1"/>
    </xf>
    <xf numFmtId="1" fontId="127" fillId="0" borderId="0" xfId="8" applyNumberFormat="1" applyFont="1" applyAlignment="1">
      <alignment horizontal="right" vertical="center" wrapText="1"/>
    </xf>
    <xf numFmtId="0" fontId="127" fillId="0" borderId="0" xfId="8" applyFont="1" applyProtection="1">
      <alignment vertical="center" wrapText="1"/>
      <protection locked="0"/>
    </xf>
    <xf numFmtId="0" fontId="125" fillId="0" borderId="0" xfId="8" applyFont="1">
      <alignment vertical="center" wrapText="1"/>
    </xf>
    <xf numFmtId="0" fontId="80" fillId="0" borderId="0" xfId="8" applyFont="1" applyAlignment="1">
      <alignment horizontal="left" vertical="center" wrapText="1"/>
    </xf>
    <xf numFmtId="181" fontId="80" fillId="0" borderId="0" xfId="8" applyNumberFormat="1" applyFont="1" applyAlignment="1" applyProtection="1">
      <alignment horizontal="center" vertical="center" wrapText="1"/>
      <protection locked="0"/>
    </xf>
    <xf numFmtId="182" fontId="80" fillId="5" borderId="0" xfId="8" applyNumberFormat="1" applyFont="1" applyFill="1" applyAlignment="1" applyProtection="1">
      <alignment horizontal="right" vertical="center" wrapText="1"/>
      <protection locked="0"/>
    </xf>
    <xf numFmtId="0" fontId="126" fillId="0" borderId="0" xfId="8" applyFont="1" applyProtection="1">
      <alignment vertical="center" wrapText="1"/>
      <protection locked="0"/>
    </xf>
    <xf numFmtId="0" fontId="81" fillId="0" borderId="93" xfId="8" applyFont="1" applyBorder="1" applyAlignment="1">
      <alignment horizontal="center" vertical="center" wrapText="1"/>
    </xf>
    <xf numFmtId="0" fontId="81" fillId="0" borderId="93" xfId="8" applyFont="1" applyBorder="1">
      <alignment vertical="center" wrapText="1"/>
    </xf>
    <xf numFmtId="0" fontId="81" fillId="5" borderId="93" xfId="8" applyFont="1" applyFill="1" applyBorder="1" applyAlignment="1">
      <alignment horizontal="right" vertical="center" wrapText="1"/>
    </xf>
    <xf numFmtId="0" fontId="81" fillId="0" borderId="93" xfId="8" applyFont="1" applyBorder="1" applyAlignment="1">
      <alignment horizontal="right" vertical="center" wrapText="1"/>
    </xf>
    <xf numFmtId="1" fontId="81" fillId="0" borderId="0" xfId="8" applyNumberFormat="1" applyFont="1" applyAlignment="1">
      <alignment horizontal="right" vertical="center" wrapText="1"/>
    </xf>
    <xf numFmtId="0" fontId="80" fillId="0" borderId="91" xfId="8" applyFont="1" applyBorder="1" applyAlignment="1" applyProtection="1">
      <alignment horizontal="center" vertical="center" wrapText="1"/>
      <protection locked="0"/>
    </xf>
    <xf numFmtId="0" fontId="80" fillId="0" borderId="91" xfId="8" applyFont="1" applyBorder="1" applyAlignment="1">
      <alignment horizontal="left" vertical="center" wrapText="1"/>
    </xf>
    <xf numFmtId="181" fontId="80" fillId="0" borderId="91" xfId="8" applyNumberFormat="1" applyFont="1" applyBorder="1" applyAlignment="1" applyProtection="1">
      <alignment horizontal="center" vertical="center" wrapText="1"/>
      <protection locked="0"/>
    </xf>
    <xf numFmtId="182" fontId="80" fillId="0" borderId="2" xfId="8" applyNumberFormat="1" applyFont="1" applyBorder="1" applyAlignment="1" applyProtection="1">
      <alignment horizontal="right" vertical="center" wrapText="1"/>
      <protection locked="0"/>
    </xf>
    <xf numFmtId="1" fontId="126" fillId="0" borderId="0" xfId="8" applyNumberFormat="1" applyFont="1" applyAlignment="1">
      <alignment horizontal="right" vertical="center" wrapText="1"/>
    </xf>
    <xf numFmtId="0" fontId="81" fillId="5" borderId="0" xfId="8" applyFont="1" applyFill="1" applyAlignment="1">
      <alignment horizontal="right" vertical="center" wrapText="1"/>
    </xf>
    <xf numFmtId="0" fontId="81" fillId="0" borderId="0" xfId="8" applyFont="1" applyAlignment="1">
      <alignment horizontal="right" vertical="center" wrapText="1"/>
    </xf>
    <xf numFmtId="0" fontId="80" fillId="0" borderId="2" xfId="8" applyFont="1" applyBorder="1" applyAlignment="1" applyProtection="1">
      <alignment horizontal="center" vertical="center" wrapText="1"/>
      <protection locked="0"/>
    </xf>
    <xf numFmtId="0" fontId="80" fillId="0" borderId="2" xfId="8" applyFont="1" applyBorder="1">
      <alignment vertical="center" wrapText="1"/>
    </xf>
    <xf numFmtId="181" fontId="80" fillId="0" borderId="2" xfId="8" applyNumberFormat="1" applyFont="1" applyBorder="1" applyAlignment="1" applyProtection="1">
      <alignment horizontal="center" vertical="center" wrapText="1"/>
      <protection locked="0"/>
    </xf>
    <xf numFmtId="0" fontId="81" fillId="0" borderId="10" xfId="8" applyFont="1" applyBorder="1" applyAlignment="1">
      <alignment horizontal="center" vertical="center" wrapText="1"/>
    </xf>
    <xf numFmtId="0" fontId="81" fillId="0" borderId="10" xfId="8" applyFont="1" applyBorder="1" applyAlignment="1">
      <alignment horizontal="left" vertical="center" wrapText="1"/>
    </xf>
    <xf numFmtId="0" fontId="81" fillId="0" borderId="10" xfId="8" applyFont="1" applyBorder="1">
      <alignment vertical="center" wrapText="1"/>
    </xf>
    <xf numFmtId="0" fontId="81" fillId="0" borderId="10" xfId="8" applyFont="1" applyBorder="1" applyAlignment="1">
      <alignment horizontal="right" vertical="center" wrapText="1"/>
    </xf>
    <xf numFmtId="182" fontId="80" fillId="5" borderId="91" xfId="8" applyNumberFormat="1" applyFont="1" applyFill="1" applyBorder="1" applyAlignment="1" applyProtection="1">
      <alignment horizontal="right" vertical="center" wrapText="1"/>
      <protection locked="0"/>
    </xf>
    <xf numFmtId="182" fontId="80" fillId="0" borderId="91" xfId="8" applyNumberFormat="1" applyFont="1" applyBorder="1" applyAlignment="1" applyProtection="1">
      <alignment horizontal="right" vertical="center" wrapText="1"/>
      <protection locked="0"/>
    </xf>
    <xf numFmtId="0" fontId="80" fillId="0" borderId="91" xfId="8" applyFont="1" applyBorder="1">
      <alignment vertical="center" wrapText="1"/>
    </xf>
    <xf numFmtId="0" fontId="81" fillId="0" borderId="93" xfId="8" applyFont="1" applyBorder="1" applyAlignment="1">
      <alignment horizontal="left" vertical="center" wrapText="1"/>
    </xf>
    <xf numFmtId="0" fontId="80" fillId="0" borderId="2" xfId="8" applyFont="1" applyBorder="1" applyAlignment="1">
      <alignment horizontal="left" vertical="center" wrapText="1"/>
    </xf>
    <xf numFmtId="0" fontId="81" fillId="0" borderId="0" xfId="8" applyFont="1" applyAlignment="1" applyProtection="1">
      <alignment horizontal="center" vertical="center" wrapText="1"/>
      <protection locked="0"/>
    </xf>
    <xf numFmtId="0" fontId="81" fillId="0" borderId="0" xfId="8" applyFont="1" applyProtection="1">
      <alignment vertical="center" wrapText="1"/>
      <protection locked="0"/>
    </xf>
    <xf numFmtId="182" fontId="81" fillId="0" borderId="0" xfId="8" applyNumberFormat="1" applyFont="1" applyAlignment="1" applyProtection="1">
      <alignment horizontal="right" vertical="center" wrapText="1"/>
      <protection locked="0"/>
    </xf>
    <xf numFmtId="181" fontId="81" fillId="0" borderId="0" xfId="8" applyNumberFormat="1" applyFont="1" applyProtection="1">
      <alignment vertical="center" wrapText="1"/>
      <protection locked="0"/>
    </xf>
    <xf numFmtId="1" fontId="124" fillId="0" borderId="0" xfId="8" applyNumberFormat="1" applyFont="1" applyAlignment="1" applyProtection="1">
      <alignment horizontal="right" vertical="center" wrapText="1"/>
      <protection locked="0"/>
    </xf>
    <xf numFmtId="4" fontId="57" fillId="5" borderId="30" xfId="3" applyNumberFormat="1" applyFont="1" applyFill="1" applyBorder="1" applyAlignment="1" applyProtection="1">
      <alignment vertical="top" shrinkToFit="1"/>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xf>
    <xf numFmtId="0" fontId="0" fillId="0" borderId="0" xfId="0" applyProtection="1"/>
    <xf numFmtId="0" fontId="4" fillId="0" borderId="0" xfId="0" applyFont="1" applyAlignment="1" applyProtection="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xf>
    <xf numFmtId="0" fontId="3" fillId="0" borderId="0" xfId="0" applyFont="1" applyAlignment="1" applyProtection="1">
      <alignment horizontal="left" vertical="center" wrapText="1"/>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2" fillId="0" borderId="0" xfId="0" applyFont="1" applyAlignment="1" applyProtection="1">
      <alignment horizontal="right" vertical="center"/>
    </xf>
    <xf numFmtId="4" fontId="19" fillId="0" borderId="0" xfId="0" applyNumberFormat="1" applyFont="1" applyAlignment="1" applyProtection="1">
      <alignment vertical="center"/>
    </xf>
    <xf numFmtId="0" fontId="2" fillId="0" borderId="0" xfId="0" applyFont="1" applyAlignment="1" applyProtection="1">
      <alignment vertical="center"/>
    </xf>
    <xf numFmtId="164" fontId="2" fillId="0" borderId="0" xfId="0" applyNumberFormat="1" applyFont="1" applyAlignment="1" applyProtection="1">
      <alignment horizontal="left" vertical="center"/>
    </xf>
    <xf numFmtId="0" fontId="5"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5"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165" fontId="3" fillId="0" borderId="0" xfId="0" applyNumberFormat="1" applyFont="1" applyAlignment="1" applyProtection="1">
      <alignment horizontal="lef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xf numFmtId="4" fontId="29" fillId="0" borderId="0" xfId="0" applyNumberFormat="1"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left" vertical="center" wrapText="1"/>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3" fillId="4" borderId="7" xfId="0" applyFont="1" applyFill="1" applyBorder="1" applyAlignment="1" applyProtection="1">
      <alignment horizontal="center" vertical="center"/>
    </xf>
    <xf numFmtId="0" fontId="23" fillId="4" borderId="7" xfId="0" applyFont="1" applyFill="1" applyBorder="1" applyAlignment="1" applyProtection="1">
      <alignment horizontal="right" vertical="center"/>
    </xf>
    <xf numFmtId="0" fontId="23" fillId="4" borderId="8" xfId="0" applyFont="1" applyFill="1" applyBorder="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vertical="center"/>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49" fontId="43" fillId="0" borderId="23" xfId="2" applyNumberFormat="1" applyFont="1" applyBorder="1" applyAlignment="1">
      <alignment horizontal="left" vertical="center" textRotation="90" wrapText="1"/>
    </xf>
    <xf numFmtId="49" fontId="44" fillId="0" borderId="25" xfId="2" applyNumberFormat="1" applyFont="1" applyBorder="1" applyAlignment="1">
      <alignment horizontal="center" vertical="center" wrapText="1"/>
    </xf>
    <xf numFmtId="0" fontId="53" fillId="0" borderId="0" xfId="3" applyFont="1" applyAlignment="1">
      <alignment horizontal="center"/>
    </xf>
    <xf numFmtId="49" fontId="55" fillId="0" borderId="31" xfId="3" applyNumberFormat="1" applyBorder="1" applyAlignment="1">
      <alignment vertical="center"/>
    </xf>
    <xf numFmtId="0" fontId="55" fillId="0" borderId="32" xfId="3" applyBorder="1" applyAlignment="1">
      <alignment vertical="center"/>
    </xf>
    <xf numFmtId="49" fontId="56" fillId="0" borderId="31" xfId="3" applyNumberFormat="1" applyFont="1" applyBorder="1" applyAlignment="1">
      <alignment vertical="center"/>
    </xf>
    <xf numFmtId="49" fontId="55" fillId="6" borderId="31" xfId="3" applyNumberFormat="1" applyFill="1" applyBorder="1" applyAlignment="1">
      <alignment vertical="center"/>
    </xf>
    <xf numFmtId="0" fontId="55" fillId="6" borderId="32" xfId="3" applyFill="1" applyBorder="1" applyAlignment="1">
      <alignment vertical="center"/>
    </xf>
    <xf numFmtId="0" fontId="55" fillId="0" borderId="31" xfId="3" applyBorder="1" applyAlignment="1">
      <alignment vertical="center"/>
    </xf>
    <xf numFmtId="0" fontId="55" fillId="6" borderId="31" xfId="3" applyFill="1" applyBorder="1" applyAlignment="1">
      <alignment vertical="center"/>
    </xf>
    <xf numFmtId="0" fontId="55" fillId="0" borderId="0" xfId="3" applyAlignment="1">
      <alignment horizontal="center" vertical="center"/>
    </xf>
    <xf numFmtId="49" fontId="70" fillId="0" borderId="24" xfId="5" applyNumberFormat="1" applyFont="1" applyFill="1" applyBorder="1" applyAlignment="1">
      <alignment horizontal="left" vertical="center" textRotation="90" wrapText="1"/>
    </xf>
    <xf numFmtId="49" fontId="70" fillId="0" borderId="41" xfId="5" applyNumberFormat="1" applyFont="1" applyFill="1" applyBorder="1" applyAlignment="1">
      <alignment horizontal="left" vertical="center" textRotation="90" wrapText="1"/>
    </xf>
    <xf numFmtId="49" fontId="71" fillId="0" borderId="39" xfId="5" applyNumberFormat="1" applyFont="1" applyFill="1" applyBorder="1" applyAlignment="1">
      <alignment horizontal="center" vertical="center" wrapText="1"/>
    </xf>
    <xf numFmtId="49" fontId="71" fillId="0" borderId="40" xfId="5" applyNumberFormat="1" applyFont="1" applyFill="1" applyBorder="1" applyAlignment="1">
      <alignment horizontal="center" vertical="center" wrapText="1"/>
    </xf>
    <xf numFmtId="0" fontId="89" fillId="0" borderId="36" xfId="9" applyFont="1" applyBorder="1" applyAlignment="1">
      <alignment horizontal="center"/>
    </xf>
    <xf numFmtId="0" fontId="89" fillId="0" borderId="31" xfId="9" applyFont="1" applyBorder="1" applyAlignment="1">
      <alignment horizontal="center"/>
    </xf>
    <xf numFmtId="0" fontId="89" fillId="0" borderId="32" xfId="9" applyFont="1" applyBorder="1" applyAlignment="1">
      <alignment horizontal="center"/>
    </xf>
    <xf numFmtId="0" fontId="89" fillId="0" borderId="56" xfId="9" applyFont="1" applyFill="1" applyBorder="1" applyAlignment="1">
      <alignment horizontal="center" vertical="center"/>
    </xf>
    <xf numFmtId="0" fontId="89" fillId="0" borderId="57" xfId="9" applyFont="1" applyBorder="1" applyAlignment="1">
      <alignment horizontal="center" vertical="center"/>
    </xf>
    <xf numFmtId="0" fontId="89" fillId="0" borderId="44" xfId="9" applyFont="1" applyFill="1" applyBorder="1" applyAlignment="1">
      <alignment horizontal="center" vertical="center"/>
    </xf>
    <xf numFmtId="0" fontId="89" fillId="0" borderId="49" xfId="9" applyFont="1" applyBorder="1" applyAlignment="1">
      <alignment horizontal="center" vertical="center"/>
    </xf>
    <xf numFmtId="0" fontId="89" fillId="0" borderId="46" xfId="9" applyFont="1" applyFill="1" applyBorder="1" applyAlignment="1">
      <alignment horizontal="center" vertical="center"/>
    </xf>
    <xf numFmtId="0" fontId="89" fillId="0" borderId="51" xfId="9" applyFont="1" applyBorder="1" applyAlignment="1">
      <alignment horizontal="center" vertical="center"/>
    </xf>
    <xf numFmtId="0" fontId="89" fillId="0" borderId="53" xfId="9" applyFont="1" applyFill="1" applyBorder="1" applyAlignment="1">
      <alignment horizontal="center"/>
    </xf>
    <xf numFmtId="0" fontId="89" fillId="0" borderId="55" xfId="9" applyFont="1" applyBorder="1" applyAlignment="1">
      <alignment horizontal="center"/>
    </xf>
    <xf numFmtId="49" fontId="89" fillId="0" borderId="62" xfId="9" applyNumberFormat="1" applyFont="1" applyBorder="1" applyAlignment="1">
      <alignment horizontal="center" vertical="center"/>
    </xf>
    <xf numFmtId="0" fontId="89" fillId="0" borderId="66" xfId="9" applyFont="1" applyBorder="1" applyAlignment="1">
      <alignment horizontal="center" vertical="center"/>
    </xf>
    <xf numFmtId="14" fontId="89" fillId="0" borderId="0" xfId="9" applyNumberFormat="1" applyFont="1" applyFill="1" applyBorder="1" applyAlignment="1">
      <alignment horizontal="left"/>
    </xf>
    <xf numFmtId="14" fontId="89" fillId="0" borderId="0" xfId="9" applyNumberFormat="1" applyFont="1" applyBorder="1" applyAlignment="1"/>
    <xf numFmtId="0" fontId="89" fillId="0" borderId="46" xfId="9" applyFont="1" applyBorder="1" applyAlignment="1"/>
    <xf numFmtId="0" fontId="89" fillId="0" borderId="47" xfId="9" applyFont="1" applyBorder="1" applyAlignment="1"/>
    <xf numFmtId="0" fontId="89" fillId="0" borderId="48" xfId="9" applyFont="1" applyBorder="1" applyAlignment="1"/>
    <xf numFmtId="0" fontId="89" fillId="0" borderId="49" xfId="9" applyFont="1" applyBorder="1" applyAlignment="1"/>
    <xf numFmtId="0" fontId="89" fillId="0" borderId="51" xfId="9" applyFont="1" applyBorder="1" applyAlignment="1"/>
    <xf numFmtId="0" fontId="89" fillId="0" borderId="53" xfId="9" applyFont="1" applyBorder="1" applyAlignment="1">
      <alignment horizontal="center"/>
    </xf>
    <xf numFmtId="0" fontId="89" fillId="0" borderId="54" xfId="9" applyFont="1" applyBorder="1" applyAlignment="1">
      <alignment horizontal="center"/>
    </xf>
    <xf numFmtId="49" fontId="89" fillId="0" borderId="73" xfId="9" applyNumberFormat="1" applyFont="1" applyBorder="1" applyAlignment="1">
      <alignment horizontal="center" vertical="center"/>
    </xf>
    <xf numFmtId="3" fontId="89" fillId="0" borderId="0" xfId="9" applyNumberFormat="1" applyFont="1" applyBorder="1" applyAlignment="1">
      <alignment horizontal="right"/>
    </xf>
    <xf numFmtId="3" fontId="89" fillId="0" borderId="48" xfId="9" applyNumberFormat="1" applyFont="1" applyBorder="1" applyAlignment="1"/>
    <xf numFmtId="0" fontId="89" fillId="0" borderId="0" xfId="9" applyFont="1" applyFill="1" applyBorder="1" applyAlignment="1">
      <alignment horizontal="center" vertical="center"/>
    </xf>
    <xf numFmtId="0" fontId="89" fillId="0" borderId="0" xfId="9" applyFont="1" applyBorder="1" applyAlignment="1"/>
    <xf numFmtId="0" fontId="89" fillId="0" borderId="0" xfId="9" applyFont="1" applyBorder="1" applyAlignment="1">
      <alignment horizontal="center"/>
    </xf>
    <xf numFmtId="49" fontId="89" fillId="0" borderId="61" xfId="9" applyNumberFormat="1" applyFont="1" applyBorder="1" applyAlignment="1">
      <alignment horizontal="center" vertical="justify" wrapText="1"/>
    </xf>
    <xf numFmtId="0" fontId="88" fillId="0" borderId="74" xfId="9" applyFont="1" applyBorder="1" applyAlignment="1">
      <alignment horizontal="center" vertical="justify" wrapText="1"/>
    </xf>
    <xf numFmtId="0" fontId="100" fillId="0" borderId="0" xfId="10" applyFont="1" applyAlignment="1">
      <alignment horizontal="left" vertical="center" wrapText="1"/>
      <protection locked="0"/>
    </xf>
    <xf numFmtId="0" fontId="98" fillId="0" borderId="0" xfId="10" applyAlignment="1">
      <alignment horizontal="left" vertical="center"/>
      <protection locked="0"/>
    </xf>
    <xf numFmtId="0" fontId="100" fillId="0" borderId="0" xfId="10" applyFont="1" applyAlignment="1">
      <alignment horizontal="center" vertical="center" wrapText="1"/>
      <protection locked="0"/>
    </xf>
    <xf numFmtId="0" fontId="101" fillId="0" borderId="0" xfId="10" applyFont="1" applyAlignment="1">
      <alignment horizontal="left" vertical="center" wrapText="1"/>
      <protection locked="0"/>
    </xf>
    <xf numFmtId="0" fontId="118" fillId="0" borderId="90" xfId="8" applyFont="1" applyBorder="1" applyAlignment="1" applyProtection="1">
      <alignment horizontal="left" vertical="center" wrapText="1"/>
      <protection locked="0"/>
    </xf>
    <xf numFmtId="0" fontId="113" fillId="0" borderId="0" xfId="12" applyFont="1" applyAlignment="1">
      <alignment horizontal="center" vertical="center" wrapText="1"/>
    </xf>
    <xf numFmtId="0" fontId="118" fillId="9" borderId="93" xfId="8" applyFont="1" applyFill="1" applyBorder="1" applyAlignment="1" applyProtection="1">
      <alignment horizontal="left" vertical="center" wrapText="1"/>
      <protection locked="0"/>
    </xf>
    <xf numFmtId="182" fontId="118" fillId="9" borderId="10" xfId="8" applyNumberFormat="1" applyFont="1" applyFill="1" applyBorder="1" applyAlignment="1" applyProtection="1">
      <alignment horizontal="right" vertical="center" wrapText="1"/>
      <protection locked="0"/>
    </xf>
    <xf numFmtId="0" fontId="118" fillId="9" borderId="92" xfId="8" applyFont="1" applyFill="1" applyBorder="1" applyAlignment="1" applyProtection="1">
      <alignment horizontal="left" vertical="center" wrapText="1"/>
      <protection locked="0"/>
    </xf>
    <xf numFmtId="182" fontId="118" fillId="9" borderId="92" xfId="8" applyNumberFormat="1" applyFont="1" applyFill="1" applyBorder="1" applyProtection="1">
      <alignment vertical="center" wrapText="1"/>
      <protection locked="0"/>
    </xf>
    <xf numFmtId="0" fontId="118" fillId="9" borderId="2" xfId="8" applyFont="1" applyFill="1" applyBorder="1" applyAlignment="1" applyProtection="1">
      <alignment horizontal="left" vertical="center" wrapText="1"/>
      <protection locked="0"/>
    </xf>
    <xf numFmtId="182" fontId="118" fillId="9" borderId="2" xfId="8" applyNumberFormat="1" applyFont="1" applyFill="1" applyBorder="1" applyProtection="1">
      <alignment vertical="center" wrapText="1"/>
      <protection locked="0"/>
    </xf>
    <xf numFmtId="0" fontId="116" fillId="0" borderId="91" xfId="8" applyFont="1" applyBorder="1" applyAlignment="1" applyProtection="1">
      <alignment horizontal="left" vertical="center" wrapText="1"/>
      <protection locked="0"/>
    </xf>
    <xf numFmtId="0" fontId="127" fillId="9" borderId="31" xfId="8" applyFont="1" applyFill="1" applyBorder="1" applyAlignment="1" applyProtection="1">
      <alignment horizontal="left" vertical="center" wrapText="1"/>
      <protection locked="0"/>
    </xf>
    <xf numFmtId="182" fontId="127" fillId="9" borderId="31" xfId="8" applyNumberFormat="1" applyFont="1" applyFill="1" applyBorder="1" applyAlignment="1" applyProtection="1">
      <alignment horizontal="right" vertical="center" wrapText="1"/>
      <protection locked="0"/>
    </xf>
    <xf numFmtId="0" fontId="120" fillId="0" borderId="10" xfId="12" applyFont="1" applyBorder="1" applyAlignment="1">
      <alignment horizontal="center" vertical="center" wrapText="1"/>
    </xf>
    <xf numFmtId="0" fontId="127" fillId="10" borderId="90" xfId="8" applyFont="1" applyFill="1" applyBorder="1" applyAlignment="1" applyProtection="1">
      <alignment horizontal="left" vertical="center" wrapText="1"/>
      <protection locked="0"/>
    </xf>
    <xf numFmtId="184" fontId="127" fillId="10" borderId="90" xfId="8" applyNumberFormat="1" applyFont="1" applyFill="1" applyBorder="1" applyAlignment="1" applyProtection="1">
      <alignment horizontal="right" vertical="center" wrapText="1"/>
      <protection locked="0"/>
    </xf>
  </cellXfs>
  <cellStyles count="28753">
    <cellStyle name="_1.1_Stavební část1" xfId="14"/>
    <cellStyle name="_1.1_Stavební část1 2" xfId="15"/>
    <cellStyle name="_FORMULAR SV" xfId="16"/>
    <cellStyle name="_Nabídka KV SiPass" xfId="17"/>
    <cellStyle name="_Nabídka KV SiPass 2" xfId="18"/>
    <cellStyle name="_Nabídka KV SiPass 2 2" xfId="19"/>
    <cellStyle name="_Nabídka KV SiPass 3" xfId="20"/>
    <cellStyle name="_PERSONAL" xfId="21"/>
    <cellStyle name="_PERSONAL_1" xfId="22"/>
    <cellStyle name="_SO 01c_ESO_specifikace" xfId="23"/>
    <cellStyle name="_stav" xfId="24"/>
    <cellStyle name="1" xfId="25"/>
    <cellStyle name="1 10" xfId="26"/>
    <cellStyle name="1 10 2" xfId="27"/>
    <cellStyle name="1 10 2 2" xfId="28"/>
    <cellStyle name="1 10 2 2 2" xfId="29"/>
    <cellStyle name="1 10 2 2 3" xfId="30"/>
    <cellStyle name="1 10 2 2 4" xfId="31"/>
    <cellStyle name="1 10 2 2 5" xfId="32"/>
    <cellStyle name="1 10 2 3" xfId="33"/>
    <cellStyle name="1 10 2 3 2" xfId="34"/>
    <cellStyle name="1 10 2 3 3" xfId="35"/>
    <cellStyle name="1 10 2 3 4" xfId="36"/>
    <cellStyle name="1 10 2 3 5" xfId="37"/>
    <cellStyle name="1 10 2 4" xfId="38"/>
    <cellStyle name="1 10 2 4 2" xfId="39"/>
    <cellStyle name="1 10 2 4 3" xfId="40"/>
    <cellStyle name="1 10 2 4 4" xfId="41"/>
    <cellStyle name="1 10 2 5" xfId="42"/>
    <cellStyle name="1 10 3" xfId="43"/>
    <cellStyle name="1 10 3 2" xfId="44"/>
    <cellStyle name="1 10 3 3" xfId="45"/>
    <cellStyle name="1 10 3 4" xfId="46"/>
    <cellStyle name="1 10 3 5" xfId="47"/>
    <cellStyle name="1 10 4" xfId="48"/>
    <cellStyle name="1 10 4 2" xfId="49"/>
    <cellStyle name="1 10 4 3" xfId="50"/>
    <cellStyle name="1 10 4 4" xfId="51"/>
    <cellStyle name="1 10 4 5" xfId="52"/>
    <cellStyle name="1 10 5" xfId="53"/>
    <cellStyle name="1 10 5 2" xfId="54"/>
    <cellStyle name="1 10 5 3" xfId="55"/>
    <cellStyle name="1 10 5 4" xfId="56"/>
    <cellStyle name="1 10 6" xfId="57"/>
    <cellStyle name="1 11" xfId="58"/>
    <cellStyle name="1 11 2" xfId="59"/>
    <cellStyle name="1 11 2 2" xfId="60"/>
    <cellStyle name="1 11 2 2 2" xfId="61"/>
    <cellStyle name="1 11 2 2 3" xfId="62"/>
    <cellStyle name="1 11 2 2 4" xfId="63"/>
    <cellStyle name="1 11 2 2 5" xfId="64"/>
    <cellStyle name="1 11 2 3" xfId="65"/>
    <cellStyle name="1 11 2 3 2" xfId="66"/>
    <cellStyle name="1 11 2 3 3" xfId="67"/>
    <cellStyle name="1 11 2 3 4" xfId="68"/>
    <cellStyle name="1 11 2 3 5" xfId="69"/>
    <cellStyle name="1 11 2 4" xfId="70"/>
    <cellStyle name="1 11 2 4 2" xfId="71"/>
    <cellStyle name="1 11 2 4 3" xfId="72"/>
    <cellStyle name="1 11 2 4 4" xfId="73"/>
    <cellStyle name="1 11 2 5" xfId="74"/>
    <cellStyle name="1 11 3" xfId="75"/>
    <cellStyle name="1 11 3 2" xfId="76"/>
    <cellStyle name="1 11 3 3" xfId="77"/>
    <cellStyle name="1 11 3 4" xfId="78"/>
    <cellStyle name="1 11 3 5" xfId="79"/>
    <cellStyle name="1 11 4" xfId="80"/>
    <cellStyle name="1 11 4 2" xfId="81"/>
    <cellStyle name="1 11 4 3" xfId="82"/>
    <cellStyle name="1 11 4 4" xfId="83"/>
    <cellStyle name="1 11 4 5" xfId="84"/>
    <cellStyle name="1 11 5" xfId="85"/>
    <cellStyle name="1 11 5 2" xfId="86"/>
    <cellStyle name="1 11 5 3" xfId="87"/>
    <cellStyle name="1 11 5 4" xfId="88"/>
    <cellStyle name="1 11 6" xfId="89"/>
    <cellStyle name="1 12" xfId="90"/>
    <cellStyle name="1 12 2" xfId="91"/>
    <cellStyle name="1 12 2 2" xfId="92"/>
    <cellStyle name="1 12 2 3" xfId="93"/>
    <cellStyle name="1 12 2 4" xfId="94"/>
    <cellStyle name="1 12 2 5" xfId="95"/>
    <cellStyle name="1 12 3" xfId="96"/>
    <cellStyle name="1 12 3 2" xfId="97"/>
    <cellStyle name="1 12 3 3" xfId="98"/>
    <cellStyle name="1 12 3 4" xfId="99"/>
    <cellStyle name="1 12 3 5" xfId="100"/>
    <cellStyle name="1 12 4" xfId="101"/>
    <cellStyle name="1 12 4 2" xfId="102"/>
    <cellStyle name="1 12 4 3" xfId="103"/>
    <cellStyle name="1 12 4 4" xfId="104"/>
    <cellStyle name="1 12 5" xfId="105"/>
    <cellStyle name="1 13" xfId="106"/>
    <cellStyle name="1 13 2" xfId="107"/>
    <cellStyle name="1 13 3" xfId="108"/>
    <cellStyle name="1 13 4" xfId="109"/>
    <cellStyle name="1 13 5" xfId="110"/>
    <cellStyle name="1 14" xfId="111"/>
    <cellStyle name="1 14 2" xfId="112"/>
    <cellStyle name="1 14 3" xfId="113"/>
    <cellStyle name="1 14 4" xfId="114"/>
    <cellStyle name="1 14 5" xfId="115"/>
    <cellStyle name="1 15" xfId="116"/>
    <cellStyle name="1 15 2" xfId="117"/>
    <cellStyle name="1 15 3" xfId="118"/>
    <cellStyle name="1 15 4" xfId="119"/>
    <cellStyle name="1 16" xfId="120"/>
    <cellStyle name="1 2" xfId="121"/>
    <cellStyle name="1 2 2" xfId="122"/>
    <cellStyle name="1 2 2 2" xfId="123"/>
    <cellStyle name="1 2 2 2 2" xfId="124"/>
    <cellStyle name="1 2 2 2 2 2" xfId="125"/>
    <cellStyle name="1 2 2 2 2 3" xfId="126"/>
    <cellStyle name="1 2 2 2 2 4" xfId="127"/>
    <cellStyle name="1 2 2 2 2 5" xfId="128"/>
    <cellStyle name="1 2 2 2 3" xfId="129"/>
    <cellStyle name="1 2 2 2 3 2" xfId="130"/>
    <cellStyle name="1 2 2 2 3 3" xfId="131"/>
    <cellStyle name="1 2 2 2 3 4" xfId="132"/>
    <cellStyle name="1 2 2 2 3 5" xfId="133"/>
    <cellStyle name="1 2 2 2 4" xfId="134"/>
    <cellStyle name="1 2 2 2 4 2" xfId="135"/>
    <cellStyle name="1 2 2 2 4 3" xfId="136"/>
    <cellStyle name="1 2 2 2 4 4" xfId="137"/>
    <cellStyle name="1 2 2 2 5" xfId="138"/>
    <cellStyle name="1 2 2 3" xfId="139"/>
    <cellStyle name="1 2 2 3 2" xfId="140"/>
    <cellStyle name="1 2 2 3 3" xfId="141"/>
    <cellStyle name="1 2 2 3 4" xfId="142"/>
    <cellStyle name="1 2 2 3 5" xfId="143"/>
    <cellStyle name="1 2 2 4" xfId="144"/>
    <cellStyle name="1 2 2 4 2" xfId="145"/>
    <cellStyle name="1 2 2 4 3" xfId="146"/>
    <cellStyle name="1 2 2 4 4" xfId="147"/>
    <cellStyle name="1 2 2 4 5" xfId="148"/>
    <cellStyle name="1 2 2 5" xfId="149"/>
    <cellStyle name="1 2 2 5 2" xfId="150"/>
    <cellStyle name="1 2 2 5 3" xfId="151"/>
    <cellStyle name="1 2 2 5 4" xfId="152"/>
    <cellStyle name="1 2 2 6" xfId="153"/>
    <cellStyle name="1 2 3" xfId="154"/>
    <cellStyle name="1 2 3 2" xfId="155"/>
    <cellStyle name="1 2 3 2 2" xfId="156"/>
    <cellStyle name="1 2 3 2 3" xfId="157"/>
    <cellStyle name="1 2 3 2 4" xfId="158"/>
    <cellStyle name="1 2 3 2 5" xfId="159"/>
    <cellStyle name="1 2 3 3" xfId="160"/>
    <cellStyle name="1 2 3 3 2" xfId="161"/>
    <cellStyle name="1 2 3 3 3" xfId="162"/>
    <cellStyle name="1 2 3 3 4" xfId="163"/>
    <cellStyle name="1 2 3 3 5" xfId="164"/>
    <cellStyle name="1 2 3 4" xfId="165"/>
    <cellStyle name="1 2 3 4 2" xfId="166"/>
    <cellStyle name="1 2 3 4 3" xfId="167"/>
    <cellStyle name="1 2 3 4 4" xfId="168"/>
    <cellStyle name="1 2 3 5" xfId="169"/>
    <cellStyle name="1 2 4" xfId="170"/>
    <cellStyle name="1 2 4 2" xfId="171"/>
    <cellStyle name="1 2 4 3" xfId="172"/>
    <cellStyle name="1 2 4 4" xfId="173"/>
    <cellStyle name="1 2 4 5" xfId="174"/>
    <cellStyle name="1 2 5" xfId="175"/>
    <cellStyle name="1 2 5 2" xfId="176"/>
    <cellStyle name="1 2 5 3" xfId="177"/>
    <cellStyle name="1 2 5 4" xfId="178"/>
    <cellStyle name="1 2 5 5" xfId="179"/>
    <cellStyle name="1 2 6" xfId="180"/>
    <cellStyle name="1 2 6 2" xfId="181"/>
    <cellStyle name="1 2 6 3" xfId="182"/>
    <cellStyle name="1 2 6 4" xfId="183"/>
    <cellStyle name="1 2 7" xfId="184"/>
    <cellStyle name="1 2_Xl0000028" xfId="185"/>
    <cellStyle name="1 3" xfId="186"/>
    <cellStyle name="1 3 2" xfId="187"/>
    <cellStyle name="1 3 2 2" xfId="188"/>
    <cellStyle name="1 3 2 2 2" xfId="189"/>
    <cellStyle name="1 3 2 2 2 2" xfId="190"/>
    <cellStyle name="1 3 2 2 2 3" xfId="191"/>
    <cellStyle name="1 3 2 2 2 4" xfId="192"/>
    <cellStyle name="1 3 2 2 2 5" xfId="193"/>
    <cellStyle name="1 3 2 2 3" xfId="194"/>
    <cellStyle name="1 3 2 2 3 2" xfId="195"/>
    <cellStyle name="1 3 2 2 3 3" xfId="196"/>
    <cellStyle name="1 3 2 2 3 4" xfId="197"/>
    <cellStyle name="1 3 2 2 3 5" xfId="198"/>
    <cellStyle name="1 3 2 2 4" xfId="199"/>
    <cellStyle name="1 3 2 2 4 2" xfId="200"/>
    <cellStyle name="1 3 2 2 4 3" xfId="201"/>
    <cellStyle name="1 3 2 2 4 4" xfId="202"/>
    <cellStyle name="1 3 2 2 5" xfId="203"/>
    <cellStyle name="1 3 2 3" xfId="204"/>
    <cellStyle name="1 3 2 3 2" xfId="205"/>
    <cellStyle name="1 3 2 3 3" xfId="206"/>
    <cellStyle name="1 3 2 3 4" xfId="207"/>
    <cellStyle name="1 3 2 3 5" xfId="208"/>
    <cellStyle name="1 3 2 4" xfId="209"/>
    <cellStyle name="1 3 2 4 2" xfId="210"/>
    <cellStyle name="1 3 2 4 3" xfId="211"/>
    <cellStyle name="1 3 2 4 4" xfId="212"/>
    <cellStyle name="1 3 2 4 5" xfId="213"/>
    <cellStyle name="1 3 2 5" xfId="214"/>
    <cellStyle name="1 3 2 5 2" xfId="215"/>
    <cellStyle name="1 3 2 5 3" xfId="216"/>
    <cellStyle name="1 3 2 5 4" xfId="217"/>
    <cellStyle name="1 3 2 6" xfId="218"/>
    <cellStyle name="1 3 3" xfId="219"/>
    <cellStyle name="1 3 3 2" xfId="220"/>
    <cellStyle name="1 3 3 2 2" xfId="221"/>
    <cellStyle name="1 3 3 2 3" xfId="222"/>
    <cellStyle name="1 3 3 2 4" xfId="223"/>
    <cellStyle name="1 3 3 2 5" xfId="224"/>
    <cellStyle name="1 3 3 3" xfId="225"/>
    <cellStyle name="1 3 3 3 2" xfId="226"/>
    <cellStyle name="1 3 3 3 3" xfId="227"/>
    <cellStyle name="1 3 3 3 4" xfId="228"/>
    <cellStyle name="1 3 3 3 5" xfId="229"/>
    <cellStyle name="1 3 3 4" xfId="230"/>
    <cellStyle name="1 3 3 4 2" xfId="231"/>
    <cellStyle name="1 3 3 4 3" xfId="232"/>
    <cellStyle name="1 3 3 4 4" xfId="233"/>
    <cellStyle name="1 3 3 5" xfId="234"/>
    <cellStyle name="1 3 4" xfId="235"/>
    <cellStyle name="1 3 4 2" xfId="236"/>
    <cellStyle name="1 3 4 3" xfId="237"/>
    <cellStyle name="1 3 4 4" xfId="238"/>
    <cellStyle name="1 3 4 5" xfId="239"/>
    <cellStyle name="1 3 5" xfId="240"/>
    <cellStyle name="1 3 5 2" xfId="241"/>
    <cellStyle name="1 3 5 3" xfId="242"/>
    <cellStyle name="1 3 5 4" xfId="243"/>
    <cellStyle name="1 3 5 5" xfId="244"/>
    <cellStyle name="1 3 6" xfId="245"/>
    <cellStyle name="1 3 6 2" xfId="246"/>
    <cellStyle name="1 3 6 3" xfId="247"/>
    <cellStyle name="1 3 6 4" xfId="248"/>
    <cellStyle name="1 3 7" xfId="249"/>
    <cellStyle name="1 3_Xl0000028" xfId="250"/>
    <cellStyle name="1 4" xfId="251"/>
    <cellStyle name="1 4 2" xfId="252"/>
    <cellStyle name="1 4 2 2" xfId="253"/>
    <cellStyle name="1 4 2 2 2" xfId="254"/>
    <cellStyle name="1 4 2 2 3" xfId="255"/>
    <cellStyle name="1 4 2 2 4" xfId="256"/>
    <cellStyle name="1 4 2 2 5" xfId="257"/>
    <cellStyle name="1 4 2 3" xfId="258"/>
    <cellStyle name="1 4 2 3 2" xfId="259"/>
    <cellStyle name="1 4 2 3 3" xfId="260"/>
    <cellStyle name="1 4 2 3 4" xfId="261"/>
    <cellStyle name="1 4 2 3 5" xfId="262"/>
    <cellStyle name="1 4 2 4" xfId="263"/>
    <cellStyle name="1 4 2 4 2" xfId="264"/>
    <cellStyle name="1 4 2 4 3" xfId="265"/>
    <cellStyle name="1 4 2 4 4" xfId="266"/>
    <cellStyle name="1 4 2 5" xfId="267"/>
    <cellStyle name="1 4 3" xfId="268"/>
    <cellStyle name="1 4 3 2" xfId="269"/>
    <cellStyle name="1 4 3 3" xfId="270"/>
    <cellStyle name="1 4 3 4" xfId="271"/>
    <cellStyle name="1 4 3 5" xfId="272"/>
    <cellStyle name="1 4 4" xfId="273"/>
    <cellStyle name="1 4 4 2" xfId="274"/>
    <cellStyle name="1 4 4 3" xfId="275"/>
    <cellStyle name="1 4 4 4" xfId="276"/>
    <cellStyle name="1 4 4 5" xfId="277"/>
    <cellStyle name="1 4 5" xfId="278"/>
    <cellStyle name="1 4 5 2" xfId="279"/>
    <cellStyle name="1 4 5 3" xfId="280"/>
    <cellStyle name="1 4 5 4" xfId="281"/>
    <cellStyle name="1 4 6" xfId="282"/>
    <cellStyle name="1 5" xfId="283"/>
    <cellStyle name="1 5 2" xfId="284"/>
    <cellStyle name="1 5 2 2" xfId="285"/>
    <cellStyle name="1 5 2 2 2" xfId="286"/>
    <cellStyle name="1 5 2 2 3" xfId="287"/>
    <cellStyle name="1 5 2 2 4" xfId="288"/>
    <cellStyle name="1 5 2 2 5" xfId="289"/>
    <cellStyle name="1 5 2 3" xfId="290"/>
    <cellStyle name="1 5 2 3 2" xfId="291"/>
    <cellStyle name="1 5 2 3 3" xfId="292"/>
    <cellStyle name="1 5 2 3 4" xfId="293"/>
    <cellStyle name="1 5 2 3 5" xfId="294"/>
    <cellStyle name="1 5 2 4" xfId="295"/>
    <cellStyle name="1 5 2 4 2" xfId="296"/>
    <cellStyle name="1 5 2 4 3" xfId="297"/>
    <cellStyle name="1 5 2 4 4" xfId="298"/>
    <cellStyle name="1 5 2 5" xfId="299"/>
    <cellStyle name="1 5 3" xfId="300"/>
    <cellStyle name="1 5 3 2" xfId="301"/>
    <cellStyle name="1 5 3 3" xfId="302"/>
    <cellStyle name="1 5 3 4" xfId="303"/>
    <cellStyle name="1 5 3 5" xfId="304"/>
    <cellStyle name="1 5 4" xfId="305"/>
    <cellStyle name="1 5 4 2" xfId="306"/>
    <cellStyle name="1 5 4 3" xfId="307"/>
    <cellStyle name="1 5 4 4" xfId="308"/>
    <cellStyle name="1 5 4 5" xfId="309"/>
    <cellStyle name="1 5 5" xfId="310"/>
    <cellStyle name="1 5 5 2" xfId="311"/>
    <cellStyle name="1 5 5 3" xfId="312"/>
    <cellStyle name="1 5 5 4" xfId="313"/>
    <cellStyle name="1 5 6" xfId="314"/>
    <cellStyle name="1 6" xfId="315"/>
    <cellStyle name="1 6 2" xfId="316"/>
    <cellStyle name="1 6 2 2" xfId="317"/>
    <cellStyle name="1 6 2 2 2" xfId="318"/>
    <cellStyle name="1 6 2 2 3" xfId="319"/>
    <cellStyle name="1 6 2 2 4" xfId="320"/>
    <cellStyle name="1 6 2 2 5" xfId="321"/>
    <cellStyle name="1 6 2 3" xfId="322"/>
    <cellStyle name="1 6 2 3 2" xfId="323"/>
    <cellStyle name="1 6 2 3 3" xfId="324"/>
    <cellStyle name="1 6 2 3 4" xfId="325"/>
    <cellStyle name="1 6 2 3 5" xfId="326"/>
    <cellStyle name="1 6 2 4" xfId="327"/>
    <cellStyle name="1 6 2 4 2" xfId="328"/>
    <cellStyle name="1 6 2 4 3" xfId="329"/>
    <cellStyle name="1 6 2 4 4" xfId="330"/>
    <cellStyle name="1 6 2 5" xfId="331"/>
    <cellStyle name="1 6 3" xfId="332"/>
    <cellStyle name="1 6 3 2" xfId="333"/>
    <cellStyle name="1 6 3 3" xfId="334"/>
    <cellStyle name="1 6 3 4" xfId="335"/>
    <cellStyle name="1 6 3 5" xfId="336"/>
    <cellStyle name="1 6 4" xfId="337"/>
    <cellStyle name="1 6 4 2" xfId="338"/>
    <cellStyle name="1 6 4 3" xfId="339"/>
    <cellStyle name="1 6 4 4" xfId="340"/>
    <cellStyle name="1 6 4 5" xfId="341"/>
    <cellStyle name="1 6 5" xfId="342"/>
    <cellStyle name="1 6 5 2" xfId="343"/>
    <cellStyle name="1 6 5 3" xfId="344"/>
    <cellStyle name="1 6 5 4" xfId="345"/>
    <cellStyle name="1 6 6" xfId="346"/>
    <cellStyle name="1 7" xfId="347"/>
    <cellStyle name="1 7 2" xfId="348"/>
    <cellStyle name="1 7 2 2" xfId="349"/>
    <cellStyle name="1 7 2 2 2" xfId="350"/>
    <cellStyle name="1 7 2 2 3" xfId="351"/>
    <cellStyle name="1 7 2 2 4" xfId="352"/>
    <cellStyle name="1 7 2 2 5" xfId="353"/>
    <cellStyle name="1 7 2 3" xfId="354"/>
    <cellStyle name="1 7 2 3 2" xfId="355"/>
    <cellStyle name="1 7 2 3 3" xfId="356"/>
    <cellStyle name="1 7 2 3 4" xfId="357"/>
    <cellStyle name="1 7 2 3 5" xfId="358"/>
    <cellStyle name="1 7 2 4" xfId="359"/>
    <cellStyle name="1 7 2 4 2" xfId="360"/>
    <cellStyle name="1 7 2 4 3" xfId="361"/>
    <cellStyle name="1 7 2 4 4" xfId="362"/>
    <cellStyle name="1 7 2 5" xfId="363"/>
    <cellStyle name="1 7 3" xfId="364"/>
    <cellStyle name="1 7 3 2" xfId="365"/>
    <cellStyle name="1 7 3 3" xfId="366"/>
    <cellStyle name="1 7 3 4" xfId="367"/>
    <cellStyle name="1 7 3 5" xfId="368"/>
    <cellStyle name="1 7 4" xfId="369"/>
    <cellStyle name="1 7 4 2" xfId="370"/>
    <cellStyle name="1 7 4 3" xfId="371"/>
    <cellStyle name="1 7 4 4" xfId="372"/>
    <cellStyle name="1 7 4 5" xfId="373"/>
    <cellStyle name="1 7 5" xfId="374"/>
    <cellStyle name="1 7 5 2" xfId="375"/>
    <cellStyle name="1 7 5 3" xfId="376"/>
    <cellStyle name="1 7 5 4" xfId="377"/>
    <cellStyle name="1 7 6" xfId="378"/>
    <cellStyle name="1 8" xfId="379"/>
    <cellStyle name="1 8 2" xfId="380"/>
    <cellStyle name="1 8 2 2" xfId="381"/>
    <cellStyle name="1 8 2 2 2" xfId="382"/>
    <cellStyle name="1 8 2 2 3" xfId="383"/>
    <cellStyle name="1 8 2 2 4" xfId="384"/>
    <cellStyle name="1 8 2 2 5" xfId="385"/>
    <cellStyle name="1 8 2 3" xfId="386"/>
    <cellStyle name="1 8 2 3 2" xfId="387"/>
    <cellStyle name="1 8 2 3 3" xfId="388"/>
    <cellStyle name="1 8 2 3 4" xfId="389"/>
    <cellStyle name="1 8 2 3 5" xfId="390"/>
    <cellStyle name="1 8 2 4" xfId="391"/>
    <cellStyle name="1 8 2 4 2" xfId="392"/>
    <cellStyle name="1 8 2 4 3" xfId="393"/>
    <cellStyle name="1 8 2 4 4" xfId="394"/>
    <cellStyle name="1 8 2 5" xfId="395"/>
    <cellStyle name="1 8 3" xfId="396"/>
    <cellStyle name="1 8 3 2" xfId="397"/>
    <cellStyle name="1 8 3 3" xfId="398"/>
    <cellStyle name="1 8 3 4" xfId="399"/>
    <cellStyle name="1 8 3 5" xfId="400"/>
    <cellStyle name="1 8 4" xfId="401"/>
    <cellStyle name="1 8 4 2" xfId="402"/>
    <cellStyle name="1 8 4 3" xfId="403"/>
    <cellStyle name="1 8 4 4" xfId="404"/>
    <cellStyle name="1 8 4 5" xfId="405"/>
    <cellStyle name="1 8 5" xfId="406"/>
    <cellStyle name="1 8 5 2" xfId="407"/>
    <cellStyle name="1 8 5 3" xfId="408"/>
    <cellStyle name="1 8 5 4" xfId="409"/>
    <cellStyle name="1 8 6" xfId="410"/>
    <cellStyle name="1 9" xfId="411"/>
    <cellStyle name="1 9 2" xfId="412"/>
    <cellStyle name="1 9 2 2" xfId="413"/>
    <cellStyle name="1 9 2 2 2" xfId="414"/>
    <cellStyle name="1 9 2 2 3" xfId="415"/>
    <cellStyle name="1 9 2 2 4" xfId="416"/>
    <cellStyle name="1 9 2 2 5" xfId="417"/>
    <cellStyle name="1 9 2 3" xfId="418"/>
    <cellStyle name="1 9 2 3 2" xfId="419"/>
    <cellStyle name="1 9 2 3 3" xfId="420"/>
    <cellStyle name="1 9 2 3 4" xfId="421"/>
    <cellStyle name="1 9 2 3 5" xfId="422"/>
    <cellStyle name="1 9 2 4" xfId="423"/>
    <cellStyle name="1 9 2 4 2" xfId="424"/>
    <cellStyle name="1 9 2 4 3" xfId="425"/>
    <cellStyle name="1 9 2 4 4" xfId="426"/>
    <cellStyle name="1 9 2 5" xfId="427"/>
    <cellStyle name="1 9 3" xfId="428"/>
    <cellStyle name="1 9 3 2" xfId="429"/>
    <cellStyle name="1 9 3 3" xfId="430"/>
    <cellStyle name="1 9 3 4" xfId="431"/>
    <cellStyle name="1 9 3 5" xfId="432"/>
    <cellStyle name="1 9 4" xfId="433"/>
    <cellStyle name="1 9 4 2" xfId="434"/>
    <cellStyle name="1 9 4 3" xfId="435"/>
    <cellStyle name="1 9 4 4" xfId="436"/>
    <cellStyle name="1 9 4 5" xfId="437"/>
    <cellStyle name="1 9 5" xfId="438"/>
    <cellStyle name="1 9 5 2" xfId="439"/>
    <cellStyle name="1 9 5 3" xfId="440"/>
    <cellStyle name="1 9 5 4" xfId="441"/>
    <cellStyle name="1 9 6" xfId="442"/>
    <cellStyle name="1_004_Vykaz_vymer_ZTI" xfId="443"/>
    <cellStyle name="1_004_Vykaz_vymer_ZTI 2" xfId="444"/>
    <cellStyle name="1_004_Vykaz_vymer_ZTI 2 2" xfId="445"/>
    <cellStyle name="1_004_Vykaz_vymer_ZTI 2 2 2" xfId="446"/>
    <cellStyle name="1_004_Vykaz_vymer_ZTI 2 2 3" xfId="447"/>
    <cellStyle name="1_004_Vykaz_vymer_ZTI 2 2 4" xfId="448"/>
    <cellStyle name="1_004_Vykaz_vymer_ZTI 2 2 5" xfId="449"/>
    <cellStyle name="1_004_Vykaz_vymer_ZTI 2 3" xfId="450"/>
    <cellStyle name="1_004_Vykaz_vymer_ZTI 2 3 2" xfId="451"/>
    <cellStyle name="1_004_Vykaz_vymer_ZTI 2 3 3" xfId="452"/>
    <cellStyle name="1_004_Vykaz_vymer_ZTI 2 3 4" xfId="453"/>
    <cellStyle name="1_004_Vykaz_vymer_ZTI 2 3 5" xfId="454"/>
    <cellStyle name="1_004_Vykaz_vymer_ZTI 2 4" xfId="455"/>
    <cellStyle name="1_004_Vykaz_vymer_ZTI 2 4 2" xfId="456"/>
    <cellStyle name="1_004_Vykaz_vymer_ZTI 2 4 3" xfId="457"/>
    <cellStyle name="1_004_Vykaz_vymer_ZTI 2 4 4" xfId="458"/>
    <cellStyle name="1_004_Vykaz_vymer_ZTI 2 5" xfId="459"/>
    <cellStyle name="1_004_Vykaz_vymer_ZTI 3" xfId="460"/>
    <cellStyle name="1_004_Vykaz_vymer_ZTI 3 2" xfId="461"/>
    <cellStyle name="1_004_Vykaz_vymer_ZTI 3 3" xfId="462"/>
    <cellStyle name="1_004_Vykaz_vymer_ZTI 3 4" xfId="463"/>
    <cellStyle name="1_004_Vykaz_vymer_ZTI 3 5" xfId="464"/>
    <cellStyle name="1_004_Vykaz_vymer_ZTI 4" xfId="465"/>
    <cellStyle name="1_004_Vykaz_vymer_ZTI 4 2" xfId="466"/>
    <cellStyle name="1_004_Vykaz_vymer_ZTI 4 3" xfId="467"/>
    <cellStyle name="1_004_Vykaz_vymer_ZTI 4 4" xfId="468"/>
    <cellStyle name="1_004_Vykaz_vymer_ZTI 4 5" xfId="469"/>
    <cellStyle name="1_004_Vykaz_vymer_ZTI 5" xfId="470"/>
    <cellStyle name="1_004_Vykaz_vymer_ZTI 5 2" xfId="471"/>
    <cellStyle name="1_004_Vykaz_vymer_ZTI 5 3" xfId="472"/>
    <cellStyle name="1_004_Vykaz_vymer_ZTI 5 4" xfId="473"/>
    <cellStyle name="1_004_Vykaz_vymer_ZTI 6" xfId="474"/>
    <cellStyle name="1_4 ZTI" xfId="475"/>
    <cellStyle name="1_4 ZTI 2" xfId="476"/>
    <cellStyle name="1_4 ZTI 2 2" xfId="477"/>
    <cellStyle name="1_4 ZTI 2 2 2" xfId="478"/>
    <cellStyle name="1_4 ZTI 2 2 3" xfId="479"/>
    <cellStyle name="1_4 ZTI 2 2 4" xfId="480"/>
    <cellStyle name="1_4 ZTI 2 2 5" xfId="481"/>
    <cellStyle name="1_4 ZTI 2 3" xfId="482"/>
    <cellStyle name="1_4 ZTI 2 3 2" xfId="483"/>
    <cellStyle name="1_4 ZTI 2 3 3" xfId="484"/>
    <cellStyle name="1_4 ZTI 2 3 4" xfId="485"/>
    <cellStyle name="1_4 ZTI 2 3 5" xfId="486"/>
    <cellStyle name="1_4 ZTI 2 4" xfId="487"/>
    <cellStyle name="1_4 ZTI 2 4 2" xfId="488"/>
    <cellStyle name="1_4 ZTI 2 4 3" xfId="489"/>
    <cellStyle name="1_4 ZTI 2 4 4" xfId="490"/>
    <cellStyle name="1_4 ZTI 2 5" xfId="491"/>
    <cellStyle name="1_4 ZTI 3" xfId="492"/>
    <cellStyle name="1_4 ZTI 3 2" xfId="493"/>
    <cellStyle name="1_4 ZTI 3 3" xfId="494"/>
    <cellStyle name="1_4 ZTI 3 4" xfId="495"/>
    <cellStyle name="1_4 ZTI 3 5" xfId="496"/>
    <cellStyle name="1_4 ZTI 4" xfId="497"/>
    <cellStyle name="1_4 ZTI 4 2" xfId="498"/>
    <cellStyle name="1_4 ZTI 4 3" xfId="499"/>
    <cellStyle name="1_4 ZTI 4 4" xfId="500"/>
    <cellStyle name="1_4 ZTI 4 5" xfId="501"/>
    <cellStyle name="1_4 ZTI 5" xfId="502"/>
    <cellStyle name="1_4 ZTI 5 2" xfId="503"/>
    <cellStyle name="1_4 ZTI 5 3" xfId="504"/>
    <cellStyle name="1_4 ZTI 5 4" xfId="505"/>
    <cellStyle name="1_4 ZTI 6" xfId="506"/>
    <cellStyle name="1_4 ZTI_Xl0000028" xfId="507"/>
    <cellStyle name="1_4 ZTI_Xl0000028 2" xfId="508"/>
    <cellStyle name="1_4 ZTI_Xl0000028 2 2" xfId="509"/>
    <cellStyle name="1_4 ZTI_Xl0000028 2 2 2" xfId="510"/>
    <cellStyle name="1_4 ZTI_Xl0000028 2 2 3" xfId="511"/>
    <cellStyle name="1_4 ZTI_Xl0000028 2 2 4" xfId="512"/>
    <cellStyle name="1_4 ZTI_Xl0000028 2 2 5" xfId="513"/>
    <cellStyle name="1_4 ZTI_Xl0000028 2 3" xfId="514"/>
    <cellStyle name="1_4 ZTI_Xl0000028 2 3 2" xfId="515"/>
    <cellStyle name="1_4 ZTI_Xl0000028 2 3 3" xfId="516"/>
    <cellStyle name="1_4 ZTI_Xl0000028 2 3 4" xfId="517"/>
    <cellStyle name="1_4 ZTI_Xl0000028 2 3 5" xfId="518"/>
    <cellStyle name="1_4 ZTI_Xl0000028 2 4" xfId="519"/>
    <cellStyle name="1_4 ZTI_Xl0000028 2 4 2" xfId="520"/>
    <cellStyle name="1_4 ZTI_Xl0000028 2 4 3" xfId="521"/>
    <cellStyle name="1_4 ZTI_Xl0000028 2 4 4" xfId="522"/>
    <cellStyle name="1_4 ZTI_Xl0000028 2 5" xfId="523"/>
    <cellStyle name="1_4 ZTI_Xl0000028 3" xfId="524"/>
    <cellStyle name="1_4 ZTI_Xl0000028 3 2" xfId="525"/>
    <cellStyle name="1_4 ZTI_Xl0000028 3 3" xfId="526"/>
    <cellStyle name="1_4 ZTI_Xl0000028 3 4" xfId="527"/>
    <cellStyle name="1_4 ZTI_Xl0000028 3 5" xfId="528"/>
    <cellStyle name="1_4 ZTI_Xl0000028 4" xfId="529"/>
    <cellStyle name="1_4 ZTI_Xl0000028 4 2" xfId="530"/>
    <cellStyle name="1_4 ZTI_Xl0000028 4 3" xfId="531"/>
    <cellStyle name="1_4 ZTI_Xl0000028 4 4" xfId="532"/>
    <cellStyle name="1_4 ZTI_Xl0000028 4 5" xfId="533"/>
    <cellStyle name="1_4 ZTI_Xl0000028 5" xfId="534"/>
    <cellStyle name="1_4 ZTI_Xl0000028 5 2" xfId="535"/>
    <cellStyle name="1_4 ZTI_Xl0000028 5 3" xfId="536"/>
    <cellStyle name="1_4 ZTI_Xl0000028 5 4" xfId="537"/>
    <cellStyle name="1_4 ZTI_Xl0000028 6" xfId="538"/>
    <cellStyle name="1_IO 06_5_1_Silnoproud" xfId="539"/>
    <cellStyle name="1_IO 06_5_1_Silnoproud 2" xfId="540"/>
    <cellStyle name="1_IO 06_5_1_Silnoproud 2 2" xfId="541"/>
    <cellStyle name="1_IO 06_5_1_Silnoproud 2 2 2" xfId="542"/>
    <cellStyle name="1_IO 06_5_1_Silnoproud 2 2 3" xfId="543"/>
    <cellStyle name="1_IO 06_5_1_Silnoproud 2 2 4" xfId="544"/>
    <cellStyle name="1_IO 06_5_1_Silnoproud 2 2 5" xfId="545"/>
    <cellStyle name="1_IO 06_5_1_Silnoproud 2 3" xfId="546"/>
    <cellStyle name="1_IO 06_5_1_Silnoproud 2 3 2" xfId="547"/>
    <cellStyle name="1_IO 06_5_1_Silnoproud 2 3 3" xfId="548"/>
    <cellStyle name="1_IO 06_5_1_Silnoproud 2 3 4" xfId="549"/>
    <cellStyle name="1_IO 06_5_1_Silnoproud 2 3 5" xfId="550"/>
    <cellStyle name="1_IO 06_5_1_Silnoproud 2 4" xfId="551"/>
    <cellStyle name="1_IO 06_5_1_Silnoproud 2 4 2" xfId="552"/>
    <cellStyle name="1_IO 06_5_1_Silnoproud 2 4 3" xfId="553"/>
    <cellStyle name="1_IO 06_5_1_Silnoproud 2 4 4" xfId="554"/>
    <cellStyle name="1_IO 06_5_1_Silnoproud 2 5" xfId="555"/>
    <cellStyle name="1_IO 06_5_1_Silnoproud 3" xfId="556"/>
    <cellStyle name="1_IO 06_5_1_Silnoproud 3 2" xfId="557"/>
    <cellStyle name="1_IO 06_5_1_Silnoproud 3 3" xfId="558"/>
    <cellStyle name="1_IO 06_5_1_Silnoproud 3 4" xfId="559"/>
    <cellStyle name="1_IO 06_5_1_Silnoproud 3 5" xfId="560"/>
    <cellStyle name="1_IO 06_5_1_Silnoproud 4" xfId="561"/>
    <cellStyle name="1_IO 06_5_1_Silnoproud 4 2" xfId="562"/>
    <cellStyle name="1_IO 06_5_1_Silnoproud 4 3" xfId="563"/>
    <cellStyle name="1_IO 06_5_1_Silnoproud 4 4" xfId="564"/>
    <cellStyle name="1_IO 06_5_1_Silnoproud 4 5" xfId="565"/>
    <cellStyle name="1_IO 06_5_1_Silnoproud 5" xfId="566"/>
    <cellStyle name="1_IO 06_5_1_Silnoproud 5 2" xfId="567"/>
    <cellStyle name="1_IO 06_5_1_Silnoproud 5 3" xfId="568"/>
    <cellStyle name="1_IO 06_5_1_Silnoproud 5 4" xfId="569"/>
    <cellStyle name="1_IO 06_5_1_Silnoproud 6" xfId="570"/>
    <cellStyle name="1_IO 06_5_1_Silnoproud_Xl0000028" xfId="571"/>
    <cellStyle name="1_IO 06_5_1_Silnoproud_Xl0000028 2" xfId="572"/>
    <cellStyle name="1_IO 06_5_1_Silnoproud_Xl0000028 2 2" xfId="573"/>
    <cellStyle name="1_IO 06_5_1_Silnoproud_Xl0000028 2 2 2" xfId="574"/>
    <cellStyle name="1_IO 06_5_1_Silnoproud_Xl0000028 2 2 3" xfId="575"/>
    <cellStyle name="1_IO 06_5_1_Silnoproud_Xl0000028 2 2 4" xfId="576"/>
    <cellStyle name="1_IO 06_5_1_Silnoproud_Xl0000028 2 2 5" xfId="577"/>
    <cellStyle name="1_IO 06_5_1_Silnoproud_Xl0000028 2 3" xfId="578"/>
    <cellStyle name="1_IO 06_5_1_Silnoproud_Xl0000028 2 3 2" xfId="579"/>
    <cellStyle name="1_IO 06_5_1_Silnoproud_Xl0000028 2 3 3" xfId="580"/>
    <cellStyle name="1_IO 06_5_1_Silnoproud_Xl0000028 2 3 4" xfId="581"/>
    <cellStyle name="1_IO 06_5_1_Silnoproud_Xl0000028 2 3 5" xfId="582"/>
    <cellStyle name="1_IO 06_5_1_Silnoproud_Xl0000028 2 4" xfId="583"/>
    <cellStyle name="1_IO 06_5_1_Silnoproud_Xl0000028 2 4 2" xfId="584"/>
    <cellStyle name="1_IO 06_5_1_Silnoproud_Xl0000028 2 4 3" xfId="585"/>
    <cellStyle name="1_IO 06_5_1_Silnoproud_Xl0000028 2 4 4" xfId="586"/>
    <cellStyle name="1_IO 06_5_1_Silnoproud_Xl0000028 2 5" xfId="587"/>
    <cellStyle name="1_IO 06_5_1_Silnoproud_Xl0000028 3" xfId="588"/>
    <cellStyle name="1_IO 06_5_1_Silnoproud_Xl0000028 3 2" xfId="589"/>
    <cellStyle name="1_IO 06_5_1_Silnoproud_Xl0000028 3 3" xfId="590"/>
    <cellStyle name="1_IO 06_5_1_Silnoproud_Xl0000028 3 4" xfId="591"/>
    <cellStyle name="1_IO 06_5_1_Silnoproud_Xl0000028 3 5" xfId="592"/>
    <cellStyle name="1_IO 06_5_1_Silnoproud_Xl0000028 4" xfId="593"/>
    <cellStyle name="1_IO 06_5_1_Silnoproud_Xl0000028 4 2" xfId="594"/>
    <cellStyle name="1_IO 06_5_1_Silnoproud_Xl0000028 4 3" xfId="595"/>
    <cellStyle name="1_IO 06_5_1_Silnoproud_Xl0000028 4 4" xfId="596"/>
    <cellStyle name="1_IO 06_5_1_Silnoproud_Xl0000028 4 5" xfId="597"/>
    <cellStyle name="1_IO 06_5_1_Silnoproud_Xl0000028 5" xfId="598"/>
    <cellStyle name="1_IO 06_5_1_Silnoproud_Xl0000028 5 2" xfId="599"/>
    <cellStyle name="1_IO 06_5_1_Silnoproud_Xl0000028 5 3" xfId="600"/>
    <cellStyle name="1_IO 06_5_1_Silnoproud_Xl0000028 5 4" xfId="601"/>
    <cellStyle name="1_IO 06_5_1_Silnoproud_Xl0000028 6" xfId="602"/>
    <cellStyle name="1_Xl0000028" xfId="603"/>
    <cellStyle name="1_Xl0000028 2" xfId="604"/>
    <cellStyle name="1_Xl0000028 2 2" xfId="605"/>
    <cellStyle name="1_Xl0000028 2 2 2" xfId="606"/>
    <cellStyle name="1_Xl0000028 2 2 3" xfId="607"/>
    <cellStyle name="1_Xl0000028 2 2 4" xfId="608"/>
    <cellStyle name="1_Xl0000028 2 2 5" xfId="609"/>
    <cellStyle name="1_Xl0000028 2 3" xfId="610"/>
    <cellStyle name="1_Xl0000028 2 3 2" xfId="611"/>
    <cellStyle name="1_Xl0000028 2 3 3" xfId="612"/>
    <cellStyle name="1_Xl0000028 2 3 4" xfId="613"/>
    <cellStyle name="1_Xl0000028 2 3 5" xfId="614"/>
    <cellStyle name="1_Xl0000028 2 4" xfId="615"/>
    <cellStyle name="1_Xl0000028 2 4 2" xfId="616"/>
    <cellStyle name="1_Xl0000028 2 4 3" xfId="617"/>
    <cellStyle name="1_Xl0000028 2 4 4" xfId="618"/>
    <cellStyle name="1_Xl0000028 2 5" xfId="619"/>
    <cellStyle name="1_Xl0000028 3" xfId="620"/>
    <cellStyle name="1_Xl0000028 3 2" xfId="621"/>
    <cellStyle name="1_Xl0000028 3 3" xfId="622"/>
    <cellStyle name="1_Xl0000028 3 4" xfId="623"/>
    <cellStyle name="1_Xl0000028 3 5" xfId="624"/>
    <cellStyle name="1_Xl0000028 4" xfId="625"/>
    <cellStyle name="1_Xl0000028 4 2" xfId="626"/>
    <cellStyle name="1_Xl0000028 4 3" xfId="627"/>
    <cellStyle name="1_Xl0000028 4 4" xfId="628"/>
    <cellStyle name="1_Xl0000028 4 5" xfId="629"/>
    <cellStyle name="1_Xl0000028 5" xfId="630"/>
    <cellStyle name="1_Xl0000028 5 2" xfId="631"/>
    <cellStyle name="1_Xl0000028 5 3" xfId="632"/>
    <cellStyle name="1_Xl0000028 5 4" xfId="633"/>
    <cellStyle name="1_Xl0000028 6" xfId="634"/>
    <cellStyle name="1_Xl0000039" xfId="635"/>
    <cellStyle name="1_Xl0000039 2" xfId="636"/>
    <cellStyle name="1_Xl0000039 2 2" xfId="637"/>
    <cellStyle name="1_Xl0000039 2 2 2" xfId="638"/>
    <cellStyle name="1_Xl0000039 2 2 3" xfId="639"/>
    <cellStyle name="1_Xl0000039 2 2 4" xfId="640"/>
    <cellStyle name="1_Xl0000039 2 2 5" xfId="641"/>
    <cellStyle name="1_Xl0000039 2 3" xfId="642"/>
    <cellStyle name="1_Xl0000039 2 3 2" xfId="643"/>
    <cellStyle name="1_Xl0000039 2 3 3" xfId="644"/>
    <cellStyle name="1_Xl0000039 2 3 4" xfId="645"/>
    <cellStyle name="1_Xl0000039 2 3 5" xfId="646"/>
    <cellStyle name="1_Xl0000039 2 4" xfId="647"/>
    <cellStyle name="1_Xl0000039 2 4 2" xfId="648"/>
    <cellStyle name="1_Xl0000039 2 4 3" xfId="649"/>
    <cellStyle name="1_Xl0000039 2 4 4" xfId="650"/>
    <cellStyle name="1_Xl0000039 2 5" xfId="651"/>
    <cellStyle name="1_Xl0000039 3" xfId="652"/>
    <cellStyle name="1_Xl0000039 3 2" xfId="653"/>
    <cellStyle name="1_Xl0000039 3 3" xfId="654"/>
    <cellStyle name="1_Xl0000039 3 4" xfId="655"/>
    <cellStyle name="1_Xl0000039 3 5" xfId="656"/>
    <cellStyle name="1_Xl0000039 4" xfId="657"/>
    <cellStyle name="1_Xl0000039 4 2" xfId="658"/>
    <cellStyle name="1_Xl0000039 4 3" xfId="659"/>
    <cellStyle name="1_Xl0000039 4 4" xfId="660"/>
    <cellStyle name="1_Xl0000039 4 5" xfId="661"/>
    <cellStyle name="1_Xl0000039 5" xfId="662"/>
    <cellStyle name="1_Xl0000039 5 2" xfId="663"/>
    <cellStyle name="1_Xl0000039 5 3" xfId="664"/>
    <cellStyle name="1_Xl0000039 5 4" xfId="665"/>
    <cellStyle name="1_Xl0000039 6" xfId="666"/>
    <cellStyle name="1_Xl0000039_20111111_-_VZT_výkaz_výměr" xfId="667"/>
    <cellStyle name="1_Xl0000039_20111111_-_VZT_výkaz_výměr 2" xfId="668"/>
    <cellStyle name="1_Xl0000039_20111111_-_VZT_výkaz_výměr 2 2" xfId="669"/>
    <cellStyle name="1_Xl0000039_20111111_-_VZT_výkaz_výměr 2 2 2" xfId="670"/>
    <cellStyle name="1_Xl0000039_20111111_-_VZT_výkaz_výměr 2 2 3" xfId="671"/>
    <cellStyle name="1_Xl0000039_20111111_-_VZT_výkaz_výměr 2 2 4" xfId="672"/>
    <cellStyle name="1_Xl0000039_20111111_-_VZT_výkaz_výměr 2 2 5" xfId="673"/>
    <cellStyle name="1_Xl0000039_20111111_-_VZT_výkaz_výměr 2 3" xfId="674"/>
    <cellStyle name="1_Xl0000039_20111111_-_VZT_výkaz_výměr 2 3 2" xfId="675"/>
    <cellStyle name="1_Xl0000039_20111111_-_VZT_výkaz_výměr 2 3 3" xfId="676"/>
    <cellStyle name="1_Xl0000039_20111111_-_VZT_výkaz_výměr 2 3 4" xfId="677"/>
    <cellStyle name="1_Xl0000039_20111111_-_VZT_výkaz_výměr 2 3 5" xfId="678"/>
    <cellStyle name="1_Xl0000039_20111111_-_VZT_výkaz_výměr 2 4" xfId="679"/>
    <cellStyle name="1_Xl0000039_20111111_-_VZT_výkaz_výměr 2 4 2" xfId="680"/>
    <cellStyle name="1_Xl0000039_20111111_-_VZT_výkaz_výměr 2 4 3" xfId="681"/>
    <cellStyle name="1_Xl0000039_20111111_-_VZT_výkaz_výměr 2 4 4" xfId="682"/>
    <cellStyle name="1_Xl0000039_20111111_-_VZT_výkaz_výměr 2 5" xfId="683"/>
    <cellStyle name="1_Xl0000039_20111111_-_VZT_výkaz_výměr 3" xfId="684"/>
    <cellStyle name="1_Xl0000039_20111111_-_VZT_výkaz_výměr 3 2" xfId="685"/>
    <cellStyle name="1_Xl0000039_20111111_-_VZT_výkaz_výměr 3 3" xfId="686"/>
    <cellStyle name="1_Xl0000039_20111111_-_VZT_výkaz_výměr 3 4" xfId="687"/>
    <cellStyle name="1_Xl0000039_20111111_-_VZT_výkaz_výměr 3 5" xfId="688"/>
    <cellStyle name="1_Xl0000039_20111111_-_VZT_výkaz_výměr 4" xfId="689"/>
    <cellStyle name="1_Xl0000039_20111111_-_VZT_výkaz_výměr 4 2" xfId="690"/>
    <cellStyle name="1_Xl0000039_20111111_-_VZT_výkaz_výměr 4 3" xfId="691"/>
    <cellStyle name="1_Xl0000039_20111111_-_VZT_výkaz_výměr 4 4" xfId="692"/>
    <cellStyle name="1_Xl0000039_20111111_-_VZT_výkaz_výměr 4 5" xfId="693"/>
    <cellStyle name="1_Xl0000039_20111111_-_VZT_výkaz_výměr 5" xfId="694"/>
    <cellStyle name="1_Xl0000039_20111111_-_VZT_výkaz_výměr 5 2" xfId="695"/>
    <cellStyle name="1_Xl0000039_20111111_-_VZT_výkaz_výměr 5 3" xfId="696"/>
    <cellStyle name="1_Xl0000039_20111111_-_VZT_výkaz_výměr 5 4" xfId="697"/>
    <cellStyle name="1_Xl0000039_20111111_-_VZT_výkaz_výměr 6" xfId="698"/>
    <cellStyle name="1_Xl0000039_20111111_-_VZT_výkaz_výměr_Xl0000028" xfId="699"/>
    <cellStyle name="1_Xl0000039_20111111_-_VZT_výkaz_výměr_Xl0000028 2" xfId="700"/>
    <cellStyle name="1_Xl0000039_20111111_-_VZT_výkaz_výměr_Xl0000028 2 2" xfId="701"/>
    <cellStyle name="1_Xl0000039_20111111_-_VZT_výkaz_výměr_Xl0000028 2 2 2" xfId="702"/>
    <cellStyle name="1_Xl0000039_20111111_-_VZT_výkaz_výměr_Xl0000028 2 2 3" xfId="703"/>
    <cellStyle name="1_Xl0000039_20111111_-_VZT_výkaz_výměr_Xl0000028 2 2 4" xfId="704"/>
    <cellStyle name="1_Xl0000039_20111111_-_VZT_výkaz_výměr_Xl0000028 2 2 5" xfId="705"/>
    <cellStyle name="1_Xl0000039_20111111_-_VZT_výkaz_výměr_Xl0000028 2 3" xfId="706"/>
    <cellStyle name="1_Xl0000039_20111111_-_VZT_výkaz_výměr_Xl0000028 2 3 2" xfId="707"/>
    <cellStyle name="1_Xl0000039_20111111_-_VZT_výkaz_výměr_Xl0000028 2 3 3" xfId="708"/>
    <cellStyle name="1_Xl0000039_20111111_-_VZT_výkaz_výměr_Xl0000028 2 3 4" xfId="709"/>
    <cellStyle name="1_Xl0000039_20111111_-_VZT_výkaz_výměr_Xl0000028 2 3 5" xfId="710"/>
    <cellStyle name="1_Xl0000039_20111111_-_VZT_výkaz_výměr_Xl0000028 2 4" xfId="711"/>
    <cellStyle name="1_Xl0000039_20111111_-_VZT_výkaz_výměr_Xl0000028 2 4 2" xfId="712"/>
    <cellStyle name="1_Xl0000039_20111111_-_VZT_výkaz_výměr_Xl0000028 2 4 3" xfId="713"/>
    <cellStyle name="1_Xl0000039_20111111_-_VZT_výkaz_výměr_Xl0000028 2 4 4" xfId="714"/>
    <cellStyle name="1_Xl0000039_20111111_-_VZT_výkaz_výměr_Xl0000028 2 5" xfId="715"/>
    <cellStyle name="1_Xl0000039_20111111_-_VZT_výkaz_výměr_Xl0000028 3" xfId="716"/>
    <cellStyle name="1_Xl0000039_20111111_-_VZT_výkaz_výměr_Xl0000028 3 2" xfId="717"/>
    <cellStyle name="1_Xl0000039_20111111_-_VZT_výkaz_výměr_Xl0000028 3 3" xfId="718"/>
    <cellStyle name="1_Xl0000039_20111111_-_VZT_výkaz_výměr_Xl0000028 3 4" xfId="719"/>
    <cellStyle name="1_Xl0000039_20111111_-_VZT_výkaz_výměr_Xl0000028 3 5" xfId="720"/>
    <cellStyle name="1_Xl0000039_20111111_-_VZT_výkaz_výměr_Xl0000028 4" xfId="721"/>
    <cellStyle name="1_Xl0000039_20111111_-_VZT_výkaz_výměr_Xl0000028 4 2" xfId="722"/>
    <cellStyle name="1_Xl0000039_20111111_-_VZT_výkaz_výměr_Xl0000028 4 3" xfId="723"/>
    <cellStyle name="1_Xl0000039_20111111_-_VZT_výkaz_výměr_Xl0000028 4 4" xfId="724"/>
    <cellStyle name="1_Xl0000039_20111111_-_VZT_výkaz_výměr_Xl0000028 4 5" xfId="725"/>
    <cellStyle name="1_Xl0000039_20111111_-_VZT_výkaz_výměr_Xl0000028 5" xfId="726"/>
    <cellStyle name="1_Xl0000039_20111111_-_VZT_výkaz_výměr_Xl0000028 5 2" xfId="727"/>
    <cellStyle name="1_Xl0000039_20111111_-_VZT_výkaz_výměr_Xl0000028 5 3" xfId="728"/>
    <cellStyle name="1_Xl0000039_20111111_-_VZT_výkaz_výměr_Xl0000028 5 4" xfId="729"/>
    <cellStyle name="1_Xl0000039_20111111_-_VZT_výkaz_výměr_Xl0000028 6" xfId="730"/>
    <cellStyle name="1_Xl0000039_3 VZT" xfId="731"/>
    <cellStyle name="1_Xl0000039_3 VZT 2" xfId="732"/>
    <cellStyle name="1_Xl0000039_3 VZT 2 2" xfId="733"/>
    <cellStyle name="1_Xl0000039_3 VZT 2 2 2" xfId="734"/>
    <cellStyle name="1_Xl0000039_3 VZT 2 2 3" xfId="735"/>
    <cellStyle name="1_Xl0000039_3 VZT 2 2 4" xfId="736"/>
    <cellStyle name="1_Xl0000039_3 VZT 2 2 5" xfId="737"/>
    <cellStyle name="1_Xl0000039_3 VZT 2 3" xfId="738"/>
    <cellStyle name="1_Xl0000039_3 VZT 2 3 2" xfId="739"/>
    <cellStyle name="1_Xl0000039_3 VZT 2 3 3" xfId="740"/>
    <cellStyle name="1_Xl0000039_3 VZT 2 3 4" xfId="741"/>
    <cellStyle name="1_Xl0000039_3 VZT 2 3 5" xfId="742"/>
    <cellStyle name="1_Xl0000039_3 VZT 2 4" xfId="743"/>
    <cellStyle name="1_Xl0000039_3 VZT 2 4 2" xfId="744"/>
    <cellStyle name="1_Xl0000039_3 VZT 2 4 3" xfId="745"/>
    <cellStyle name="1_Xl0000039_3 VZT 2 4 4" xfId="746"/>
    <cellStyle name="1_Xl0000039_3 VZT 2 5" xfId="747"/>
    <cellStyle name="1_Xl0000039_3 VZT 3" xfId="748"/>
    <cellStyle name="1_Xl0000039_3 VZT 3 2" xfId="749"/>
    <cellStyle name="1_Xl0000039_3 VZT 3 3" xfId="750"/>
    <cellStyle name="1_Xl0000039_3 VZT 3 4" xfId="751"/>
    <cellStyle name="1_Xl0000039_3 VZT 3 5" xfId="752"/>
    <cellStyle name="1_Xl0000039_3 VZT 4" xfId="753"/>
    <cellStyle name="1_Xl0000039_3 VZT 4 2" xfId="754"/>
    <cellStyle name="1_Xl0000039_3 VZT 4 3" xfId="755"/>
    <cellStyle name="1_Xl0000039_3 VZT 4 4" xfId="756"/>
    <cellStyle name="1_Xl0000039_3 VZT 4 5" xfId="757"/>
    <cellStyle name="1_Xl0000039_3 VZT 5" xfId="758"/>
    <cellStyle name="1_Xl0000039_3 VZT 5 2" xfId="759"/>
    <cellStyle name="1_Xl0000039_3 VZT 5 3" xfId="760"/>
    <cellStyle name="1_Xl0000039_3 VZT 5 4" xfId="761"/>
    <cellStyle name="1_Xl0000039_3 VZT 6" xfId="762"/>
    <cellStyle name="1_Xl0000039_3 VZT_Xl0000028" xfId="763"/>
    <cellStyle name="1_Xl0000039_3 VZT_Xl0000028 2" xfId="764"/>
    <cellStyle name="1_Xl0000039_3 VZT_Xl0000028 2 2" xfId="765"/>
    <cellStyle name="1_Xl0000039_3 VZT_Xl0000028 2 2 2" xfId="766"/>
    <cellStyle name="1_Xl0000039_3 VZT_Xl0000028 2 2 3" xfId="767"/>
    <cellStyle name="1_Xl0000039_3 VZT_Xl0000028 2 2 4" xfId="768"/>
    <cellStyle name="1_Xl0000039_3 VZT_Xl0000028 2 2 5" xfId="769"/>
    <cellStyle name="1_Xl0000039_3 VZT_Xl0000028 2 3" xfId="770"/>
    <cellStyle name="1_Xl0000039_3 VZT_Xl0000028 2 3 2" xfId="771"/>
    <cellStyle name="1_Xl0000039_3 VZT_Xl0000028 2 3 3" xfId="772"/>
    <cellStyle name="1_Xl0000039_3 VZT_Xl0000028 2 3 4" xfId="773"/>
    <cellStyle name="1_Xl0000039_3 VZT_Xl0000028 2 3 5" xfId="774"/>
    <cellStyle name="1_Xl0000039_3 VZT_Xl0000028 2 4" xfId="775"/>
    <cellStyle name="1_Xl0000039_3 VZT_Xl0000028 2 4 2" xfId="776"/>
    <cellStyle name="1_Xl0000039_3 VZT_Xl0000028 2 4 3" xfId="777"/>
    <cellStyle name="1_Xl0000039_3 VZT_Xl0000028 2 4 4" xfId="778"/>
    <cellStyle name="1_Xl0000039_3 VZT_Xl0000028 2 5" xfId="779"/>
    <cellStyle name="1_Xl0000039_3 VZT_Xl0000028 3" xfId="780"/>
    <cellStyle name="1_Xl0000039_3 VZT_Xl0000028 3 2" xfId="781"/>
    <cellStyle name="1_Xl0000039_3 VZT_Xl0000028 3 3" xfId="782"/>
    <cellStyle name="1_Xl0000039_3 VZT_Xl0000028 3 4" xfId="783"/>
    <cellStyle name="1_Xl0000039_3 VZT_Xl0000028 3 5" xfId="784"/>
    <cellStyle name="1_Xl0000039_3 VZT_Xl0000028 4" xfId="785"/>
    <cellStyle name="1_Xl0000039_3 VZT_Xl0000028 4 2" xfId="786"/>
    <cellStyle name="1_Xl0000039_3 VZT_Xl0000028 4 3" xfId="787"/>
    <cellStyle name="1_Xl0000039_3 VZT_Xl0000028 4 4" xfId="788"/>
    <cellStyle name="1_Xl0000039_3 VZT_Xl0000028 4 5" xfId="789"/>
    <cellStyle name="1_Xl0000039_3 VZT_Xl0000028 5" xfId="790"/>
    <cellStyle name="1_Xl0000039_3 VZT_Xl0000028 5 2" xfId="791"/>
    <cellStyle name="1_Xl0000039_3 VZT_Xl0000028 5 3" xfId="792"/>
    <cellStyle name="1_Xl0000039_3 VZT_Xl0000028 5 4" xfId="793"/>
    <cellStyle name="1_Xl0000039_3 VZT_Xl0000028 6" xfId="794"/>
    <cellStyle name="1_Xl0000039_MWC_ESI_VV_23092013_1" xfId="795"/>
    <cellStyle name="1_Xl0000039_MWC_ESI_VV_23092013_1 2" xfId="796"/>
    <cellStyle name="1_Xl0000039_MWC_ESI_VV_23092013_1 2 2" xfId="797"/>
    <cellStyle name="1_Xl0000039_MWC_ESI_VV_23092013_1 2 2 2" xfId="798"/>
    <cellStyle name="1_Xl0000039_MWC_ESI_VV_23092013_1 2 2 3" xfId="799"/>
    <cellStyle name="1_Xl0000039_MWC_ESI_VV_23092013_1 2 2 4" xfId="800"/>
    <cellStyle name="1_Xl0000039_MWC_ESI_VV_23092013_1 2 2 5" xfId="801"/>
    <cellStyle name="1_Xl0000039_MWC_ESI_VV_23092013_1 2 3" xfId="802"/>
    <cellStyle name="1_Xl0000039_MWC_ESI_VV_23092013_1 2 3 2" xfId="803"/>
    <cellStyle name="1_Xl0000039_MWC_ESI_VV_23092013_1 2 3 3" xfId="804"/>
    <cellStyle name="1_Xl0000039_MWC_ESI_VV_23092013_1 2 3 4" xfId="805"/>
    <cellStyle name="1_Xl0000039_MWC_ESI_VV_23092013_1 2 3 5" xfId="806"/>
    <cellStyle name="1_Xl0000039_MWC_ESI_VV_23092013_1 2 4" xfId="807"/>
    <cellStyle name="1_Xl0000039_MWC_ESI_VV_23092013_1 2 4 2" xfId="808"/>
    <cellStyle name="1_Xl0000039_MWC_ESI_VV_23092013_1 2 4 3" xfId="809"/>
    <cellStyle name="1_Xl0000039_MWC_ESI_VV_23092013_1 2 4 4" xfId="810"/>
    <cellStyle name="1_Xl0000039_MWC_ESI_VV_23092013_1 2 5" xfId="811"/>
    <cellStyle name="1_Xl0000039_MWC_ESI_VV_23092013_1 3" xfId="812"/>
    <cellStyle name="1_Xl0000039_MWC_ESI_VV_23092013_1 3 2" xfId="813"/>
    <cellStyle name="1_Xl0000039_MWC_ESI_VV_23092013_1 3 3" xfId="814"/>
    <cellStyle name="1_Xl0000039_MWC_ESI_VV_23092013_1 3 4" xfId="815"/>
    <cellStyle name="1_Xl0000039_MWC_ESI_VV_23092013_1 3 5" xfId="816"/>
    <cellStyle name="1_Xl0000039_MWC_ESI_VV_23092013_1 4" xfId="817"/>
    <cellStyle name="1_Xl0000039_MWC_ESI_VV_23092013_1 4 2" xfId="818"/>
    <cellStyle name="1_Xl0000039_MWC_ESI_VV_23092013_1 4 3" xfId="819"/>
    <cellStyle name="1_Xl0000039_MWC_ESI_VV_23092013_1 4 4" xfId="820"/>
    <cellStyle name="1_Xl0000039_MWC_ESI_VV_23092013_1 4 5" xfId="821"/>
    <cellStyle name="1_Xl0000039_MWC_ESI_VV_23092013_1 5" xfId="822"/>
    <cellStyle name="1_Xl0000039_MWC_ESI_VV_23092013_1 5 2" xfId="823"/>
    <cellStyle name="1_Xl0000039_MWC_ESI_VV_23092013_1 5 3" xfId="824"/>
    <cellStyle name="1_Xl0000039_MWC_ESI_VV_23092013_1 5 4" xfId="825"/>
    <cellStyle name="1_Xl0000039_MWC_ESI_VV_23092013_1 6" xfId="826"/>
    <cellStyle name="20 % – Zvýraznění1 2" xfId="827"/>
    <cellStyle name="20 % – Zvýraznění1 3" xfId="828"/>
    <cellStyle name="20 % – Zvýraznění1 4" xfId="829"/>
    <cellStyle name="20 % – Zvýraznění2 2" xfId="830"/>
    <cellStyle name="20 % – Zvýraznění2 3" xfId="831"/>
    <cellStyle name="20 % – Zvýraznění2 4" xfId="832"/>
    <cellStyle name="20 % – Zvýraznění3 2" xfId="833"/>
    <cellStyle name="20 % – Zvýraznění3 3" xfId="834"/>
    <cellStyle name="20 % – Zvýraznění3 4" xfId="835"/>
    <cellStyle name="20 % – Zvýraznění4 2" xfId="836"/>
    <cellStyle name="20 % – Zvýraznění4 3" xfId="837"/>
    <cellStyle name="20 % – Zvýraznění4 4" xfId="838"/>
    <cellStyle name="20 % – Zvýraznění5 2" xfId="839"/>
    <cellStyle name="20 % – Zvýraznění5 3" xfId="840"/>
    <cellStyle name="20 % – Zvýraznění5 4" xfId="841"/>
    <cellStyle name="20 % – Zvýraznění6 2" xfId="842"/>
    <cellStyle name="20 % – Zvýraznění6 3" xfId="843"/>
    <cellStyle name="20 % – Zvýraznění6 4" xfId="844"/>
    <cellStyle name="20% - Accent1" xfId="845"/>
    <cellStyle name="20% - Accent2" xfId="846"/>
    <cellStyle name="20% - Accent3" xfId="847"/>
    <cellStyle name="20% - Accent4" xfId="848"/>
    <cellStyle name="20% - Accent5" xfId="849"/>
    <cellStyle name="20% - Accent6" xfId="850"/>
    <cellStyle name="40 % – Zvýraznění1 2" xfId="851"/>
    <cellStyle name="40 % – Zvýraznění1 3" xfId="852"/>
    <cellStyle name="40 % – Zvýraznění1 4" xfId="853"/>
    <cellStyle name="40 % – Zvýraznění2 2" xfId="854"/>
    <cellStyle name="40 % – Zvýraznění2 3" xfId="855"/>
    <cellStyle name="40 % – Zvýraznění2 4" xfId="856"/>
    <cellStyle name="40 % – Zvýraznění3 2" xfId="857"/>
    <cellStyle name="40 % – Zvýraznění3 3" xfId="858"/>
    <cellStyle name="40 % – Zvýraznění3 4" xfId="859"/>
    <cellStyle name="40 % – Zvýraznění4 2" xfId="860"/>
    <cellStyle name="40 % – Zvýraznění4 3" xfId="861"/>
    <cellStyle name="40 % – Zvýraznění4 4" xfId="862"/>
    <cellStyle name="40 % – Zvýraznění5 2" xfId="863"/>
    <cellStyle name="40 % – Zvýraznění5 3" xfId="864"/>
    <cellStyle name="40 % – Zvýraznění5 4" xfId="865"/>
    <cellStyle name="40 % – Zvýraznění6 2" xfId="866"/>
    <cellStyle name="40 % – Zvýraznění6 3" xfId="867"/>
    <cellStyle name="40 % – Zvýraznění6 4" xfId="868"/>
    <cellStyle name="40% - Accent1" xfId="869"/>
    <cellStyle name="40% - Accent2" xfId="870"/>
    <cellStyle name="40% - Accent3" xfId="871"/>
    <cellStyle name="40% - Accent4" xfId="872"/>
    <cellStyle name="40% - Accent5" xfId="873"/>
    <cellStyle name="40% - Accent6" xfId="874"/>
    <cellStyle name="5" xfId="875"/>
    <cellStyle name="5 10" xfId="876"/>
    <cellStyle name="5 10 2" xfId="877"/>
    <cellStyle name="5 10 2 2" xfId="878"/>
    <cellStyle name="5 10 2 2 2" xfId="879"/>
    <cellStyle name="5 10 2 3" xfId="880"/>
    <cellStyle name="5 10 3" xfId="881"/>
    <cellStyle name="5 10 3 2" xfId="882"/>
    <cellStyle name="5 10 4" xfId="883"/>
    <cellStyle name="5 11" xfId="884"/>
    <cellStyle name="5 11 2" xfId="885"/>
    <cellStyle name="5 11 2 2" xfId="886"/>
    <cellStyle name="5 11 2 2 2" xfId="887"/>
    <cellStyle name="5 11 2 3" xfId="888"/>
    <cellStyle name="5 11 3" xfId="889"/>
    <cellStyle name="5 11 3 2" xfId="890"/>
    <cellStyle name="5 11 4" xfId="891"/>
    <cellStyle name="5 12" xfId="892"/>
    <cellStyle name="5 12 2" xfId="893"/>
    <cellStyle name="5 12 2 2" xfId="894"/>
    <cellStyle name="5 12 2 2 2" xfId="895"/>
    <cellStyle name="5 12 2 3" xfId="896"/>
    <cellStyle name="5 12 3" xfId="897"/>
    <cellStyle name="5 12 3 2" xfId="898"/>
    <cellStyle name="5 12 4" xfId="899"/>
    <cellStyle name="5 13" xfId="900"/>
    <cellStyle name="5 13 2" xfId="901"/>
    <cellStyle name="5 13 2 2" xfId="902"/>
    <cellStyle name="5 13 2 2 2" xfId="903"/>
    <cellStyle name="5 13 2 3" xfId="904"/>
    <cellStyle name="5 13 3" xfId="905"/>
    <cellStyle name="5 13 3 2" xfId="906"/>
    <cellStyle name="5 13 4" xfId="907"/>
    <cellStyle name="5 14" xfId="908"/>
    <cellStyle name="5 14 2" xfId="909"/>
    <cellStyle name="5 14 2 2" xfId="910"/>
    <cellStyle name="5 14 2 2 2" xfId="911"/>
    <cellStyle name="5 14 2 3" xfId="912"/>
    <cellStyle name="5 14 3" xfId="913"/>
    <cellStyle name="5 14 3 2" xfId="914"/>
    <cellStyle name="5 14 4" xfId="915"/>
    <cellStyle name="5 15" xfId="916"/>
    <cellStyle name="5 15 2" xfId="917"/>
    <cellStyle name="5 15 2 2" xfId="918"/>
    <cellStyle name="5 15 2 2 2" xfId="919"/>
    <cellStyle name="5 15 2 3" xfId="920"/>
    <cellStyle name="5 15 3" xfId="921"/>
    <cellStyle name="5 15 3 2" xfId="922"/>
    <cellStyle name="5 15 4" xfId="923"/>
    <cellStyle name="5 16" xfId="924"/>
    <cellStyle name="5 16 2" xfId="925"/>
    <cellStyle name="5 16 2 2" xfId="926"/>
    <cellStyle name="5 16 2 2 2" xfId="927"/>
    <cellStyle name="5 16 2 3" xfId="928"/>
    <cellStyle name="5 16 3" xfId="929"/>
    <cellStyle name="5 16 3 2" xfId="930"/>
    <cellStyle name="5 16 4" xfId="931"/>
    <cellStyle name="5 17" xfId="932"/>
    <cellStyle name="5 17 2" xfId="933"/>
    <cellStyle name="5 17 2 2" xfId="934"/>
    <cellStyle name="5 17 2 2 2" xfId="935"/>
    <cellStyle name="5 17 2 3" xfId="936"/>
    <cellStyle name="5 17 3" xfId="937"/>
    <cellStyle name="5 17 3 2" xfId="938"/>
    <cellStyle name="5 17 4" xfId="939"/>
    <cellStyle name="5 18" xfId="940"/>
    <cellStyle name="5 18 2" xfId="941"/>
    <cellStyle name="5 18 2 2" xfId="942"/>
    <cellStyle name="5 18 2 2 2" xfId="943"/>
    <cellStyle name="5 18 2 3" xfId="944"/>
    <cellStyle name="5 18 3" xfId="945"/>
    <cellStyle name="5 18 3 2" xfId="946"/>
    <cellStyle name="5 18 4" xfId="947"/>
    <cellStyle name="5 19" xfId="948"/>
    <cellStyle name="5 19 2" xfId="949"/>
    <cellStyle name="5 19 2 2" xfId="950"/>
    <cellStyle name="5 19 2 2 2" xfId="951"/>
    <cellStyle name="5 19 2 3" xfId="952"/>
    <cellStyle name="5 19 3" xfId="953"/>
    <cellStyle name="5 19 3 2" xfId="954"/>
    <cellStyle name="5 19 4" xfId="955"/>
    <cellStyle name="5 2" xfId="956"/>
    <cellStyle name="5 2 2" xfId="957"/>
    <cellStyle name="5 2 2 2" xfId="958"/>
    <cellStyle name="5 2 2 2 2" xfId="959"/>
    <cellStyle name="5 2 2 3" xfId="960"/>
    <cellStyle name="5 2 3" xfId="961"/>
    <cellStyle name="5 2 3 2" xfId="962"/>
    <cellStyle name="5 2 4" xfId="963"/>
    <cellStyle name="5 20" xfId="964"/>
    <cellStyle name="5 20 2" xfId="965"/>
    <cellStyle name="5 20 2 2" xfId="966"/>
    <cellStyle name="5 20 2 2 2" xfId="967"/>
    <cellStyle name="5 20 2 3" xfId="968"/>
    <cellStyle name="5 20 3" xfId="969"/>
    <cellStyle name="5 20 3 2" xfId="970"/>
    <cellStyle name="5 20 4" xfId="971"/>
    <cellStyle name="5 21" xfId="972"/>
    <cellStyle name="5 21 2" xfId="973"/>
    <cellStyle name="5 21 2 2" xfId="974"/>
    <cellStyle name="5 21 2 2 2" xfId="975"/>
    <cellStyle name="5 21 2 3" xfId="976"/>
    <cellStyle name="5 21 3" xfId="977"/>
    <cellStyle name="5 21 3 2" xfId="978"/>
    <cellStyle name="5 21 4" xfId="979"/>
    <cellStyle name="5 22" xfId="980"/>
    <cellStyle name="5 22 2" xfId="981"/>
    <cellStyle name="5 22 2 2" xfId="982"/>
    <cellStyle name="5 22 2 2 2" xfId="983"/>
    <cellStyle name="5 22 2 3" xfId="984"/>
    <cellStyle name="5 22 3" xfId="985"/>
    <cellStyle name="5 22 3 2" xfId="986"/>
    <cellStyle name="5 22 4" xfId="987"/>
    <cellStyle name="5 23" xfId="988"/>
    <cellStyle name="5 23 2" xfId="989"/>
    <cellStyle name="5 23 2 2" xfId="990"/>
    <cellStyle name="5 23 2 2 2" xfId="991"/>
    <cellStyle name="5 23 2 3" xfId="992"/>
    <cellStyle name="5 23 3" xfId="993"/>
    <cellStyle name="5 23 3 2" xfId="994"/>
    <cellStyle name="5 23 4" xfId="995"/>
    <cellStyle name="5 24" xfId="996"/>
    <cellStyle name="5 24 2" xfId="997"/>
    <cellStyle name="5 24 2 2" xfId="998"/>
    <cellStyle name="5 24 2 2 2" xfId="999"/>
    <cellStyle name="5 24 2 3" xfId="1000"/>
    <cellStyle name="5 24 3" xfId="1001"/>
    <cellStyle name="5 24 3 2" xfId="1002"/>
    <cellStyle name="5 24 4" xfId="1003"/>
    <cellStyle name="5 25" xfId="1004"/>
    <cellStyle name="5 25 2" xfId="1005"/>
    <cellStyle name="5 25 2 2" xfId="1006"/>
    <cellStyle name="5 25 2 2 2" xfId="1007"/>
    <cellStyle name="5 25 2 3" xfId="1008"/>
    <cellStyle name="5 25 3" xfId="1009"/>
    <cellStyle name="5 25 3 2" xfId="1010"/>
    <cellStyle name="5 25 4" xfId="1011"/>
    <cellStyle name="5 26" xfId="1012"/>
    <cellStyle name="5 26 2" xfId="1013"/>
    <cellStyle name="5 26 2 2" xfId="1014"/>
    <cellStyle name="5 26 2 2 2" xfId="1015"/>
    <cellStyle name="5 26 2 3" xfId="1016"/>
    <cellStyle name="5 26 3" xfId="1017"/>
    <cellStyle name="5 26 3 2" xfId="1018"/>
    <cellStyle name="5 26 4" xfId="1019"/>
    <cellStyle name="5 27" xfId="1020"/>
    <cellStyle name="5 27 2" xfId="1021"/>
    <cellStyle name="5 27 2 2" xfId="1022"/>
    <cellStyle name="5 27 2 2 2" xfId="1023"/>
    <cellStyle name="5 27 2 3" xfId="1024"/>
    <cellStyle name="5 27 3" xfId="1025"/>
    <cellStyle name="5 27 3 2" xfId="1026"/>
    <cellStyle name="5 27 4" xfId="1027"/>
    <cellStyle name="5 28" xfId="1028"/>
    <cellStyle name="5 28 2" xfId="1029"/>
    <cellStyle name="5 28 2 2" xfId="1030"/>
    <cellStyle name="5 28 2 2 2" xfId="1031"/>
    <cellStyle name="5 28 2 3" xfId="1032"/>
    <cellStyle name="5 28 3" xfId="1033"/>
    <cellStyle name="5 28 3 2" xfId="1034"/>
    <cellStyle name="5 28 4" xfId="1035"/>
    <cellStyle name="5 29" xfId="1036"/>
    <cellStyle name="5 29 2" xfId="1037"/>
    <cellStyle name="5 29 2 2" xfId="1038"/>
    <cellStyle name="5 29 2 2 2" xfId="1039"/>
    <cellStyle name="5 29 2 3" xfId="1040"/>
    <cellStyle name="5 29 3" xfId="1041"/>
    <cellStyle name="5 29 3 2" xfId="1042"/>
    <cellStyle name="5 29 4" xfId="1043"/>
    <cellStyle name="5 3" xfId="1044"/>
    <cellStyle name="5 3 2" xfId="1045"/>
    <cellStyle name="5 3 2 2" xfId="1046"/>
    <cellStyle name="5 3 2 2 2" xfId="1047"/>
    <cellStyle name="5 3 2 3" xfId="1048"/>
    <cellStyle name="5 3 3" xfId="1049"/>
    <cellStyle name="5 3 3 2" xfId="1050"/>
    <cellStyle name="5 3 4" xfId="1051"/>
    <cellStyle name="5 30" xfId="1052"/>
    <cellStyle name="5 30 2" xfId="1053"/>
    <cellStyle name="5 30 2 2" xfId="1054"/>
    <cellStyle name="5 30 2 2 2" xfId="1055"/>
    <cellStyle name="5 30 2 3" xfId="1056"/>
    <cellStyle name="5 30 3" xfId="1057"/>
    <cellStyle name="5 30 3 2" xfId="1058"/>
    <cellStyle name="5 30 4" xfId="1059"/>
    <cellStyle name="5 31" xfId="1060"/>
    <cellStyle name="5 31 2" xfId="1061"/>
    <cellStyle name="5 31 2 2" xfId="1062"/>
    <cellStyle name="5 31 2 2 2" xfId="1063"/>
    <cellStyle name="5 31 2 3" xfId="1064"/>
    <cellStyle name="5 31 3" xfId="1065"/>
    <cellStyle name="5 31 3 2" xfId="1066"/>
    <cellStyle name="5 31 4" xfId="1067"/>
    <cellStyle name="5 32" xfId="1068"/>
    <cellStyle name="5 32 2" xfId="1069"/>
    <cellStyle name="5 32 2 2" xfId="1070"/>
    <cellStyle name="5 32 2 2 2" xfId="1071"/>
    <cellStyle name="5 32 2 3" xfId="1072"/>
    <cellStyle name="5 32 3" xfId="1073"/>
    <cellStyle name="5 32 3 2" xfId="1074"/>
    <cellStyle name="5 32 4" xfId="1075"/>
    <cellStyle name="5 33" xfId="1076"/>
    <cellStyle name="5 33 2" xfId="1077"/>
    <cellStyle name="5 33 2 2" xfId="1078"/>
    <cellStyle name="5 33 2 2 2" xfId="1079"/>
    <cellStyle name="5 33 2 3" xfId="1080"/>
    <cellStyle name="5 33 3" xfId="1081"/>
    <cellStyle name="5 33 3 2" xfId="1082"/>
    <cellStyle name="5 33 4" xfId="1083"/>
    <cellStyle name="5 34" xfId="1084"/>
    <cellStyle name="5 34 2" xfId="1085"/>
    <cellStyle name="5 34 2 2" xfId="1086"/>
    <cellStyle name="5 34 2 2 2" xfId="1087"/>
    <cellStyle name="5 34 2 3" xfId="1088"/>
    <cellStyle name="5 34 3" xfId="1089"/>
    <cellStyle name="5 34 3 2" xfId="1090"/>
    <cellStyle name="5 34 4" xfId="1091"/>
    <cellStyle name="5 35" xfId="1092"/>
    <cellStyle name="5 35 2" xfId="1093"/>
    <cellStyle name="5 35 2 2" xfId="1094"/>
    <cellStyle name="5 35 2 2 2" xfId="1095"/>
    <cellStyle name="5 35 2 3" xfId="1096"/>
    <cellStyle name="5 35 3" xfId="1097"/>
    <cellStyle name="5 35 3 2" xfId="1098"/>
    <cellStyle name="5 35 4" xfId="1099"/>
    <cellStyle name="5 36" xfId="1100"/>
    <cellStyle name="5 36 2" xfId="1101"/>
    <cellStyle name="5 36 2 2" xfId="1102"/>
    <cellStyle name="5 36 2 2 2" xfId="1103"/>
    <cellStyle name="5 36 2 3" xfId="1104"/>
    <cellStyle name="5 36 3" xfId="1105"/>
    <cellStyle name="5 36 3 2" xfId="1106"/>
    <cellStyle name="5 36 4" xfId="1107"/>
    <cellStyle name="5 37" xfId="1108"/>
    <cellStyle name="5 37 2" xfId="1109"/>
    <cellStyle name="5 37 2 2" xfId="1110"/>
    <cellStyle name="5 37 2 2 2" xfId="1111"/>
    <cellStyle name="5 37 2 3" xfId="1112"/>
    <cellStyle name="5 37 3" xfId="1113"/>
    <cellStyle name="5 37 3 2" xfId="1114"/>
    <cellStyle name="5 37 4" xfId="1115"/>
    <cellStyle name="5 38" xfId="1116"/>
    <cellStyle name="5 38 2" xfId="1117"/>
    <cellStyle name="5 38 2 2" xfId="1118"/>
    <cellStyle name="5 38 2 2 2" xfId="1119"/>
    <cellStyle name="5 38 2 3" xfId="1120"/>
    <cellStyle name="5 38 3" xfId="1121"/>
    <cellStyle name="5 38 3 2" xfId="1122"/>
    <cellStyle name="5 38 4" xfId="1123"/>
    <cellStyle name="5 39" xfId="1124"/>
    <cellStyle name="5 39 2" xfId="1125"/>
    <cellStyle name="5 39 2 2" xfId="1126"/>
    <cellStyle name="5 39 2 2 2" xfId="1127"/>
    <cellStyle name="5 39 2 3" xfId="1128"/>
    <cellStyle name="5 39 3" xfId="1129"/>
    <cellStyle name="5 39 3 2" xfId="1130"/>
    <cellStyle name="5 39 4" xfId="1131"/>
    <cellStyle name="5 4" xfId="1132"/>
    <cellStyle name="5 4 2" xfId="1133"/>
    <cellStyle name="5 4 2 2" xfId="1134"/>
    <cellStyle name="5 4 2 2 2" xfId="1135"/>
    <cellStyle name="5 4 2 3" xfId="1136"/>
    <cellStyle name="5 4 3" xfId="1137"/>
    <cellStyle name="5 4 3 2" xfId="1138"/>
    <cellStyle name="5 4 4" xfId="1139"/>
    <cellStyle name="5 40" xfId="1140"/>
    <cellStyle name="5 40 2" xfId="1141"/>
    <cellStyle name="5 40 2 2" xfId="1142"/>
    <cellStyle name="5 40 3" xfId="1143"/>
    <cellStyle name="5 41" xfId="1144"/>
    <cellStyle name="5 41 2" xfId="1145"/>
    <cellStyle name="5 41 2 2" xfId="1146"/>
    <cellStyle name="5 41 3" xfId="1147"/>
    <cellStyle name="5 42" xfId="1148"/>
    <cellStyle name="5 42 2" xfId="1149"/>
    <cellStyle name="5 43" xfId="1150"/>
    <cellStyle name="5 5" xfId="1151"/>
    <cellStyle name="5 5 2" xfId="1152"/>
    <cellStyle name="5 5 2 2" xfId="1153"/>
    <cellStyle name="5 5 2 2 2" xfId="1154"/>
    <cellStyle name="5 5 2 3" xfId="1155"/>
    <cellStyle name="5 5 3" xfId="1156"/>
    <cellStyle name="5 5 3 2" xfId="1157"/>
    <cellStyle name="5 5 4" xfId="1158"/>
    <cellStyle name="5 6" xfId="1159"/>
    <cellStyle name="5 6 2" xfId="1160"/>
    <cellStyle name="5 6 2 2" xfId="1161"/>
    <cellStyle name="5 6 2 2 2" xfId="1162"/>
    <cellStyle name="5 6 2 3" xfId="1163"/>
    <cellStyle name="5 6 3" xfId="1164"/>
    <cellStyle name="5 6 3 2" xfId="1165"/>
    <cellStyle name="5 6 4" xfId="1166"/>
    <cellStyle name="5 7" xfId="1167"/>
    <cellStyle name="5 7 2" xfId="1168"/>
    <cellStyle name="5 7 2 2" xfId="1169"/>
    <cellStyle name="5 7 2 2 2" xfId="1170"/>
    <cellStyle name="5 7 2 3" xfId="1171"/>
    <cellStyle name="5 7 3" xfId="1172"/>
    <cellStyle name="5 7 3 2" xfId="1173"/>
    <cellStyle name="5 7 4" xfId="1174"/>
    <cellStyle name="5 8" xfId="1175"/>
    <cellStyle name="5 8 2" xfId="1176"/>
    <cellStyle name="5 8 2 2" xfId="1177"/>
    <cellStyle name="5 8 2 2 2" xfId="1178"/>
    <cellStyle name="5 8 2 3" xfId="1179"/>
    <cellStyle name="5 8 3" xfId="1180"/>
    <cellStyle name="5 8 3 2" xfId="1181"/>
    <cellStyle name="5 8 4" xfId="1182"/>
    <cellStyle name="5 9" xfId="1183"/>
    <cellStyle name="5 9 2" xfId="1184"/>
    <cellStyle name="5 9 2 2" xfId="1185"/>
    <cellStyle name="5 9 2 2 2" xfId="1186"/>
    <cellStyle name="5 9 2 3" xfId="1187"/>
    <cellStyle name="5 9 3" xfId="1188"/>
    <cellStyle name="5 9 3 2" xfId="1189"/>
    <cellStyle name="5 9 4" xfId="1190"/>
    <cellStyle name="60 % – Zvýraznění1 2" xfId="1191"/>
    <cellStyle name="60 % – Zvýraznění1 3" xfId="1192"/>
    <cellStyle name="60 % – Zvýraznění1 4" xfId="1193"/>
    <cellStyle name="60 % – Zvýraznění2 2" xfId="1194"/>
    <cellStyle name="60 % – Zvýraznění2 3" xfId="1195"/>
    <cellStyle name="60 % – Zvýraznění2 4" xfId="1196"/>
    <cellStyle name="60 % – Zvýraznění3 2" xfId="1197"/>
    <cellStyle name="60 % – Zvýraznění3 3" xfId="1198"/>
    <cellStyle name="60 % – Zvýraznění3 4" xfId="1199"/>
    <cellStyle name="60 % – Zvýraznění4 2" xfId="1200"/>
    <cellStyle name="60 % – Zvýraznění4 3" xfId="1201"/>
    <cellStyle name="60 % – Zvýraznění4 4" xfId="1202"/>
    <cellStyle name="60 % – Zvýraznění5 2" xfId="1203"/>
    <cellStyle name="60 % – Zvýraznění5 3" xfId="1204"/>
    <cellStyle name="60 % – Zvýraznění5 4" xfId="1205"/>
    <cellStyle name="60 % – Zvýraznění6 2" xfId="1206"/>
    <cellStyle name="60 % – Zvýraznění6 3" xfId="1207"/>
    <cellStyle name="60 % – Zvýraznění6 4" xfId="1208"/>
    <cellStyle name="60% - Accent1" xfId="1209"/>
    <cellStyle name="60% - Accent2" xfId="1210"/>
    <cellStyle name="60% - Accent3" xfId="1211"/>
    <cellStyle name="60% - Accent4" xfId="1212"/>
    <cellStyle name="60% - Accent5" xfId="1213"/>
    <cellStyle name="60% - Accent6" xfId="1214"/>
    <cellStyle name="Accent" xfId="1215"/>
    <cellStyle name="Accent 1" xfId="1216"/>
    <cellStyle name="Accent 2" xfId="1217"/>
    <cellStyle name="Accent 3" xfId="1218"/>
    <cellStyle name="Accent1" xfId="1219"/>
    <cellStyle name="Accent2" xfId="1220"/>
    <cellStyle name="Accent3" xfId="1221"/>
    <cellStyle name="Accent4" xfId="1222"/>
    <cellStyle name="Accent5" xfId="1223"/>
    <cellStyle name="Accent6" xfId="1224"/>
    <cellStyle name="Bad" xfId="1225"/>
    <cellStyle name="bezčárky_" xfId="1226"/>
    <cellStyle name="Calculation" xfId="1227"/>
    <cellStyle name="Calculation 10" xfId="1228"/>
    <cellStyle name="Calculation 10 2" xfId="1229"/>
    <cellStyle name="Calculation 10 2 2" xfId="1230"/>
    <cellStyle name="Calculation 10 2 3" xfId="1231"/>
    <cellStyle name="Calculation 10 2 4" xfId="1232"/>
    <cellStyle name="Calculation 10 3" xfId="1233"/>
    <cellStyle name="Calculation 10 3 2" xfId="1234"/>
    <cellStyle name="Calculation 10 3 3" xfId="1235"/>
    <cellStyle name="Calculation 10 3 4" xfId="1236"/>
    <cellStyle name="Calculation 10 4" xfId="1237"/>
    <cellStyle name="Calculation 10 5" xfId="1238"/>
    <cellStyle name="Calculation 10 6" xfId="1239"/>
    <cellStyle name="Calculation 11" xfId="1240"/>
    <cellStyle name="Calculation 11 2" xfId="1241"/>
    <cellStyle name="Calculation 11 3" xfId="1242"/>
    <cellStyle name="Calculation 11 4" xfId="1243"/>
    <cellStyle name="Calculation 12" xfId="1244"/>
    <cellStyle name="Calculation 12 2" xfId="1245"/>
    <cellStyle name="Calculation 12 3" xfId="1246"/>
    <cellStyle name="Calculation 12 4" xfId="1247"/>
    <cellStyle name="Calculation 13" xfId="1248"/>
    <cellStyle name="Calculation 14" xfId="1249"/>
    <cellStyle name="Calculation 15" xfId="1250"/>
    <cellStyle name="Calculation 2" xfId="1251"/>
    <cellStyle name="Calculation 2 10" xfId="1252"/>
    <cellStyle name="Calculation 2 2" xfId="1253"/>
    <cellStyle name="Calculation 2 2 2" xfId="1254"/>
    <cellStyle name="Calculation 2 2 2 2" xfId="1255"/>
    <cellStyle name="Calculation 2 2 2 2 2" xfId="1256"/>
    <cellStyle name="Calculation 2 2 2 2 2 2" xfId="1257"/>
    <cellStyle name="Calculation 2 2 2 2 2 3" xfId="1258"/>
    <cellStyle name="Calculation 2 2 2 2 2 4" xfId="1259"/>
    <cellStyle name="Calculation 2 2 2 2 3" xfId="1260"/>
    <cellStyle name="Calculation 2 2 2 2 3 2" xfId="1261"/>
    <cellStyle name="Calculation 2 2 2 2 3 3" xfId="1262"/>
    <cellStyle name="Calculation 2 2 2 2 3 4" xfId="1263"/>
    <cellStyle name="Calculation 2 2 2 2 4" xfId="1264"/>
    <cellStyle name="Calculation 2 2 2 2 5" xfId="1265"/>
    <cellStyle name="Calculation 2 2 2 2 6" xfId="1266"/>
    <cellStyle name="Calculation 2 2 2 3" xfId="1267"/>
    <cellStyle name="Calculation 2 2 2 3 2" xfId="1268"/>
    <cellStyle name="Calculation 2 2 2 3 2 2" xfId="1269"/>
    <cellStyle name="Calculation 2 2 2 3 2 3" xfId="1270"/>
    <cellStyle name="Calculation 2 2 2 3 2 4" xfId="1271"/>
    <cellStyle name="Calculation 2 2 2 3 3" xfId="1272"/>
    <cellStyle name="Calculation 2 2 2 3 3 2" xfId="1273"/>
    <cellStyle name="Calculation 2 2 2 3 3 3" xfId="1274"/>
    <cellStyle name="Calculation 2 2 2 3 3 4" xfId="1275"/>
    <cellStyle name="Calculation 2 2 2 3 4" xfId="1276"/>
    <cellStyle name="Calculation 2 2 2 3 5" xfId="1277"/>
    <cellStyle name="Calculation 2 2 2 3 6" xfId="1278"/>
    <cellStyle name="Calculation 2 2 2 4" xfId="1279"/>
    <cellStyle name="Calculation 2 2 2 4 2" xfId="1280"/>
    <cellStyle name="Calculation 2 2 2 4 3" xfId="1281"/>
    <cellStyle name="Calculation 2 2 2 4 4" xfId="1282"/>
    <cellStyle name="Calculation 2 2 2 5" xfId="1283"/>
    <cellStyle name="Calculation 2 2 2 5 2" xfId="1284"/>
    <cellStyle name="Calculation 2 2 2 5 3" xfId="1285"/>
    <cellStyle name="Calculation 2 2 2 5 4" xfId="1286"/>
    <cellStyle name="Calculation 2 2 2 6" xfId="1287"/>
    <cellStyle name="Calculation 2 2 2 7" xfId="1288"/>
    <cellStyle name="Calculation 2 2 2 8" xfId="1289"/>
    <cellStyle name="Calculation 2 2 3" xfId="1290"/>
    <cellStyle name="Calculation 2 2 3 2" xfId="1291"/>
    <cellStyle name="Calculation 2 2 3 2 2" xfId="1292"/>
    <cellStyle name="Calculation 2 2 3 2 3" xfId="1293"/>
    <cellStyle name="Calculation 2 2 3 2 4" xfId="1294"/>
    <cellStyle name="Calculation 2 2 3 3" xfId="1295"/>
    <cellStyle name="Calculation 2 2 3 3 2" xfId="1296"/>
    <cellStyle name="Calculation 2 2 3 3 3" xfId="1297"/>
    <cellStyle name="Calculation 2 2 3 3 4" xfId="1298"/>
    <cellStyle name="Calculation 2 2 3 4" xfId="1299"/>
    <cellStyle name="Calculation 2 2 3 5" xfId="1300"/>
    <cellStyle name="Calculation 2 2 3 6" xfId="1301"/>
    <cellStyle name="Calculation 2 2 4" xfId="1302"/>
    <cellStyle name="Calculation 2 2 4 2" xfId="1303"/>
    <cellStyle name="Calculation 2 2 4 2 2" xfId="1304"/>
    <cellStyle name="Calculation 2 2 4 2 3" xfId="1305"/>
    <cellStyle name="Calculation 2 2 4 2 4" xfId="1306"/>
    <cellStyle name="Calculation 2 2 4 3" xfId="1307"/>
    <cellStyle name="Calculation 2 2 4 3 2" xfId="1308"/>
    <cellStyle name="Calculation 2 2 4 3 3" xfId="1309"/>
    <cellStyle name="Calculation 2 2 4 3 4" xfId="1310"/>
    <cellStyle name="Calculation 2 2 4 4" xfId="1311"/>
    <cellStyle name="Calculation 2 2 4 5" xfId="1312"/>
    <cellStyle name="Calculation 2 2 4 6" xfId="1313"/>
    <cellStyle name="Calculation 2 2 5" xfId="1314"/>
    <cellStyle name="Calculation 2 2 5 2" xfId="1315"/>
    <cellStyle name="Calculation 2 2 5 3" xfId="1316"/>
    <cellStyle name="Calculation 2 2 5 4" xfId="1317"/>
    <cellStyle name="Calculation 2 2 6" xfId="1318"/>
    <cellStyle name="Calculation 2 2 6 2" xfId="1319"/>
    <cellStyle name="Calculation 2 2 6 3" xfId="1320"/>
    <cellStyle name="Calculation 2 2 6 4" xfId="1321"/>
    <cellStyle name="Calculation 2 2 7" xfId="1322"/>
    <cellStyle name="Calculation 2 2 8" xfId="1323"/>
    <cellStyle name="Calculation 2 2 9" xfId="1324"/>
    <cellStyle name="Calculation 2 3" xfId="1325"/>
    <cellStyle name="Calculation 2 3 2" xfId="1326"/>
    <cellStyle name="Calculation 2 3 2 2" xfId="1327"/>
    <cellStyle name="Calculation 2 3 2 2 2" xfId="1328"/>
    <cellStyle name="Calculation 2 3 2 2 3" xfId="1329"/>
    <cellStyle name="Calculation 2 3 2 2 4" xfId="1330"/>
    <cellStyle name="Calculation 2 3 2 3" xfId="1331"/>
    <cellStyle name="Calculation 2 3 2 3 2" xfId="1332"/>
    <cellStyle name="Calculation 2 3 2 3 3" xfId="1333"/>
    <cellStyle name="Calculation 2 3 2 3 4" xfId="1334"/>
    <cellStyle name="Calculation 2 3 2 4" xfId="1335"/>
    <cellStyle name="Calculation 2 3 2 5" xfId="1336"/>
    <cellStyle name="Calculation 2 3 2 6" xfId="1337"/>
    <cellStyle name="Calculation 2 3 3" xfId="1338"/>
    <cellStyle name="Calculation 2 3 3 2" xfId="1339"/>
    <cellStyle name="Calculation 2 3 3 2 2" xfId="1340"/>
    <cellStyle name="Calculation 2 3 3 2 3" xfId="1341"/>
    <cellStyle name="Calculation 2 3 3 2 4" xfId="1342"/>
    <cellStyle name="Calculation 2 3 3 3" xfId="1343"/>
    <cellStyle name="Calculation 2 3 3 3 2" xfId="1344"/>
    <cellStyle name="Calculation 2 3 3 3 3" xfId="1345"/>
    <cellStyle name="Calculation 2 3 3 3 4" xfId="1346"/>
    <cellStyle name="Calculation 2 3 3 4" xfId="1347"/>
    <cellStyle name="Calculation 2 3 3 5" xfId="1348"/>
    <cellStyle name="Calculation 2 3 3 6" xfId="1349"/>
    <cellStyle name="Calculation 2 3 4" xfId="1350"/>
    <cellStyle name="Calculation 2 3 4 2" xfId="1351"/>
    <cellStyle name="Calculation 2 3 4 3" xfId="1352"/>
    <cellStyle name="Calculation 2 3 4 4" xfId="1353"/>
    <cellStyle name="Calculation 2 3 5" xfId="1354"/>
    <cellStyle name="Calculation 2 3 5 2" xfId="1355"/>
    <cellStyle name="Calculation 2 3 5 3" xfId="1356"/>
    <cellStyle name="Calculation 2 3 5 4" xfId="1357"/>
    <cellStyle name="Calculation 2 3 6" xfId="1358"/>
    <cellStyle name="Calculation 2 3 7" xfId="1359"/>
    <cellStyle name="Calculation 2 3 8" xfId="1360"/>
    <cellStyle name="Calculation 2 4" xfId="1361"/>
    <cellStyle name="Calculation 2 4 2" xfId="1362"/>
    <cellStyle name="Calculation 2 4 2 2" xfId="1363"/>
    <cellStyle name="Calculation 2 4 2 3" xfId="1364"/>
    <cellStyle name="Calculation 2 4 2 4" xfId="1365"/>
    <cellStyle name="Calculation 2 4 3" xfId="1366"/>
    <cellStyle name="Calculation 2 4 3 2" xfId="1367"/>
    <cellStyle name="Calculation 2 4 3 3" xfId="1368"/>
    <cellStyle name="Calculation 2 4 3 4" xfId="1369"/>
    <cellStyle name="Calculation 2 4 4" xfId="1370"/>
    <cellStyle name="Calculation 2 4 5" xfId="1371"/>
    <cellStyle name="Calculation 2 4 6" xfId="1372"/>
    <cellStyle name="Calculation 2 5" xfId="1373"/>
    <cellStyle name="Calculation 2 5 2" xfId="1374"/>
    <cellStyle name="Calculation 2 5 2 2" xfId="1375"/>
    <cellStyle name="Calculation 2 5 2 3" xfId="1376"/>
    <cellStyle name="Calculation 2 5 2 4" xfId="1377"/>
    <cellStyle name="Calculation 2 5 3" xfId="1378"/>
    <cellStyle name="Calculation 2 5 3 2" xfId="1379"/>
    <cellStyle name="Calculation 2 5 3 3" xfId="1380"/>
    <cellStyle name="Calculation 2 5 3 4" xfId="1381"/>
    <cellStyle name="Calculation 2 5 4" xfId="1382"/>
    <cellStyle name="Calculation 2 5 5" xfId="1383"/>
    <cellStyle name="Calculation 2 5 6" xfId="1384"/>
    <cellStyle name="Calculation 2 6" xfId="1385"/>
    <cellStyle name="Calculation 2 6 2" xfId="1386"/>
    <cellStyle name="Calculation 2 6 3" xfId="1387"/>
    <cellStyle name="Calculation 2 6 4" xfId="1388"/>
    <cellStyle name="Calculation 2 7" xfId="1389"/>
    <cellStyle name="Calculation 2 7 2" xfId="1390"/>
    <cellStyle name="Calculation 2 7 3" xfId="1391"/>
    <cellStyle name="Calculation 2 7 4" xfId="1392"/>
    <cellStyle name="Calculation 2 8" xfId="1393"/>
    <cellStyle name="Calculation 2 9" xfId="1394"/>
    <cellStyle name="Calculation 3" xfId="1395"/>
    <cellStyle name="Calculation 3 10" xfId="1396"/>
    <cellStyle name="Calculation 3 2" xfId="1397"/>
    <cellStyle name="Calculation 3 2 2" xfId="1398"/>
    <cellStyle name="Calculation 3 2 2 2" xfId="1399"/>
    <cellStyle name="Calculation 3 2 2 2 2" xfId="1400"/>
    <cellStyle name="Calculation 3 2 2 2 2 2" xfId="1401"/>
    <cellStyle name="Calculation 3 2 2 2 2 3" xfId="1402"/>
    <cellStyle name="Calculation 3 2 2 2 2 4" xfId="1403"/>
    <cellStyle name="Calculation 3 2 2 2 3" xfId="1404"/>
    <cellStyle name="Calculation 3 2 2 2 3 2" xfId="1405"/>
    <cellStyle name="Calculation 3 2 2 2 3 3" xfId="1406"/>
    <cellStyle name="Calculation 3 2 2 2 3 4" xfId="1407"/>
    <cellStyle name="Calculation 3 2 2 2 4" xfId="1408"/>
    <cellStyle name="Calculation 3 2 2 2 5" xfId="1409"/>
    <cellStyle name="Calculation 3 2 2 2 6" xfId="1410"/>
    <cellStyle name="Calculation 3 2 2 3" xfId="1411"/>
    <cellStyle name="Calculation 3 2 2 3 2" xfId="1412"/>
    <cellStyle name="Calculation 3 2 2 3 2 2" xfId="1413"/>
    <cellStyle name="Calculation 3 2 2 3 2 3" xfId="1414"/>
    <cellStyle name="Calculation 3 2 2 3 2 4" xfId="1415"/>
    <cellStyle name="Calculation 3 2 2 3 3" xfId="1416"/>
    <cellStyle name="Calculation 3 2 2 3 3 2" xfId="1417"/>
    <cellStyle name="Calculation 3 2 2 3 3 3" xfId="1418"/>
    <cellStyle name="Calculation 3 2 2 3 3 4" xfId="1419"/>
    <cellStyle name="Calculation 3 2 2 3 4" xfId="1420"/>
    <cellStyle name="Calculation 3 2 2 3 5" xfId="1421"/>
    <cellStyle name="Calculation 3 2 2 3 6" xfId="1422"/>
    <cellStyle name="Calculation 3 2 2 4" xfId="1423"/>
    <cellStyle name="Calculation 3 2 2 4 2" xfId="1424"/>
    <cellStyle name="Calculation 3 2 2 4 3" xfId="1425"/>
    <cellStyle name="Calculation 3 2 2 4 4" xfId="1426"/>
    <cellStyle name="Calculation 3 2 2 5" xfId="1427"/>
    <cellStyle name="Calculation 3 2 2 5 2" xfId="1428"/>
    <cellStyle name="Calculation 3 2 2 5 3" xfId="1429"/>
    <cellStyle name="Calculation 3 2 2 5 4" xfId="1430"/>
    <cellStyle name="Calculation 3 2 2 6" xfId="1431"/>
    <cellStyle name="Calculation 3 2 2 7" xfId="1432"/>
    <cellStyle name="Calculation 3 2 2 8" xfId="1433"/>
    <cellStyle name="Calculation 3 2 3" xfId="1434"/>
    <cellStyle name="Calculation 3 2 3 2" xfId="1435"/>
    <cellStyle name="Calculation 3 2 3 2 2" xfId="1436"/>
    <cellStyle name="Calculation 3 2 3 2 3" xfId="1437"/>
    <cellStyle name="Calculation 3 2 3 2 4" xfId="1438"/>
    <cellStyle name="Calculation 3 2 3 3" xfId="1439"/>
    <cellStyle name="Calculation 3 2 3 3 2" xfId="1440"/>
    <cellStyle name="Calculation 3 2 3 3 3" xfId="1441"/>
    <cellStyle name="Calculation 3 2 3 3 4" xfId="1442"/>
    <cellStyle name="Calculation 3 2 3 4" xfId="1443"/>
    <cellStyle name="Calculation 3 2 3 5" xfId="1444"/>
    <cellStyle name="Calculation 3 2 3 6" xfId="1445"/>
    <cellStyle name="Calculation 3 2 4" xfId="1446"/>
    <cellStyle name="Calculation 3 2 4 2" xfId="1447"/>
    <cellStyle name="Calculation 3 2 4 2 2" xfId="1448"/>
    <cellStyle name="Calculation 3 2 4 2 3" xfId="1449"/>
    <cellStyle name="Calculation 3 2 4 2 4" xfId="1450"/>
    <cellStyle name="Calculation 3 2 4 3" xfId="1451"/>
    <cellStyle name="Calculation 3 2 4 3 2" xfId="1452"/>
    <cellStyle name="Calculation 3 2 4 3 3" xfId="1453"/>
    <cellStyle name="Calculation 3 2 4 3 4" xfId="1454"/>
    <cellStyle name="Calculation 3 2 4 4" xfId="1455"/>
    <cellStyle name="Calculation 3 2 4 5" xfId="1456"/>
    <cellStyle name="Calculation 3 2 4 6" xfId="1457"/>
    <cellStyle name="Calculation 3 2 5" xfId="1458"/>
    <cellStyle name="Calculation 3 2 5 2" xfId="1459"/>
    <cellStyle name="Calculation 3 2 5 3" xfId="1460"/>
    <cellStyle name="Calculation 3 2 5 4" xfId="1461"/>
    <cellStyle name="Calculation 3 2 6" xfId="1462"/>
    <cellStyle name="Calculation 3 2 6 2" xfId="1463"/>
    <cellStyle name="Calculation 3 2 6 3" xfId="1464"/>
    <cellStyle name="Calculation 3 2 6 4" xfId="1465"/>
    <cellStyle name="Calculation 3 2 7" xfId="1466"/>
    <cellStyle name="Calculation 3 2 8" xfId="1467"/>
    <cellStyle name="Calculation 3 2 9" xfId="1468"/>
    <cellStyle name="Calculation 3 3" xfId="1469"/>
    <cellStyle name="Calculation 3 3 2" xfId="1470"/>
    <cellStyle name="Calculation 3 3 2 2" xfId="1471"/>
    <cellStyle name="Calculation 3 3 2 2 2" xfId="1472"/>
    <cellStyle name="Calculation 3 3 2 2 3" xfId="1473"/>
    <cellStyle name="Calculation 3 3 2 2 4" xfId="1474"/>
    <cellStyle name="Calculation 3 3 2 3" xfId="1475"/>
    <cellStyle name="Calculation 3 3 2 3 2" xfId="1476"/>
    <cellStyle name="Calculation 3 3 2 3 3" xfId="1477"/>
    <cellStyle name="Calculation 3 3 2 3 4" xfId="1478"/>
    <cellStyle name="Calculation 3 3 2 4" xfId="1479"/>
    <cellStyle name="Calculation 3 3 2 5" xfId="1480"/>
    <cellStyle name="Calculation 3 3 2 6" xfId="1481"/>
    <cellStyle name="Calculation 3 3 3" xfId="1482"/>
    <cellStyle name="Calculation 3 3 3 2" xfId="1483"/>
    <cellStyle name="Calculation 3 3 3 2 2" xfId="1484"/>
    <cellStyle name="Calculation 3 3 3 2 3" xfId="1485"/>
    <cellStyle name="Calculation 3 3 3 2 4" xfId="1486"/>
    <cellStyle name="Calculation 3 3 3 3" xfId="1487"/>
    <cellStyle name="Calculation 3 3 3 3 2" xfId="1488"/>
    <cellStyle name="Calculation 3 3 3 3 3" xfId="1489"/>
    <cellStyle name="Calculation 3 3 3 3 4" xfId="1490"/>
    <cellStyle name="Calculation 3 3 3 4" xfId="1491"/>
    <cellStyle name="Calculation 3 3 3 5" xfId="1492"/>
    <cellStyle name="Calculation 3 3 3 6" xfId="1493"/>
    <cellStyle name="Calculation 3 3 4" xfId="1494"/>
    <cellStyle name="Calculation 3 3 4 2" xfId="1495"/>
    <cellStyle name="Calculation 3 3 4 3" xfId="1496"/>
    <cellStyle name="Calculation 3 3 4 4" xfId="1497"/>
    <cellStyle name="Calculation 3 3 5" xfId="1498"/>
    <cellStyle name="Calculation 3 3 5 2" xfId="1499"/>
    <cellStyle name="Calculation 3 3 5 3" xfId="1500"/>
    <cellStyle name="Calculation 3 3 5 4" xfId="1501"/>
    <cellStyle name="Calculation 3 3 6" xfId="1502"/>
    <cellStyle name="Calculation 3 3 7" xfId="1503"/>
    <cellStyle name="Calculation 3 3 8" xfId="1504"/>
    <cellStyle name="Calculation 3 4" xfId="1505"/>
    <cellStyle name="Calculation 3 4 2" xfId="1506"/>
    <cellStyle name="Calculation 3 4 2 2" xfId="1507"/>
    <cellStyle name="Calculation 3 4 2 3" xfId="1508"/>
    <cellStyle name="Calculation 3 4 2 4" xfId="1509"/>
    <cellStyle name="Calculation 3 4 3" xfId="1510"/>
    <cellStyle name="Calculation 3 4 3 2" xfId="1511"/>
    <cellStyle name="Calculation 3 4 3 3" xfId="1512"/>
    <cellStyle name="Calculation 3 4 3 4" xfId="1513"/>
    <cellStyle name="Calculation 3 4 4" xfId="1514"/>
    <cellStyle name="Calculation 3 4 5" xfId="1515"/>
    <cellStyle name="Calculation 3 4 6" xfId="1516"/>
    <cellStyle name="Calculation 3 5" xfId="1517"/>
    <cellStyle name="Calculation 3 5 2" xfId="1518"/>
    <cellStyle name="Calculation 3 5 2 2" xfId="1519"/>
    <cellStyle name="Calculation 3 5 2 3" xfId="1520"/>
    <cellStyle name="Calculation 3 5 2 4" xfId="1521"/>
    <cellStyle name="Calculation 3 5 3" xfId="1522"/>
    <cellStyle name="Calculation 3 5 3 2" xfId="1523"/>
    <cellStyle name="Calculation 3 5 3 3" xfId="1524"/>
    <cellStyle name="Calculation 3 5 3 4" xfId="1525"/>
    <cellStyle name="Calculation 3 5 4" xfId="1526"/>
    <cellStyle name="Calculation 3 5 5" xfId="1527"/>
    <cellStyle name="Calculation 3 5 6" xfId="1528"/>
    <cellStyle name="Calculation 3 6" xfId="1529"/>
    <cellStyle name="Calculation 3 6 2" xfId="1530"/>
    <cellStyle name="Calculation 3 6 3" xfId="1531"/>
    <cellStyle name="Calculation 3 6 4" xfId="1532"/>
    <cellStyle name="Calculation 3 7" xfId="1533"/>
    <cellStyle name="Calculation 3 7 2" xfId="1534"/>
    <cellStyle name="Calculation 3 7 3" xfId="1535"/>
    <cellStyle name="Calculation 3 7 4" xfId="1536"/>
    <cellStyle name="Calculation 3 8" xfId="1537"/>
    <cellStyle name="Calculation 3 9" xfId="1538"/>
    <cellStyle name="Calculation 4" xfId="1539"/>
    <cellStyle name="Calculation 4 10" xfId="1540"/>
    <cellStyle name="Calculation 4 2" xfId="1541"/>
    <cellStyle name="Calculation 4 2 2" xfId="1542"/>
    <cellStyle name="Calculation 4 2 2 2" xfId="1543"/>
    <cellStyle name="Calculation 4 2 2 2 2" xfId="1544"/>
    <cellStyle name="Calculation 4 2 2 2 2 2" xfId="1545"/>
    <cellStyle name="Calculation 4 2 2 2 2 3" xfId="1546"/>
    <cellStyle name="Calculation 4 2 2 2 2 4" xfId="1547"/>
    <cellStyle name="Calculation 4 2 2 2 3" xfId="1548"/>
    <cellStyle name="Calculation 4 2 2 2 3 2" xfId="1549"/>
    <cellStyle name="Calculation 4 2 2 2 3 3" xfId="1550"/>
    <cellStyle name="Calculation 4 2 2 2 3 4" xfId="1551"/>
    <cellStyle name="Calculation 4 2 2 2 4" xfId="1552"/>
    <cellStyle name="Calculation 4 2 2 2 5" xfId="1553"/>
    <cellStyle name="Calculation 4 2 2 2 6" xfId="1554"/>
    <cellStyle name="Calculation 4 2 2 3" xfId="1555"/>
    <cellStyle name="Calculation 4 2 2 3 2" xfId="1556"/>
    <cellStyle name="Calculation 4 2 2 3 2 2" xfId="1557"/>
    <cellStyle name="Calculation 4 2 2 3 2 3" xfId="1558"/>
    <cellStyle name="Calculation 4 2 2 3 2 4" xfId="1559"/>
    <cellStyle name="Calculation 4 2 2 3 3" xfId="1560"/>
    <cellStyle name="Calculation 4 2 2 3 3 2" xfId="1561"/>
    <cellStyle name="Calculation 4 2 2 3 3 3" xfId="1562"/>
    <cellStyle name="Calculation 4 2 2 3 3 4" xfId="1563"/>
    <cellStyle name="Calculation 4 2 2 3 4" xfId="1564"/>
    <cellStyle name="Calculation 4 2 2 3 5" xfId="1565"/>
    <cellStyle name="Calculation 4 2 2 3 6" xfId="1566"/>
    <cellStyle name="Calculation 4 2 2 4" xfId="1567"/>
    <cellStyle name="Calculation 4 2 2 4 2" xfId="1568"/>
    <cellStyle name="Calculation 4 2 2 4 3" xfId="1569"/>
    <cellStyle name="Calculation 4 2 2 4 4" xfId="1570"/>
    <cellStyle name="Calculation 4 2 2 5" xfId="1571"/>
    <cellStyle name="Calculation 4 2 2 5 2" xfId="1572"/>
    <cellStyle name="Calculation 4 2 2 5 3" xfId="1573"/>
    <cellStyle name="Calculation 4 2 2 5 4" xfId="1574"/>
    <cellStyle name="Calculation 4 2 2 6" xfId="1575"/>
    <cellStyle name="Calculation 4 2 2 7" xfId="1576"/>
    <cellStyle name="Calculation 4 2 2 8" xfId="1577"/>
    <cellStyle name="Calculation 4 2 3" xfId="1578"/>
    <cellStyle name="Calculation 4 2 3 2" xfId="1579"/>
    <cellStyle name="Calculation 4 2 3 2 2" xfId="1580"/>
    <cellStyle name="Calculation 4 2 3 2 3" xfId="1581"/>
    <cellStyle name="Calculation 4 2 3 2 4" xfId="1582"/>
    <cellStyle name="Calculation 4 2 3 3" xfId="1583"/>
    <cellStyle name="Calculation 4 2 3 3 2" xfId="1584"/>
    <cellStyle name="Calculation 4 2 3 3 3" xfId="1585"/>
    <cellStyle name="Calculation 4 2 3 3 4" xfId="1586"/>
    <cellStyle name="Calculation 4 2 3 4" xfId="1587"/>
    <cellStyle name="Calculation 4 2 3 5" xfId="1588"/>
    <cellStyle name="Calculation 4 2 3 6" xfId="1589"/>
    <cellStyle name="Calculation 4 2 4" xfId="1590"/>
    <cellStyle name="Calculation 4 2 4 2" xfId="1591"/>
    <cellStyle name="Calculation 4 2 4 2 2" xfId="1592"/>
    <cellStyle name="Calculation 4 2 4 2 3" xfId="1593"/>
    <cellStyle name="Calculation 4 2 4 2 4" xfId="1594"/>
    <cellStyle name="Calculation 4 2 4 3" xfId="1595"/>
    <cellStyle name="Calculation 4 2 4 3 2" xfId="1596"/>
    <cellStyle name="Calculation 4 2 4 3 3" xfId="1597"/>
    <cellStyle name="Calculation 4 2 4 3 4" xfId="1598"/>
    <cellStyle name="Calculation 4 2 4 4" xfId="1599"/>
    <cellStyle name="Calculation 4 2 4 5" xfId="1600"/>
    <cellStyle name="Calculation 4 2 4 6" xfId="1601"/>
    <cellStyle name="Calculation 4 2 5" xfId="1602"/>
    <cellStyle name="Calculation 4 2 5 2" xfId="1603"/>
    <cellStyle name="Calculation 4 2 5 3" xfId="1604"/>
    <cellStyle name="Calculation 4 2 5 4" xfId="1605"/>
    <cellStyle name="Calculation 4 2 6" xfId="1606"/>
    <cellStyle name="Calculation 4 2 6 2" xfId="1607"/>
    <cellStyle name="Calculation 4 2 6 3" xfId="1608"/>
    <cellStyle name="Calculation 4 2 6 4" xfId="1609"/>
    <cellStyle name="Calculation 4 2 7" xfId="1610"/>
    <cellStyle name="Calculation 4 2 8" xfId="1611"/>
    <cellStyle name="Calculation 4 2 9" xfId="1612"/>
    <cellStyle name="Calculation 4 3" xfId="1613"/>
    <cellStyle name="Calculation 4 3 2" xfId="1614"/>
    <cellStyle name="Calculation 4 3 2 2" xfId="1615"/>
    <cellStyle name="Calculation 4 3 2 2 2" xfId="1616"/>
    <cellStyle name="Calculation 4 3 2 2 3" xfId="1617"/>
    <cellStyle name="Calculation 4 3 2 2 4" xfId="1618"/>
    <cellStyle name="Calculation 4 3 2 3" xfId="1619"/>
    <cellStyle name="Calculation 4 3 2 3 2" xfId="1620"/>
    <cellStyle name="Calculation 4 3 2 3 3" xfId="1621"/>
    <cellStyle name="Calculation 4 3 2 3 4" xfId="1622"/>
    <cellStyle name="Calculation 4 3 2 4" xfId="1623"/>
    <cellStyle name="Calculation 4 3 2 5" xfId="1624"/>
    <cellStyle name="Calculation 4 3 2 6" xfId="1625"/>
    <cellStyle name="Calculation 4 3 3" xfId="1626"/>
    <cellStyle name="Calculation 4 3 3 2" xfId="1627"/>
    <cellStyle name="Calculation 4 3 3 2 2" xfId="1628"/>
    <cellStyle name="Calculation 4 3 3 2 3" xfId="1629"/>
    <cellStyle name="Calculation 4 3 3 2 4" xfId="1630"/>
    <cellStyle name="Calculation 4 3 3 3" xfId="1631"/>
    <cellStyle name="Calculation 4 3 3 3 2" xfId="1632"/>
    <cellStyle name="Calculation 4 3 3 3 3" xfId="1633"/>
    <cellStyle name="Calculation 4 3 3 3 4" xfId="1634"/>
    <cellStyle name="Calculation 4 3 3 4" xfId="1635"/>
    <cellStyle name="Calculation 4 3 3 5" xfId="1636"/>
    <cellStyle name="Calculation 4 3 3 6" xfId="1637"/>
    <cellStyle name="Calculation 4 3 4" xfId="1638"/>
    <cellStyle name="Calculation 4 3 4 2" xfId="1639"/>
    <cellStyle name="Calculation 4 3 4 3" xfId="1640"/>
    <cellStyle name="Calculation 4 3 4 4" xfId="1641"/>
    <cellStyle name="Calculation 4 3 5" xfId="1642"/>
    <cellStyle name="Calculation 4 3 5 2" xfId="1643"/>
    <cellStyle name="Calculation 4 3 5 3" xfId="1644"/>
    <cellStyle name="Calculation 4 3 5 4" xfId="1645"/>
    <cellStyle name="Calculation 4 3 6" xfId="1646"/>
    <cellStyle name="Calculation 4 3 7" xfId="1647"/>
    <cellStyle name="Calculation 4 3 8" xfId="1648"/>
    <cellStyle name="Calculation 4 4" xfId="1649"/>
    <cellStyle name="Calculation 4 4 2" xfId="1650"/>
    <cellStyle name="Calculation 4 4 2 2" xfId="1651"/>
    <cellStyle name="Calculation 4 4 2 3" xfId="1652"/>
    <cellStyle name="Calculation 4 4 2 4" xfId="1653"/>
    <cellStyle name="Calculation 4 4 3" xfId="1654"/>
    <cellStyle name="Calculation 4 4 3 2" xfId="1655"/>
    <cellStyle name="Calculation 4 4 3 3" xfId="1656"/>
    <cellStyle name="Calculation 4 4 3 4" xfId="1657"/>
    <cellStyle name="Calculation 4 4 4" xfId="1658"/>
    <cellStyle name="Calculation 4 4 5" xfId="1659"/>
    <cellStyle name="Calculation 4 4 6" xfId="1660"/>
    <cellStyle name="Calculation 4 5" xfId="1661"/>
    <cellStyle name="Calculation 4 5 2" xfId="1662"/>
    <cellStyle name="Calculation 4 5 2 2" xfId="1663"/>
    <cellStyle name="Calculation 4 5 2 3" xfId="1664"/>
    <cellStyle name="Calculation 4 5 2 4" xfId="1665"/>
    <cellStyle name="Calculation 4 5 3" xfId="1666"/>
    <cellStyle name="Calculation 4 5 3 2" xfId="1667"/>
    <cellStyle name="Calculation 4 5 3 3" xfId="1668"/>
    <cellStyle name="Calculation 4 5 3 4" xfId="1669"/>
    <cellStyle name="Calculation 4 5 4" xfId="1670"/>
    <cellStyle name="Calculation 4 5 5" xfId="1671"/>
    <cellStyle name="Calculation 4 5 6" xfId="1672"/>
    <cellStyle name="Calculation 4 6" xfId="1673"/>
    <cellStyle name="Calculation 4 6 2" xfId="1674"/>
    <cellStyle name="Calculation 4 6 3" xfId="1675"/>
    <cellStyle name="Calculation 4 6 4" xfId="1676"/>
    <cellStyle name="Calculation 4 7" xfId="1677"/>
    <cellStyle name="Calculation 4 7 2" xfId="1678"/>
    <cellStyle name="Calculation 4 7 3" xfId="1679"/>
    <cellStyle name="Calculation 4 7 4" xfId="1680"/>
    <cellStyle name="Calculation 4 8" xfId="1681"/>
    <cellStyle name="Calculation 4 9" xfId="1682"/>
    <cellStyle name="Calculation 5" xfId="1683"/>
    <cellStyle name="Calculation 5 10" xfId="1684"/>
    <cellStyle name="Calculation 5 2" xfId="1685"/>
    <cellStyle name="Calculation 5 2 2" xfId="1686"/>
    <cellStyle name="Calculation 5 2 2 2" xfId="1687"/>
    <cellStyle name="Calculation 5 2 2 2 2" xfId="1688"/>
    <cellStyle name="Calculation 5 2 2 2 2 2" xfId="1689"/>
    <cellStyle name="Calculation 5 2 2 2 2 3" xfId="1690"/>
    <cellStyle name="Calculation 5 2 2 2 2 4" xfId="1691"/>
    <cellStyle name="Calculation 5 2 2 2 3" xfId="1692"/>
    <cellStyle name="Calculation 5 2 2 2 3 2" xfId="1693"/>
    <cellStyle name="Calculation 5 2 2 2 3 3" xfId="1694"/>
    <cellStyle name="Calculation 5 2 2 2 3 4" xfId="1695"/>
    <cellStyle name="Calculation 5 2 2 2 4" xfId="1696"/>
    <cellStyle name="Calculation 5 2 2 2 5" xfId="1697"/>
    <cellStyle name="Calculation 5 2 2 2 6" xfId="1698"/>
    <cellStyle name="Calculation 5 2 2 3" xfId="1699"/>
    <cellStyle name="Calculation 5 2 2 3 2" xfId="1700"/>
    <cellStyle name="Calculation 5 2 2 3 2 2" xfId="1701"/>
    <cellStyle name="Calculation 5 2 2 3 2 3" xfId="1702"/>
    <cellStyle name="Calculation 5 2 2 3 2 4" xfId="1703"/>
    <cellStyle name="Calculation 5 2 2 3 3" xfId="1704"/>
    <cellStyle name="Calculation 5 2 2 3 3 2" xfId="1705"/>
    <cellStyle name="Calculation 5 2 2 3 3 3" xfId="1706"/>
    <cellStyle name="Calculation 5 2 2 3 3 4" xfId="1707"/>
    <cellStyle name="Calculation 5 2 2 3 4" xfId="1708"/>
    <cellStyle name="Calculation 5 2 2 3 5" xfId="1709"/>
    <cellStyle name="Calculation 5 2 2 3 6" xfId="1710"/>
    <cellStyle name="Calculation 5 2 2 4" xfId="1711"/>
    <cellStyle name="Calculation 5 2 2 4 2" xfId="1712"/>
    <cellStyle name="Calculation 5 2 2 4 3" xfId="1713"/>
    <cellStyle name="Calculation 5 2 2 4 4" xfId="1714"/>
    <cellStyle name="Calculation 5 2 2 5" xfId="1715"/>
    <cellStyle name="Calculation 5 2 2 5 2" xfId="1716"/>
    <cellStyle name="Calculation 5 2 2 5 3" xfId="1717"/>
    <cellStyle name="Calculation 5 2 2 5 4" xfId="1718"/>
    <cellStyle name="Calculation 5 2 2 6" xfId="1719"/>
    <cellStyle name="Calculation 5 2 2 7" xfId="1720"/>
    <cellStyle name="Calculation 5 2 2 8" xfId="1721"/>
    <cellStyle name="Calculation 5 2 3" xfId="1722"/>
    <cellStyle name="Calculation 5 2 3 2" xfId="1723"/>
    <cellStyle name="Calculation 5 2 3 2 2" xfId="1724"/>
    <cellStyle name="Calculation 5 2 3 2 3" xfId="1725"/>
    <cellStyle name="Calculation 5 2 3 2 4" xfId="1726"/>
    <cellStyle name="Calculation 5 2 3 3" xfId="1727"/>
    <cellStyle name="Calculation 5 2 3 3 2" xfId="1728"/>
    <cellStyle name="Calculation 5 2 3 3 3" xfId="1729"/>
    <cellStyle name="Calculation 5 2 3 3 4" xfId="1730"/>
    <cellStyle name="Calculation 5 2 3 4" xfId="1731"/>
    <cellStyle name="Calculation 5 2 3 5" xfId="1732"/>
    <cellStyle name="Calculation 5 2 3 6" xfId="1733"/>
    <cellStyle name="Calculation 5 2 4" xfId="1734"/>
    <cellStyle name="Calculation 5 2 4 2" xfId="1735"/>
    <cellStyle name="Calculation 5 2 4 2 2" xfId="1736"/>
    <cellStyle name="Calculation 5 2 4 2 3" xfId="1737"/>
    <cellStyle name="Calculation 5 2 4 2 4" xfId="1738"/>
    <cellStyle name="Calculation 5 2 4 3" xfId="1739"/>
    <cellStyle name="Calculation 5 2 4 3 2" xfId="1740"/>
    <cellStyle name="Calculation 5 2 4 3 3" xfId="1741"/>
    <cellStyle name="Calculation 5 2 4 3 4" xfId="1742"/>
    <cellStyle name="Calculation 5 2 4 4" xfId="1743"/>
    <cellStyle name="Calculation 5 2 4 5" xfId="1744"/>
    <cellStyle name="Calculation 5 2 4 6" xfId="1745"/>
    <cellStyle name="Calculation 5 2 5" xfId="1746"/>
    <cellStyle name="Calculation 5 2 5 2" xfId="1747"/>
    <cellStyle name="Calculation 5 2 5 3" xfId="1748"/>
    <cellStyle name="Calculation 5 2 5 4" xfId="1749"/>
    <cellStyle name="Calculation 5 2 6" xfId="1750"/>
    <cellStyle name="Calculation 5 2 6 2" xfId="1751"/>
    <cellStyle name="Calculation 5 2 6 3" xfId="1752"/>
    <cellStyle name="Calculation 5 2 6 4" xfId="1753"/>
    <cellStyle name="Calculation 5 2 7" xfId="1754"/>
    <cellStyle name="Calculation 5 2 8" xfId="1755"/>
    <cellStyle name="Calculation 5 2 9" xfId="1756"/>
    <cellStyle name="Calculation 5 3" xfId="1757"/>
    <cellStyle name="Calculation 5 3 2" xfId="1758"/>
    <cellStyle name="Calculation 5 3 2 2" xfId="1759"/>
    <cellStyle name="Calculation 5 3 2 2 2" xfId="1760"/>
    <cellStyle name="Calculation 5 3 2 2 3" xfId="1761"/>
    <cellStyle name="Calculation 5 3 2 2 4" xfId="1762"/>
    <cellStyle name="Calculation 5 3 2 3" xfId="1763"/>
    <cellStyle name="Calculation 5 3 2 3 2" xfId="1764"/>
    <cellStyle name="Calculation 5 3 2 3 3" xfId="1765"/>
    <cellStyle name="Calculation 5 3 2 3 4" xfId="1766"/>
    <cellStyle name="Calculation 5 3 2 4" xfId="1767"/>
    <cellStyle name="Calculation 5 3 2 5" xfId="1768"/>
    <cellStyle name="Calculation 5 3 2 6" xfId="1769"/>
    <cellStyle name="Calculation 5 3 3" xfId="1770"/>
    <cellStyle name="Calculation 5 3 3 2" xfId="1771"/>
    <cellStyle name="Calculation 5 3 3 2 2" xfId="1772"/>
    <cellStyle name="Calculation 5 3 3 2 3" xfId="1773"/>
    <cellStyle name="Calculation 5 3 3 2 4" xfId="1774"/>
    <cellStyle name="Calculation 5 3 3 3" xfId="1775"/>
    <cellStyle name="Calculation 5 3 3 3 2" xfId="1776"/>
    <cellStyle name="Calculation 5 3 3 3 3" xfId="1777"/>
    <cellStyle name="Calculation 5 3 3 3 4" xfId="1778"/>
    <cellStyle name="Calculation 5 3 3 4" xfId="1779"/>
    <cellStyle name="Calculation 5 3 3 5" xfId="1780"/>
    <cellStyle name="Calculation 5 3 3 6" xfId="1781"/>
    <cellStyle name="Calculation 5 3 4" xfId="1782"/>
    <cellStyle name="Calculation 5 3 4 2" xfId="1783"/>
    <cellStyle name="Calculation 5 3 4 3" xfId="1784"/>
    <cellStyle name="Calculation 5 3 4 4" xfId="1785"/>
    <cellStyle name="Calculation 5 3 5" xfId="1786"/>
    <cellStyle name="Calculation 5 3 5 2" xfId="1787"/>
    <cellStyle name="Calculation 5 3 5 3" xfId="1788"/>
    <cellStyle name="Calculation 5 3 5 4" xfId="1789"/>
    <cellStyle name="Calculation 5 3 6" xfId="1790"/>
    <cellStyle name="Calculation 5 3 7" xfId="1791"/>
    <cellStyle name="Calculation 5 3 8" xfId="1792"/>
    <cellStyle name="Calculation 5 4" xfId="1793"/>
    <cellStyle name="Calculation 5 4 2" xfId="1794"/>
    <cellStyle name="Calculation 5 4 2 2" xfId="1795"/>
    <cellStyle name="Calculation 5 4 2 3" xfId="1796"/>
    <cellStyle name="Calculation 5 4 2 4" xfId="1797"/>
    <cellStyle name="Calculation 5 4 3" xfId="1798"/>
    <cellStyle name="Calculation 5 4 3 2" xfId="1799"/>
    <cellStyle name="Calculation 5 4 3 3" xfId="1800"/>
    <cellStyle name="Calculation 5 4 3 4" xfId="1801"/>
    <cellStyle name="Calculation 5 4 4" xfId="1802"/>
    <cellStyle name="Calculation 5 4 5" xfId="1803"/>
    <cellStyle name="Calculation 5 4 6" xfId="1804"/>
    <cellStyle name="Calculation 5 5" xfId="1805"/>
    <cellStyle name="Calculation 5 5 2" xfId="1806"/>
    <cellStyle name="Calculation 5 5 2 2" xfId="1807"/>
    <cellStyle name="Calculation 5 5 2 3" xfId="1808"/>
    <cellStyle name="Calculation 5 5 2 4" xfId="1809"/>
    <cellStyle name="Calculation 5 5 3" xfId="1810"/>
    <cellStyle name="Calculation 5 5 3 2" xfId="1811"/>
    <cellStyle name="Calculation 5 5 3 3" xfId="1812"/>
    <cellStyle name="Calculation 5 5 3 4" xfId="1813"/>
    <cellStyle name="Calculation 5 5 4" xfId="1814"/>
    <cellStyle name="Calculation 5 5 5" xfId="1815"/>
    <cellStyle name="Calculation 5 5 6" xfId="1816"/>
    <cellStyle name="Calculation 5 6" xfId="1817"/>
    <cellStyle name="Calculation 5 6 2" xfId="1818"/>
    <cellStyle name="Calculation 5 6 3" xfId="1819"/>
    <cellStyle name="Calculation 5 6 4" xfId="1820"/>
    <cellStyle name="Calculation 5 7" xfId="1821"/>
    <cellStyle name="Calculation 5 7 2" xfId="1822"/>
    <cellStyle name="Calculation 5 7 3" xfId="1823"/>
    <cellStyle name="Calculation 5 7 4" xfId="1824"/>
    <cellStyle name="Calculation 5 8" xfId="1825"/>
    <cellStyle name="Calculation 5 9" xfId="1826"/>
    <cellStyle name="Calculation 6" xfId="1827"/>
    <cellStyle name="Calculation 6 10" xfId="1828"/>
    <cellStyle name="Calculation 6 2" xfId="1829"/>
    <cellStyle name="Calculation 6 2 2" xfId="1830"/>
    <cellStyle name="Calculation 6 2 2 2" xfId="1831"/>
    <cellStyle name="Calculation 6 2 2 2 2" xfId="1832"/>
    <cellStyle name="Calculation 6 2 2 2 2 2" xfId="1833"/>
    <cellStyle name="Calculation 6 2 2 2 2 3" xfId="1834"/>
    <cellStyle name="Calculation 6 2 2 2 2 4" xfId="1835"/>
    <cellStyle name="Calculation 6 2 2 2 3" xfId="1836"/>
    <cellStyle name="Calculation 6 2 2 2 3 2" xfId="1837"/>
    <cellStyle name="Calculation 6 2 2 2 3 3" xfId="1838"/>
    <cellStyle name="Calculation 6 2 2 2 3 4" xfId="1839"/>
    <cellStyle name="Calculation 6 2 2 2 4" xfId="1840"/>
    <cellStyle name="Calculation 6 2 2 2 5" xfId="1841"/>
    <cellStyle name="Calculation 6 2 2 2 6" xfId="1842"/>
    <cellStyle name="Calculation 6 2 2 3" xfId="1843"/>
    <cellStyle name="Calculation 6 2 2 3 2" xfId="1844"/>
    <cellStyle name="Calculation 6 2 2 3 2 2" xfId="1845"/>
    <cellStyle name="Calculation 6 2 2 3 2 3" xfId="1846"/>
    <cellStyle name="Calculation 6 2 2 3 2 4" xfId="1847"/>
    <cellStyle name="Calculation 6 2 2 3 3" xfId="1848"/>
    <cellStyle name="Calculation 6 2 2 3 3 2" xfId="1849"/>
    <cellStyle name="Calculation 6 2 2 3 3 3" xfId="1850"/>
    <cellStyle name="Calculation 6 2 2 3 3 4" xfId="1851"/>
    <cellStyle name="Calculation 6 2 2 3 4" xfId="1852"/>
    <cellStyle name="Calculation 6 2 2 3 5" xfId="1853"/>
    <cellStyle name="Calculation 6 2 2 3 6" xfId="1854"/>
    <cellStyle name="Calculation 6 2 2 4" xfId="1855"/>
    <cellStyle name="Calculation 6 2 2 4 2" xfId="1856"/>
    <cellStyle name="Calculation 6 2 2 4 3" xfId="1857"/>
    <cellStyle name="Calculation 6 2 2 4 4" xfId="1858"/>
    <cellStyle name="Calculation 6 2 2 5" xfId="1859"/>
    <cellStyle name="Calculation 6 2 2 5 2" xfId="1860"/>
    <cellStyle name="Calculation 6 2 2 5 3" xfId="1861"/>
    <cellStyle name="Calculation 6 2 2 5 4" xfId="1862"/>
    <cellStyle name="Calculation 6 2 2 6" xfId="1863"/>
    <cellStyle name="Calculation 6 2 2 7" xfId="1864"/>
    <cellStyle name="Calculation 6 2 2 8" xfId="1865"/>
    <cellStyle name="Calculation 6 2 3" xfId="1866"/>
    <cellStyle name="Calculation 6 2 3 2" xfId="1867"/>
    <cellStyle name="Calculation 6 2 3 2 2" xfId="1868"/>
    <cellStyle name="Calculation 6 2 3 2 3" xfId="1869"/>
    <cellStyle name="Calculation 6 2 3 2 4" xfId="1870"/>
    <cellStyle name="Calculation 6 2 3 3" xfId="1871"/>
    <cellStyle name="Calculation 6 2 3 3 2" xfId="1872"/>
    <cellStyle name="Calculation 6 2 3 3 3" xfId="1873"/>
    <cellStyle name="Calculation 6 2 3 3 4" xfId="1874"/>
    <cellStyle name="Calculation 6 2 3 4" xfId="1875"/>
    <cellStyle name="Calculation 6 2 3 5" xfId="1876"/>
    <cellStyle name="Calculation 6 2 3 6" xfId="1877"/>
    <cellStyle name="Calculation 6 2 4" xfId="1878"/>
    <cellStyle name="Calculation 6 2 4 2" xfId="1879"/>
    <cellStyle name="Calculation 6 2 4 2 2" xfId="1880"/>
    <cellStyle name="Calculation 6 2 4 2 3" xfId="1881"/>
    <cellStyle name="Calculation 6 2 4 2 4" xfId="1882"/>
    <cellStyle name="Calculation 6 2 4 3" xfId="1883"/>
    <cellStyle name="Calculation 6 2 4 3 2" xfId="1884"/>
    <cellStyle name="Calculation 6 2 4 3 3" xfId="1885"/>
    <cellStyle name="Calculation 6 2 4 3 4" xfId="1886"/>
    <cellStyle name="Calculation 6 2 4 4" xfId="1887"/>
    <cellStyle name="Calculation 6 2 4 5" xfId="1888"/>
    <cellStyle name="Calculation 6 2 4 6" xfId="1889"/>
    <cellStyle name="Calculation 6 2 5" xfId="1890"/>
    <cellStyle name="Calculation 6 2 5 2" xfId="1891"/>
    <cellStyle name="Calculation 6 2 5 3" xfId="1892"/>
    <cellStyle name="Calculation 6 2 5 4" xfId="1893"/>
    <cellStyle name="Calculation 6 2 6" xfId="1894"/>
    <cellStyle name="Calculation 6 2 6 2" xfId="1895"/>
    <cellStyle name="Calculation 6 2 6 3" xfId="1896"/>
    <cellStyle name="Calculation 6 2 6 4" xfId="1897"/>
    <cellStyle name="Calculation 6 2 7" xfId="1898"/>
    <cellStyle name="Calculation 6 2 8" xfId="1899"/>
    <cellStyle name="Calculation 6 2 9" xfId="1900"/>
    <cellStyle name="Calculation 6 3" xfId="1901"/>
    <cellStyle name="Calculation 6 3 2" xfId="1902"/>
    <cellStyle name="Calculation 6 3 2 2" xfId="1903"/>
    <cellStyle name="Calculation 6 3 2 2 2" xfId="1904"/>
    <cellStyle name="Calculation 6 3 2 2 3" xfId="1905"/>
    <cellStyle name="Calculation 6 3 2 2 4" xfId="1906"/>
    <cellStyle name="Calculation 6 3 2 3" xfId="1907"/>
    <cellStyle name="Calculation 6 3 2 3 2" xfId="1908"/>
    <cellStyle name="Calculation 6 3 2 3 3" xfId="1909"/>
    <cellStyle name="Calculation 6 3 2 3 4" xfId="1910"/>
    <cellStyle name="Calculation 6 3 2 4" xfId="1911"/>
    <cellStyle name="Calculation 6 3 2 5" xfId="1912"/>
    <cellStyle name="Calculation 6 3 2 6" xfId="1913"/>
    <cellStyle name="Calculation 6 3 3" xfId="1914"/>
    <cellStyle name="Calculation 6 3 3 2" xfId="1915"/>
    <cellStyle name="Calculation 6 3 3 2 2" xfId="1916"/>
    <cellStyle name="Calculation 6 3 3 2 3" xfId="1917"/>
    <cellStyle name="Calculation 6 3 3 2 4" xfId="1918"/>
    <cellStyle name="Calculation 6 3 3 3" xfId="1919"/>
    <cellStyle name="Calculation 6 3 3 3 2" xfId="1920"/>
    <cellStyle name="Calculation 6 3 3 3 3" xfId="1921"/>
    <cellStyle name="Calculation 6 3 3 3 4" xfId="1922"/>
    <cellStyle name="Calculation 6 3 3 4" xfId="1923"/>
    <cellStyle name="Calculation 6 3 3 5" xfId="1924"/>
    <cellStyle name="Calculation 6 3 3 6" xfId="1925"/>
    <cellStyle name="Calculation 6 3 4" xfId="1926"/>
    <cellStyle name="Calculation 6 3 4 2" xfId="1927"/>
    <cellStyle name="Calculation 6 3 4 3" xfId="1928"/>
    <cellStyle name="Calculation 6 3 4 4" xfId="1929"/>
    <cellStyle name="Calculation 6 3 5" xfId="1930"/>
    <cellStyle name="Calculation 6 3 5 2" xfId="1931"/>
    <cellStyle name="Calculation 6 3 5 3" xfId="1932"/>
    <cellStyle name="Calculation 6 3 5 4" xfId="1933"/>
    <cellStyle name="Calculation 6 3 6" xfId="1934"/>
    <cellStyle name="Calculation 6 3 7" xfId="1935"/>
    <cellStyle name="Calculation 6 3 8" xfId="1936"/>
    <cellStyle name="Calculation 6 4" xfId="1937"/>
    <cellStyle name="Calculation 6 4 2" xfId="1938"/>
    <cellStyle name="Calculation 6 4 2 2" xfId="1939"/>
    <cellStyle name="Calculation 6 4 2 3" xfId="1940"/>
    <cellStyle name="Calculation 6 4 2 4" xfId="1941"/>
    <cellStyle name="Calculation 6 4 3" xfId="1942"/>
    <cellStyle name="Calculation 6 4 3 2" xfId="1943"/>
    <cellStyle name="Calculation 6 4 3 3" xfId="1944"/>
    <cellStyle name="Calculation 6 4 3 4" xfId="1945"/>
    <cellStyle name="Calculation 6 4 4" xfId="1946"/>
    <cellStyle name="Calculation 6 4 5" xfId="1947"/>
    <cellStyle name="Calculation 6 4 6" xfId="1948"/>
    <cellStyle name="Calculation 6 5" xfId="1949"/>
    <cellStyle name="Calculation 6 5 2" xfId="1950"/>
    <cellStyle name="Calculation 6 5 2 2" xfId="1951"/>
    <cellStyle name="Calculation 6 5 2 3" xfId="1952"/>
    <cellStyle name="Calculation 6 5 2 4" xfId="1953"/>
    <cellStyle name="Calculation 6 5 3" xfId="1954"/>
    <cellStyle name="Calculation 6 5 3 2" xfId="1955"/>
    <cellStyle name="Calculation 6 5 3 3" xfId="1956"/>
    <cellStyle name="Calculation 6 5 3 4" xfId="1957"/>
    <cellStyle name="Calculation 6 5 4" xfId="1958"/>
    <cellStyle name="Calculation 6 5 5" xfId="1959"/>
    <cellStyle name="Calculation 6 5 6" xfId="1960"/>
    <cellStyle name="Calculation 6 6" xfId="1961"/>
    <cellStyle name="Calculation 6 6 2" xfId="1962"/>
    <cellStyle name="Calculation 6 6 3" xfId="1963"/>
    <cellStyle name="Calculation 6 6 4" xfId="1964"/>
    <cellStyle name="Calculation 6 7" xfId="1965"/>
    <cellStyle name="Calculation 6 7 2" xfId="1966"/>
    <cellStyle name="Calculation 6 7 3" xfId="1967"/>
    <cellStyle name="Calculation 6 7 4" xfId="1968"/>
    <cellStyle name="Calculation 6 8" xfId="1969"/>
    <cellStyle name="Calculation 6 9" xfId="1970"/>
    <cellStyle name="Calculation 7" xfId="1971"/>
    <cellStyle name="Calculation 7 2" xfId="1972"/>
    <cellStyle name="Calculation 7 2 2" xfId="1973"/>
    <cellStyle name="Calculation 7 2 2 2" xfId="1974"/>
    <cellStyle name="Calculation 7 2 2 2 2" xfId="1975"/>
    <cellStyle name="Calculation 7 2 2 2 3" xfId="1976"/>
    <cellStyle name="Calculation 7 2 2 2 4" xfId="1977"/>
    <cellStyle name="Calculation 7 2 2 3" xfId="1978"/>
    <cellStyle name="Calculation 7 2 2 3 2" xfId="1979"/>
    <cellStyle name="Calculation 7 2 2 3 3" xfId="1980"/>
    <cellStyle name="Calculation 7 2 2 3 4" xfId="1981"/>
    <cellStyle name="Calculation 7 2 2 4" xfId="1982"/>
    <cellStyle name="Calculation 7 2 2 5" xfId="1983"/>
    <cellStyle name="Calculation 7 2 2 6" xfId="1984"/>
    <cellStyle name="Calculation 7 2 3" xfId="1985"/>
    <cellStyle name="Calculation 7 2 3 2" xfId="1986"/>
    <cellStyle name="Calculation 7 2 3 2 2" xfId="1987"/>
    <cellStyle name="Calculation 7 2 3 2 3" xfId="1988"/>
    <cellStyle name="Calculation 7 2 3 2 4" xfId="1989"/>
    <cellStyle name="Calculation 7 2 3 3" xfId="1990"/>
    <cellStyle name="Calculation 7 2 3 3 2" xfId="1991"/>
    <cellStyle name="Calculation 7 2 3 3 3" xfId="1992"/>
    <cellStyle name="Calculation 7 2 3 3 4" xfId="1993"/>
    <cellStyle name="Calculation 7 2 3 4" xfId="1994"/>
    <cellStyle name="Calculation 7 2 3 5" xfId="1995"/>
    <cellStyle name="Calculation 7 2 3 6" xfId="1996"/>
    <cellStyle name="Calculation 7 2 4" xfId="1997"/>
    <cellStyle name="Calculation 7 2 4 2" xfId="1998"/>
    <cellStyle name="Calculation 7 2 4 3" xfId="1999"/>
    <cellStyle name="Calculation 7 2 4 4" xfId="2000"/>
    <cellStyle name="Calculation 7 2 5" xfId="2001"/>
    <cellStyle name="Calculation 7 2 5 2" xfId="2002"/>
    <cellStyle name="Calculation 7 2 5 3" xfId="2003"/>
    <cellStyle name="Calculation 7 2 5 4" xfId="2004"/>
    <cellStyle name="Calculation 7 2 6" xfId="2005"/>
    <cellStyle name="Calculation 7 2 7" xfId="2006"/>
    <cellStyle name="Calculation 7 2 8" xfId="2007"/>
    <cellStyle name="Calculation 7 3" xfId="2008"/>
    <cellStyle name="Calculation 7 3 2" xfId="2009"/>
    <cellStyle name="Calculation 7 3 2 2" xfId="2010"/>
    <cellStyle name="Calculation 7 3 2 3" xfId="2011"/>
    <cellStyle name="Calculation 7 3 2 4" xfId="2012"/>
    <cellStyle name="Calculation 7 3 3" xfId="2013"/>
    <cellStyle name="Calculation 7 3 3 2" xfId="2014"/>
    <cellStyle name="Calculation 7 3 3 3" xfId="2015"/>
    <cellStyle name="Calculation 7 3 3 4" xfId="2016"/>
    <cellStyle name="Calculation 7 3 4" xfId="2017"/>
    <cellStyle name="Calculation 7 3 5" xfId="2018"/>
    <cellStyle name="Calculation 7 3 6" xfId="2019"/>
    <cellStyle name="Calculation 7 4" xfId="2020"/>
    <cellStyle name="Calculation 7 4 2" xfId="2021"/>
    <cellStyle name="Calculation 7 4 2 2" xfId="2022"/>
    <cellStyle name="Calculation 7 4 2 3" xfId="2023"/>
    <cellStyle name="Calculation 7 4 2 4" xfId="2024"/>
    <cellStyle name="Calculation 7 4 3" xfId="2025"/>
    <cellStyle name="Calculation 7 4 3 2" xfId="2026"/>
    <cellStyle name="Calculation 7 4 3 3" xfId="2027"/>
    <cellStyle name="Calculation 7 4 3 4" xfId="2028"/>
    <cellStyle name="Calculation 7 4 4" xfId="2029"/>
    <cellStyle name="Calculation 7 4 5" xfId="2030"/>
    <cellStyle name="Calculation 7 4 6" xfId="2031"/>
    <cellStyle name="Calculation 7 5" xfId="2032"/>
    <cellStyle name="Calculation 7 5 2" xfId="2033"/>
    <cellStyle name="Calculation 7 5 3" xfId="2034"/>
    <cellStyle name="Calculation 7 5 4" xfId="2035"/>
    <cellStyle name="Calculation 7 6" xfId="2036"/>
    <cellStyle name="Calculation 7 6 2" xfId="2037"/>
    <cellStyle name="Calculation 7 6 3" xfId="2038"/>
    <cellStyle name="Calculation 7 6 4" xfId="2039"/>
    <cellStyle name="Calculation 7 7" xfId="2040"/>
    <cellStyle name="Calculation 7 8" xfId="2041"/>
    <cellStyle name="Calculation 7 9" xfId="2042"/>
    <cellStyle name="Calculation 8" xfId="2043"/>
    <cellStyle name="Calculation 8 2" xfId="2044"/>
    <cellStyle name="Calculation 8 2 2" xfId="2045"/>
    <cellStyle name="Calculation 8 2 2 2" xfId="2046"/>
    <cellStyle name="Calculation 8 2 2 3" xfId="2047"/>
    <cellStyle name="Calculation 8 2 2 4" xfId="2048"/>
    <cellStyle name="Calculation 8 2 3" xfId="2049"/>
    <cellStyle name="Calculation 8 2 3 2" xfId="2050"/>
    <cellStyle name="Calculation 8 2 3 3" xfId="2051"/>
    <cellStyle name="Calculation 8 2 3 4" xfId="2052"/>
    <cellStyle name="Calculation 8 2 4" xfId="2053"/>
    <cellStyle name="Calculation 8 2 5" xfId="2054"/>
    <cellStyle name="Calculation 8 2 6" xfId="2055"/>
    <cellStyle name="Calculation 8 3" xfId="2056"/>
    <cellStyle name="Calculation 8 3 2" xfId="2057"/>
    <cellStyle name="Calculation 8 3 2 2" xfId="2058"/>
    <cellStyle name="Calculation 8 3 2 3" xfId="2059"/>
    <cellStyle name="Calculation 8 3 2 4" xfId="2060"/>
    <cellStyle name="Calculation 8 3 3" xfId="2061"/>
    <cellStyle name="Calculation 8 3 3 2" xfId="2062"/>
    <cellStyle name="Calculation 8 3 3 3" xfId="2063"/>
    <cellStyle name="Calculation 8 3 3 4" xfId="2064"/>
    <cellStyle name="Calculation 8 3 4" xfId="2065"/>
    <cellStyle name="Calculation 8 3 5" xfId="2066"/>
    <cellStyle name="Calculation 8 3 6" xfId="2067"/>
    <cellStyle name="Calculation 8 4" xfId="2068"/>
    <cellStyle name="Calculation 8 4 2" xfId="2069"/>
    <cellStyle name="Calculation 8 4 3" xfId="2070"/>
    <cellStyle name="Calculation 8 4 4" xfId="2071"/>
    <cellStyle name="Calculation 8 5" xfId="2072"/>
    <cellStyle name="Calculation 8 5 2" xfId="2073"/>
    <cellStyle name="Calculation 8 5 3" xfId="2074"/>
    <cellStyle name="Calculation 8 5 4" xfId="2075"/>
    <cellStyle name="Calculation 8 6" xfId="2076"/>
    <cellStyle name="Calculation 8 7" xfId="2077"/>
    <cellStyle name="Calculation 8 8" xfId="2078"/>
    <cellStyle name="Calculation 9" xfId="2079"/>
    <cellStyle name="Calculation 9 2" xfId="2080"/>
    <cellStyle name="Calculation 9 2 2" xfId="2081"/>
    <cellStyle name="Calculation 9 2 3" xfId="2082"/>
    <cellStyle name="Calculation 9 2 4" xfId="2083"/>
    <cellStyle name="Calculation 9 3" xfId="2084"/>
    <cellStyle name="Calculation 9 3 2" xfId="2085"/>
    <cellStyle name="Calculation 9 3 3" xfId="2086"/>
    <cellStyle name="Calculation 9 3 4" xfId="2087"/>
    <cellStyle name="Calculation 9 4" xfId="2088"/>
    <cellStyle name="Calculation 9 5" xfId="2089"/>
    <cellStyle name="Calculation 9 6" xfId="2090"/>
    <cellStyle name="Celkem 2" xfId="2091"/>
    <cellStyle name="Celkem 2 10" xfId="2092"/>
    <cellStyle name="Celkem 2 10 2" xfId="2093"/>
    <cellStyle name="Celkem 2 10 2 2" xfId="2094"/>
    <cellStyle name="Celkem 2 10 2 3" xfId="2095"/>
    <cellStyle name="Celkem 2 10 2 4" xfId="2096"/>
    <cellStyle name="Celkem 2 10 3" xfId="2097"/>
    <cellStyle name="Celkem 2 10 3 2" xfId="2098"/>
    <cellStyle name="Celkem 2 10 3 3" xfId="2099"/>
    <cellStyle name="Celkem 2 10 3 4" xfId="2100"/>
    <cellStyle name="Celkem 2 10 4" xfId="2101"/>
    <cellStyle name="Celkem 2 10 5" xfId="2102"/>
    <cellStyle name="Celkem 2 10 6" xfId="2103"/>
    <cellStyle name="Celkem 2 11" xfId="2104"/>
    <cellStyle name="Celkem 2 11 2" xfId="2105"/>
    <cellStyle name="Celkem 2 11 3" xfId="2106"/>
    <cellStyle name="Celkem 2 11 4" xfId="2107"/>
    <cellStyle name="Celkem 2 12" xfId="2108"/>
    <cellStyle name="Celkem 2 12 2" xfId="2109"/>
    <cellStyle name="Celkem 2 12 3" xfId="2110"/>
    <cellStyle name="Celkem 2 12 4" xfId="2111"/>
    <cellStyle name="Celkem 2 13" xfId="2112"/>
    <cellStyle name="Celkem 2 14" xfId="2113"/>
    <cellStyle name="Celkem 2 15" xfId="2114"/>
    <cellStyle name="Celkem 2 2" xfId="2115"/>
    <cellStyle name="Celkem 2 2 10" xfId="2116"/>
    <cellStyle name="Celkem 2 2 2" xfId="2117"/>
    <cellStyle name="Celkem 2 2 2 2" xfId="2118"/>
    <cellStyle name="Celkem 2 2 2 2 2" xfId="2119"/>
    <cellStyle name="Celkem 2 2 2 2 2 2" xfId="2120"/>
    <cellStyle name="Celkem 2 2 2 2 2 2 2" xfId="2121"/>
    <cellStyle name="Celkem 2 2 2 2 2 2 3" xfId="2122"/>
    <cellStyle name="Celkem 2 2 2 2 2 2 4" xfId="2123"/>
    <cellStyle name="Celkem 2 2 2 2 2 3" xfId="2124"/>
    <cellStyle name="Celkem 2 2 2 2 2 3 2" xfId="2125"/>
    <cellStyle name="Celkem 2 2 2 2 2 3 3" xfId="2126"/>
    <cellStyle name="Celkem 2 2 2 2 2 3 4" xfId="2127"/>
    <cellStyle name="Celkem 2 2 2 2 2 4" xfId="2128"/>
    <cellStyle name="Celkem 2 2 2 2 2 5" xfId="2129"/>
    <cellStyle name="Celkem 2 2 2 2 2 6" xfId="2130"/>
    <cellStyle name="Celkem 2 2 2 2 3" xfId="2131"/>
    <cellStyle name="Celkem 2 2 2 2 3 2" xfId="2132"/>
    <cellStyle name="Celkem 2 2 2 2 3 2 2" xfId="2133"/>
    <cellStyle name="Celkem 2 2 2 2 3 2 3" xfId="2134"/>
    <cellStyle name="Celkem 2 2 2 2 3 2 4" xfId="2135"/>
    <cellStyle name="Celkem 2 2 2 2 3 3" xfId="2136"/>
    <cellStyle name="Celkem 2 2 2 2 3 3 2" xfId="2137"/>
    <cellStyle name="Celkem 2 2 2 2 3 3 3" xfId="2138"/>
    <cellStyle name="Celkem 2 2 2 2 3 3 4" xfId="2139"/>
    <cellStyle name="Celkem 2 2 2 2 3 4" xfId="2140"/>
    <cellStyle name="Celkem 2 2 2 2 3 5" xfId="2141"/>
    <cellStyle name="Celkem 2 2 2 2 3 6" xfId="2142"/>
    <cellStyle name="Celkem 2 2 2 2 4" xfId="2143"/>
    <cellStyle name="Celkem 2 2 2 2 4 2" xfId="2144"/>
    <cellStyle name="Celkem 2 2 2 2 4 3" xfId="2145"/>
    <cellStyle name="Celkem 2 2 2 2 4 4" xfId="2146"/>
    <cellStyle name="Celkem 2 2 2 2 5" xfId="2147"/>
    <cellStyle name="Celkem 2 2 2 2 5 2" xfId="2148"/>
    <cellStyle name="Celkem 2 2 2 2 5 3" xfId="2149"/>
    <cellStyle name="Celkem 2 2 2 2 5 4" xfId="2150"/>
    <cellStyle name="Celkem 2 2 2 2 6" xfId="2151"/>
    <cellStyle name="Celkem 2 2 2 2 7" xfId="2152"/>
    <cellStyle name="Celkem 2 2 2 2 8" xfId="2153"/>
    <cellStyle name="Celkem 2 2 2 3" xfId="2154"/>
    <cellStyle name="Celkem 2 2 2 3 2" xfId="2155"/>
    <cellStyle name="Celkem 2 2 2 3 2 2" xfId="2156"/>
    <cellStyle name="Celkem 2 2 2 3 2 3" xfId="2157"/>
    <cellStyle name="Celkem 2 2 2 3 2 4" xfId="2158"/>
    <cellStyle name="Celkem 2 2 2 3 3" xfId="2159"/>
    <cellStyle name="Celkem 2 2 2 3 3 2" xfId="2160"/>
    <cellStyle name="Celkem 2 2 2 3 3 3" xfId="2161"/>
    <cellStyle name="Celkem 2 2 2 3 3 4" xfId="2162"/>
    <cellStyle name="Celkem 2 2 2 3 4" xfId="2163"/>
    <cellStyle name="Celkem 2 2 2 3 5" xfId="2164"/>
    <cellStyle name="Celkem 2 2 2 3 6" xfId="2165"/>
    <cellStyle name="Celkem 2 2 2 4" xfId="2166"/>
    <cellStyle name="Celkem 2 2 2 4 2" xfId="2167"/>
    <cellStyle name="Celkem 2 2 2 4 2 2" xfId="2168"/>
    <cellStyle name="Celkem 2 2 2 4 2 3" xfId="2169"/>
    <cellStyle name="Celkem 2 2 2 4 2 4" xfId="2170"/>
    <cellStyle name="Celkem 2 2 2 4 3" xfId="2171"/>
    <cellStyle name="Celkem 2 2 2 4 3 2" xfId="2172"/>
    <cellStyle name="Celkem 2 2 2 4 3 3" xfId="2173"/>
    <cellStyle name="Celkem 2 2 2 4 3 4" xfId="2174"/>
    <cellStyle name="Celkem 2 2 2 4 4" xfId="2175"/>
    <cellStyle name="Celkem 2 2 2 4 5" xfId="2176"/>
    <cellStyle name="Celkem 2 2 2 4 6" xfId="2177"/>
    <cellStyle name="Celkem 2 2 2 5" xfId="2178"/>
    <cellStyle name="Celkem 2 2 2 5 2" xfId="2179"/>
    <cellStyle name="Celkem 2 2 2 5 3" xfId="2180"/>
    <cellStyle name="Celkem 2 2 2 5 4" xfId="2181"/>
    <cellStyle name="Celkem 2 2 2 6" xfId="2182"/>
    <cellStyle name="Celkem 2 2 2 6 2" xfId="2183"/>
    <cellStyle name="Celkem 2 2 2 6 3" xfId="2184"/>
    <cellStyle name="Celkem 2 2 2 6 4" xfId="2185"/>
    <cellStyle name="Celkem 2 2 2 7" xfId="2186"/>
    <cellStyle name="Celkem 2 2 2 8" xfId="2187"/>
    <cellStyle name="Celkem 2 2 2 9" xfId="2188"/>
    <cellStyle name="Celkem 2 2 3" xfId="2189"/>
    <cellStyle name="Celkem 2 2 3 2" xfId="2190"/>
    <cellStyle name="Celkem 2 2 3 2 2" xfId="2191"/>
    <cellStyle name="Celkem 2 2 3 2 2 2" xfId="2192"/>
    <cellStyle name="Celkem 2 2 3 2 2 3" xfId="2193"/>
    <cellStyle name="Celkem 2 2 3 2 2 4" xfId="2194"/>
    <cellStyle name="Celkem 2 2 3 2 3" xfId="2195"/>
    <cellStyle name="Celkem 2 2 3 2 3 2" xfId="2196"/>
    <cellStyle name="Celkem 2 2 3 2 3 3" xfId="2197"/>
    <cellStyle name="Celkem 2 2 3 2 3 4" xfId="2198"/>
    <cellStyle name="Celkem 2 2 3 2 4" xfId="2199"/>
    <cellStyle name="Celkem 2 2 3 2 5" xfId="2200"/>
    <cellStyle name="Celkem 2 2 3 2 6" xfId="2201"/>
    <cellStyle name="Celkem 2 2 3 3" xfId="2202"/>
    <cellStyle name="Celkem 2 2 3 3 2" xfId="2203"/>
    <cellStyle name="Celkem 2 2 3 3 2 2" xfId="2204"/>
    <cellStyle name="Celkem 2 2 3 3 2 3" xfId="2205"/>
    <cellStyle name="Celkem 2 2 3 3 2 4" xfId="2206"/>
    <cellStyle name="Celkem 2 2 3 3 3" xfId="2207"/>
    <cellStyle name="Celkem 2 2 3 3 3 2" xfId="2208"/>
    <cellStyle name="Celkem 2 2 3 3 3 3" xfId="2209"/>
    <cellStyle name="Celkem 2 2 3 3 3 4" xfId="2210"/>
    <cellStyle name="Celkem 2 2 3 3 4" xfId="2211"/>
    <cellStyle name="Celkem 2 2 3 3 5" xfId="2212"/>
    <cellStyle name="Celkem 2 2 3 3 6" xfId="2213"/>
    <cellStyle name="Celkem 2 2 3 4" xfId="2214"/>
    <cellStyle name="Celkem 2 2 3 4 2" xfId="2215"/>
    <cellStyle name="Celkem 2 2 3 4 3" xfId="2216"/>
    <cellStyle name="Celkem 2 2 3 4 4" xfId="2217"/>
    <cellStyle name="Celkem 2 2 3 5" xfId="2218"/>
    <cellStyle name="Celkem 2 2 3 5 2" xfId="2219"/>
    <cellStyle name="Celkem 2 2 3 5 3" xfId="2220"/>
    <cellStyle name="Celkem 2 2 3 5 4" xfId="2221"/>
    <cellStyle name="Celkem 2 2 3 6" xfId="2222"/>
    <cellStyle name="Celkem 2 2 3 7" xfId="2223"/>
    <cellStyle name="Celkem 2 2 3 8" xfId="2224"/>
    <cellStyle name="Celkem 2 2 4" xfId="2225"/>
    <cellStyle name="Celkem 2 2 4 2" xfId="2226"/>
    <cellStyle name="Celkem 2 2 4 2 2" xfId="2227"/>
    <cellStyle name="Celkem 2 2 4 2 3" xfId="2228"/>
    <cellStyle name="Celkem 2 2 4 2 4" xfId="2229"/>
    <cellStyle name="Celkem 2 2 4 3" xfId="2230"/>
    <cellStyle name="Celkem 2 2 4 3 2" xfId="2231"/>
    <cellStyle name="Celkem 2 2 4 3 3" xfId="2232"/>
    <cellStyle name="Celkem 2 2 4 3 4" xfId="2233"/>
    <cellStyle name="Celkem 2 2 4 4" xfId="2234"/>
    <cellStyle name="Celkem 2 2 4 5" xfId="2235"/>
    <cellStyle name="Celkem 2 2 4 6" xfId="2236"/>
    <cellStyle name="Celkem 2 2 5" xfId="2237"/>
    <cellStyle name="Celkem 2 2 5 2" xfId="2238"/>
    <cellStyle name="Celkem 2 2 5 2 2" xfId="2239"/>
    <cellStyle name="Celkem 2 2 5 2 3" xfId="2240"/>
    <cellStyle name="Celkem 2 2 5 2 4" xfId="2241"/>
    <cellStyle name="Celkem 2 2 5 3" xfId="2242"/>
    <cellStyle name="Celkem 2 2 5 3 2" xfId="2243"/>
    <cellStyle name="Celkem 2 2 5 3 3" xfId="2244"/>
    <cellStyle name="Celkem 2 2 5 3 4" xfId="2245"/>
    <cellStyle name="Celkem 2 2 5 4" xfId="2246"/>
    <cellStyle name="Celkem 2 2 5 5" xfId="2247"/>
    <cellStyle name="Celkem 2 2 5 6" xfId="2248"/>
    <cellStyle name="Celkem 2 2 6" xfId="2249"/>
    <cellStyle name="Celkem 2 2 6 2" xfId="2250"/>
    <cellStyle name="Celkem 2 2 6 3" xfId="2251"/>
    <cellStyle name="Celkem 2 2 6 4" xfId="2252"/>
    <cellStyle name="Celkem 2 2 7" xfId="2253"/>
    <cellStyle name="Celkem 2 2 7 2" xfId="2254"/>
    <cellStyle name="Celkem 2 2 7 3" xfId="2255"/>
    <cellStyle name="Celkem 2 2 7 4" xfId="2256"/>
    <cellStyle name="Celkem 2 2 8" xfId="2257"/>
    <cellStyle name="Celkem 2 2 9" xfId="2258"/>
    <cellStyle name="Celkem 2 3" xfId="2259"/>
    <cellStyle name="Celkem 2 3 10" xfId="2260"/>
    <cellStyle name="Celkem 2 3 2" xfId="2261"/>
    <cellStyle name="Celkem 2 3 2 2" xfId="2262"/>
    <cellStyle name="Celkem 2 3 2 2 2" xfId="2263"/>
    <cellStyle name="Celkem 2 3 2 2 2 2" xfId="2264"/>
    <cellStyle name="Celkem 2 3 2 2 2 2 2" xfId="2265"/>
    <cellStyle name="Celkem 2 3 2 2 2 2 3" xfId="2266"/>
    <cellStyle name="Celkem 2 3 2 2 2 2 4" xfId="2267"/>
    <cellStyle name="Celkem 2 3 2 2 2 3" xfId="2268"/>
    <cellStyle name="Celkem 2 3 2 2 2 3 2" xfId="2269"/>
    <cellStyle name="Celkem 2 3 2 2 2 3 3" xfId="2270"/>
    <cellStyle name="Celkem 2 3 2 2 2 3 4" xfId="2271"/>
    <cellStyle name="Celkem 2 3 2 2 2 4" xfId="2272"/>
    <cellStyle name="Celkem 2 3 2 2 2 5" xfId="2273"/>
    <cellStyle name="Celkem 2 3 2 2 2 6" xfId="2274"/>
    <cellStyle name="Celkem 2 3 2 2 3" xfId="2275"/>
    <cellStyle name="Celkem 2 3 2 2 3 2" xfId="2276"/>
    <cellStyle name="Celkem 2 3 2 2 3 2 2" xfId="2277"/>
    <cellStyle name="Celkem 2 3 2 2 3 2 3" xfId="2278"/>
    <cellStyle name="Celkem 2 3 2 2 3 2 4" xfId="2279"/>
    <cellStyle name="Celkem 2 3 2 2 3 3" xfId="2280"/>
    <cellStyle name="Celkem 2 3 2 2 3 3 2" xfId="2281"/>
    <cellStyle name="Celkem 2 3 2 2 3 3 3" xfId="2282"/>
    <cellStyle name="Celkem 2 3 2 2 3 3 4" xfId="2283"/>
    <cellStyle name="Celkem 2 3 2 2 3 4" xfId="2284"/>
    <cellStyle name="Celkem 2 3 2 2 3 5" xfId="2285"/>
    <cellStyle name="Celkem 2 3 2 2 3 6" xfId="2286"/>
    <cellStyle name="Celkem 2 3 2 2 4" xfId="2287"/>
    <cellStyle name="Celkem 2 3 2 2 4 2" xfId="2288"/>
    <cellStyle name="Celkem 2 3 2 2 4 3" xfId="2289"/>
    <cellStyle name="Celkem 2 3 2 2 4 4" xfId="2290"/>
    <cellStyle name="Celkem 2 3 2 2 5" xfId="2291"/>
    <cellStyle name="Celkem 2 3 2 2 5 2" xfId="2292"/>
    <cellStyle name="Celkem 2 3 2 2 5 3" xfId="2293"/>
    <cellStyle name="Celkem 2 3 2 2 5 4" xfId="2294"/>
    <cellStyle name="Celkem 2 3 2 2 6" xfId="2295"/>
    <cellStyle name="Celkem 2 3 2 2 7" xfId="2296"/>
    <cellStyle name="Celkem 2 3 2 2 8" xfId="2297"/>
    <cellStyle name="Celkem 2 3 2 3" xfId="2298"/>
    <cellStyle name="Celkem 2 3 2 3 2" xfId="2299"/>
    <cellStyle name="Celkem 2 3 2 3 2 2" xfId="2300"/>
    <cellStyle name="Celkem 2 3 2 3 2 3" xfId="2301"/>
    <cellStyle name="Celkem 2 3 2 3 2 4" xfId="2302"/>
    <cellStyle name="Celkem 2 3 2 3 3" xfId="2303"/>
    <cellStyle name="Celkem 2 3 2 3 3 2" xfId="2304"/>
    <cellStyle name="Celkem 2 3 2 3 3 3" xfId="2305"/>
    <cellStyle name="Celkem 2 3 2 3 3 4" xfId="2306"/>
    <cellStyle name="Celkem 2 3 2 3 4" xfId="2307"/>
    <cellStyle name="Celkem 2 3 2 3 5" xfId="2308"/>
    <cellStyle name="Celkem 2 3 2 3 6" xfId="2309"/>
    <cellStyle name="Celkem 2 3 2 4" xfId="2310"/>
    <cellStyle name="Celkem 2 3 2 4 2" xfId="2311"/>
    <cellStyle name="Celkem 2 3 2 4 2 2" xfId="2312"/>
    <cellStyle name="Celkem 2 3 2 4 2 3" xfId="2313"/>
    <cellStyle name="Celkem 2 3 2 4 2 4" xfId="2314"/>
    <cellStyle name="Celkem 2 3 2 4 3" xfId="2315"/>
    <cellStyle name="Celkem 2 3 2 4 3 2" xfId="2316"/>
    <cellStyle name="Celkem 2 3 2 4 3 3" xfId="2317"/>
    <cellStyle name="Celkem 2 3 2 4 3 4" xfId="2318"/>
    <cellStyle name="Celkem 2 3 2 4 4" xfId="2319"/>
    <cellStyle name="Celkem 2 3 2 4 5" xfId="2320"/>
    <cellStyle name="Celkem 2 3 2 4 6" xfId="2321"/>
    <cellStyle name="Celkem 2 3 2 5" xfId="2322"/>
    <cellStyle name="Celkem 2 3 2 5 2" xfId="2323"/>
    <cellStyle name="Celkem 2 3 2 5 3" xfId="2324"/>
    <cellStyle name="Celkem 2 3 2 5 4" xfId="2325"/>
    <cellStyle name="Celkem 2 3 2 6" xfId="2326"/>
    <cellStyle name="Celkem 2 3 2 6 2" xfId="2327"/>
    <cellStyle name="Celkem 2 3 2 6 3" xfId="2328"/>
    <cellStyle name="Celkem 2 3 2 6 4" xfId="2329"/>
    <cellStyle name="Celkem 2 3 2 7" xfId="2330"/>
    <cellStyle name="Celkem 2 3 2 8" xfId="2331"/>
    <cellStyle name="Celkem 2 3 2 9" xfId="2332"/>
    <cellStyle name="Celkem 2 3 3" xfId="2333"/>
    <cellStyle name="Celkem 2 3 3 2" xfId="2334"/>
    <cellStyle name="Celkem 2 3 3 2 2" xfId="2335"/>
    <cellStyle name="Celkem 2 3 3 2 2 2" xfId="2336"/>
    <cellStyle name="Celkem 2 3 3 2 2 3" xfId="2337"/>
    <cellStyle name="Celkem 2 3 3 2 2 4" xfId="2338"/>
    <cellStyle name="Celkem 2 3 3 2 3" xfId="2339"/>
    <cellStyle name="Celkem 2 3 3 2 3 2" xfId="2340"/>
    <cellStyle name="Celkem 2 3 3 2 3 3" xfId="2341"/>
    <cellStyle name="Celkem 2 3 3 2 3 4" xfId="2342"/>
    <cellStyle name="Celkem 2 3 3 2 4" xfId="2343"/>
    <cellStyle name="Celkem 2 3 3 2 5" xfId="2344"/>
    <cellStyle name="Celkem 2 3 3 2 6" xfId="2345"/>
    <cellStyle name="Celkem 2 3 3 3" xfId="2346"/>
    <cellStyle name="Celkem 2 3 3 3 2" xfId="2347"/>
    <cellStyle name="Celkem 2 3 3 3 2 2" xfId="2348"/>
    <cellStyle name="Celkem 2 3 3 3 2 3" xfId="2349"/>
    <cellStyle name="Celkem 2 3 3 3 2 4" xfId="2350"/>
    <cellStyle name="Celkem 2 3 3 3 3" xfId="2351"/>
    <cellStyle name="Celkem 2 3 3 3 3 2" xfId="2352"/>
    <cellStyle name="Celkem 2 3 3 3 3 3" xfId="2353"/>
    <cellStyle name="Celkem 2 3 3 3 3 4" xfId="2354"/>
    <cellStyle name="Celkem 2 3 3 3 4" xfId="2355"/>
    <cellStyle name="Celkem 2 3 3 3 5" xfId="2356"/>
    <cellStyle name="Celkem 2 3 3 3 6" xfId="2357"/>
    <cellStyle name="Celkem 2 3 3 4" xfId="2358"/>
    <cellStyle name="Celkem 2 3 3 4 2" xfId="2359"/>
    <cellStyle name="Celkem 2 3 3 4 3" xfId="2360"/>
    <cellStyle name="Celkem 2 3 3 4 4" xfId="2361"/>
    <cellStyle name="Celkem 2 3 3 5" xfId="2362"/>
    <cellStyle name="Celkem 2 3 3 5 2" xfId="2363"/>
    <cellStyle name="Celkem 2 3 3 5 3" xfId="2364"/>
    <cellStyle name="Celkem 2 3 3 5 4" xfId="2365"/>
    <cellStyle name="Celkem 2 3 3 6" xfId="2366"/>
    <cellStyle name="Celkem 2 3 3 7" xfId="2367"/>
    <cellStyle name="Celkem 2 3 3 8" xfId="2368"/>
    <cellStyle name="Celkem 2 3 4" xfId="2369"/>
    <cellStyle name="Celkem 2 3 4 2" xfId="2370"/>
    <cellStyle name="Celkem 2 3 4 2 2" xfId="2371"/>
    <cellStyle name="Celkem 2 3 4 2 3" xfId="2372"/>
    <cellStyle name="Celkem 2 3 4 2 4" xfId="2373"/>
    <cellStyle name="Celkem 2 3 4 3" xfId="2374"/>
    <cellStyle name="Celkem 2 3 4 3 2" xfId="2375"/>
    <cellStyle name="Celkem 2 3 4 3 3" xfId="2376"/>
    <cellStyle name="Celkem 2 3 4 3 4" xfId="2377"/>
    <cellStyle name="Celkem 2 3 4 4" xfId="2378"/>
    <cellStyle name="Celkem 2 3 4 5" xfId="2379"/>
    <cellStyle name="Celkem 2 3 4 6" xfId="2380"/>
    <cellStyle name="Celkem 2 3 5" xfId="2381"/>
    <cellStyle name="Celkem 2 3 5 2" xfId="2382"/>
    <cellStyle name="Celkem 2 3 5 2 2" xfId="2383"/>
    <cellStyle name="Celkem 2 3 5 2 3" xfId="2384"/>
    <cellStyle name="Celkem 2 3 5 2 4" xfId="2385"/>
    <cellStyle name="Celkem 2 3 5 3" xfId="2386"/>
    <cellStyle name="Celkem 2 3 5 3 2" xfId="2387"/>
    <cellStyle name="Celkem 2 3 5 3 3" xfId="2388"/>
    <cellStyle name="Celkem 2 3 5 3 4" xfId="2389"/>
    <cellStyle name="Celkem 2 3 5 4" xfId="2390"/>
    <cellStyle name="Celkem 2 3 5 5" xfId="2391"/>
    <cellStyle name="Celkem 2 3 5 6" xfId="2392"/>
    <cellStyle name="Celkem 2 3 6" xfId="2393"/>
    <cellStyle name="Celkem 2 3 6 2" xfId="2394"/>
    <cellStyle name="Celkem 2 3 6 3" xfId="2395"/>
    <cellStyle name="Celkem 2 3 6 4" xfId="2396"/>
    <cellStyle name="Celkem 2 3 7" xfId="2397"/>
    <cellStyle name="Celkem 2 3 7 2" xfId="2398"/>
    <cellStyle name="Celkem 2 3 7 3" xfId="2399"/>
    <cellStyle name="Celkem 2 3 7 4" xfId="2400"/>
    <cellStyle name="Celkem 2 3 8" xfId="2401"/>
    <cellStyle name="Celkem 2 3 9" xfId="2402"/>
    <cellStyle name="Celkem 2 4" xfId="2403"/>
    <cellStyle name="Celkem 2 4 10" xfId="2404"/>
    <cellStyle name="Celkem 2 4 2" xfId="2405"/>
    <cellStyle name="Celkem 2 4 2 2" xfId="2406"/>
    <cellStyle name="Celkem 2 4 2 2 2" xfId="2407"/>
    <cellStyle name="Celkem 2 4 2 2 2 2" xfId="2408"/>
    <cellStyle name="Celkem 2 4 2 2 2 2 2" xfId="2409"/>
    <cellStyle name="Celkem 2 4 2 2 2 2 3" xfId="2410"/>
    <cellStyle name="Celkem 2 4 2 2 2 2 4" xfId="2411"/>
    <cellStyle name="Celkem 2 4 2 2 2 3" xfId="2412"/>
    <cellStyle name="Celkem 2 4 2 2 2 3 2" xfId="2413"/>
    <cellStyle name="Celkem 2 4 2 2 2 3 3" xfId="2414"/>
    <cellStyle name="Celkem 2 4 2 2 2 3 4" xfId="2415"/>
    <cellStyle name="Celkem 2 4 2 2 2 4" xfId="2416"/>
    <cellStyle name="Celkem 2 4 2 2 2 5" xfId="2417"/>
    <cellStyle name="Celkem 2 4 2 2 2 6" xfId="2418"/>
    <cellStyle name="Celkem 2 4 2 2 3" xfId="2419"/>
    <cellStyle name="Celkem 2 4 2 2 3 2" xfId="2420"/>
    <cellStyle name="Celkem 2 4 2 2 3 2 2" xfId="2421"/>
    <cellStyle name="Celkem 2 4 2 2 3 2 3" xfId="2422"/>
    <cellStyle name="Celkem 2 4 2 2 3 2 4" xfId="2423"/>
    <cellStyle name="Celkem 2 4 2 2 3 3" xfId="2424"/>
    <cellStyle name="Celkem 2 4 2 2 3 3 2" xfId="2425"/>
    <cellStyle name="Celkem 2 4 2 2 3 3 3" xfId="2426"/>
    <cellStyle name="Celkem 2 4 2 2 3 3 4" xfId="2427"/>
    <cellStyle name="Celkem 2 4 2 2 3 4" xfId="2428"/>
    <cellStyle name="Celkem 2 4 2 2 3 5" xfId="2429"/>
    <cellStyle name="Celkem 2 4 2 2 3 6" xfId="2430"/>
    <cellStyle name="Celkem 2 4 2 2 4" xfId="2431"/>
    <cellStyle name="Celkem 2 4 2 2 4 2" xfId="2432"/>
    <cellStyle name="Celkem 2 4 2 2 4 3" xfId="2433"/>
    <cellStyle name="Celkem 2 4 2 2 4 4" xfId="2434"/>
    <cellStyle name="Celkem 2 4 2 2 5" xfId="2435"/>
    <cellStyle name="Celkem 2 4 2 2 5 2" xfId="2436"/>
    <cellStyle name="Celkem 2 4 2 2 5 3" xfId="2437"/>
    <cellStyle name="Celkem 2 4 2 2 5 4" xfId="2438"/>
    <cellStyle name="Celkem 2 4 2 2 6" xfId="2439"/>
    <cellStyle name="Celkem 2 4 2 2 7" xfId="2440"/>
    <cellStyle name="Celkem 2 4 2 2 8" xfId="2441"/>
    <cellStyle name="Celkem 2 4 2 3" xfId="2442"/>
    <cellStyle name="Celkem 2 4 2 3 2" xfId="2443"/>
    <cellStyle name="Celkem 2 4 2 3 2 2" xfId="2444"/>
    <cellStyle name="Celkem 2 4 2 3 2 3" xfId="2445"/>
    <cellStyle name="Celkem 2 4 2 3 2 4" xfId="2446"/>
    <cellStyle name="Celkem 2 4 2 3 3" xfId="2447"/>
    <cellStyle name="Celkem 2 4 2 3 3 2" xfId="2448"/>
    <cellStyle name="Celkem 2 4 2 3 3 3" xfId="2449"/>
    <cellStyle name="Celkem 2 4 2 3 3 4" xfId="2450"/>
    <cellStyle name="Celkem 2 4 2 3 4" xfId="2451"/>
    <cellStyle name="Celkem 2 4 2 3 5" xfId="2452"/>
    <cellStyle name="Celkem 2 4 2 3 6" xfId="2453"/>
    <cellStyle name="Celkem 2 4 2 4" xfId="2454"/>
    <cellStyle name="Celkem 2 4 2 4 2" xfId="2455"/>
    <cellStyle name="Celkem 2 4 2 4 2 2" xfId="2456"/>
    <cellStyle name="Celkem 2 4 2 4 2 3" xfId="2457"/>
    <cellStyle name="Celkem 2 4 2 4 2 4" xfId="2458"/>
    <cellStyle name="Celkem 2 4 2 4 3" xfId="2459"/>
    <cellStyle name="Celkem 2 4 2 4 3 2" xfId="2460"/>
    <cellStyle name="Celkem 2 4 2 4 3 3" xfId="2461"/>
    <cellStyle name="Celkem 2 4 2 4 3 4" xfId="2462"/>
    <cellStyle name="Celkem 2 4 2 4 4" xfId="2463"/>
    <cellStyle name="Celkem 2 4 2 4 5" xfId="2464"/>
    <cellStyle name="Celkem 2 4 2 4 6" xfId="2465"/>
    <cellStyle name="Celkem 2 4 2 5" xfId="2466"/>
    <cellStyle name="Celkem 2 4 2 5 2" xfId="2467"/>
    <cellStyle name="Celkem 2 4 2 5 3" xfId="2468"/>
    <cellStyle name="Celkem 2 4 2 5 4" xfId="2469"/>
    <cellStyle name="Celkem 2 4 2 6" xfId="2470"/>
    <cellStyle name="Celkem 2 4 2 6 2" xfId="2471"/>
    <cellStyle name="Celkem 2 4 2 6 3" xfId="2472"/>
    <cellStyle name="Celkem 2 4 2 6 4" xfId="2473"/>
    <cellStyle name="Celkem 2 4 2 7" xfId="2474"/>
    <cellStyle name="Celkem 2 4 2 8" xfId="2475"/>
    <cellStyle name="Celkem 2 4 2 9" xfId="2476"/>
    <cellStyle name="Celkem 2 4 3" xfId="2477"/>
    <cellStyle name="Celkem 2 4 3 2" xfId="2478"/>
    <cellStyle name="Celkem 2 4 3 2 2" xfId="2479"/>
    <cellStyle name="Celkem 2 4 3 2 2 2" xfId="2480"/>
    <cellStyle name="Celkem 2 4 3 2 2 3" xfId="2481"/>
    <cellStyle name="Celkem 2 4 3 2 2 4" xfId="2482"/>
    <cellStyle name="Celkem 2 4 3 2 3" xfId="2483"/>
    <cellStyle name="Celkem 2 4 3 2 3 2" xfId="2484"/>
    <cellStyle name="Celkem 2 4 3 2 3 3" xfId="2485"/>
    <cellStyle name="Celkem 2 4 3 2 3 4" xfId="2486"/>
    <cellStyle name="Celkem 2 4 3 2 4" xfId="2487"/>
    <cellStyle name="Celkem 2 4 3 2 5" xfId="2488"/>
    <cellStyle name="Celkem 2 4 3 2 6" xfId="2489"/>
    <cellStyle name="Celkem 2 4 3 3" xfId="2490"/>
    <cellStyle name="Celkem 2 4 3 3 2" xfId="2491"/>
    <cellStyle name="Celkem 2 4 3 3 2 2" xfId="2492"/>
    <cellStyle name="Celkem 2 4 3 3 2 3" xfId="2493"/>
    <cellStyle name="Celkem 2 4 3 3 2 4" xfId="2494"/>
    <cellStyle name="Celkem 2 4 3 3 3" xfId="2495"/>
    <cellStyle name="Celkem 2 4 3 3 3 2" xfId="2496"/>
    <cellStyle name="Celkem 2 4 3 3 3 3" xfId="2497"/>
    <cellStyle name="Celkem 2 4 3 3 3 4" xfId="2498"/>
    <cellStyle name="Celkem 2 4 3 3 4" xfId="2499"/>
    <cellStyle name="Celkem 2 4 3 3 5" xfId="2500"/>
    <cellStyle name="Celkem 2 4 3 3 6" xfId="2501"/>
    <cellStyle name="Celkem 2 4 3 4" xfId="2502"/>
    <cellStyle name="Celkem 2 4 3 4 2" xfId="2503"/>
    <cellStyle name="Celkem 2 4 3 4 3" xfId="2504"/>
    <cellStyle name="Celkem 2 4 3 4 4" xfId="2505"/>
    <cellStyle name="Celkem 2 4 3 5" xfId="2506"/>
    <cellStyle name="Celkem 2 4 3 5 2" xfId="2507"/>
    <cellStyle name="Celkem 2 4 3 5 3" xfId="2508"/>
    <cellStyle name="Celkem 2 4 3 5 4" xfId="2509"/>
    <cellStyle name="Celkem 2 4 3 6" xfId="2510"/>
    <cellStyle name="Celkem 2 4 3 7" xfId="2511"/>
    <cellStyle name="Celkem 2 4 3 8" xfId="2512"/>
    <cellStyle name="Celkem 2 4 4" xfId="2513"/>
    <cellStyle name="Celkem 2 4 4 2" xfId="2514"/>
    <cellStyle name="Celkem 2 4 4 2 2" xfId="2515"/>
    <cellStyle name="Celkem 2 4 4 2 3" xfId="2516"/>
    <cellStyle name="Celkem 2 4 4 2 4" xfId="2517"/>
    <cellStyle name="Celkem 2 4 4 3" xfId="2518"/>
    <cellStyle name="Celkem 2 4 4 3 2" xfId="2519"/>
    <cellStyle name="Celkem 2 4 4 3 3" xfId="2520"/>
    <cellStyle name="Celkem 2 4 4 3 4" xfId="2521"/>
    <cellStyle name="Celkem 2 4 4 4" xfId="2522"/>
    <cellStyle name="Celkem 2 4 4 5" xfId="2523"/>
    <cellStyle name="Celkem 2 4 4 6" xfId="2524"/>
    <cellStyle name="Celkem 2 4 5" xfId="2525"/>
    <cellStyle name="Celkem 2 4 5 2" xfId="2526"/>
    <cellStyle name="Celkem 2 4 5 2 2" xfId="2527"/>
    <cellStyle name="Celkem 2 4 5 2 3" xfId="2528"/>
    <cellStyle name="Celkem 2 4 5 2 4" xfId="2529"/>
    <cellStyle name="Celkem 2 4 5 3" xfId="2530"/>
    <cellStyle name="Celkem 2 4 5 3 2" xfId="2531"/>
    <cellStyle name="Celkem 2 4 5 3 3" xfId="2532"/>
    <cellStyle name="Celkem 2 4 5 3 4" xfId="2533"/>
    <cellStyle name="Celkem 2 4 5 4" xfId="2534"/>
    <cellStyle name="Celkem 2 4 5 5" xfId="2535"/>
    <cellStyle name="Celkem 2 4 5 6" xfId="2536"/>
    <cellStyle name="Celkem 2 4 6" xfId="2537"/>
    <cellStyle name="Celkem 2 4 6 2" xfId="2538"/>
    <cellStyle name="Celkem 2 4 6 3" xfId="2539"/>
    <cellStyle name="Celkem 2 4 6 4" xfId="2540"/>
    <cellStyle name="Celkem 2 4 7" xfId="2541"/>
    <cellStyle name="Celkem 2 4 7 2" xfId="2542"/>
    <cellStyle name="Celkem 2 4 7 3" xfId="2543"/>
    <cellStyle name="Celkem 2 4 7 4" xfId="2544"/>
    <cellStyle name="Celkem 2 4 8" xfId="2545"/>
    <cellStyle name="Celkem 2 4 9" xfId="2546"/>
    <cellStyle name="Celkem 2 5" xfId="2547"/>
    <cellStyle name="Celkem 2 5 10" xfId="2548"/>
    <cellStyle name="Celkem 2 5 2" xfId="2549"/>
    <cellStyle name="Celkem 2 5 2 2" xfId="2550"/>
    <cellStyle name="Celkem 2 5 2 2 2" xfId="2551"/>
    <cellStyle name="Celkem 2 5 2 2 2 2" xfId="2552"/>
    <cellStyle name="Celkem 2 5 2 2 2 2 2" xfId="2553"/>
    <cellStyle name="Celkem 2 5 2 2 2 2 3" xfId="2554"/>
    <cellStyle name="Celkem 2 5 2 2 2 2 4" xfId="2555"/>
    <cellStyle name="Celkem 2 5 2 2 2 3" xfId="2556"/>
    <cellStyle name="Celkem 2 5 2 2 2 3 2" xfId="2557"/>
    <cellStyle name="Celkem 2 5 2 2 2 3 3" xfId="2558"/>
    <cellStyle name="Celkem 2 5 2 2 2 3 4" xfId="2559"/>
    <cellStyle name="Celkem 2 5 2 2 2 4" xfId="2560"/>
    <cellStyle name="Celkem 2 5 2 2 2 5" xfId="2561"/>
    <cellStyle name="Celkem 2 5 2 2 2 6" xfId="2562"/>
    <cellStyle name="Celkem 2 5 2 2 3" xfId="2563"/>
    <cellStyle name="Celkem 2 5 2 2 3 2" xfId="2564"/>
    <cellStyle name="Celkem 2 5 2 2 3 2 2" xfId="2565"/>
    <cellStyle name="Celkem 2 5 2 2 3 2 3" xfId="2566"/>
    <cellStyle name="Celkem 2 5 2 2 3 2 4" xfId="2567"/>
    <cellStyle name="Celkem 2 5 2 2 3 3" xfId="2568"/>
    <cellStyle name="Celkem 2 5 2 2 3 3 2" xfId="2569"/>
    <cellStyle name="Celkem 2 5 2 2 3 3 3" xfId="2570"/>
    <cellStyle name="Celkem 2 5 2 2 3 3 4" xfId="2571"/>
    <cellStyle name="Celkem 2 5 2 2 3 4" xfId="2572"/>
    <cellStyle name="Celkem 2 5 2 2 3 5" xfId="2573"/>
    <cellStyle name="Celkem 2 5 2 2 3 6" xfId="2574"/>
    <cellStyle name="Celkem 2 5 2 2 4" xfId="2575"/>
    <cellStyle name="Celkem 2 5 2 2 4 2" xfId="2576"/>
    <cellStyle name="Celkem 2 5 2 2 4 3" xfId="2577"/>
    <cellStyle name="Celkem 2 5 2 2 4 4" xfId="2578"/>
    <cellStyle name="Celkem 2 5 2 2 5" xfId="2579"/>
    <cellStyle name="Celkem 2 5 2 2 5 2" xfId="2580"/>
    <cellStyle name="Celkem 2 5 2 2 5 3" xfId="2581"/>
    <cellStyle name="Celkem 2 5 2 2 5 4" xfId="2582"/>
    <cellStyle name="Celkem 2 5 2 2 6" xfId="2583"/>
    <cellStyle name="Celkem 2 5 2 2 7" xfId="2584"/>
    <cellStyle name="Celkem 2 5 2 2 8" xfId="2585"/>
    <cellStyle name="Celkem 2 5 2 3" xfId="2586"/>
    <cellStyle name="Celkem 2 5 2 3 2" xfId="2587"/>
    <cellStyle name="Celkem 2 5 2 3 2 2" xfId="2588"/>
    <cellStyle name="Celkem 2 5 2 3 2 3" xfId="2589"/>
    <cellStyle name="Celkem 2 5 2 3 2 4" xfId="2590"/>
    <cellStyle name="Celkem 2 5 2 3 3" xfId="2591"/>
    <cellStyle name="Celkem 2 5 2 3 3 2" xfId="2592"/>
    <cellStyle name="Celkem 2 5 2 3 3 3" xfId="2593"/>
    <cellStyle name="Celkem 2 5 2 3 3 4" xfId="2594"/>
    <cellStyle name="Celkem 2 5 2 3 4" xfId="2595"/>
    <cellStyle name="Celkem 2 5 2 3 5" xfId="2596"/>
    <cellStyle name="Celkem 2 5 2 3 6" xfId="2597"/>
    <cellStyle name="Celkem 2 5 2 4" xfId="2598"/>
    <cellStyle name="Celkem 2 5 2 4 2" xfId="2599"/>
    <cellStyle name="Celkem 2 5 2 4 2 2" xfId="2600"/>
    <cellStyle name="Celkem 2 5 2 4 2 3" xfId="2601"/>
    <cellStyle name="Celkem 2 5 2 4 2 4" xfId="2602"/>
    <cellStyle name="Celkem 2 5 2 4 3" xfId="2603"/>
    <cellStyle name="Celkem 2 5 2 4 3 2" xfId="2604"/>
    <cellStyle name="Celkem 2 5 2 4 3 3" xfId="2605"/>
    <cellStyle name="Celkem 2 5 2 4 3 4" xfId="2606"/>
    <cellStyle name="Celkem 2 5 2 4 4" xfId="2607"/>
    <cellStyle name="Celkem 2 5 2 4 5" xfId="2608"/>
    <cellStyle name="Celkem 2 5 2 4 6" xfId="2609"/>
    <cellStyle name="Celkem 2 5 2 5" xfId="2610"/>
    <cellStyle name="Celkem 2 5 2 5 2" xfId="2611"/>
    <cellStyle name="Celkem 2 5 2 5 3" xfId="2612"/>
    <cellStyle name="Celkem 2 5 2 5 4" xfId="2613"/>
    <cellStyle name="Celkem 2 5 2 6" xfId="2614"/>
    <cellStyle name="Celkem 2 5 2 6 2" xfId="2615"/>
    <cellStyle name="Celkem 2 5 2 6 3" xfId="2616"/>
    <cellStyle name="Celkem 2 5 2 6 4" xfId="2617"/>
    <cellStyle name="Celkem 2 5 2 7" xfId="2618"/>
    <cellStyle name="Celkem 2 5 2 8" xfId="2619"/>
    <cellStyle name="Celkem 2 5 2 9" xfId="2620"/>
    <cellStyle name="Celkem 2 5 3" xfId="2621"/>
    <cellStyle name="Celkem 2 5 3 2" xfId="2622"/>
    <cellStyle name="Celkem 2 5 3 2 2" xfId="2623"/>
    <cellStyle name="Celkem 2 5 3 2 2 2" xfId="2624"/>
    <cellStyle name="Celkem 2 5 3 2 2 3" xfId="2625"/>
    <cellStyle name="Celkem 2 5 3 2 2 4" xfId="2626"/>
    <cellStyle name="Celkem 2 5 3 2 3" xfId="2627"/>
    <cellStyle name="Celkem 2 5 3 2 3 2" xfId="2628"/>
    <cellStyle name="Celkem 2 5 3 2 3 3" xfId="2629"/>
    <cellStyle name="Celkem 2 5 3 2 3 4" xfId="2630"/>
    <cellStyle name="Celkem 2 5 3 2 4" xfId="2631"/>
    <cellStyle name="Celkem 2 5 3 2 5" xfId="2632"/>
    <cellStyle name="Celkem 2 5 3 2 6" xfId="2633"/>
    <cellStyle name="Celkem 2 5 3 3" xfId="2634"/>
    <cellStyle name="Celkem 2 5 3 3 2" xfId="2635"/>
    <cellStyle name="Celkem 2 5 3 3 2 2" xfId="2636"/>
    <cellStyle name="Celkem 2 5 3 3 2 3" xfId="2637"/>
    <cellStyle name="Celkem 2 5 3 3 2 4" xfId="2638"/>
    <cellStyle name="Celkem 2 5 3 3 3" xfId="2639"/>
    <cellStyle name="Celkem 2 5 3 3 3 2" xfId="2640"/>
    <cellStyle name="Celkem 2 5 3 3 3 3" xfId="2641"/>
    <cellStyle name="Celkem 2 5 3 3 3 4" xfId="2642"/>
    <cellStyle name="Celkem 2 5 3 3 4" xfId="2643"/>
    <cellStyle name="Celkem 2 5 3 3 5" xfId="2644"/>
    <cellStyle name="Celkem 2 5 3 3 6" xfId="2645"/>
    <cellStyle name="Celkem 2 5 3 4" xfId="2646"/>
    <cellStyle name="Celkem 2 5 3 4 2" xfId="2647"/>
    <cellStyle name="Celkem 2 5 3 4 3" xfId="2648"/>
    <cellStyle name="Celkem 2 5 3 4 4" xfId="2649"/>
    <cellStyle name="Celkem 2 5 3 5" xfId="2650"/>
    <cellStyle name="Celkem 2 5 3 5 2" xfId="2651"/>
    <cellStyle name="Celkem 2 5 3 5 3" xfId="2652"/>
    <cellStyle name="Celkem 2 5 3 5 4" xfId="2653"/>
    <cellStyle name="Celkem 2 5 3 6" xfId="2654"/>
    <cellStyle name="Celkem 2 5 3 7" xfId="2655"/>
    <cellStyle name="Celkem 2 5 3 8" xfId="2656"/>
    <cellStyle name="Celkem 2 5 4" xfId="2657"/>
    <cellStyle name="Celkem 2 5 4 2" xfId="2658"/>
    <cellStyle name="Celkem 2 5 4 2 2" xfId="2659"/>
    <cellStyle name="Celkem 2 5 4 2 3" xfId="2660"/>
    <cellStyle name="Celkem 2 5 4 2 4" xfId="2661"/>
    <cellStyle name="Celkem 2 5 4 3" xfId="2662"/>
    <cellStyle name="Celkem 2 5 4 3 2" xfId="2663"/>
    <cellStyle name="Celkem 2 5 4 3 3" xfId="2664"/>
    <cellStyle name="Celkem 2 5 4 3 4" xfId="2665"/>
    <cellStyle name="Celkem 2 5 4 4" xfId="2666"/>
    <cellStyle name="Celkem 2 5 4 5" xfId="2667"/>
    <cellStyle name="Celkem 2 5 4 6" xfId="2668"/>
    <cellStyle name="Celkem 2 5 5" xfId="2669"/>
    <cellStyle name="Celkem 2 5 5 2" xfId="2670"/>
    <cellStyle name="Celkem 2 5 5 2 2" xfId="2671"/>
    <cellStyle name="Celkem 2 5 5 2 3" xfId="2672"/>
    <cellStyle name="Celkem 2 5 5 2 4" xfId="2673"/>
    <cellStyle name="Celkem 2 5 5 3" xfId="2674"/>
    <cellStyle name="Celkem 2 5 5 3 2" xfId="2675"/>
    <cellStyle name="Celkem 2 5 5 3 3" xfId="2676"/>
    <cellStyle name="Celkem 2 5 5 3 4" xfId="2677"/>
    <cellStyle name="Celkem 2 5 5 4" xfId="2678"/>
    <cellStyle name="Celkem 2 5 5 5" xfId="2679"/>
    <cellStyle name="Celkem 2 5 5 6" xfId="2680"/>
    <cellStyle name="Celkem 2 5 6" xfId="2681"/>
    <cellStyle name="Celkem 2 5 6 2" xfId="2682"/>
    <cellStyle name="Celkem 2 5 6 3" xfId="2683"/>
    <cellStyle name="Celkem 2 5 6 4" xfId="2684"/>
    <cellStyle name="Celkem 2 5 7" xfId="2685"/>
    <cellStyle name="Celkem 2 5 7 2" xfId="2686"/>
    <cellStyle name="Celkem 2 5 7 3" xfId="2687"/>
    <cellStyle name="Celkem 2 5 7 4" xfId="2688"/>
    <cellStyle name="Celkem 2 5 8" xfId="2689"/>
    <cellStyle name="Celkem 2 5 9" xfId="2690"/>
    <cellStyle name="Celkem 2 6" xfId="2691"/>
    <cellStyle name="Celkem 2 6 10" xfId="2692"/>
    <cellStyle name="Celkem 2 6 2" xfId="2693"/>
    <cellStyle name="Celkem 2 6 2 2" xfId="2694"/>
    <cellStyle name="Celkem 2 6 2 2 2" xfId="2695"/>
    <cellStyle name="Celkem 2 6 2 2 2 2" xfId="2696"/>
    <cellStyle name="Celkem 2 6 2 2 2 2 2" xfId="2697"/>
    <cellStyle name="Celkem 2 6 2 2 2 2 3" xfId="2698"/>
    <cellStyle name="Celkem 2 6 2 2 2 2 4" xfId="2699"/>
    <cellStyle name="Celkem 2 6 2 2 2 3" xfId="2700"/>
    <cellStyle name="Celkem 2 6 2 2 2 3 2" xfId="2701"/>
    <cellStyle name="Celkem 2 6 2 2 2 3 3" xfId="2702"/>
    <cellStyle name="Celkem 2 6 2 2 2 3 4" xfId="2703"/>
    <cellStyle name="Celkem 2 6 2 2 2 4" xfId="2704"/>
    <cellStyle name="Celkem 2 6 2 2 2 5" xfId="2705"/>
    <cellStyle name="Celkem 2 6 2 2 2 6" xfId="2706"/>
    <cellStyle name="Celkem 2 6 2 2 3" xfId="2707"/>
    <cellStyle name="Celkem 2 6 2 2 3 2" xfId="2708"/>
    <cellStyle name="Celkem 2 6 2 2 3 2 2" xfId="2709"/>
    <cellStyle name="Celkem 2 6 2 2 3 2 3" xfId="2710"/>
    <cellStyle name="Celkem 2 6 2 2 3 2 4" xfId="2711"/>
    <cellStyle name="Celkem 2 6 2 2 3 3" xfId="2712"/>
    <cellStyle name="Celkem 2 6 2 2 3 3 2" xfId="2713"/>
    <cellStyle name="Celkem 2 6 2 2 3 3 3" xfId="2714"/>
    <cellStyle name="Celkem 2 6 2 2 3 3 4" xfId="2715"/>
    <cellStyle name="Celkem 2 6 2 2 3 4" xfId="2716"/>
    <cellStyle name="Celkem 2 6 2 2 3 5" xfId="2717"/>
    <cellStyle name="Celkem 2 6 2 2 3 6" xfId="2718"/>
    <cellStyle name="Celkem 2 6 2 2 4" xfId="2719"/>
    <cellStyle name="Celkem 2 6 2 2 4 2" xfId="2720"/>
    <cellStyle name="Celkem 2 6 2 2 4 3" xfId="2721"/>
    <cellStyle name="Celkem 2 6 2 2 4 4" xfId="2722"/>
    <cellStyle name="Celkem 2 6 2 2 5" xfId="2723"/>
    <cellStyle name="Celkem 2 6 2 2 5 2" xfId="2724"/>
    <cellStyle name="Celkem 2 6 2 2 5 3" xfId="2725"/>
    <cellStyle name="Celkem 2 6 2 2 5 4" xfId="2726"/>
    <cellStyle name="Celkem 2 6 2 2 6" xfId="2727"/>
    <cellStyle name="Celkem 2 6 2 2 7" xfId="2728"/>
    <cellStyle name="Celkem 2 6 2 2 8" xfId="2729"/>
    <cellStyle name="Celkem 2 6 2 3" xfId="2730"/>
    <cellStyle name="Celkem 2 6 2 3 2" xfId="2731"/>
    <cellStyle name="Celkem 2 6 2 3 2 2" xfId="2732"/>
    <cellStyle name="Celkem 2 6 2 3 2 3" xfId="2733"/>
    <cellStyle name="Celkem 2 6 2 3 2 4" xfId="2734"/>
    <cellStyle name="Celkem 2 6 2 3 3" xfId="2735"/>
    <cellStyle name="Celkem 2 6 2 3 3 2" xfId="2736"/>
    <cellStyle name="Celkem 2 6 2 3 3 3" xfId="2737"/>
    <cellStyle name="Celkem 2 6 2 3 3 4" xfId="2738"/>
    <cellStyle name="Celkem 2 6 2 3 4" xfId="2739"/>
    <cellStyle name="Celkem 2 6 2 3 5" xfId="2740"/>
    <cellStyle name="Celkem 2 6 2 3 6" xfId="2741"/>
    <cellStyle name="Celkem 2 6 2 4" xfId="2742"/>
    <cellStyle name="Celkem 2 6 2 4 2" xfId="2743"/>
    <cellStyle name="Celkem 2 6 2 4 2 2" xfId="2744"/>
    <cellStyle name="Celkem 2 6 2 4 2 3" xfId="2745"/>
    <cellStyle name="Celkem 2 6 2 4 2 4" xfId="2746"/>
    <cellStyle name="Celkem 2 6 2 4 3" xfId="2747"/>
    <cellStyle name="Celkem 2 6 2 4 3 2" xfId="2748"/>
    <cellStyle name="Celkem 2 6 2 4 3 3" xfId="2749"/>
    <cellStyle name="Celkem 2 6 2 4 3 4" xfId="2750"/>
    <cellStyle name="Celkem 2 6 2 4 4" xfId="2751"/>
    <cellStyle name="Celkem 2 6 2 4 5" xfId="2752"/>
    <cellStyle name="Celkem 2 6 2 4 6" xfId="2753"/>
    <cellStyle name="Celkem 2 6 2 5" xfId="2754"/>
    <cellStyle name="Celkem 2 6 2 5 2" xfId="2755"/>
    <cellStyle name="Celkem 2 6 2 5 3" xfId="2756"/>
    <cellStyle name="Celkem 2 6 2 5 4" xfId="2757"/>
    <cellStyle name="Celkem 2 6 2 6" xfId="2758"/>
    <cellStyle name="Celkem 2 6 2 6 2" xfId="2759"/>
    <cellStyle name="Celkem 2 6 2 6 3" xfId="2760"/>
    <cellStyle name="Celkem 2 6 2 6 4" xfId="2761"/>
    <cellStyle name="Celkem 2 6 2 7" xfId="2762"/>
    <cellStyle name="Celkem 2 6 2 8" xfId="2763"/>
    <cellStyle name="Celkem 2 6 2 9" xfId="2764"/>
    <cellStyle name="Celkem 2 6 3" xfId="2765"/>
    <cellStyle name="Celkem 2 6 3 2" xfId="2766"/>
    <cellStyle name="Celkem 2 6 3 2 2" xfId="2767"/>
    <cellStyle name="Celkem 2 6 3 2 2 2" xfId="2768"/>
    <cellStyle name="Celkem 2 6 3 2 2 3" xfId="2769"/>
    <cellStyle name="Celkem 2 6 3 2 2 4" xfId="2770"/>
    <cellStyle name="Celkem 2 6 3 2 3" xfId="2771"/>
    <cellStyle name="Celkem 2 6 3 2 3 2" xfId="2772"/>
    <cellStyle name="Celkem 2 6 3 2 3 3" xfId="2773"/>
    <cellStyle name="Celkem 2 6 3 2 3 4" xfId="2774"/>
    <cellStyle name="Celkem 2 6 3 2 4" xfId="2775"/>
    <cellStyle name="Celkem 2 6 3 2 5" xfId="2776"/>
    <cellStyle name="Celkem 2 6 3 2 6" xfId="2777"/>
    <cellStyle name="Celkem 2 6 3 3" xfId="2778"/>
    <cellStyle name="Celkem 2 6 3 3 2" xfId="2779"/>
    <cellStyle name="Celkem 2 6 3 3 2 2" xfId="2780"/>
    <cellStyle name="Celkem 2 6 3 3 2 3" xfId="2781"/>
    <cellStyle name="Celkem 2 6 3 3 2 4" xfId="2782"/>
    <cellStyle name="Celkem 2 6 3 3 3" xfId="2783"/>
    <cellStyle name="Celkem 2 6 3 3 3 2" xfId="2784"/>
    <cellStyle name="Celkem 2 6 3 3 3 3" xfId="2785"/>
    <cellStyle name="Celkem 2 6 3 3 3 4" xfId="2786"/>
    <cellStyle name="Celkem 2 6 3 3 4" xfId="2787"/>
    <cellStyle name="Celkem 2 6 3 3 5" xfId="2788"/>
    <cellStyle name="Celkem 2 6 3 3 6" xfId="2789"/>
    <cellStyle name="Celkem 2 6 3 4" xfId="2790"/>
    <cellStyle name="Celkem 2 6 3 4 2" xfId="2791"/>
    <cellStyle name="Celkem 2 6 3 4 3" xfId="2792"/>
    <cellStyle name="Celkem 2 6 3 4 4" xfId="2793"/>
    <cellStyle name="Celkem 2 6 3 5" xfId="2794"/>
    <cellStyle name="Celkem 2 6 3 5 2" xfId="2795"/>
    <cellStyle name="Celkem 2 6 3 5 3" xfId="2796"/>
    <cellStyle name="Celkem 2 6 3 5 4" xfId="2797"/>
    <cellStyle name="Celkem 2 6 3 6" xfId="2798"/>
    <cellStyle name="Celkem 2 6 3 7" xfId="2799"/>
    <cellStyle name="Celkem 2 6 3 8" xfId="2800"/>
    <cellStyle name="Celkem 2 6 4" xfId="2801"/>
    <cellStyle name="Celkem 2 6 4 2" xfId="2802"/>
    <cellStyle name="Celkem 2 6 4 2 2" xfId="2803"/>
    <cellStyle name="Celkem 2 6 4 2 3" xfId="2804"/>
    <cellStyle name="Celkem 2 6 4 2 4" xfId="2805"/>
    <cellStyle name="Celkem 2 6 4 3" xfId="2806"/>
    <cellStyle name="Celkem 2 6 4 3 2" xfId="2807"/>
    <cellStyle name="Celkem 2 6 4 3 3" xfId="2808"/>
    <cellStyle name="Celkem 2 6 4 3 4" xfId="2809"/>
    <cellStyle name="Celkem 2 6 4 4" xfId="2810"/>
    <cellStyle name="Celkem 2 6 4 5" xfId="2811"/>
    <cellStyle name="Celkem 2 6 4 6" xfId="2812"/>
    <cellStyle name="Celkem 2 6 5" xfId="2813"/>
    <cellStyle name="Celkem 2 6 5 2" xfId="2814"/>
    <cellStyle name="Celkem 2 6 5 2 2" xfId="2815"/>
    <cellStyle name="Celkem 2 6 5 2 3" xfId="2816"/>
    <cellStyle name="Celkem 2 6 5 2 4" xfId="2817"/>
    <cellStyle name="Celkem 2 6 5 3" xfId="2818"/>
    <cellStyle name="Celkem 2 6 5 3 2" xfId="2819"/>
    <cellStyle name="Celkem 2 6 5 3 3" xfId="2820"/>
    <cellStyle name="Celkem 2 6 5 3 4" xfId="2821"/>
    <cellStyle name="Celkem 2 6 5 4" xfId="2822"/>
    <cellStyle name="Celkem 2 6 5 5" xfId="2823"/>
    <cellStyle name="Celkem 2 6 5 6" xfId="2824"/>
    <cellStyle name="Celkem 2 6 6" xfId="2825"/>
    <cellStyle name="Celkem 2 6 6 2" xfId="2826"/>
    <cellStyle name="Celkem 2 6 6 3" xfId="2827"/>
    <cellStyle name="Celkem 2 6 6 4" xfId="2828"/>
    <cellStyle name="Celkem 2 6 7" xfId="2829"/>
    <cellStyle name="Celkem 2 6 7 2" xfId="2830"/>
    <cellStyle name="Celkem 2 6 7 3" xfId="2831"/>
    <cellStyle name="Celkem 2 6 7 4" xfId="2832"/>
    <cellStyle name="Celkem 2 6 8" xfId="2833"/>
    <cellStyle name="Celkem 2 6 9" xfId="2834"/>
    <cellStyle name="Celkem 2 7" xfId="2835"/>
    <cellStyle name="Celkem 2 7 2" xfId="2836"/>
    <cellStyle name="Celkem 2 7 2 2" xfId="2837"/>
    <cellStyle name="Celkem 2 7 2 2 2" xfId="2838"/>
    <cellStyle name="Celkem 2 7 2 2 2 2" xfId="2839"/>
    <cellStyle name="Celkem 2 7 2 2 2 3" xfId="2840"/>
    <cellStyle name="Celkem 2 7 2 2 2 4" xfId="2841"/>
    <cellStyle name="Celkem 2 7 2 2 3" xfId="2842"/>
    <cellStyle name="Celkem 2 7 2 2 3 2" xfId="2843"/>
    <cellStyle name="Celkem 2 7 2 2 3 3" xfId="2844"/>
    <cellStyle name="Celkem 2 7 2 2 3 4" xfId="2845"/>
    <cellStyle name="Celkem 2 7 2 2 4" xfId="2846"/>
    <cellStyle name="Celkem 2 7 2 2 5" xfId="2847"/>
    <cellStyle name="Celkem 2 7 2 2 6" xfId="2848"/>
    <cellStyle name="Celkem 2 7 2 3" xfId="2849"/>
    <cellStyle name="Celkem 2 7 2 3 2" xfId="2850"/>
    <cellStyle name="Celkem 2 7 2 3 2 2" xfId="2851"/>
    <cellStyle name="Celkem 2 7 2 3 2 3" xfId="2852"/>
    <cellStyle name="Celkem 2 7 2 3 2 4" xfId="2853"/>
    <cellStyle name="Celkem 2 7 2 3 3" xfId="2854"/>
    <cellStyle name="Celkem 2 7 2 3 3 2" xfId="2855"/>
    <cellStyle name="Celkem 2 7 2 3 3 3" xfId="2856"/>
    <cellStyle name="Celkem 2 7 2 3 3 4" xfId="2857"/>
    <cellStyle name="Celkem 2 7 2 3 4" xfId="2858"/>
    <cellStyle name="Celkem 2 7 2 3 5" xfId="2859"/>
    <cellStyle name="Celkem 2 7 2 3 6" xfId="2860"/>
    <cellStyle name="Celkem 2 7 2 4" xfId="2861"/>
    <cellStyle name="Celkem 2 7 2 4 2" xfId="2862"/>
    <cellStyle name="Celkem 2 7 2 4 3" xfId="2863"/>
    <cellStyle name="Celkem 2 7 2 4 4" xfId="2864"/>
    <cellStyle name="Celkem 2 7 2 5" xfId="2865"/>
    <cellStyle name="Celkem 2 7 2 5 2" xfId="2866"/>
    <cellStyle name="Celkem 2 7 2 5 3" xfId="2867"/>
    <cellStyle name="Celkem 2 7 2 5 4" xfId="2868"/>
    <cellStyle name="Celkem 2 7 2 6" xfId="2869"/>
    <cellStyle name="Celkem 2 7 2 7" xfId="2870"/>
    <cellStyle name="Celkem 2 7 2 8" xfId="2871"/>
    <cellStyle name="Celkem 2 7 3" xfId="2872"/>
    <cellStyle name="Celkem 2 7 3 2" xfId="2873"/>
    <cellStyle name="Celkem 2 7 3 2 2" xfId="2874"/>
    <cellStyle name="Celkem 2 7 3 2 3" xfId="2875"/>
    <cellStyle name="Celkem 2 7 3 2 4" xfId="2876"/>
    <cellStyle name="Celkem 2 7 3 3" xfId="2877"/>
    <cellStyle name="Celkem 2 7 3 3 2" xfId="2878"/>
    <cellStyle name="Celkem 2 7 3 3 3" xfId="2879"/>
    <cellStyle name="Celkem 2 7 3 3 4" xfId="2880"/>
    <cellStyle name="Celkem 2 7 3 4" xfId="2881"/>
    <cellStyle name="Celkem 2 7 3 5" xfId="2882"/>
    <cellStyle name="Celkem 2 7 3 6" xfId="2883"/>
    <cellStyle name="Celkem 2 7 4" xfId="2884"/>
    <cellStyle name="Celkem 2 7 4 2" xfId="2885"/>
    <cellStyle name="Celkem 2 7 4 2 2" xfId="2886"/>
    <cellStyle name="Celkem 2 7 4 2 3" xfId="2887"/>
    <cellStyle name="Celkem 2 7 4 2 4" xfId="2888"/>
    <cellStyle name="Celkem 2 7 4 3" xfId="2889"/>
    <cellStyle name="Celkem 2 7 4 3 2" xfId="2890"/>
    <cellStyle name="Celkem 2 7 4 3 3" xfId="2891"/>
    <cellStyle name="Celkem 2 7 4 3 4" xfId="2892"/>
    <cellStyle name="Celkem 2 7 4 4" xfId="2893"/>
    <cellStyle name="Celkem 2 7 4 5" xfId="2894"/>
    <cellStyle name="Celkem 2 7 4 6" xfId="2895"/>
    <cellStyle name="Celkem 2 7 5" xfId="2896"/>
    <cellStyle name="Celkem 2 7 5 2" xfId="2897"/>
    <cellStyle name="Celkem 2 7 5 3" xfId="2898"/>
    <cellStyle name="Celkem 2 7 5 4" xfId="2899"/>
    <cellStyle name="Celkem 2 7 6" xfId="2900"/>
    <cellStyle name="Celkem 2 7 6 2" xfId="2901"/>
    <cellStyle name="Celkem 2 7 6 3" xfId="2902"/>
    <cellStyle name="Celkem 2 7 6 4" xfId="2903"/>
    <cellStyle name="Celkem 2 7 7" xfId="2904"/>
    <cellStyle name="Celkem 2 7 8" xfId="2905"/>
    <cellStyle name="Celkem 2 7 9" xfId="2906"/>
    <cellStyle name="Celkem 2 8" xfId="2907"/>
    <cellStyle name="Celkem 2 8 2" xfId="2908"/>
    <cellStyle name="Celkem 2 8 2 2" xfId="2909"/>
    <cellStyle name="Celkem 2 8 2 2 2" xfId="2910"/>
    <cellStyle name="Celkem 2 8 2 2 3" xfId="2911"/>
    <cellStyle name="Celkem 2 8 2 2 4" xfId="2912"/>
    <cellStyle name="Celkem 2 8 2 3" xfId="2913"/>
    <cellStyle name="Celkem 2 8 2 3 2" xfId="2914"/>
    <cellStyle name="Celkem 2 8 2 3 3" xfId="2915"/>
    <cellStyle name="Celkem 2 8 2 3 4" xfId="2916"/>
    <cellStyle name="Celkem 2 8 2 4" xfId="2917"/>
    <cellStyle name="Celkem 2 8 2 5" xfId="2918"/>
    <cellStyle name="Celkem 2 8 2 6" xfId="2919"/>
    <cellStyle name="Celkem 2 8 3" xfId="2920"/>
    <cellStyle name="Celkem 2 8 3 2" xfId="2921"/>
    <cellStyle name="Celkem 2 8 3 2 2" xfId="2922"/>
    <cellStyle name="Celkem 2 8 3 2 3" xfId="2923"/>
    <cellStyle name="Celkem 2 8 3 2 4" xfId="2924"/>
    <cellStyle name="Celkem 2 8 3 3" xfId="2925"/>
    <cellStyle name="Celkem 2 8 3 3 2" xfId="2926"/>
    <cellStyle name="Celkem 2 8 3 3 3" xfId="2927"/>
    <cellStyle name="Celkem 2 8 3 3 4" xfId="2928"/>
    <cellStyle name="Celkem 2 8 3 4" xfId="2929"/>
    <cellStyle name="Celkem 2 8 3 5" xfId="2930"/>
    <cellStyle name="Celkem 2 8 3 6" xfId="2931"/>
    <cellStyle name="Celkem 2 8 4" xfId="2932"/>
    <cellStyle name="Celkem 2 8 4 2" xfId="2933"/>
    <cellStyle name="Celkem 2 8 4 3" xfId="2934"/>
    <cellStyle name="Celkem 2 8 4 4" xfId="2935"/>
    <cellStyle name="Celkem 2 8 5" xfId="2936"/>
    <cellStyle name="Celkem 2 8 5 2" xfId="2937"/>
    <cellStyle name="Celkem 2 8 5 3" xfId="2938"/>
    <cellStyle name="Celkem 2 8 5 4" xfId="2939"/>
    <cellStyle name="Celkem 2 8 6" xfId="2940"/>
    <cellStyle name="Celkem 2 8 7" xfId="2941"/>
    <cellStyle name="Celkem 2 8 8" xfId="2942"/>
    <cellStyle name="Celkem 2 9" xfId="2943"/>
    <cellStyle name="Celkem 2 9 2" xfId="2944"/>
    <cellStyle name="Celkem 2 9 2 2" xfId="2945"/>
    <cellStyle name="Celkem 2 9 2 3" xfId="2946"/>
    <cellStyle name="Celkem 2 9 2 4" xfId="2947"/>
    <cellStyle name="Celkem 2 9 3" xfId="2948"/>
    <cellStyle name="Celkem 2 9 3 2" xfId="2949"/>
    <cellStyle name="Celkem 2 9 3 3" xfId="2950"/>
    <cellStyle name="Celkem 2 9 3 4" xfId="2951"/>
    <cellStyle name="Celkem 2 9 4" xfId="2952"/>
    <cellStyle name="Celkem 2 9 5" xfId="2953"/>
    <cellStyle name="Celkem 2 9 6" xfId="2954"/>
    <cellStyle name="Celkem 3" xfId="2955"/>
    <cellStyle name="Celkem 3 10" xfId="2956"/>
    <cellStyle name="Celkem 3 10 2" xfId="2957"/>
    <cellStyle name="Celkem 3 10 2 2" xfId="2958"/>
    <cellStyle name="Celkem 3 10 2 3" xfId="2959"/>
    <cellStyle name="Celkem 3 10 2 4" xfId="2960"/>
    <cellStyle name="Celkem 3 10 3" xfId="2961"/>
    <cellStyle name="Celkem 3 10 3 2" xfId="2962"/>
    <cellStyle name="Celkem 3 10 3 3" xfId="2963"/>
    <cellStyle name="Celkem 3 10 3 4" xfId="2964"/>
    <cellStyle name="Celkem 3 10 4" xfId="2965"/>
    <cellStyle name="Celkem 3 10 5" xfId="2966"/>
    <cellStyle name="Celkem 3 10 6" xfId="2967"/>
    <cellStyle name="Celkem 3 11" xfId="2968"/>
    <cellStyle name="Celkem 3 11 2" xfId="2969"/>
    <cellStyle name="Celkem 3 11 3" xfId="2970"/>
    <cellStyle name="Celkem 3 11 4" xfId="2971"/>
    <cellStyle name="Celkem 3 12" xfId="2972"/>
    <cellStyle name="Celkem 3 12 2" xfId="2973"/>
    <cellStyle name="Celkem 3 12 3" xfId="2974"/>
    <cellStyle name="Celkem 3 12 4" xfId="2975"/>
    <cellStyle name="Celkem 3 13" xfId="2976"/>
    <cellStyle name="Celkem 3 14" xfId="2977"/>
    <cellStyle name="Celkem 3 15" xfId="2978"/>
    <cellStyle name="Celkem 3 2" xfId="2979"/>
    <cellStyle name="Celkem 3 2 10" xfId="2980"/>
    <cellStyle name="Celkem 3 2 2" xfId="2981"/>
    <cellStyle name="Celkem 3 2 2 2" xfId="2982"/>
    <cellStyle name="Celkem 3 2 2 2 2" xfId="2983"/>
    <cellStyle name="Celkem 3 2 2 2 2 2" xfId="2984"/>
    <cellStyle name="Celkem 3 2 2 2 2 2 2" xfId="2985"/>
    <cellStyle name="Celkem 3 2 2 2 2 2 3" xfId="2986"/>
    <cellStyle name="Celkem 3 2 2 2 2 2 4" xfId="2987"/>
    <cellStyle name="Celkem 3 2 2 2 2 3" xfId="2988"/>
    <cellStyle name="Celkem 3 2 2 2 2 3 2" xfId="2989"/>
    <cellStyle name="Celkem 3 2 2 2 2 3 3" xfId="2990"/>
    <cellStyle name="Celkem 3 2 2 2 2 3 4" xfId="2991"/>
    <cellStyle name="Celkem 3 2 2 2 2 4" xfId="2992"/>
    <cellStyle name="Celkem 3 2 2 2 2 5" xfId="2993"/>
    <cellStyle name="Celkem 3 2 2 2 2 6" xfId="2994"/>
    <cellStyle name="Celkem 3 2 2 2 3" xfId="2995"/>
    <cellStyle name="Celkem 3 2 2 2 3 2" xfId="2996"/>
    <cellStyle name="Celkem 3 2 2 2 3 2 2" xfId="2997"/>
    <cellStyle name="Celkem 3 2 2 2 3 2 3" xfId="2998"/>
    <cellStyle name="Celkem 3 2 2 2 3 2 4" xfId="2999"/>
    <cellStyle name="Celkem 3 2 2 2 3 3" xfId="3000"/>
    <cellStyle name="Celkem 3 2 2 2 3 3 2" xfId="3001"/>
    <cellStyle name="Celkem 3 2 2 2 3 3 3" xfId="3002"/>
    <cellStyle name="Celkem 3 2 2 2 3 3 4" xfId="3003"/>
    <cellStyle name="Celkem 3 2 2 2 3 4" xfId="3004"/>
    <cellStyle name="Celkem 3 2 2 2 3 5" xfId="3005"/>
    <cellStyle name="Celkem 3 2 2 2 3 6" xfId="3006"/>
    <cellStyle name="Celkem 3 2 2 2 4" xfId="3007"/>
    <cellStyle name="Celkem 3 2 2 2 4 2" xfId="3008"/>
    <cellStyle name="Celkem 3 2 2 2 4 3" xfId="3009"/>
    <cellStyle name="Celkem 3 2 2 2 4 4" xfId="3010"/>
    <cellStyle name="Celkem 3 2 2 2 5" xfId="3011"/>
    <cellStyle name="Celkem 3 2 2 2 5 2" xfId="3012"/>
    <cellStyle name="Celkem 3 2 2 2 5 3" xfId="3013"/>
    <cellStyle name="Celkem 3 2 2 2 5 4" xfId="3014"/>
    <cellStyle name="Celkem 3 2 2 2 6" xfId="3015"/>
    <cellStyle name="Celkem 3 2 2 2 7" xfId="3016"/>
    <cellStyle name="Celkem 3 2 2 2 8" xfId="3017"/>
    <cellStyle name="Celkem 3 2 2 3" xfId="3018"/>
    <cellStyle name="Celkem 3 2 2 3 2" xfId="3019"/>
    <cellStyle name="Celkem 3 2 2 3 2 2" xfId="3020"/>
    <cellStyle name="Celkem 3 2 2 3 2 3" xfId="3021"/>
    <cellStyle name="Celkem 3 2 2 3 2 4" xfId="3022"/>
    <cellStyle name="Celkem 3 2 2 3 3" xfId="3023"/>
    <cellStyle name="Celkem 3 2 2 3 3 2" xfId="3024"/>
    <cellStyle name="Celkem 3 2 2 3 3 3" xfId="3025"/>
    <cellStyle name="Celkem 3 2 2 3 3 4" xfId="3026"/>
    <cellStyle name="Celkem 3 2 2 3 4" xfId="3027"/>
    <cellStyle name="Celkem 3 2 2 3 5" xfId="3028"/>
    <cellStyle name="Celkem 3 2 2 3 6" xfId="3029"/>
    <cellStyle name="Celkem 3 2 2 4" xfId="3030"/>
    <cellStyle name="Celkem 3 2 2 4 2" xfId="3031"/>
    <cellStyle name="Celkem 3 2 2 4 2 2" xfId="3032"/>
    <cellStyle name="Celkem 3 2 2 4 2 3" xfId="3033"/>
    <cellStyle name="Celkem 3 2 2 4 2 4" xfId="3034"/>
    <cellStyle name="Celkem 3 2 2 4 3" xfId="3035"/>
    <cellStyle name="Celkem 3 2 2 4 3 2" xfId="3036"/>
    <cellStyle name="Celkem 3 2 2 4 3 3" xfId="3037"/>
    <cellStyle name="Celkem 3 2 2 4 3 4" xfId="3038"/>
    <cellStyle name="Celkem 3 2 2 4 4" xfId="3039"/>
    <cellStyle name="Celkem 3 2 2 4 5" xfId="3040"/>
    <cellStyle name="Celkem 3 2 2 4 6" xfId="3041"/>
    <cellStyle name="Celkem 3 2 2 5" xfId="3042"/>
    <cellStyle name="Celkem 3 2 2 5 2" xfId="3043"/>
    <cellStyle name="Celkem 3 2 2 5 3" xfId="3044"/>
    <cellStyle name="Celkem 3 2 2 5 4" xfId="3045"/>
    <cellStyle name="Celkem 3 2 2 6" xfId="3046"/>
    <cellStyle name="Celkem 3 2 2 6 2" xfId="3047"/>
    <cellStyle name="Celkem 3 2 2 6 3" xfId="3048"/>
    <cellStyle name="Celkem 3 2 2 6 4" xfId="3049"/>
    <cellStyle name="Celkem 3 2 2 7" xfId="3050"/>
    <cellStyle name="Celkem 3 2 2 8" xfId="3051"/>
    <cellStyle name="Celkem 3 2 2 9" xfId="3052"/>
    <cellStyle name="Celkem 3 2 3" xfId="3053"/>
    <cellStyle name="Celkem 3 2 3 2" xfId="3054"/>
    <cellStyle name="Celkem 3 2 3 2 2" xfId="3055"/>
    <cellStyle name="Celkem 3 2 3 2 2 2" xfId="3056"/>
    <cellStyle name="Celkem 3 2 3 2 2 3" xfId="3057"/>
    <cellStyle name="Celkem 3 2 3 2 2 4" xfId="3058"/>
    <cellStyle name="Celkem 3 2 3 2 3" xfId="3059"/>
    <cellStyle name="Celkem 3 2 3 2 3 2" xfId="3060"/>
    <cellStyle name="Celkem 3 2 3 2 3 3" xfId="3061"/>
    <cellStyle name="Celkem 3 2 3 2 3 4" xfId="3062"/>
    <cellStyle name="Celkem 3 2 3 2 4" xfId="3063"/>
    <cellStyle name="Celkem 3 2 3 2 5" xfId="3064"/>
    <cellStyle name="Celkem 3 2 3 2 6" xfId="3065"/>
    <cellStyle name="Celkem 3 2 3 3" xfId="3066"/>
    <cellStyle name="Celkem 3 2 3 3 2" xfId="3067"/>
    <cellStyle name="Celkem 3 2 3 3 2 2" xfId="3068"/>
    <cellStyle name="Celkem 3 2 3 3 2 3" xfId="3069"/>
    <cellStyle name="Celkem 3 2 3 3 2 4" xfId="3070"/>
    <cellStyle name="Celkem 3 2 3 3 3" xfId="3071"/>
    <cellStyle name="Celkem 3 2 3 3 3 2" xfId="3072"/>
    <cellStyle name="Celkem 3 2 3 3 3 3" xfId="3073"/>
    <cellStyle name="Celkem 3 2 3 3 3 4" xfId="3074"/>
    <cellStyle name="Celkem 3 2 3 3 4" xfId="3075"/>
    <cellStyle name="Celkem 3 2 3 3 5" xfId="3076"/>
    <cellStyle name="Celkem 3 2 3 3 6" xfId="3077"/>
    <cellStyle name="Celkem 3 2 3 4" xfId="3078"/>
    <cellStyle name="Celkem 3 2 3 4 2" xfId="3079"/>
    <cellStyle name="Celkem 3 2 3 4 3" xfId="3080"/>
    <cellStyle name="Celkem 3 2 3 4 4" xfId="3081"/>
    <cellStyle name="Celkem 3 2 3 5" xfId="3082"/>
    <cellStyle name="Celkem 3 2 3 5 2" xfId="3083"/>
    <cellStyle name="Celkem 3 2 3 5 3" xfId="3084"/>
    <cellStyle name="Celkem 3 2 3 5 4" xfId="3085"/>
    <cellStyle name="Celkem 3 2 3 6" xfId="3086"/>
    <cellStyle name="Celkem 3 2 3 7" xfId="3087"/>
    <cellStyle name="Celkem 3 2 3 8" xfId="3088"/>
    <cellStyle name="Celkem 3 2 4" xfId="3089"/>
    <cellStyle name="Celkem 3 2 4 2" xfId="3090"/>
    <cellStyle name="Celkem 3 2 4 2 2" xfId="3091"/>
    <cellStyle name="Celkem 3 2 4 2 3" xfId="3092"/>
    <cellStyle name="Celkem 3 2 4 2 4" xfId="3093"/>
    <cellStyle name="Celkem 3 2 4 3" xfId="3094"/>
    <cellStyle name="Celkem 3 2 4 3 2" xfId="3095"/>
    <cellStyle name="Celkem 3 2 4 3 3" xfId="3096"/>
    <cellStyle name="Celkem 3 2 4 3 4" xfId="3097"/>
    <cellStyle name="Celkem 3 2 4 4" xfId="3098"/>
    <cellStyle name="Celkem 3 2 4 5" xfId="3099"/>
    <cellStyle name="Celkem 3 2 4 6" xfId="3100"/>
    <cellStyle name="Celkem 3 2 5" xfId="3101"/>
    <cellStyle name="Celkem 3 2 5 2" xfId="3102"/>
    <cellStyle name="Celkem 3 2 5 2 2" xfId="3103"/>
    <cellStyle name="Celkem 3 2 5 2 3" xfId="3104"/>
    <cellStyle name="Celkem 3 2 5 2 4" xfId="3105"/>
    <cellStyle name="Celkem 3 2 5 3" xfId="3106"/>
    <cellStyle name="Celkem 3 2 5 3 2" xfId="3107"/>
    <cellStyle name="Celkem 3 2 5 3 3" xfId="3108"/>
    <cellStyle name="Celkem 3 2 5 3 4" xfId="3109"/>
    <cellStyle name="Celkem 3 2 5 4" xfId="3110"/>
    <cellStyle name="Celkem 3 2 5 5" xfId="3111"/>
    <cellStyle name="Celkem 3 2 5 6" xfId="3112"/>
    <cellStyle name="Celkem 3 2 6" xfId="3113"/>
    <cellStyle name="Celkem 3 2 6 2" xfId="3114"/>
    <cellStyle name="Celkem 3 2 6 3" xfId="3115"/>
    <cellStyle name="Celkem 3 2 6 4" xfId="3116"/>
    <cellStyle name="Celkem 3 2 7" xfId="3117"/>
    <cellStyle name="Celkem 3 2 7 2" xfId="3118"/>
    <cellStyle name="Celkem 3 2 7 3" xfId="3119"/>
    <cellStyle name="Celkem 3 2 7 4" xfId="3120"/>
    <cellStyle name="Celkem 3 2 8" xfId="3121"/>
    <cellStyle name="Celkem 3 2 9" xfId="3122"/>
    <cellStyle name="Celkem 3 3" xfId="3123"/>
    <cellStyle name="Celkem 3 3 10" xfId="3124"/>
    <cellStyle name="Celkem 3 3 2" xfId="3125"/>
    <cellStyle name="Celkem 3 3 2 2" xfId="3126"/>
    <cellStyle name="Celkem 3 3 2 2 2" xfId="3127"/>
    <cellStyle name="Celkem 3 3 2 2 2 2" xfId="3128"/>
    <cellStyle name="Celkem 3 3 2 2 2 2 2" xfId="3129"/>
    <cellStyle name="Celkem 3 3 2 2 2 2 3" xfId="3130"/>
    <cellStyle name="Celkem 3 3 2 2 2 2 4" xfId="3131"/>
    <cellStyle name="Celkem 3 3 2 2 2 3" xfId="3132"/>
    <cellStyle name="Celkem 3 3 2 2 2 3 2" xfId="3133"/>
    <cellStyle name="Celkem 3 3 2 2 2 3 3" xfId="3134"/>
    <cellStyle name="Celkem 3 3 2 2 2 3 4" xfId="3135"/>
    <cellStyle name="Celkem 3 3 2 2 2 4" xfId="3136"/>
    <cellStyle name="Celkem 3 3 2 2 2 5" xfId="3137"/>
    <cellStyle name="Celkem 3 3 2 2 2 6" xfId="3138"/>
    <cellStyle name="Celkem 3 3 2 2 3" xfId="3139"/>
    <cellStyle name="Celkem 3 3 2 2 3 2" xfId="3140"/>
    <cellStyle name="Celkem 3 3 2 2 3 2 2" xfId="3141"/>
    <cellStyle name="Celkem 3 3 2 2 3 2 3" xfId="3142"/>
    <cellStyle name="Celkem 3 3 2 2 3 2 4" xfId="3143"/>
    <cellStyle name="Celkem 3 3 2 2 3 3" xfId="3144"/>
    <cellStyle name="Celkem 3 3 2 2 3 3 2" xfId="3145"/>
    <cellStyle name="Celkem 3 3 2 2 3 3 3" xfId="3146"/>
    <cellStyle name="Celkem 3 3 2 2 3 3 4" xfId="3147"/>
    <cellStyle name="Celkem 3 3 2 2 3 4" xfId="3148"/>
    <cellStyle name="Celkem 3 3 2 2 3 5" xfId="3149"/>
    <cellStyle name="Celkem 3 3 2 2 3 6" xfId="3150"/>
    <cellStyle name="Celkem 3 3 2 2 4" xfId="3151"/>
    <cellStyle name="Celkem 3 3 2 2 4 2" xfId="3152"/>
    <cellStyle name="Celkem 3 3 2 2 4 3" xfId="3153"/>
    <cellStyle name="Celkem 3 3 2 2 4 4" xfId="3154"/>
    <cellStyle name="Celkem 3 3 2 2 5" xfId="3155"/>
    <cellStyle name="Celkem 3 3 2 2 5 2" xfId="3156"/>
    <cellStyle name="Celkem 3 3 2 2 5 3" xfId="3157"/>
    <cellStyle name="Celkem 3 3 2 2 5 4" xfId="3158"/>
    <cellStyle name="Celkem 3 3 2 2 6" xfId="3159"/>
    <cellStyle name="Celkem 3 3 2 2 7" xfId="3160"/>
    <cellStyle name="Celkem 3 3 2 2 8" xfId="3161"/>
    <cellStyle name="Celkem 3 3 2 3" xfId="3162"/>
    <cellStyle name="Celkem 3 3 2 3 2" xfId="3163"/>
    <cellStyle name="Celkem 3 3 2 3 2 2" xfId="3164"/>
    <cellStyle name="Celkem 3 3 2 3 2 3" xfId="3165"/>
    <cellStyle name="Celkem 3 3 2 3 2 4" xfId="3166"/>
    <cellStyle name="Celkem 3 3 2 3 3" xfId="3167"/>
    <cellStyle name="Celkem 3 3 2 3 3 2" xfId="3168"/>
    <cellStyle name="Celkem 3 3 2 3 3 3" xfId="3169"/>
    <cellStyle name="Celkem 3 3 2 3 3 4" xfId="3170"/>
    <cellStyle name="Celkem 3 3 2 3 4" xfId="3171"/>
    <cellStyle name="Celkem 3 3 2 3 5" xfId="3172"/>
    <cellStyle name="Celkem 3 3 2 3 6" xfId="3173"/>
    <cellStyle name="Celkem 3 3 2 4" xfId="3174"/>
    <cellStyle name="Celkem 3 3 2 4 2" xfId="3175"/>
    <cellStyle name="Celkem 3 3 2 4 2 2" xfId="3176"/>
    <cellStyle name="Celkem 3 3 2 4 2 3" xfId="3177"/>
    <cellStyle name="Celkem 3 3 2 4 2 4" xfId="3178"/>
    <cellStyle name="Celkem 3 3 2 4 3" xfId="3179"/>
    <cellStyle name="Celkem 3 3 2 4 3 2" xfId="3180"/>
    <cellStyle name="Celkem 3 3 2 4 3 3" xfId="3181"/>
    <cellStyle name="Celkem 3 3 2 4 3 4" xfId="3182"/>
    <cellStyle name="Celkem 3 3 2 4 4" xfId="3183"/>
    <cellStyle name="Celkem 3 3 2 4 5" xfId="3184"/>
    <cellStyle name="Celkem 3 3 2 4 6" xfId="3185"/>
    <cellStyle name="Celkem 3 3 2 5" xfId="3186"/>
    <cellStyle name="Celkem 3 3 2 5 2" xfId="3187"/>
    <cellStyle name="Celkem 3 3 2 5 3" xfId="3188"/>
    <cellStyle name="Celkem 3 3 2 5 4" xfId="3189"/>
    <cellStyle name="Celkem 3 3 2 6" xfId="3190"/>
    <cellStyle name="Celkem 3 3 2 6 2" xfId="3191"/>
    <cellStyle name="Celkem 3 3 2 6 3" xfId="3192"/>
    <cellStyle name="Celkem 3 3 2 6 4" xfId="3193"/>
    <cellStyle name="Celkem 3 3 2 7" xfId="3194"/>
    <cellStyle name="Celkem 3 3 2 8" xfId="3195"/>
    <cellStyle name="Celkem 3 3 2 9" xfId="3196"/>
    <cellStyle name="Celkem 3 3 3" xfId="3197"/>
    <cellStyle name="Celkem 3 3 3 2" xfId="3198"/>
    <cellStyle name="Celkem 3 3 3 2 2" xfId="3199"/>
    <cellStyle name="Celkem 3 3 3 2 2 2" xfId="3200"/>
    <cellStyle name="Celkem 3 3 3 2 2 3" xfId="3201"/>
    <cellStyle name="Celkem 3 3 3 2 2 4" xfId="3202"/>
    <cellStyle name="Celkem 3 3 3 2 3" xfId="3203"/>
    <cellStyle name="Celkem 3 3 3 2 3 2" xfId="3204"/>
    <cellStyle name="Celkem 3 3 3 2 3 3" xfId="3205"/>
    <cellStyle name="Celkem 3 3 3 2 3 4" xfId="3206"/>
    <cellStyle name="Celkem 3 3 3 2 4" xfId="3207"/>
    <cellStyle name="Celkem 3 3 3 2 5" xfId="3208"/>
    <cellStyle name="Celkem 3 3 3 2 6" xfId="3209"/>
    <cellStyle name="Celkem 3 3 3 3" xfId="3210"/>
    <cellStyle name="Celkem 3 3 3 3 2" xfId="3211"/>
    <cellStyle name="Celkem 3 3 3 3 2 2" xfId="3212"/>
    <cellStyle name="Celkem 3 3 3 3 2 3" xfId="3213"/>
    <cellStyle name="Celkem 3 3 3 3 2 4" xfId="3214"/>
    <cellStyle name="Celkem 3 3 3 3 3" xfId="3215"/>
    <cellStyle name="Celkem 3 3 3 3 3 2" xfId="3216"/>
    <cellStyle name="Celkem 3 3 3 3 3 3" xfId="3217"/>
    <cellStyle name="Celkem 3 3 3 3 3 4" xfId="3218"/>
    <cellStyle name="Celkem 3 3 3 3 4" xfId="3219"/>
    <cellStyle name="Celkem 3 3 3 3 5" xfId="3220"/>
    <cellStyle name="Celkem 3 3 3 3 6" xfId="3221"/>
    <cellStyle name="Celkem 3 3 3 4" xfId="3222"/>
    <cellStyle name="Celkem 3 3 3 4 2" xfId="3223"/>
    <cellStyle name="Celkem 3 3 3 4 3" xfId="3224"/>
    <cellStyle name="Celkem 3 3 3 4 4" xfId="3225"/>
    <cellStyle name="Celkem 3 3 3 5" xfId="3226"/>
    <cellStyle name="Celkem 3 3 3 5 2" xfId="3227"/>
    <cellStyle name="Celkem 3 3 3 5 3" xfId="3228"/>
    <cellStyle name="Celkem 3 3 3 5 4" xfId="3229"/>
    <cellStyle name="Celkem 3 3 3 6" xfId="3230"/>
    <cellStyle name="Celkem 3 3 3 7" xfId="3231"/>
    <cellStyle name="Celkem 3 3 3 8" xfId="3232"/>
    <cellStyle name="Celkem 3 3 4" xfId="3233"/>
    <cellStyle name="Celkem 3 3 4 2" xfId="3234"/>
    <cellStyle name="Celkem 3 3 4 2 2" xfId="3235"/>
    <cellStyle name="Celkem 3 3 4 2 3" xfId="3236"/>
    <cellStyle name="Celkem 3 3 4 2 4" xfId="3237"/>
    <cellStyle name="Celkem 3 3 4 3" xfId="3238"/>
    <cellStyle name="Celkem 3 3 4 3 2" xfId="3239"/>
    <cellStyle name="Celkem 3 3 4 3 3" xfId="3240"/>
    <cellStyle name="Celkem 3 3 4 3 4" xfId="3241"/>
    <cellStyle name="Celkem 3 3 4 4" xfId="3242"/>
    <cellStyle name="Celkem 3 3 4 5" xfId="3243"/>
    <cellStyle name="Celkem 3 3 4 6" xfId="3244"/>
    <cellStyle name="Celkem 3 3 5" xfId="3245"/>
    <cellStyle name="Celkem 3 3 5 2" xfId="3246"/>
    <cellStyle name="Celkem 3 3 5 2 2" xfId="3247"/>
    <cellStyle name="Celkem 3 3 5 2 3" xfId="3248"/>
    <cellStyle name="Celkem 3 3 5 2 4" xfId="3249"/>
    <cellStyle name="Celkem 3 3 5 3" xfId="3250"/>
    <cellStyle name="Celkem 3 3 5 3 2" xfId="3251"/>
    <cellStyle name="Celkem 3 3 5 3 3" xfId="3252"/>
    <cellStyle name="Celkem 3 3 5 3 4" xfId="3253"/>
    <cellStyle name="Celkem 3 3 5 4" xfId="3254"/>
    <cellStyle name="Celkem 3 3 5 5" xfId="3255"/>
    <cellStyle name="Celkem 3 3 5 6" xfId="3256"/>
    <cellStyle name="Celkem 3 3 6" xfId="3257"/>
    <cellStyle name="Celkem 3 3 6 2" xfId="3258"/>
    <cellStyle name="Celkem 3 3 6 3" xfId="3259"/>
    <cellStyle name="Celkem 3 3 6 4" xfId="3260"/>
    <cellStyle name="Celkem 3 3 7" xfId="3261"/>
    <cellStyle name="Celkem 3 3 7 2" xfId="3262"/>
    <cellStyle name="Celkem 3 3 7 3" xfId="3263"/>
    <cellStyle name="Celkem 3 3 7 4" xfId="3264"/>
    <cellStyle name="Celkem 3 3 8" xfId="3265"/>
    <cellStyle name="Celkem 3 3 9" xfId="3266"/>
    <cellStyle name="Celkem 3 4" xfId="3267"/>
    <cellStyle name="Celkem 3 4 10" xfId="3268"/>
    <cellStyle name="Celkem 3 4 2" xfId="3269"/>
    <cellStyle name="Celkem 3 4 2 2" xfId="3270"/>
    <cellStyle name="Celkem 3 4 2 2 2" xfId="3271"/>
    <cellStyle name="Celkem 3 4 2 2 2 2" xfId="3272"/>
    <cellStyle name="Celkem 3 4 2 2 2 2 2" xfId="3273"/>
    <cellStyle name="Celkem 3 4 2 2 2 2 3" xfId="3274"/>
    <cellStyle name="Celkem 3 4 2 2 2 2 4" xfId="3275"/>
    <cellStyle name="Celkem 3 4 2 2 2 3" xfId="3276"/>
    <cellStyle name="Celkem 3 4 2 2 2 3 2" xfId="3277"/>
    <cellStyle name="Celkem 3 4 2 2 2 3 3" xfId="3278"/>
    <cellStyle name="Celkem 3 4 2 2 2 3 4" xfId="3279"/>
    <cellStyle name="Celkem 3 4 2 2 2 4" xfId="3280"/>
    <cellStyle name="Celkem 3 4 2 2 2 5" xfId="3281"/>
    <cellStyle name="Celkem 3 4 2 2 2 6" xfId="3282"/>
    <cellStyle name="Celkem 3 4 2 2 3" xfId="3283"/>
    <cellStyle name="Celkem 3 4 2 2 3 2" xfId="3284"/>
    <cellStyle name="Celkem 3 4 2 2 3 2 2" xfId="3285"/>
    <cellStyle name="Celkem 3 4 2 2 3 2 3" xfId="3286"/>
    <cellStyle name="Celkem 3 4 2 2 3 2 4" xfId="3287"/>
    <cellStyle name="Celkem 3 4 2 2 3 3" xfId="3288"/>
    <cellStyle name="Celkem 3 4 2 2 3 3 2" xfId="3289"/>
    <cellStyle name="Celkem 3 4 2 2 3 3 3" xfId="3290"/>
    <cellStyle name="Celkem 3 4 2 2 3 3 4" xfId="3291"/>
    <cellStyle name="Celkem 3 4 2 2 3 4" xfId="3292"/>
    <cellStyle name="Celkem 3 4 2 2 3 5" xfId="3293"/>
    <cellStyle name="Celkem 3 4 2 2 3 6" xfId="3294"/>
    <cellStyle name="Celkem 3 4 2 2 4" xfId="3295"/>
    <cellStyle name="Celkem 3 4 2 2 4 2" xfId="3296"/>
    <cellStyle name="Celkem 3 4 2 2 4 3" xfId="3297"/>
    <cellStyle name="Celkem 3 4 2 2 4 4" xfId="3298"/>
    <cellStyle name="Celkem 3 4 2 2 5" xfId="3299"/>
    <cellStyle name="Celkem 3 4 2 2 5 2" xfId="3300"/>
    <cellStyle name="Celkem 3 4 2 2 5 3" xfId="3301"/>
    <cellStyle name="Celkem 3 4 2 2 5 4" xfId="3302"/>
    <cellStyle name="Celkem 3 4 2 2 6" xfId="3303"/>
    <cellStyle name="Celkem 3 4 2 2 7" xfId="3304"/>
    <cellStyle name="Celkem 3 4 2 2 8" xfId="3305"/>
    <cellStyle name="Celkem 3 4 2 3" xfId="3306"/>
    <cellStyle name="Celkem 3 4 2 3 2" xfId="3307"/>
    <cellStyle name="Celkem 3 4 2 3 2 2" xfId="3308"/>
    <cellStyle name="Celkem 3 4 2 3 2 3" xfId="3309"/>
    <cellStyle name="Celkem 3 4 2 3 2 4" xfId="3310"/>
    <cellStyle name="Celkem 3 4 2 3 3" xfId="3311"/>
    <cellStyle name="Celkem 3 4 2 3 3 2" xfId="3312"/>
    <cellStyle name="Celkem 3 4 2 3 3 3" xfId="3313"/>
    <cellStyle name="Celkem 3 4 2 3 3 4" xfId="3314"/>
    <cellStyle name="Celkem 3 4 2 3 4" xfId="3315"/>
    <cellStyle name="Celkem 3 4 2 3 5" xfId="3316"/>
    <cellStyle name="Celkem 3 4 2 3 6" xfId="3317"/>
    <cellStyle name="Celkem 3 4 2 4" xfId="3318"/>
    <cellStyle name="Celkem 3 4 2 4 2" xfId="3319"/>
    <cellStyle name="Celkem 3 4 2 4 2 2" xfId="3320"/>
    <cellStyle name="Celkem 3 4 2 4 2 3" xfId="3321"/>
    <cellStyle name="Celkem 3 4 2 4 2 4" xfId="3322"/>
    <cellStyle name="Celkem 3 4 2 4 3" xfId="3323"/>
    <cellStyle name="Celkem 3 4 2 4 3 2" xfId="3324"/>
    <cellStyle name="Celkem 3 4 2 4 3 3" xfId="3325"/>
    <cellStyle name="Celkem 3 4 2 4 3 4" xfId="3326"/>
    <cellStyle name="Celkem 3 4 2 4 4" xfId="3327"/>
    <cellStyle name="Celkem 3 4 2 4 5" xfId="3328"/>
    <cellStyle name="Celkem 3 4 2 4 6" xfId="3329"/>
    <cellStyle name="Celkem 3 4 2 5" xfId="3330"/>
    <cellStyle name="Celkem 3 4 2 5 2" xfId="3331"/>
    <cellStyle name="Celkem 3 4 2 5 3" xfId="3332"/>
    <cellStyle name="Celkem 3 4 2 5 4" xfId="3333"/>
    <cellStyle name="Celkem 3 4 2 6" xfId="3334"/>
    <cellStyle name="Celkem 3 4 2 6 2" xfId="3335"/>
    <cellStyle name="Celkem 3 4 2 6 3" xfId="3336"/>
    <cellStyle name="Celkem 3 4 2 6 4" xfId="3337"/>
    <cellStyle name="Celkem 3 4 2 7" xfId="3338"/>
    <cellStyle name="Celkem 3 4 2 8" xfId="3339"/>
    <cellStyle name="Celkem 3 4 2 9" xfId="3340"/>
    <cellStyle name="Celkem 3 4 3" xfId="3341"/>
    <cellStyle name="Celkem 3 4 3 2" xfId="3342"/>
    <cellStyle name="Celkem 3 4 3 2 2" xfId="3343"/>
    <cellStyle name="Celkem 3 4 3 2 2 2" xfId="3344"/>
    <cellStyle name="Celkem 3 4 3 2 2 3" xfId="3345"/>
    <cellStyle name="Celkem 3 4 3 2 2 4" xfId="3346"/>
    <cellStyle name="Celkem 3 4 3 2 3" xfId="3347"/>
    <cellStyle name="Celkem 3 4 3 2 3 2" xfId="3348"/>
    <cellStyle name="Celkem 3 4 3 2 3 3" xfId="3349"/>
    <cellStyle name="Celkem 3 4 3 2 3 4" xfId="3350"/>
    <cellStyle name="Celkem 3 4 3 2 4" xfId="3351"/>
    <cellStyle name="Celkem 3 4 3 2 5" xfId="3352"/>
    <cellStyle name="Celkem 3 4 3 2 6" xfId="3353"/>
    <cellStyle name="Celkem 3 4 3 3" xfId="3354"/>
    <cellStyle name="Celkem 3 4 3 3 2" xfId="3355"/>
    <cellStyle name="Celkem 3 4 3 3 2 2" xfId="3356"/>
    <cellStyle name="Celkem 3 4 3 3 2 3" xfId="3357"/>
    <cellStyle name="Celkem 3 4 3 3 2 4" xfId="3358"/>
    <cellStyle name="Celkem 3 4 3 3 3" xfId="3359"/>
    <cellStyle name="Celkem 3 4 3 3 3 2" xfId="3360"/>
    <cellStyle name="Celkem 3 4 3 3 3 3" xfId="3361"/>
    <cellStyle name="Celkem 3 4 3 3 3 4" xfId="3362"/>
    <cellStyle name="Celkem 3 4 3 3 4" xfId="3363"/>
    <cellStyle name="Celkem 3 4 3 3 5" xfId="3364"/>
    <cellStyle name="Celkem 3 4 3 3 6" xfId="3365"/>
    <cellStyle name="Celkem 3 4 3 4" xfId="3366"/>
    <cellStyle name="Celkem 3 4 3 4 2" xfId="3367"/>
    <cellStyle name="Celkem 3 4 3 4 3" xfId="3368"/>
    <cellStyle name="Celkem 3 4 3 4 4" xfId="3369"/>
    <cellStyle name="Celkem 3 4 3 5" xfId="3370"/>
    <cellStyle name="Celkem 3 4 3 5 2" xfId="3371"/>
    <cellStyle name="Celkem 3 4 3 5 3" xfId="3372"/>
    <cellStyle name="Celkem 3 4 3 5 4" xfId="3373"/>
    <cellStyle name="Celkem 3 4 3 6" xfId="3374"/>
    <cellStyle name="Celkem 3 4 3 7" xfId="3375"/>
    <cellStyle name="Celkem 3 4 3 8" xfId="3376"/>
    <cellStyle name="Celkem 3 4 4" xfId="3377"/>
    <cellStyle name="Celkem 3 4 4 2" xfId="3378"/>
    <cellStyle name="Celkem 3 4 4 2 2" xfId="3379"/>
    <cellStyle name="Celkem 3 4 4 2 3" xfId="3380"/>
    <cellStyle name="Celkem 3 4 4 2 4" xfId="3381"/>
    <cellStyle name="Celkem 3 4 4 3" xfId="3382"/>
    <cellStyle name="Celkem 3 4 4 3 2" xfId="3383"/>
    <cellStyle name="Celkem 3 4 4 3 3" xfId="3384"/>
    <cellStyle name="Celkem 3 4 4 3 4" xfId="3385"/>
    <cellStyle name="Celkem 3 4 4 4" xfId="3386"/>
    <cellStyle name="Celkem 3 4 4 5" xfId="3387"/>
    <cellStyle name="Celkem 3 4 4 6" xfId="3388"/>
    <cellStyle name="Celkem 3 4 5" xfId="3389"/>
    <cellStyle name="Celkem 3 4 5 2" xfId="3390"/>
    <cellStyle name="Celkem 3 4 5 2 2" xfId="3391"/>
    <cellStyle name="Celkem 3 4 5 2 3" xfId="3392"/>
    <cellStyle name="Celkem 3 4 5 2 4" xfId="3393"/>
    <cellStyle name="Celkem 3 4 5 3" xfId="3394"/>
    <cellStyle name="Celkem 3 4 5 3 2" xfId="3395"/>
    <cellStyle name="Celkem 3 4 5 3 3" xfId="3396"/>
    <cellStyle name="Celkem 3 4 5 3 4" xfId="3397"/>
    <cellStyle name="Celkem 3 4 5 4" xfId="3398"/>
    <cellStyle name="Celkem 3 4 5 5" xfId="3399"/>
    <cellStyle name="Celkem 3 4 5 6" xfId="3400"/>
    <cellStyle name="Celkem 3 4 6" xfId="3401"/>
    <cellStyle name="Celkem 3 4 6 2" xfId="3402"/>
    <cellStyle name="Celkem 3 4 6 3" xfId="3403"/>
    <cellStyle name="Celkem 3 4 6 4" xfId="3404"/>
    <cellStyle name="Celkem 3 4 7" xfId="3405"/>
    <cellStyle name="Celkem 3 4 7 2" xfId="3406"/>
    <cellStyle name="Celkem 3 4 7 3" xfId="3407"/>
    <cellStyle name="Celkem 3 4 7 4" xfId="3408"/>
    <cellStyle name="Celkem 3 4 8" xfId="3409"/>
    <cellStyle name="Celkem 3 4 9" xfId="3410"/>
    <cellStyle name="Celkem 3 5" xfId="3411"/>
    <cellStyle name="Celkem 3 5 10" xfId="3412"/>
    <cellStyle name="Celkem 3 5 2" xfId="3413"/>
    <cellStyle name="Celkem 3 5 2 2" xfId="3414"/>
    <cellStyle name="Celkem 3 5 2 2 2" xfId="3415"/>
    <cellStyle name="Celkem 3 5 2 2 2 2" xfId="3416"/>
    <cellStyle name="Celkem 3 5 2 2 2 2 2" xfId="3417"/>
    <cellStyle name="Celkem 3 5 2 2 2 2 3" xfId="3418"/>
    <cellStyle name="Celkem 3 5 2 2 2 2 4" xfId="3419"/>
    <cellStyle name="Celkem 3 5 2 2 2 3" xfId="3420"/>
    <cellStyle name="Celkem 3 5 2 2 2 3 2" xfId="3421"/>
    <cellStyle name="Celkem 3 5 2 2 2 3 3" xfId="3422"/>
    <cellStyle name="Celkem 3 5 2 2 2 3 4" xfId="3423"/>
    <cellStyle name="Celkem 3 5 2 2 2 4" xfId="3424"/>
    <cellStyle name="Celkem 3 5 2 2 2 5" xfId="3425"/>
    <cellStyle name="Celkem 3 5 2 2 2 6" xfId="3426"/>
    <cellStyle name="Celkem 3 5 2 2 3" xfId="3427"/>
    <cellStyle name="Celkem 3 5 2 2 3 2" xfId="3428"/>
    <cellStyle name="Celkem 3 5 2 2 3 2 2" xfId="3429"/>
    <cellStyle name="Celkem 3 5 2 2 3 2 3" xfId="3430"/>
    <cellStyle name="Celkem 3 5 2 2 3 2 4" xfId="3431"/>
    <cellStyle name="Celkem 3 5 2 2 3 3" xfId="3432"/>
    <cellStyle name="Celkem 3 5 2 2 3 3 2" xfId="3433"/>
    <cellStyle name="Celkem 3 5 2 2 3 3 3" xfId="3434"/>
    <cellStyle name="Celkem 3 5 2 2 3 3 4" xfId="3435"/>
    <cellStyle name="Celkem 3 5 2 2 3 4" xfId="3436"/>
    <cellStyle name="Celkem 3 5 2 2 3 5" xfId="3437"/>
    <cellStyle name="Celkem 3 5 2 2 3 6" xfId="3438"/>
    <cellStyle name="Celkem 3 5 2 2 4" xfId="3439"/>
    <cellStyle name="Celkem 3 5 2 2 4 2" xfId="3440"/>
    <cellStyle name="Celkem 3 5 2 2 4 3" xfId="3441"/>
    <cellStyle name="Celkem 3 5 2 2 4 4" xfId="3442"/>
    <cellStyle name="Celkem 3 5 2 2 5" xfId="3443"/>
    <cellStyle name="Celkem 3 5 2 2 5 2" xfId="3444"/>
    <cellStyle name="Celkem 3 5 2 2 5 3" xfId="3445"/>
    <cellStyle name="Celkem 3 5 2 2 5 4" xfId="3446"/>
    <cellStyle name="Celkem 3 5 2 2 6" xfId="3447"/>
    <cellStyle name="Celkem 3 5 2 2 7" xfId="3448"/>
    <cellStyle name="Celkem 3 5 2 2 8" xfId="3449"/>
    <cellStyle name="Celkem 3 5 2 3" xfId="3450"/>
    <cellStyle name="Celkem 3 5 2 3 2" xfId="3451"/>
    <cellStyle name="Celkem 3 5 2 3 2 2" xfId="3452"/>
    <cellStyle name="Celkem 3 5 2 3 2 3" xfId="3453"/>
    <cellStyle name="Celkem 3 5 2 3 2 4" xfId="3454"/>
    <cellStyle name="Celkem 3 5 2 3 3" xfId="3455"/>
    <cellStyle name="Celkem 3 5 2 3 3 2" xfId="3456"/>
    <cellStyle name="Celkem 3 5 2 3 3 3" xfId="3457"/>
    <cellStyle name="Celkem 3 5 2 3 3 4" xfId="3458"/>
    <cellStyle name="Celkem 3 5 2 3 4" xfId="3459"/>
    <cellStyle name="Celkem 3 5 2 3 5" xfId="3460"/>
    <cellStyle name="Celkem 3 5 2 3 6" xfId="3461"/>
    <cellStyle name="Celkem 3 5 2 4" xfId="3462"/>
    <cellStyle name="Celkem 3 5 2 4 2" xfId="3463"/>
    <cellStyle name="Celkem 3 5 2 4 2 2" xfId="3464"/>
    <cellStyle name="Celkem 3 5 2 4 2 3" xfId="3465"/>
    <cellStyle name="Celkem 3 5 2 4 2 4" xfId="3466"/>
    <cellStyle name="Celkem 3 5 2 4 3" xfId="3467"/>
    <cellStyle name="Celkem 3 5 2 4 3 2" xfId="3468"/>
    <cellStyle name="Celkem 3 5 2 4 3 3" xfId="3469"/>
    <cellStyle name="Celkem 3 5 2 4 3 4" xfId="3470"/>
    <cellStyle name="Celkem 3 5 2 4 4" xfId="3471"/>
    <cellStyle name="Celkem 3 5 2 4 5" xfId="3472"/>
    <cellStyle name="Celkem 3 5 2 4 6" xfId="3473"/>
    <cellStyle name="Celkem 3 5 2 5" xfId="3474"/>
    <cellStyle name="Celkem 3 5 2 5 2" xfId="3475"/>
    <cellStyle name="Celkem 3 5 2 5 3" xfId="3476"/>
    <cellStyle name="Celkem 3 5 2 5 4" xfId="3477"/>
    <cellStyle name="Celkem 3 5 2 6" xfId="3478"/>
    <cellStyle name="Celkem 3 5 2 6 2" xfId="3479"/>
    <cellStyle name="Celkem 3 5 2 6 3" xfId="3480"/>
    <cellStyle name="Celkem 3 5 2 6 4" xfId="3481"/>
    <cellStyle name="Celkem 3 5 2 7" xfId="3482"/>
    <cellStyle name="Celkem 3 5 2 8" xfId="3483"/>
    <cellStyle name="Celkem 3 5 2 9" xfId="3484"/>
    <cellStyle name="Celkem 3 5 3" xfId="3485"/>
    <cellStyle name="Celkem 3 5 3 2" xfId="3486"/>
    <cellStyle name="Celkem 3 5 3 2 2" xfId="3487"/>
    <cellStyle name="Celkem 3 5 3 2 2 2" xfId="3488"/>
    <cellStyle name="Celkem 3 5 3 2 2 3" xfId="3489"/>
    <cellStyle name="Celkem 3 5 3 2 2 4" xfId="3490"/>
    <cellStyle name="Celkem 3 5 3 2 3" xfId="3491"/>
    <cellStyle name="Celkem 3 5 3 2 3 2" xfId="3492"/>
    <cellStyle name="Celkem 3 5 3 2 3 3" xfId="3493"/>
    <cellStyle name="Celkem 3 5 3 2 3 4" xfId="3494"/>
    <cellStyle name="Celkem 3 5 3 2 4" xfId="3495"/>
    <cellStyle name="Celkem 3 5 3 2 5" xfId="3496"/>
    <cellStyle name="Celkem 3 5 3 2 6" xfId="3497"/>
    <cellStyle name="Celkem 3 5 3 3" xfId="3498"/>
    <cellStyle name="Celkem 3 5 3 3 2" xfId="3499"/>
    <cellStyle name="Celkem 3 5 3 3 2 2" xfId="3500"/>
    <cellStyle name="Celkem 3 5 3 3 2 3" xfId="3501"/>
    <cellStyle name="Celkem 3 5 3 3 2 4" xfId="3502"/>
    <cellStyle name="Celkem 3 5 3 3 3" xfId="3503"/>
    <cellStyle name="Celkem 3 5 3 3 3 2" xfId="3504"/>
    <cellStyle name="Celkem 3 5 3 3 3 3" xfId="3505"/>
    <cellStyle name="Celkem 3 5 3 3 3 4" xfId="3506"/>
    <cellStyle name="Celkem 3 5 3 3 4" xfId="3507"/>
    <cellStyle name="Celkem 3 5 3 3 5" xfId="3508"/>
    <cellStyle name="Celkem 3 5 3 3 6" xfId="3509"/>
    <cellStyle name="Celkem 3 5 3 4" xfId="3510"/>
    <cellStyle name="Celkem 3 5 3 4 2" xfId="3511"/>
    <cellStyle name="Celkem 3 5 3 4 3" xfId="3512"/>
    <cellStyle name="Celkem 3 5 3 4 4" xfId="3513"/>
    <cellStyle name="Celkem 3 5 3 5" xfId="3514"/>
    <cellStyle name="Celkem 3 5 3 5 2" xfId="3515"/>
    <cellStyle name="Celkem 3 5 3 5 3" xfId="3516"/>
    <cellStyle name="Celkem 3 5 3 5 4" xfId="3517"/>
    <cellStyle name="Celkem 3 5 3 6" xfId="3518"/>
    <cellStyle name="Celkem 3 5 3 7" xfId="3519"/>
    <cellStyle name="Celkem 3 5 3 8" xfId="3520"/>
    <cellStyle name="Celkem 3 5 4" xfId="3521"/>
    <cellStyle name="Celkem 3 5 4 2" xfId="3522"/>
    <cellStyle name="Celkem 3 5 4 2 2" xfId="3523"/>
    <cellStyle name="Celkem 3 5 4 2 3" xfId="3524"/>
    <cellStyle name="Celkem 3 5 4 2 4" xfId="3525"/>
    <cellStyle name="Celkem 3 5 4 3" xfId="3526"/>
    <cellStyle name="Celkem 3 5 4 3 2" xfId="3527"/>
    <cellStyle name="Celkem 3 5 4 3 3" xfId="3528"/>
    <cellStyle name="Celkem 3 5 4 3 4" xfId="3529"/>
    <cellStyle name="Celkem 3 5 4 4" xfId="3530"/>
    <cellStyle name="Celkem 3 5 4 5" xfId="3531"/>
    <cellStyle name="Celkem 3 5 4 6" xfId="3532"/>
    <cellStyle name="Celkem 3 5 5" xfId="3533"/>
    <cellStyle name="Celkem 3 5 5 2" xfId="3534"/>
    <cellStyle name="Celkem 3 5 5 2 2" xfId="3535"/>
    <cellStyle name="Celkem 3 5 5 2 3" xfId="3536"/>
    <cellStyle name="Celkem 3 5 5 2 4" xfId="3537"/>
    <cellStyle name="Celkem 3 5 5 3" xfId="3538"/>
    <cellStyle name="Celkem 3 5 5 3 2" xfId="3539"/>
    <cellStyle name="Celkem 3 5 5 3 3" xfId="3540"/>
    <cellStyle name="Celkem 3 5 5 3 4" xfId="3541"/>
    <cellStyle name="Celkem 3 5 5 4" xfId="3542"/>
    <cellStyle name="Celkem 3 5 5 5" xfId="3543"/>
    <cellStyle name="Celkem 3 5 5 6" xfId="3544"/>
    <cellStyle name="Celkem 3 5 6" xfId="3545"/>
    <cellStyle name="Celkem 3 5 6 2" xfId="3546"/>
    <cellStyle name="Celkem 3 5 6 3" xfId="3547"/>
    <cellStyle name="Celkem 3 5 6 4" xfId="3548"/>
    <cellStyle name="Celkem 3 5 7" xfId="3549"/>
    <cellStyle name="Celkem 3 5 7 2" xfId="3550"/>
    <cellStyle name="Celkem 3 5 7 3" xfId="3551"/>
    <cellStyle name="Celkem 3 5 7 4" xfId="3552"/>
    <cellStyle name="Celkem 3 5 8" xfId="3553"/>
    <cellStyle name="Celkem 3 5 9" xfId="3554"/>
    <cellStyle name="Celkem 3 6" xfId="3555"/>
    <cellStyle name="Celkem 3 6 10" xfId="3556"/>
    <cellStyle name="Celkem 3 6 2" xfId="3557"/>
    <cellStyle name="Celkem 3 6 2 2" xfId="3558"/>
    <cellStyle name="Celkem 3 6 2 2 2" xfId="3559"/>
    <cellStyle name="Celkem 3 6 2 2 2 2" xfId="3560"/>
    <cellStyle name="Celkem 3 6 2 2 2 2 2" xfId="3561"/>
    <cellStyle name="Celkem 3 6 2 2 2 2 3" xfId="3562"/>
    <cellStyle name="Celkem 3 6 2 2 2 2 4" xfId="3563"/>
    <cellStyle name="Celkem 3 6 2 2 2 3" xfId="3564"/>
    <cellStyle name="Celkem 3 6 2 2 2 3 2" xfId="3565"/>
    <cellStyle name="Celkem 3 6 2 2 2 3 3" xfId="3566"/>
    <cellStyle name="Celkem 3 6 2 2 2 3 4" xfId="3567"/>
    <cellStyle name="Celkem 3 6 2 2 2 4" xfId="3568"/>
    <cellStyle name="Celkem 3 6 2 2 2 5" xfId="3569"/>
    <cellStyle name="Celkem 3 6 2 2 2 6" xfId="3570"/>
    <cellStyle name="Celkem 3 6 2 2 3" xfId="3571"/>
    <cellStyle name="Celkem 3 6 2 2 3 2" xfId="3572"/>
    <cellStyle name="Celkem 3 6 2 2 3 2 2" xfId="3573"/>
    <cellStyle name="Celkem 3 6 2 2 3 2 3" xfId="3574"/>
    <cellStyle name="Celkem 3 6 2 2 3 2 4" xfId="3575"/>
    <cellStyle name="Celkem 3 6 2 2 3 3" xfId="3576"/>
    <cellStyle name="Celkem 3 6 2 2 3 3 2" xfId="3577"/>
    <cellStyle name="Celkem 3 6 2 2 3 3 3" xfId="3578"/>
    <cellStyle name="Celkem 3 6 2 2 3 3 4" xfId="3579"/>
    <cellStyle name="Celkem 3 6 2 2 3 4" xfId="3580"/>
    <cellStyle name="Celkem 3 6 2 2 3 5" xfId="3581"/>
    <cellStyle name="Celkem 3 6 2 2 3 6" xfId="3582"/>
    <cellStyle name="Celkem 3 6 2 2 4" xfId="3583"/>
    <cellStyle name="Celkem 3 6 2 2 4 2" xfId="3584"/>
    <cellStyle name="Celkem 3 6 2 2 4 3" xfId="3585"/>
    <cellStyle name="Celkem 3 6 2 2 4 4" xfId="3586"/>
    <cellStyle name="Celkem 3 6 2 2 5" xfId="3587"/>
    <cellStyle name="Celkem 3 6 2 2 5 2" xfId="3588"/>
    <cellStyle name="Celkem 3 6 2 2 5 3" xfId="3589"/>
    <cellStyle name="Celkem 3 6 2 2 5 4" xfId="3590"/>
    <cellStyle name="Celkem 3 6 2 2 6" xfId="3591"/>
    <cellStyle name="Celkem 3 6 2 2 7" xfId="3592"/>
    <cellStyle name="Celkem 3 6 2 2 8" xfId="3593"/>
    <cellStyle name="Celkem 3 6 2 3" xfId="3594"/>
    <cellStyle name="Celkem 3 6 2 3 2" xfId="3595"/>
    <cellStyle name="Celkem 3 6 2 3 2 2" xfId="3596"/>
    <cellStyle name="Celkem 3 6 2 3 2 3" xfId="3597"/>
    <cellStyle name="Celkem 3 6 2 3 2 4" xfId="3598"/>
    <cellStyle name="Celkem 3 6 2 3 3" xfId="3599"/>
    <cellStyle name="Celkem 3 6 2 3 3 2" xfId="3600"/>
    <cellStyle name="Celkem 3 6 2 3 3 3" xfId="3601"/>
    <cellStyle name="Celkem 3 6 2 3 3 4" xfId="3602"/>
    <cellStyle name="Celkem 3 6 2 3 4" xfId="3603"/>
    <cellStyle name="Celkem 3 6 2 3 5" xfId="3604"/>
    <cellStyle name="Celkem 3 6 2 3 6" xfId="3605"/>
    <cellStyle name="Celkem 3 6 2 4" xfId="3606"/>
    <cellStyle name="Celkem 3 6 2 4 2" xfId="3607"/>
    <cellStyle name="Celkem 3 6 2 4 2 2" xfId="3608"/>
    <cellStyle name="Celkem 3 6 2 4 2 3" xfId="3609"/>
    <cellStyle name="Celkem 3 6 2 4 2 4" xfId="3610"/>
    <cellStyle name="Celkem 3 6 2 4 3" xfId="3611"/>
    <cellStyle name="Celkem 3 6 2 4 3 2" xfId="3612"/>
    <cellStyle name="Celkem 3 6 2 4 3 3" xfId="3613"/>
    <cellStyle name="Celkem 3 6 2 4 3 4" xfId="3614"/>
    <cellStyle name="Celkem 3 6 2 4 4" xfId="3615"/>
    <cellStyle name="Celkem 3 6 2 4 5" xfId="3616"/>
    <cellStyle name="Celkem 3 6 2 4 6" xfId="3617"/>
    <cellStyle name="Celkem 3 6 2 5" xfId="3618"/>
    <cellStyle name="Celkem 3 6 2 5 2" xfId="3619"/>
    <cellStyle name="Celkem 3 6 2 5 3" xfId="3620"/>
    <cellStyle name="Celkem 3 6 2 5 4" xfId="3621"/>
    <cellStyle name="Celkem 3 6 2 6" xfId="3622"/>
    <cellStyle name="Celkem 3 6 2 6 2" xfId="3623"/>
    <cellStyle name="Celkem 3 6 2 6 3" xfId="3624"/>
    <cellStyle name="Celkem 3 6 2 6 4" xfId="3625"/>
    <cellStyle name="Celkem 3 6 2 7" xfId="3626"/>
    <cellStyle name="Celkem 3 6 2 8" xfId="3627"/>
    <cellStyle name="Celkem 3 6 2 9" xfId="3628"/>
    <cellStyle name="Celkem 3 6 3" xfId="3629"/>
    <cellStyle name="Celkem 3 6 3 2" xfId="3630"/>
    <cellStyle name="Celkem 3 6 3 2 2" xfId="3631"/>
    <cellStyle name="Celkem 3 6 3 2 2 2" xfId="3632"/>
    <cellStyle name="Celkem 3 6 3 2 2 3" xfId="3633"/>
    <cellStyle name="Celkem 3 6 3 2 2 4" xfId="3634"/>
    <cellStyle name="Celkem 3 6 3 2 3" xfId="3635"/>
    <cellStyle name="Celkem 3 6 3 2 3 2" xfId="3636"/>
    <cellStyle name="Celkem 3 6 3 2 3 3" xfId="3637"/>
    <cellStyle name="Celkem 3 6 3 2 3 4" xfId="3638"/>
    <cellStyle name="Celkem 3 6 3 2 4" xfId="3639"/>
    <cellStyle name="Celkem 3 6 3 2 5" xfId="3640"/>
    <cellStyle name="Celkem 3 6 3 2 6" xfId="3641"/>
    <cellStyle name="Celkem 3 6 3 3" xfId="3642"/>
    <cellStyle name="Celkem 3 6 3 3 2" xfId="3643"/>
    <cellStyle name="Celkem 3 6 3 3 2 2" xfId="3644"/>
    <cellStyle name="Celkem 3 6 3 3 2 3" xfId="3645"/>
    <cellStyle name="Celkem 3 6 3 3 2 4" xfId="3646"/>
    <cellStyle name="Celkem 3 6 3 3 3" xfId="3647"/>
    <cellStyle name="Celkem 3 6 3 3 3 2" xfId="3648"/>
    <cellStyle name="Celkem 3 6 3 3 3 3" xfId="3649"/>
    <cellStyle name="Celkem 3 6 3 3 3 4" xfId="3650"/>
    <cellStyle name="Celkem 3 6 3 3 4" xfId="3651"/>
    <cellStyle name="Celkem 3 6 3 3 5" xfId="3652"/>
    <cellStyle name="Celkem 3 6 3 3 6" xfId="3653"/>
    <cellStyle name="Celkem 3 6 3 4" xfId="3654"/>
    <cellStyle name="Celkem 3 6 3 4 2" xfId="3655"/>
    <cellStyle name="Celkem 3 6 3 4 3" xfId="3656"/>
    <cellStyle name="Celkem 3 6 3 4 4" xfId="3657"/>
    <cellStyle name="Celkem 3 6 3 5" xfId="3658"/>
    <cellStyle name="Celkem 3 6 3 5 2" xfId="3659"/>
    <cellStyle name="Celkem 3 6 3 5 3" xfId="3660"/>
    <cellStyle name="Celkem 3 6 3 5 4" xfId="3661"/>
    <cellStyle name="Celkem 3 6 3 6" xfId="3662"/>
    <cellStyle name="Celkem 3 6 3 7" xfId="3663"/>
    <cellStyle name="Celkem 3 6 3 8" xfId="3664"/>
    <cellStyle name="Celkem 3 6 4" xfId="3665"/>
    <cellStyle name="Celkem 3 6 4 2" xfId="3666"/>
    <cellStyle name="Celkem 3 6 4 2 2" xfId="3667"/>
    <cellStyle name="Celkem 3 6 4 2 3" xfId="3668"/>
    <cellStyle name="Celkem 3 6 4 2 4" xfId="3669"/>
    <cellStyle name="Celkem 3 6 4 3" xfId="3670"/>
    <cellStyle name="Celkem 3 6 4 3 2" xfId="3671"/>
    <cellStyle name="Celkem 3 6 4 3 3" xfId="3672"/>
    <cellStyle name="Celkem 3 6 4 3 4" xfId="3673"/>
    <cellStyle name="Celkem 3 6 4 4" xfId="3674"/>
    <cellStyle name="Celkem 3 6 4 5" xfId="3675"/>
    <cellStyle name="Celkem 3 6 4 6" xfId="3676"/>
    <cellStyle name="Celkem 3 6 5" xfId="3677"/>
    <cellStyle name="Celkem 3 6 5 2" xfId="3678"/>
    <cellStyle name="Celkem 3 6 5 2 2" xfId="3679"/>
    <cellStyle name="Celkem 3 6 5 2 3" xfId="3680"/>
    <cellStyle name="Celkem 3 6 5 2 4" xfId="3681"/>
    <cellStyle name="Celkem 3 6 5 3" xfId="3682"/>
    <cellStyle name="Celkem 3 6 5 3 2" xfId="3683"/>
    <cellStyle name="Celkem 3 6 5 3 3" xfId="3684"/>
    <cellStyle name="Celkem 3 6 5 3 4" xfId="3685"/>
    <cellStyle name="Celkem 3 6 5 4" xfId="3686"/>
    <cellStyle name="Celkem 3 6 5 5" xfId="3687"/>
    <cellStyle name="Celkem 3 6 5 6" xfId="3688"/>
    <cellStyle name="Celkem 3 6 6" xfId="3689"/>
    <cellStyle name="Celkem 3 6 6 2" xfId="3690"/>
    <cellStyle name="Celkem 3 6 6 3" xfId="3691"/>
    <cellStyle name="Celkem 3 6 6 4" xfId="3692"/>
    <cellStyle name="Celkem 3 6 7" xfId="3693"/>
    <cellStyle name="Celkem 3 6 7 2" xfId="3694"/>
    <cellStyle name="Celkem 3 6 7 3" xfId="3695"/>
    <cellStyle name="Celkem 3 6 7 4" xfId="3696"/>
    <cellStyle name="Celkem 3 6 8" xfId="3697"/>
    <cellStyle name="Celkem 3 6 9" xfId="3698"/>
    <cellStyle name="Celkem 3 7" xfId="3699"/>
    <cellStyle name="Celkem 3 7 2" xfId="3700"/>
    <cellStyle name="Celkem 3 7 2 2" xfId="3701"/>
    <cellStyle name="Celkem 3 7 2 2 2" xfId="3702"/>
    <cellStyle name="Celkem 3 7 2 2 2 2" xfId="3703"/>
    <cellStyle name="Celkem 3 7 2 2 2 3" xfId="3704"/>
    <cellStyle name="Celkem 3 7 2 2 2 4" xfId="3705"/>
    <cellStyle name="Celkem 3 7 2 2 3" xfId="3706"/>
    <cellStyle name="Celkem 3 7 2 2 3 2" xfId="3707"/>
    <cellStyle name="Celkem 3 7 2 2 3 3" xfId="3708"/>
    <cellStyle name="Celkem 3 7 2 2 3 4" xfId="3709"/>
    <cellStyle name="Celkem 3 7 2 2 4" xfId="3710"/>
    <cellStyle name="Celkem 3 7 2 2 5" xfId="3711"/>
    <cellStyle name="Celkem 3 7 2 2 6" xfId="3712"/>
    <cellStyle name="Celkem 3 7 2 3" xfId="3713"/>
    <cellStyle name="Celkem 3 7 2 3 2" xfId="3714"/>
    <cellStyle name="Celkem 3 7 2 3 2 2" xfId="3715"/>
    <cellStyle name="Celkem 3 7 2 3 2 3" xfId="3716"/>
    <cellStyle name="Celkem 3 7 2 3 2 4" xfId="3717"/>
    <cellStyle name="Celkem 3 7 2 3 3" xfId="3718"/>
    <cellStyle name="Celkem 3 7 2 3 3 2" xfId="3719"/>
    <cellStyle name="Celkem 3 7 2 3 3 3" xfId="3720"/>
    <cellStyle name="Celkem 3 7 2 3 3 4" xfId="3721"/>
    <cellStyle name="Celkem 3 7 2 3 4" xfId="3722"/>
    <cellStyle name="Celkem 3 7 2 3 5" xfId="3723"/>
    <cellStyle name="Celkem 3 7 2 3 6" xfId="3724"/>
    <cellStyle name="Celkem 3 7 2 4" xfId="3725"/>
    <cellStyle name="Celkem 3 7 2 4 2" xfId="3726"/>
    <cellStyle name="Celkem 3 7 2 4 3" xfId="3727"/>
    <cellStyle name="Celkem 3 7 2 4 4" xfId="3728"/>
    <cellStyle name="Celkem 3 7 2 5" xfId="3729"/>
    <cellStyle name="Celkem 3 7 2 5 2" xfId="3730"/>
    <cellStyle name="Celkem 3 7 2 5 3" xfId="3731"/>
    <cellStyle name="Celkem 3 7 2 5 4" xfId="3732"/>
    <cellStyle name="Celkem 3 7 2 6" xfId="3733"/>
    <cellStyle name="Celkem 3 7 2 7" xfId="3734"/>
    <cellStyle name="Celkem 3 7 2 8" xfId="3735"/>
    <cellStyle name="Celkem 3 7 3" xfId="3736"/>
    <cellStyle name="Celkem 3 7 3 2" xfId="3737"/>
    <cellStyle name="Celkem 3 7 3 2 2" xfId="3738"/>
    <cellStyle name="Celkem 3 7 3 2 3" xfId="3739"/>
    <cellStyle name="Celkem 3 7 3 2 4" xfId="3740"/>
    <cellStyle name="Celkem 3 7 3 3" xfId="3741"/>
    <cellStyle name="Celkem 3 7 3 3 2" xfId="3742"/>
    <cellStyle name="Celkem 3 7 3 3 3" xfId="3743"/>
    <cellStyle name="Celkem 3 7 3 3 4" xfId="3744"/>
    <cellStyle name="Celkem 3 7 3 4" xfId="3745"/>
    <cellStyle name="Celkem 3 7 3 5" xfId="3746"/>
    <cellStyle name="Celkem 3 7 3 6" xfId="3747"/>
    <cellStyle name="Celkem 3 7 4" xfId="3748"/>
    <cellStyle name="Celkem 3 7 4 2" xfId="3749"/>
    <cellStyle name="Celkem 3 7 4 2 2" xfId="3750"/>
    <cellStyle name="Celkem 3 7 4 2 3" xfId="3751"/>
    <cellStyle name="Celkem 3 7 4 2 4" xfId="3752"/>
    <cellStyle name="Celkem 3 7 4 3" xfId="3753"/>
    <cellStyle name="Celkem 3 7 4 3 2" xfId="3754"/>
    <cellStyle name="Celkem 3 7 4 3 3" xfId="3755"/>
    <cellStyle name="Celkem 3 7 4 3 4" xfId="3756"/>
    <cellStyle name="Celkem 3 7 4 4" xfId="3757"/>
    <cellStyle name="Celkem 3 7 4 5" xfId="3758"/>
    <cellStyle name="Celkem 3 7 4 6" xfId="3759"/>
    <cellStyle name="Celkem 3 7 5" xfId="3760"/>
    <cellStyle name="Celkem 3 7 5 2" xfId="3761"/>
    <cellStyle name="Celkem 3 7 5 3" xfId="3762"/>
    <cellStyle name="Celkem 3 7 5 4" xfId="3763"/>
    <cellStyle name="Celkem 3 7 6" xfId="3764"/>
    <cellStyle name="Celkem 3 7 6 2" xfId="3765"/>
    <cellStyle name="Celkem 3 7 6 3" xfId="3766"/>
    <cellStyle name="Celkem 3 7 6 4" xfId="3767"/>
    <cellStyle name="Celkem 3 7 7" xfId="3768"/>
    <cellStyle name="Celkem 3 7 8" xfId="3769"/>
    <cellStyle name="Celkem 3 7 9" xfId="3770"/>
    <cellStyle name="Celkem 3 8" xfId="3771"/>
    <cellStyle name="Celkem 3 8 2" xfId="3772"/>
    <cellStyle name="Celkem 3 8 2 2" xfId="3773"/>
    <cellStyle name="Celkem 3 8 2 2 2" xfId="3774"/>
    <cellStyle name="Celkem 3 8 2 2 3" xfId="3775"/>
    <cellStyle name="Celkem 3 8 2 2 4" xfId="3776"/>
    <cellStyle name="Celkem 3 8 2 3" xfId="3777"/>
    <cellStyle name="Celkem 3 8 2 3 2" xfId="3778"/>
    <cellStyle name="Celkem 3 8 2 3 3" xfId="3779"/>
    <cellStyle name="Celkem 3 8 2 3 4" xfId="3780"/>
    <cellStyle name="Celkem 3 8 2 4" xfId="3781"/>
    <cellStyle name="Celkem 3 8 2 5" xfId="3782"/>
    <cellStyle name="Celkem 3 8 2 6" xfId="3783"/>
    <cellStyle name="Celkem 3 8 3" xfId="3784"/>
    <cellStyle name="Celkem 3 8 3 2" xfId="3785"/>
    <cellStyle name="Celkem 3 8 3 2 2" xfId="3786"/>
    <cellStyle name="Celkem 3 8 3 2 3" xfId="3787"/>
    <cellStyle name="Celkem 3 8 3 2 4" xfId="3788"/>
    <cellStyle name="Celkem 3 8 3 3" xfId="3789"/>
    <cellStyle name="Celkem 3 8 3 3 2" xfId="3790"/>
    <cellStyle name="Celkem 3 8 3 3 3" xfId="3791"/>
    <cellStyle name="Celkem 3 8 3 3 4" xfId="3792"/>
    <cellStyle name="Celkem 3 8 3 4" xfId="3793"/>
    <cellStyle name="Celkem 3 8 3 5" xfId="3794"/>
    <cellStyle name="Celkem 3 8 3 6" xfId="3795"/>
    <cellStyle name="Celkem 3 8 4" xfId="3796"/>
    <cellStyle name="Celkem 3 8 4 2" xfId="3797"/>
    <cellStyle name="Celkem 3 8 4 3" xfId="3798"/>
    <cellStyle name="Celkem 3 8 4 4" xfId="3799"/>
    <cellStyle name="Celkem 3 8 5" xfId="3800"/>
    <cellStyle name="Celkem 3 8 5 2" xfId="3801"/>
    <cellStyle name="Celkem 3 8 5 3" xfId="3802"/>
    <cellStyle name="Celkem 3 8 5 4" xfId="3803"/>
    <cellStyle name="Celkem 3 8 6" xfId="3804"/>
    <cellStyle name="Celkem 3 8 7" xfId="3805"/>
    <cellStyle name="Celkem 3 8 8" xfId="3806"/>
    <cellStyle name="Celkem 3 9" xfId="3807"/>
    <cellStyle name="Celkem 3 9 2" xfId="3808"/>
    <cellStyle name="Celkem 3 9 2 2" xfId="3809"/>
    <cellStyle name="Celkem 3 9 2 3" xfId="3810"/>
    <cellStyle name="Celkem 3 9 2 4" xfId="3811"/>
    <cellStyle name="Celkem 3 9 3" xfId="3812"/>
    <cellStyle name="Celkem 3 9 3 2" xfId="3813"/>
    <cellStyle name="Celkem 3 9 3 3" xfId="3814"/>
    <cellStyle name="Celkem 3 9 3 4" xfId="3815"/>
    <cellStyle name="Celkem 3 9 4" xfId="3816"/>
    <cellStyle name="Celkem 3 9 5" xfId="3817"/>
    <cellStyle name="Celkem 3 9 6" xfId="3818"/>
    <cellStyle name="Celkem 4" xfId="3819"/>
    <cellStyle name="Celkem 4 10" xfId="3820"/>
    <cellStyle name="Celkem 4 10 2" xfId="3821"/>
    <cellStyle name="Celkem 4 10 2 2" xfId="3822"/>
    <cellStyle name="Celkem 4 10 2 3" xfId="3823"/>
    <cellStyle name="Celkem 4 10 2 4" xfId="3824"/>
    <cellStyle name="Celkem 4 10 3" xfId="3825"/>
    <cellStyle name="Celkem 4 10 3 2" xfId="3826"/>
    <cellStyle name="Celkem 4 10 3 3" xfId="3827"/>
    <cellStyle name="Celkem 4 10 3 4" xfId="3828"/>
    <cellStyle name="Celkem 4 10 4" xfId="3829"/>
    <cellStyle name="Celkem 4 10 5" xfId="3830"/>
    <cellStyle name="Celkem 4 10 6" xfId="3831"/>
    <cellStyle name="Celkem 4 11" xfId="3832"/>
    <cellStyle name="Celkem 4 11 2" xfId="3833"/>
    <cellStyle name="Celkem 4 11 3" xfId="3834"/>
    <cellStyle name="Celkem 4 11 4" xfId="3835"/>
    <cellStyle name="Celkem 4 12" xfId="3836"/>
    <cellStyle name="Celkem 4 12 2" xfId="3837"/>
    <cellStyle name="Celkem 4 12 3" xfId="3838"/>
    <cellStyle name="Celkem 4 12 4" xfId="3839"/>
    <cellStyle name="Celkem 4 13" xfId="3840"/>
    <cellStyle name="Celkem 4 14" xfId="3841"/>
    <cellStyle name="Celkem 4 15" xfId="3842"/>
    <cellStyle name="Celkem 4 2" xfId="3843"/>
    <cellStyle name="Celkem 4 2 10" xfId="3844"/>
    <cellStyle name="Celkem 4 2 2" xfId="3845"/>
    <cellStyle name="Celkem 4 2 2 2" xfId="3846"/>
    <cellStyle name="Celkem 4 2 2 2 2" xfId="3847"/>
    <cellStyle name="Celkem 4 2 2 2 2 2" xfId="3848"/>
    <cellStyle name="Celkem 4 2 2 2 2 2 2" xfId="3849"/>
    <cellStyle name="Celkem 4 2 2 2 2 2 3" xfId="3850"/>
    <cellStyle name="Celkem 4 2 2 2 2 2 4" xfId="3851"/>
    <cellStyle name="Celkem 4 2 2 2 2 3" xfId="3852"/>
    <cellStyle name="Celkem 4 2 2 2 2 3 2" xfId="3853"/>
    <cellStyle name="Celkem 4 2 2 2 2 3 3" xfId="3854"/>
    <cellStyle name="Celkem 4 2 2 2 2 3 4" xfId="3855"/>
    <cellStyle name="Celkem 4 2 2 2 2 4" xfId="3856"/>
    <cellStyle name="Celkem 4 2 2 2 2 5" xfId="3857"/>
    <cellStyle name="Celkem 4 2 2 2 2 6" xfId="3858"/>
    <cellStyle name="Celkem 4 2 2 2 3" xfId="3859"/>
    <cellStyle name="Celkem 4 2 2 2 3 2" xfId="3860"/>
    <cellStyle name="Celkem 4 2 2 2 3 2 2" xfId="3861"/>
    <cellStyle name="Celkem 4 2 2 2 3 2 3" xfId="3862"/>
    <cellStyle name="Celkem 4 2 2 2 3 2 4" xfId="3863"/>
    <cellStyle name="Celkem 4 2 2 2 3 3" xfId="3864"/>
    <cellStyle name="Celkem 4 2 2 2 3 3 2" xfId="3865"/>
    <cellStyle name="Celkem 4 2 2 2 3 3 3" xfId="3866"/>
    <cellStyle name="Celkem 4 2 2 2 3 3 4" xfId="3867"/>
    <cellStyle name="Celkem 4 2 2 2 3 4" xfId="3868"/>
    <cellStyle name="Celkem 4 2 2 2 3 5" xfId="3869"/>
    <cellStyle name="Celkem 4 2 2 2 3 6" xfId="3870"/>
    <cellStyle name="Celkem 4 2 2 2 4" xfId="3871"/>
    <cellStyle name="Celkem 4 2 2 2 4 2" xfId="3872"/>
    <cellStyle name="Celkem 4 2 2 2 4 3" xfId="3873"/>
    <cellStyle name="Celkem 4 2 2 2 4 4" xfId="3874"/>
    <cellStyle name="Celkem 4 2 2 2 5" xfId="3875"/>
    <cellStyle name="Celkem 4 2 2 2 5 2" xfId="3876"/>
    <cellStyle name="Celkem 4 2 2 2 5 3" xfId="3877"/>
    <cellStyle name="Celkem 4 2 2 2 5 4" xfId="3878"/>
    <cellStyle name="Celkem 4 2 2 2 6" xfId="3879"/>
    <cellStyle name="Celkem 4 2 2 2 7" xfId="3880"/>
    <cellStyle name="Celkem 4 2 2 2 8" xfId="3881"/>
    <cellStyle name="Celkem 4 2 2 3" xfId="3882"/>
    <cellStyle name="Celkem 4 2 2 3 2" xfId="3883"/>
    <cellStyle name="Celkem 4 2 2 3 2 2" xfId="3884"/>
    <cellStyle name="Celkem 4 2 2 3 2 3" xfId="3885"/>
    <cellStyle name="Celkem 4 2 2 3 2 4" xfId="3886"/>
    <cellStyle name="Celkem 4 2 2 3 3" xfId="3887"/>
    <cellStyle name="Celkem 4 2 2 3 3 2" xfId="3888"/>
    <cellStyle name="Celkem 4 2 2 3 3 3" xfId="3889"/>
    <cellStyle name="Celkem 4 2 2 3 3 4" xfId="3890"/>
    <cellStyle name="Celkem 4 2 2 3 4" xfId="3891"/>
    <cellStyle name="Celkem 4 2 2 3 5" xfId="3892"/>
    <cellStyle name="Celkem 4 2 2 3 6" xfId="3893"/>
    <cellStyle name="Celkem 4 2 2 4" xfId="3894"/>
    <cellStyle name="Celkem 4 2 2 4 2" xfId="3895"/>
    <cellStyle name="Celkem 4 2 2 4 2 2" xfId="3896"/>
    <cellStyle name="Celkem 4 2 2 4 2 3" xfId="3897"/>
    <cellStyle name="Celkem 4 2 2 4 2 4" xfId="3898"/>
    <cellStyle name="Celkem 4 2 2 4 3" xfId="3899"/>
    <cellStyle name="Celkem 4 2 2 4 3 2" xfId="3900"/>
    <cellStyle name="Celkem 4 2 2 4 3 3" xfId="3901"/>
    <cellStyle name="Celkem 4 2 2 4 3 4" xfId="3902"/>
    <cellStyle name="Celkem 4 2 2 4 4" xfId="3903"/>
    <cellStyle name="Celkem 4 2 2 4 5" xfId="3904"/>
    <cellStyle name="Celkem 4 2 2 4 6" xfId="3905"/>
    <cellStyle name="Celkem 4 2 2 5" xfId="3906"/>
    <cellStyle name="Celkem 4 2 2 5 2" xfId="3907"/>
    <cellStyle name="Celkem 4 2 2 5 3" xfId="3908"/>
    <cellStyle name="Celkem 4 2 2 5 4" xfId="3909"/>
    <cellStyle name="Celkem 4 2 2 6" xfId="3910"/>
    <cellStyle name="Celkem 4 2 2 6 2" xfId="3911"/>
    <cellStyle name="Celkem 4 2 2 6 3" xfId="3912"/>
    <cellStyle name="Celkem 4 2 2 6 4" xfId="3913"/>
    <cellStyle name="Celkem 4 2 2 7" xfId="3914"/>
    <cellStyle name="Celkem 4 2 2 8" xfId="3915"/>
    <cellStyle name="Celkem 4 2 2 9" xfId="3916"/>
    <cellStyle name="Celkem 4 2 3" xfId="3917"/>
    <cellStyle name="Celkem 4 2 3 2" xfId="3918"/>
    <cellStyle name="Celkem 4 2 3 2 2" xfId="3919"/>
    <cellStyle name="Celkem 4 2 3 2 2 2" xfId="3920"/>
    <cellStyle name="Celkem 4 2 3 2 2 3" xfId="3921"/>
    <cellStyle name="Celkem 4 2 3 2 2 4" xfId="3922"/>
    <cellStyle name="Celkem 4 2 3 2 3" xfId="3923"/>
    <cellStyle name="Celkem 4 2 3 2 3 2" xfId="3924"/>
    <cellStyle name="Celkem 4 2 3 2 3 3" xfId="3925"/>
    <cellStyle name="Celkem 4 2 3 2 3 4" xfId="3926"/>
    <cellStyle name="Celkem 4 2 3 2 4" xfId="3927"/>
    <cellStyle name="Celkem 4 2 3 2 5" xfId="3928"/>
    <cellStyle name="Celkem 4 2 3 2 6" xfId="3929"/>
    <cellStyle name="Celkem 4 2 3 3" xfId="3930"/>
    <cellStyle name="Celkem 4 2 3 3 2" xfId="3931"/>
    <cellStyle name="Celkem 4 2 3 3 2 2" xfId="3932"/>
    <cellStyle name="Celkem 4 2 3 3 2 3" xfId="3933"/>
    <cellStyle name="Celkem 4 2 3 3 2 4" xfId="3934"/>
    <cellStyle name="Celkem 4 2 3 3 3" xfId="3935"/>
    <cellStyle name="Celkem 4 2 3 3 3 2" xfId="3936"/>
    <cellStyle name="Celkem 4 2 3 3 3 3" xfId="3937"/>
    <cellStyle name="Celkem 4 2 3 3 3 4" xfId="3938"/>
    <cellStyle name="Celkem 4 2 3 3 4" xfId="3939"/>
    <cellStyle name="Celkem 4 2 3 3 5" xfId="3940"/>
    <cellStyle name="Celkem 4 2 3 3 6" xfId="3941"/>
    <cellStyle name="Celkem 4 2 3 4" xfId="3942"/>
    <cellStyle name="Celkem 4 2 3 4 2" xfId="3943"/>
    <cellStyle name="Celkem 4 2 3 4 3" xfId="3944"/>
    <cellStyle name="Celkem 4 2 3 4 4" xfId="3945"/>
    <cellStyle name="Celkem 4 2 3 5" xfId="3946"/>
    <cellStyle name="Celkem 4 2 3 5 2" xfId="3947"/>
    <cellStyle name="Celkem 4 2 3 5 3" xfId="3948"/>
    <cellStyle name="Celkem 4 2 3 5 4" xfId="3949"/>
    <cellStyle name="Celkem 4 2 3 6" xfId="3950"/>
    <cellStyle name="Celkem 4 2 3 7" xfId="3951"/>
    <cellStyle name="Celkem 4 2 3 8" xfId="3952"/>
    <cellStyle name="Celkem 4 2 4" xfId="3953"/>
    <cellStyle name="Celkem 4 2 4 2" xfId="3954"/>
    <cellStyle name="Celkem 4 2 4 2 2" xfId="3955"/>
    <cellStyle name="Celkem 4 2 4 2 3" xfId="3956"/>
    <cellStyle name="Celkem 4 2 4 2 4" xfId="3957"/>
    <cellStyle name="Celkem 4 2 4 3" xfId="3958"/>
    <cellStyle name="Celkem 4 2 4 3 2" xfId="3959"/>
    <cellStyle name="Celkem 4 2 4 3 3" xfId="3960"/>
    <cellStyle name="Celkem 4 2 4 3 4" xfId="3961"/>
    <cellStyle name="Celkem 4 2 4 4" xfId="3962"/>
    <cellStyle name="Celkem 4 2 4 5" xfId="3963"/>
    <cellStyle name="Celkem 4 2 4 6" xfId="3964"/>
    <cellStyle name="Celkem 4 2 5" xfId="3965"/>
    <cellStyle name="Celkem 4 2 5 2" xfId="3966"/>
    <cellStyle name="Celkem 4 2 5 2 2" xfId="3967"/>
    <cellStyle name="Celkem 4 2 5 2 3" xfId="3968"/>
    <cellStyle name="Celkem 4 2 5 2 4" xfId="3969"/>
    <cellStyle name="Celkem 4 2 5 3" xfId="3970"/>
    <cellStyle name="Celkem 4 2 5 3 2" xfId="3971"/>
    <cellStyle name="Celkem 4 2 5 3 3" xfId="3972"/>
    <cellStyle name="Celkem 4 2 5 3 4" xfId="3973"/>
    <cellStyle name="Celkem 4 2 5 4" xfId="3974"/>
    <cellStyle name="Celkem 4 2 5 5" xfId="3975"/>
    <cellStyle name="Celkem 4 2 5 6" xfId="3976"/>
    <cellStyle name="Celkem 4 2 6" xfId="3977"/>
    <cellStyle name="Celkem 4 2 6 2" xfId="3978"/>
    <cellStyle name="Celkem 4 2 6 3" xfId="3979"/>
    <cellStyle name="Celkem 4 2 6 4" xfId="3980"/>
    <cellStyle name="Celkem 4 2 7" xfId="3981"/>
    <cellStyle name="Celkem 4 2 7 2" xfId="3982"/>
    <cellStyle name="Celkem 4 2 7 3" xfId="3983"/>
    <cellStyle name="Celkem 4 2 7 4" xfId="3984"/>
    <cellStyle name="Celkem 4 2 8" xfId="3985"/>
    <cellStyle name="Celkem 4 2 9" xfId="3986"/>
    <cellStyle name="Celkem 4 3" xfId="3987"/>
    <cellStyle name="Celkem 4 3 10" xfId="3988"/>
    <cellStyle name="Celkem 4 3 2" xfId="3989"/>
    <cellStyle name="Celkem 4 3 2 2" xfId="3990"/>
    <cellStyle name="Celkem 4 3 2 2 2" xfId="3991"/>
    <cellStyle name="Celkem 4 3 2 2 2 2" xfId="3992"/>
    <cellStyle name="Celkem 4 3 2 2 2 2 2" xfId="3993"/>
    <cellStyle name="Celkem 4 3 2 2 2 2 3" xfId="3994"/>
    <cellStyle name="Celkem 4 3 2 2 2 2 4" xfId="3995"/>
    <cellStyle name="Celkem 4 3 2 2 2 3" xfId="3996"/>
    <cellStyle name="Celkem 4 3 2 2 2 3 2" xfId="3997"/>
    <cellStyle name="Celkem 4 3 2 2 2 3 3" xfId="3998"/>
    <cellStyle name="Celkem 4 3 2 2 2 3 4" xfId="3999"/>
    <cellStyle name="Celkem 4 3 2 2 2 4" xfId="4000"/>
    <cellStyle name="Celkem 4 3 2 2 2 5" xfId="4001"/>
    <cellStyle name="Celkem 4 3 2 2 2 6" xfId="4002"/>
    <cellStyle name="Celkem 4 3 2 2 3" xfId="4003"/>
    <cellStyle name="Celkem 4 3 2 2 3 2" xfId="4004"/>
    <cellStyle name="Celkem 4 3 2 2 3 2 2" xfId="4005"/>
    <cellStyle name="Celkem 4 3 2 2 3 2 3" xfId="4006"/>
    <cellStyle name="Celkem 4 3 2 2 3 2 4" xfId="4007"/>
    <cellStyle name="Celkem 4 3 2 2 3 3" xfId="4008"/>
    <cellStyle name="Celkem 4 3 2 2 3 3 2" xfId="4009"/>
    <cellStyle name="Celkem 4 3 2 2 3 3 3" xfId="4010"/>
    <cellStyle name="Celkem 4 3 2 2 3 3 4" xfId="4011"/>
    <cellStyle name="Celkem 4 3 2 2 3 4" xfId="4012"/>
    <cellStyle name="Celkem 4 3 2 2 3 5" xfId="4013"/>
    <cellStyle name="Celkem 4 3 2 2 3 6" xfId="4014"/>
    <cellStyle name="Celkem 4 3 2 2 4" xfId="4015"/>
    <cellStyle name="Celkem 4 3 2 2 4 2" xfId="4016"/>
    <cellStyle name="Celkem 4 3 2 2 4 3" xfId="4017"/>
    <cellStyle name="Celkem 4 3 2 2 4 4" xfId="4018"/>
    <cellStyle name="Celkem 4 3 2 2 5" xfId="4019"/>
    <cellStyle name="Celkem 4 3 2 2 5 2" xfId="4020"/>
    <cellStyle name="Celkem 4 3 2 2 5 3" xfId="4021"/>
    <cellStyle name="Celkem 4 3 2 2 5 4" xfId="4022"/>
    <cellStyle name="Celkem 4 3 2 2 6" xfId="4023"/>
    <cellStyle name="Celkem 4 3 2 2 7" xfId="4024"/>
    <cellStyle name="Celkem 4 3 2 2 8" xfId="4025"/>
    <cellStyle name="Celkem 4 3 2 3" xfId="4026"/>
    <cellStyle name="Celkem 4 3 2 3 2" xfId="4027"/>
    <cellStyle name="Celkem 4 3 2 3 2 2" xfId="4028"/>
    <cellStyle name="Celkem 4 3 2 3 2 3" xfId="4029"/>
    <cellStyle name="Celkem 4 3 2 3 2 4" xfId="4030"/>
    <cellStyle name="Celkem 4 3 2 3 3" xfId="4031"/>
    <cellStyle name="Celkem 4 3 2 3 3 2" xfId="4032"/>
    <cellStyle name="Celkem 4 3 2 3 3 3" xfId="4033"/>
    <cellStyle name="Celkem 4 3 2 3 3 4" xfId="4034"/>
    <cellStyle name="Celkem 4 3 2 3 4" xfId="4035"/>
    <cellStyle name="Celkem 4 3 2 3 5" xfId="4036"/>
    <cellStyle name="Celkem 4 3 2 3 6" xfId="4037"/>
    <cellStyle name="Celkem 4 3 2 4" xfId="4038"/>
    <cellStyle name="Celkem 4 3 2 4 2" xfId="4039"/>
    <cellStyle name="Celkem 4 3 2 4 2 2" xfId="4040"/>
    <cellStyle name="Celkem 4 3 2 4 2 3" xfId="4041"/>
    <cellStyle name="Celkem 4 3 2 4 2 4" xfId="4042"/>
    <cellStyle name="Celkem 4 3 2 4 3" xfId="4043"/>
    <cellStyle name="Celkem 4 3 2 4 3 2" xfId="4044"/>
    <cellStyle name="Celkem 4 3 2 4 3 3" xfId="4045"/>
    <cellStyle name="Celkem 4 3 2 4 3 4" xfId="4046"/>
    <cellStyle name="Celkem 4 3 2 4 4" xfId="4047"/>
    <cellStyle name="Celkem 4 3 2 4 5" xfId="4048"/>
    <cellStyle name="Celkem 4 3 2 4 6" xfId="4049"/>
    <cellStyle name="Celkem 4 3 2 5" xfId="4050"/>
    <cellStyle name="Celkem 4 3 2 5 2" xfId="4051"/>
    <cellStyle name="Celkem 4 3 2 5 3" xfId="4052"/>
    <cellStyle name="Celkem 4 3 2 5 4" xfId="4053"/>
    <cellStyle name="Celkem 4 3 2 6" xfId="4054"/>
    <cellStyle name="Celkem 4 3 2 6 2" xfId="4055"/>
    <cellStyle name="Celkem 4 3 2 6 3" xfId="4056"/>
    <cellStyle name="Celkem 4 3 2 6 4" xfId="4057"/>
    <cellStyle name="Celkem 4 3 2 7" xfId="4058"/>
    <cellStyle name="Celkem 4 3 2 8" xfId="4059"/>
    <cellStyle name="Celkem 4 3 2 9" xfId="4060"/>
    <cellStyle name="Celkem 4 3 3" xfId="4061"/>
    <cellStyle name="Celkem 4 3 3 2" xfId="4062"/>
    <cellStyle name="Celkem 4 3 3 2 2" xfId="4063"/>
    <cellStyle name="Celkem 4 3 3 2 2 2" xfId="4064"/>
    <cellStyle name="Celkem 4 3 3 2 2 3" xfId="4065"/>
    <cellStyle name="Celkem 4 3 3 2 2 4" xfId="4066"/>
    <cellStyle name="Celkem 4 3 3 2 3" xfId="4067"/>
    <cellStyle name="Celkem 4 3 3 2 3 2" xfId="4068"/>
    <cellStyle name="Celkem 4 3 3 2 3 3" xfId="4069"/>
    <cellStyle name="Celkem 4 3 3 2 3 4" xfId="4070"/>
    <cellStyle name="Celkem 4 3 3 2 4" xfId="4071"/>
    <cellStyle name="Celkem 4 3 3 2 5" xfId="4072"/>
    <cellStyle name="Celkem 4 3 3 2 6" xfId="4073"/>
    <cellStyle name="Celkem 4 3 3 3" xfId="4074"/>
    <cellStyle name="Celkem 4 3 3 3 2" xfId="4075"/>
    <cellStyle name="Celkem 4 3 3 3 2 2" xfId="4076"/>
    <cellStyle name="Celkem 4 3 3 3 2 3" xfId="4077"/>
    <cellStyle name="Celkem 4 3 3 3 2 4" xfId="4078"/>
    <cellStyle name="Celkem 4 3 3 3 3" xfId="4079"/>
    <cellStyle name="Celkem 4 3 3 3 3 2" xfId="4080"/>
    <cellStyle name="Celkem 4 3 3 3 3 3" xfId="4081"/>
    <cellStyle name="Celkem 4 3 3 3 3 4" xfId="4082"/>
    <cellStyle name="Celkem 4 3 3 3 4" xfId="4083"/>
    <cellStyle name="Celkem 4 3 3 3 5" xfId="4084"/>
    <cellStyle name="Celkem 4 3 3 3 6" xfId="4085"/>
    <cellStyle name="Celkem 4 3 3 4" xfId="4086"/>
    <cellStyle name="Celkem 4 3 3 4 2" xfId="4087"/>
    <cellStyle name="Celkem 4 3 3 4 3" xfId="4088"/>
    <cellStyle name="Celkem 4 3 3 4 4" xfId="4089"/>
    <cellStyle name="Celkem 4 3 3 5" xfId="4090"/>
    <cellStyle name="Celkem 4 3 3 5 2" xfId="4091"/>
    <cellStyle name="Celkem 4 3 3 5 3" xfId="4092"/>
    <cellStyle name="Celkem 4 3 3 5 4" xfId="4093"/>
    <cellStyle name="Celkem 4 3 3 6" xfId="4094"/>
    <cellStyle name="Celkem 4 3 3 7" xfId="4095"/>
    <cellStyle name="Celkem 4 3 3 8" xfId="4096"/>
    <cellStyle name="Celkem 4 3 4" xfId="4097"/>
    <cellStyle name="Celkem 4 3 4 2" xfId="4098"/>
    <cellStyle name="Celkem 4 3 4 2 2" xfId="4099"/>
    <cellStyle name="Celkem 4 3 4 2 3" xfId="4100"/>
    <cellStyle name="Celkem 4 3 4 2 4" xfId="4101"/>
    <cellStyle name="Celkem 4 3 4 3" xfId="4102"/>
    <cellStyle name="Celkem 4 3 4 3 2" xfId="4103"/>
    <cellStyle name="Celkem 4 3 4 3 3" xfId="4104"/>
    <cellStyle name="Celkem 4 3 4 3 4" xfId="4105"/>
    <cellStyle name="Celkem 4 3 4 4" xfId="4106"/>
    <cellStyle name="Celkem 4 3 4 5" xfId="4107"/>
    <cellStyle name="Celkem 4 3 4 6" xfId="4108"/>
    <cellStyle name="Celkem 4 3 5" xfId="4109"/>
    <cellStyle name="Celkem 4 3 5 2" xfId="4110"/>
    <cellStyle name="Celkem 4 3 5 2 2" xfId="4111"/>
    <cellStyle name="Celkem 4 3 5 2 3" xfId="4112"/>
    <cellStyle name="Celkem 4 3 5 2 4" xfId="4113"/>
    <cellStyle name="Celkem 4 3 5 3" xfId="4114"/>
    <cellStyle name="Celkem 4 3 5 3 2" xfId="4115"/>
    <cellStyle name="Celkem 4 3 5 3 3" xfId="4116"/>
    <cellStyle name="Celkem 4 3 5 3 4" xfId="4117"/>
    <cellStyle name="Celkem 4 3 5 4" xfId="4118"/>
    <cellStyle name="Celkem 4 3 5 5" xfId="4119"/>
    <cellStyle name="Celkem 4 3 5 6" xfId="4120"/>
    <cellStyle name="Celkem 4 3 6" xfId="4121"/>
    <cellStyle name="Celkem 4 3 6 2" xfId="4122"/>
    <cellStyle name="Celkem 4 3 6 3" xfId="4123"/>
    <cellStyle name="Celkem 4 3 6 4" xfId="4124"/>
    <cellStyle name="Celkem 4 3 7" xfId="4125"/>
    <cellStyle name="Celkem 4 3 7 2" xfId="4126"/>
    <cellStyle name="Celkem 4 3 7 3" xfId="4127"/>
    <cellStyle name="Celkem 4 3 7 4" xfId="4128"/>
    <cellStyle name="Celkem 4 3 8" xfId="4129"/>
    <cellStyle name="Celkem 4 3 9" xfId="4130"/>
    <cellStyle name="Celkem 4 4" xfId="4131"/>
    <cellStyle name="Celkem 4 4 10" xfId="4132"/>
    <cellStyle name="Celkem 4 4 2" xfId="4133"/>
    <cellStyle name="Celkem 4 4 2 2" xfId="4134"/>
    <cellStyle name="Celkem 4 4 2 2 2" xfId="4135"/>
    <cellStyle name="Celkem 4 4 2 2 2 2" xfId="4136"/>
    <cellStyle name="Celkem 4 4 2 2 2 2 2" xfId="4137"/>
    <cellStyle name="Celkem 4 4 2 2 2 2 3" xfId="4138"/>
    <cellStyle name="Celkem 4 4 2 2 2 2 4" xfId="4139"/>
    <cellStyle name="Celkem 4 4 2 2 2 3" xfId="4140"/>
    <cellStyle name="Celkem 4 4 2 2 2 3 2" xfId="4141"/>
    <cellStyle name="Celkem 4 4 2 2 2 3 3" xfId="4142"/>
    <cellStyle name="Celkem 4 4 2 2 2 3 4" xfId="4143"/>
    <cellStyle name="Celkem 4 4 2 2 2 4" xfId="4144"/>
    <cellStyle name="Celkem 4 4 2 2 2 5" xfId="4145"/>
    <cellStyle name="Celkem 4 4 2 2 2 6" xfId="4146"/>
    <cellStyle name="Celkem 4 4 2 2 3" xfId="4147"/>
    <cellStyle name="Celkem 4 4 2 2 3 2" xfId="4148"/>
    <cellStyle name="Celkem 4 4 2 2 3 2 2" xfId="4149"/>
    <cellStyle name="Celkem 4 4 2 2 3 2 3" xfId="4150"/>
    <cellStyle name="Celkem 4 4 2 2 3 2 4" xfId="4151"/>
    <cellStyle name="Celkem 4 4 2 2 3 3" xfId="4152"/>
    <cellStyle name="Celkem 4 4 2 2 3 3 2" xfId="4153"/>
    <cellStyle name="Celkem 4 4 2 2 3 3 3" xfId="4154"/>
    <cellStyle name="Celkem 4 4 2 2 3 3 4" xfId="4155"/>
    <cellStyle name="Celkem 4 4 2 2 3 4" xfId="4156"/>
    <cellStyle name="Celkem 4 4 2 2 3 5" xfId="4157"/>
    <cellStyle name="Celkem 4 4 2 2 3 6" xfId="4158"/>
    <cellStyle name="Celkem 4 4 2 2 4" xfId="4159"/>
    <cellStyle name="Celkem 4 4 2 2 4 2" xfId="4160"/>
    <cellStyle name="Celkem 4 4 2 2 4 3" xfId="4161"/>
    <cellStyle name="Celkem 4 4 2 2 4 4" xfId="4162"/>
    <cellStyle name="Celkem 4 4 2 2 5" xfId="4163"/>
    <cellStyle name="Celkem 4 4 2 2 5 2" xfId="4164"/>
    <cellStyle name="Celkem 4 4 2 2 5 3" xfId="4165"/>
    <cellStyle name="Celkem 4 4 2 2 5 4" xfId="4166"/>
    <cellStyle name="Celkem 4 4 2 2 6" xfId="4167"/>
    <cellStyle name="Celkem 4 4 2 2 7" xfId="4168"/>
    <cellStyle name="Celkem 4 4 2 2 8" xfId="4169"/>
    <cellStyle name="Celkem 4 4 2 3" xfId="4170"/>
    <cellStyle name="Celkem 4 4 2 3 2" xfId="4171"/>
    <cellStyle name="Celkem 4 4 2 3 2 2" xfId="4172"/>
    <cellStyle name="Celkem 4 4 2 3 2 3" xfId="4173"/>
    <cellStyle name="Celkem 4 4 2 3 2 4" xfId="4174"/>
    <cellStyle name="Celkem 4 4 2 3 3" xfId="4175"/>
    <cellStyle name="Celkem 4 4 2 3 3 2" xfId="4176"/>
    <cellStyle name="Celkem 4 4 2 3 3 3" xfId="4177"/>
    <cellStyle name="Celkem 4 4 2 3 3 4" xfId="4178"/>
    <cellStyle name="Celkem 4 4 2 3 4" xfId="4179"/>
    <cellStyle name="Celkem 4 4 2 3 5" xfId="4180"/>
    <cellStyle name="Celkem 4 4 2 3 6" xfId="4181"/>
    <cellStyle name="Celkem 4 4 2 4" xfId="4182"/>
    <cellStyle name="Celkem 4 4 2 4 2" xfId="4183"/>
    <cellStyle name="Celkem 4 4 2 4 2 2" xfId="4184"/>
    <cellStyle name="Celkem 4 4 2 4 2 3" xfId="4185"/>
    <cellStyle name="Celkem 4 4 2 4 2 4" xfId="4186"/>
    <cellStyle name="Celkem 4 4 2 4 3" xfId="4187"/>
    <cellStyle name="Celkem 4 4 2 4 3 2" xfId="4188"/>
    <cellStyle name="Celkem 4 4 2 4 3 3" xfId="4189"/>
    <cellStyle name="Celkem 4 4 2 4 3 4" xfId="4190"/>
    <cellStyle name="Celkem 4 4 2 4 4" xfId="4191"/>
    <cellStyle name="Celkem 4 4 2 4 5" xfId="4192"/>
    <cellStyle name="Celkem 4 4 2 4 6" xfId="4193"/>
    <cellStyle name="Celkem 4 4 2 5" xfId="4194"/>
    <cellStyle name="Celkem 4 4 2 5 2" xfId="4195"/>
    <cellStyle name="Celkem 4 4 2 5 3" xfId="4196"/>
    <cellStyle name="Celkem 4 4 2 5 4" xfId="4197"/>
    <cellStyle name="Celkem 4 4 2 6" xfId="4198"/>
    <cellStyle name="Celkem 4 4 2 6 2" xfId="4199"/>
    <cellStyle name="Celkem 4 4 2 6 3" xfId="4200"/>
    <cellStyle name="Celkem 4 4 2 6 4" xfId="4201"/>
    <cellStyle name="Celkem 4 4 2 7" xfId="4202"/>
    <cellStyle name="Celkem 4 4 2 8" xfId="4203"/>
    <cellStyle name="Celkem 4 4 2 9" xfId="4204"/>
    <cellStyle name="Celkem 4 4 3" xfId="4205"/>
    <cellStyle name="Celkem 4 4 3 2" xfId="4206"/>
    <cellStyle name="Celkem 4 4 3 2 2" xfId="4207"/>
    <cellStyle name="Celkem 4 4 3 2 2 2" xfId="4208"/>
    <cellStyle name="Celkem 4 4 3 2 2 3" xfId="4209"/>
    <cellStyle name="Celkem 4 4 3 2 2 4" xfId="4210"/>
    <cellStyle name="Celkem 4 4 3 2 3" xfId="4211"/>
    <cellStyle name="Celkem 4 4 3 2 3 2" xfId="4212"/>
    <cellStyle name="Celkem 4 4 3 2 3 3" xfId="4213"/>
    <cellStyle name="Celkem 4 4 3 2 3 4" xfId="4214"/>
    <cellStyle name="Celkem 4 4 3 2 4" xfId="4215"/>
    <cellStyle name="Celkem 4 4 3 2 5" xfId="4216"/>
    <cellStyle name="Celkem 4 4 3 2 6" xfId="4217"/>
    <cellStyle name="Celkem 4 4 3 3" xfId="4218"/>
    <cellStyle name="Celkem 4 4 3 3 2" xfId="4219"/>
    <cellStyle name="Celkem 4 4 3 3 2 2" xfId="4220"/>
    <cellStyle name="Celkem 4 4 3 3 2 3" xfId="4221"/>
    <cellStyle name="Celkem 4 4 3 3 2 4" xfId="4222"/>
    <cellStyle name="Celkem 4 4 3 3 3" xfId="4223"/>
    <cellStyle name="Celkem 4 4 3 3 3 2" xfId="4224"/>
    <cellStyle name="Celkem 4 4 3 3 3 3" xfId="4225"/>
    <cellStyle name="Celkem 4 4 3 3 3 4" xfId="4226"/>
    <cellStyle name="Celkem 4 4 3 3 4" xfId="4227"/>
    <cellStyle name="Celkem 4 4 3 3 5" xfId="4228"/>
    <cellStyle name="Celkem 4 4 3 3 6" xfId="4229"/>
    <cellStyle name="Celkem 4 4 3 4" xfId="4230"/>
    <cellStyle name="Celkem 4 4 3 4 2" xfId="4231"/>
    <cellStyle name="Celkem 4 4 3 4 3" xfId="4232"/>
    <cellStyle name="Celkem 4 4 3 4 4" xfId="4233"/>
    <cellStyle name="Celkem 4 4 3 5" xfId="4234"/>
    <cellStyle name="Celkem 4 4 3 5 2" xfId="4235"/>
    <cellStyle name="Celkem 4 4 3 5 3" xfId="4236"/>
    <cellStyle name="Celkem 4 4 3 5 4" xfId="4237"/>
    <cellStyle name="Celkem 4 4 3 6" xfId="4238"/>
    <cellStyle name="Celkem 4 4 3 7" xfId="4239"/>
    <cellStyle name="Celkem 4 4 3 8" xfId="4240"/>
    <cellStyle name="Celkem 4 4 4" xfId="4241"/>
    <cellStyle name="Celkem 4 4 4 2" xfId="4242"/>
    <cellStyle name="Celkem 4 4 4 2 2" xfId="4243"/>
    <cellStyle name="Celkem 4 4 4 2 3" xfId="4244"/>
    <cellStyle name="Celkem 4 4 4 2 4" xfId="4245"/>
    <cellStyle name="Celkem 4 4 4 3" xfId="4246"/>
    <cellStyle name="Celkem 4 4 4 3 2" xfId="4247"/>
    <cellStyle name="Celkem 4 4 4 3 3" xfId="4248"/>
    <cellStyle name="Celkem 4 4 4 3 4" xfId="4249"/>
    <cellStyle name="Celkem 4 4 4 4" xfId="4250"/>
    <cellStyle name="Celkem 4 4 4 5" xfId="4251"/>
    <cellStyle name="Celkem 4 4 4 6" xfId="4252"/>
    <cellStyle name="Celkem 4 4 5" xfId="4253"/>
    <cellStyle name="Celkem 4 4 5 2" xfId="4254"/>
    <cellStyle name="Celkem 4 4 5 2 2" xfId="4255"/>
    <cellStyle name="Celkem 4 4 5 2 3" xfId="4256"/>
    <cellStyle name="Celkem 4 4 5 2 4" xfId="4257"/>
    <cellStyle name="Celkem 4 4 5 3" xfId="4258"/>
    <cellStyle name="Celkem 4 4 5 3 2" xfId="4259"/>
    <cellStyle name="Celkem 4 4 5 3 3" xfId="4260"/>
    <cellStyle name="Celkem 4 4 5 3 4" xfId="4261"/>
    <cellStyle name="Celkem 4 4 5 4" xfId="4262"/>
    <cellStyle name="Celkem 4 4 5 5" xfId="4263"/>
    <cellStyle name="Celkem 4 4 5 6" xfId="4264"/>
    <cellStyle name="Celkem 4 4 6" xfId="4265"/>
    <cellStyle name="Celkem 4 4 6 2" xfId="4266"/>
    <cellStyle name="Celkem 4 4 6 3" xfId="4267"/>
    <cellStyle name="Celkem 4 4 6 4" xfId="4268"/>
    <cellStyle name="Celkem 4 4 7" xfId="4269"/>
    <cellStyle name="Celkem 4 4 7 2" xfId="4270"/>
    <cellStyle name="Celkem 4 4 7 3" xfId="4271"/>
    <cellStyle name="Celkem 4 4 7 4" xfId="4272"/>
    <cellStyle name="Celkem 4 4 8" xfId="4273"/>
    <cellStyle name="Celkem 4 4 9" xfId="4274"/>
    <cellStyle name="Celkem 4 5" xfId="4275"/>
    <cellStyle name="Celkem 4 5 10" xfId="4276"/>
    <cellStyle name="Celkem 4 5 2" xfId="4277"/>
    <cellStyle name="Celkem 4 5 2 2" xfId="4278"/>
    <cellStyle name="Celkem 4 5 2 2 2" xfId="4279"/>
    <cellStyle name="Celkem 4 5 2 2 2 2" xfId="4280"/>
    <cellStyle name="Celkem 4 5 2 2 2 2 2" xfId="4281"/>
    <cellStyle name="Celkem 4 5 2 2 2 2 3" xfId="4282"/>
    <cellStyle name="Celkem 4 5 2 2 2 2 4" xfId="4283"/>
    <cellStyle name="Celkem 4 5 2 2 2 3" xfId="4284"/>
    <cellStyle name="Celkem 4 5 2 2 2 3 2" xfId="4285"/>
    <cellStyle name="Celkem 4 5 2 2 2 3 3" xfId="4286"/>
    <cellStyle name="Celkem 4 5 2 2 2 3 4" xfId="4287"/>
    <cellStyle name="Celkem 4 5 2 2 2 4" xfId="4288"/>
    <cellStyle name="Celkem 4 5 2 2 2 5" xfId="4289"/>
    <cellStyle name="Celkem 4 5 2 2 2 6" xfId="4290"/>
    <cellStyle name="Celkem 4 5 2 2 3" xfId="4291"/>
    <cellStyle name="Celkem 4 5 2 2 3 2" xfId="4292"/>
    <cellStyle name="Celkem 4 5 2 2 3 2 2" xfId="4293"/>
    <cellStyle name="Celkem 4 5 2 2 3 2 3" xfId="4294"/>
    <cellStyle name="Celkem 4 5 2 2 3 2 4" xfId="4295"/>
    <cellStyle name="Celkem 4 5 2 2 3 3" xfId="4296"/>
    <cellStyle name="Celkem 4 5 2 2 3 3 2" xfId="4297"/>
    <cellStyle name="Celkem 4 5 2 2 3 3 3" xfId="4298"/>
    <cellStyle name="Celkem 4 5 2 2 3 3 4" xfId="4299"/>
    <cellStyle name="Celkem 4 5 2 2 3 4" xfId="4300"/>
    <cellStyle name="Celkem 4 5 2 2 3 5" xfId="4301"/>
    <cellStyle name="Celkem 4 5 2 2 3 6" xfId="4302"/>
    <cellStyle name="Celkem 4 5 2 2 4" xfId="4303"/>
    <cellStyle name="Celkem 4 5 2 2 4 2" xfId="4304"/>
    <cellStyle name="Celkem 4 5 2 2 4 3" xfId="4305"/>
    <cellStyle name="Celkem 4 5 2 2 4 4" xfId="4306"/>
    <cellStyle name="Celkem 4 5 2 2 5" xfId="4307"/>
    <cellStyle name="Celkem 4 5 2 2 5 2" xfId="4308"/>
    <cellStyle name="Celkem 4 5 2 2 5 3" xfId="4309"/>
    <cellStyle name="Celkem 4 5 2 2 5 4" xfId="4310"/>
    <cellStyle name="Celkem 4 5 2 2 6" xfId="4311"/>
    <cellStyle name="Celkem 4 5 2 2 7" xfId="4312"/>
    <cellStyle name="Celkem 4 5 2 2 8" xfId="4313"/>
    <cellStyle name="Celkem 4 5 2 3" xfId="4314"/>
    <cellStyle name="Celkem 4 5 2 3 2" xfId="4315"/>
    <cellStyle name="Celkem 4 5 2 3 2 2" xfId="4316"/>
    <cellStyle name="Celkem 4 5 2 3 2 3" xfId="4317"/>
    <cellStyle name="Celkem 4 5 2 3 2 4" xfId="4318"/>
    <cellStyle name="Celkem 4 5 2 3 3" xfId="4319"/>
    <cellStyle name="Celkem 4 5 2 3 3 2" xfId="4320"/>
    <cellStyle name="Celkem 4 5 2 3 3 3" xfId="4321"/>
    <cellStyle name="Celkem 4 5 2 3 3 4" xfId="4322"/>
    <cellStyle name="Celkem 4 5 2 3 4" xfId="4323"/>
    <cellStyle name="Celkem 4 5 2 3 5" xfId="4324"/>
    <cellStyle name="Celkem 4 5 2 3 6" xfId="4325"/>
    <cellStyle name="Celkem 4 5 2 4" xfId="4326"/>
    <cellStyle name="Celkem 4 5 2 4 2" xfId="4327"/>
    <cellStyle name="Celkem 4 5 2 4 2 2" xfId="4328"/>
    <cellStyle name="Celkem 4 5 2 4 2 3" xfId="4329"/>
    <cellStyle name="Celkem 4 5 2 4 2 4" xfId="4330"/>
    <cellStyle name="Celkem 4 5 2 4 3" xfId="4331"/>
    <cellStyle name="Celkem 4 5 2 4 3 2" xfId="4332"/>
    <cellStyle name="Celkem 4 5 2 4 3 3" xfId="4333"/>
    <cellStyle name="Celkem 4 5 2 4 3 4" xfId="4334"/>
    <cellStyle name="Celkem 4 5 2 4 4" xfId="4335"/>
    <cellStyle name="Celkem 4 5 2 4 5" xfId="4336"/>
    <cellStyle name="Celkem 4 5 2 4 6" xfId="4337"/>
    <cellStyle name="Celkem 4 5 2 5" xfId="4338"/>
    <cellStyle name="Celkem 4 5 2 5 2" xfId="4339"/>
    <cellStyle name="Celkem 4 5 2 5 3" xfId="4340"/>
    <cellStyle name="Celkem 4 5 2 5 4" xfId="4341"/>
    <cellStyle name="Celkem 4 5 2 6" xfId="4342"/>
    <cellStyle name="Celkem 4 5 2 6 2" xfId="4343"/>
    <cellStyle name="Celkem 4 5 2 6 3" xfId="4344"/>
    <cellStyle name="Celkem 4 5 2 6 4" xfId="4345"/>
    <cellStyle name="Celkem 4 5 2 7" xfId="4346"/>
    <cellStyle name="Celkem 4 5 2 8" xfId="4347"/>
    <cellStyle name="Celkem 4 5 2 9" xfId="4348"/>
    <cellStyle name="Celkem 4 5 3" xfId="4349"/>
    <cellStyle name="Celkem 4 5 3 2" xfId="4350"/>
    <cellStyle name="Celkem 4 5 3 2 2" xfId="4351"/>
    <cellStyle name="Celkem 4 5 3 2 2 2" xfId="4352"/>
    <cellStyle name="Celkem 4 5 3 2 2 3" xfId="4353"/>
    <cellStyle name="Celkem 4 5 3 2 2 4" xfId="4354"/>
    <cellStyle name="Celkem 4 5 3 2 3" xfId="4355"/>
    <cellStyle name="Celkem 4 5 3 2 3 2" xfId="4356"/>
    <cellStyle name="Celkem 4 5 3 2 3 3" xfId="4357"/>
    <cellStyle name="Celkem 4 5 3 2 3 4" xfId="4358"/>
    <cellStyle name="Celkem 4 5 3 2 4" xfId="4359"/>
    <cellStyle name="Celkem 4 5 3 2 5" xfId="4360"/>
    <cellStyle name="Celkem 4 5 3 2 6" xfId="4361"/>
    <cellStyle name="Celkem 4 5 3 3" xfId="4362"/>
    <cellStyle name="Celkem 4 5 3 3 2" xfId="4363"/>
    <cellStyle name="Celkem 4 5 3 3 2 2" xfId="4364"/>
    <cellStyle name="Celkem 4 5 3 3 2 3" xfId="4365"/>
    <cellStyle name="Celkem 4 5 3 3 2 4" xfId="4366"/>
    <cellStyle name="Celkem 4 5 3 3 3" xfId="4367"/>
    <cellStyle name="Celkem 4 5 3 3 3 2" xfId="4368"/>
    <cellStyle name="Celkem 4 5 3 3 3 3" xfId="4369"/>
    <cellStyle name="Celkem 4 5 3 3 3 4" xfId="4370"/>
    <cellStyle name="Celkem 4 5 3 3 4" xfId="4371"/>
    <cellStyle name="Celkem 4 5 3 3 5" xfId="4372"/>
    <cellStyle name="Celkem 4 5 3 3 6" xfId="4373"/>
    <cellStyle name="Celkem 4 5 3 4" xfId="4374"/>
    <cellStyle name="Celkem 4 5 3 4 2" xfId="4375"/>
    <cellStyle name="Celkem 4 5 3 4 3" xfId="4376"/>
    <cellStyle name="Celkem 4 5 3 4 4" xfId="4377"/>
    <cellStyle name="Celkem 4 5 3 5" xfId="4378"/>
    <cellStyle name="Celkem 4 5 3 5 2" xfId="4379"/>
    <cellStyle name="Celkem 4 5 3 5 3" xfId="4380"/>
    <cellStyle name="Celkem 4 5 3 5 4" xfId="4381"/>
    <cellStyle name="Celkem 4 5 3 6" xfId="4382"/>
    <cellStyle name="Celkem 4 5 3 7" xfId="4383"/>
    <cellStyle name="Celkem 4 5 3 8" xfId="4384"/>
    <cellStyle name="Celkem 4 5 4" xfId="4385"/>
    <cellStyle name="Celkem 4 5 4 2" xfId="4386"/>
    <cellStyle name="Celkem 4 5 4 2 2" xfId="4387"/>
    <cellStyle name="Celkem 4 5 4 2 3" xfId="4388"/>
    <cellStyle name="Celkem 4 5 4 2 4" xfId="4389"/>
    <cellStyle name="Celkem 4 5 4 3" xfId="4390"/>
    <cellStyle name="Celkem 4 5 4 3 2" xfId="4391"/>
    <cellStyle name="Celkem 4 5 4 3 3" xfId="4392"/>
    <cellStyle name="Celkem 4 5 4 3 4" xfId="4393"/>
    <cellStyle name="Celkem 4 5 4 4" xfId="4394"/>
    <cellStyle name="Celkem 4 5 4 5" xfId="4395"/>
    <cellStyle name="Celkem 4 5 4 6" xfId="4396"/>
    <cellStyle name="Celkem 4 5 5" xfId="4397"/>
    <cellStyle name="Celkem 4 5 5 2" xfId="4398"/>
    <cellStyle name="Celkem 4 5 5 2 2" xfId="4399"/>
    <cellStyle name="Celkem 4 5 5 2 3" xfId="4400"/>
    <cellStyle name="Celkem 4 5 5 2 4" xfId="4401"/>
    <cellStyle name="Celkem 4 5 5 3" xfId="4402"/>
    <cellStyle name="Celkem 4 5 5 3 2" xfId="4403"/>
    <cellStyle name="Celkem 4 5 5 3 3" xfId="4404"/>
    <cellStyle name="Celkem 4 5 5 3 4" xfId="4405"/>
    <cellStyle name="Celkem 4 5 5 4" xfId="4406"/>
    <cellStyle name="Celkem 4 5 5 5" xfId="4407"/>
    <cellStyle name="Celkem 4 5 5 6" xfId="4408"/>
    <cellStyle name="Celkem 4 5 6" xfId="4409"/>
    <cellStyle name="Celkem 4 5 6 2" xfId="4410"/>
    <cellStyle name="Celkem 4 5 6 3" xfId="4411"/>
    <cellStyle name="Celkem 4 5 6 4" xfId="4412"/>
    <cellStyle name="Celkem 4 5 7" xfId="4413"/>
    <cellStyle name="Celkem 4 5 7 2" xfId="4414"/>
    <cellStyle name="Celkem 4 5 7 3" xfId="4415"/>
    <cellStyle name="Celkem 4 5 7 4" xfId="4416"/>
    <cellStyle name="Celkem 4 5 8" xfId="4417"/>
    <cellStyle name="Celkem 4 5 9" xfId="4418"/>
    <cellStyle name="Celkem 4 6" xfId="4419"/>
    <cellStyle name="Celkem 4 6 10" xfId="4420"/>
    <cellStyle name="Celkem 4 6 2" xfId="4421"/>
    <cellStyle name="Celkem 4 6 2 2" xfId="4422"/>
    <cellStyle name="Celkem 4 6 2 2 2" xfId="4423"/>
    <cellStyle name="Celkem 4 6 2 2 2 2" xfId="4424"/>
    <cellStyle name="Celkem 4 6 2 2 2 2 2" xfId="4425"/>
    <cellStyle name="Celkem 4 6 2 2 2 2 3" xfId="4426"/>
    <cellStyle name="Celkem 4 6 2 2 2 2 4" xfId="4427"/>
    <cellStyle name="Celkem 4 6 2 2 2 3" xfId="4428"/>
    <cellStyle name="Celkem 4 6 2 2 2 3 2" xfId="4429"/>
    <cellStyle name="Celkem 4 6 2 2 2 3 3" xfId="4430"/>
    <cellStyle name="Celkem 4 6 2 2 2 3 4" xfId="4431"/>
    <cellStyle name="Celkem 4 6 2 2 2 4" xfId="4432"/>
    <cellStyle name="Celkem 4 6 2 2 2 5" xfId="4433"/>
    <cellStyle name="Celkem 4 6 2 2 2 6" xfId="4434"/>
    <cellStyle name="Celkem 4 6 2 2 3" xfId="4435"/>
    <cellStyle name="Celkem 4 6 2 2 3 2" xfId="4436"/>
    <cellStyle name="Celkem 4 6 2 2 3 2 2" xfId="4437"/>
    <cellStyle name="Celkem 4 6 2 2 3 2 3" xfId="4438"/>
    <cellStyle name="Celkem 4 6 2 2 3 2 4" xfId="4439"/>
    <cellStyle name="Celkem 4 6 2 2 3 3" xfId="4440"/>
    <cellStyle name="Celkem 4 6 2 2 3 3 2" xfId="4441"/>
    <cellStyle name="Celkem 4 6 2 2 3 3 3" xfId="4442"/>
    <cellStyle name="Celkem 4 6 2 2 3 3 4" xfId="4443"/>
    <cellStyle name="Celkem 4 6 2 2 3 4" xfId="4444"/>
    <cellStyle name="Celkem 4 6 2 2 3 5" xfId="4445"/>
    <cellStyle name="Celkem 4 6 2 2 3 6" xfId="4446"/>
    <cellStyle name="Celkem 4 6 2 2 4" xfId="4447"/>
    <cellStyle name="Celkem 4 6 2 2 4 2" xfId="4448"/>
    <cellStyle name="Celkem 4 6 2 2 4 3" xfId="4449"/>
    <cellStyle name="Celkem 4 6 2 2 4 4" xfId="4450"/>
    <cellStyle name="Celkem 4 6 2 2 5" xfId="4451"/>
    <cellStyle name="Celkem 4 6 2 2 5 2" xfId="4452"/>
    <cellStyle name="Celkem 4 6 2 2 5 3" xfId="4453"/>
    <cellStyle name="Celkem 4 6 2 2 5 4" xfId="4454"/>
    <cellStyle name="Celkem 4 6 2 2 6" xfId="4455"/>
    <cellStyle name="Celkem 4 6 2 2 7" xfId="4456"/>
    <cellStyle name="Celkem 4 6 2 2 8" xfId="4457"/>
    <cellStyle name="Celkem 4 6 2 3" xfId="4458"/>
    <cellStyle name="Celkem 4 6 2 3 2" xfId="4459"/>
    <cellStyle name="Celkem 4 6 2 3 2 2" xfId="4460"/>
    <cellStyle name="Celkem 4 6 2 3 2 3" xfId="4461"/>
    <cellStyle name="Celkem 4 6 2 3 2 4" xfId="4462"/>
    <cellStyle name="Celkem 4 6 2 3 3" xfId="4463"/>
    <cellStyle name="Celkem 4 6 2 3 3 2" xfId="4464"/>
    <cellStyle name="Celkem 4 6 2 3 3 3" xfId="4465"/>
    <cellStyle name="Celkem 4 6 2 3 3 4" xfId="4466"/>
    <cellStyle name="Celkem 4 6 2 3 4" xfId="4467"/>
    <cellStyle name="Celkem 4 6 2 3 5" xfId="4468"/>
    <cellStyle name="Celkem 4 6 2 3 6" xfId="4469"/>
    <cellStyle name="Celkem 4 6 2 4" xfId="4470"/>
    <cellStyle name="Celkem 4 6 2 4 2" xfId="4471"/>
    <cellStyle name="Celkem 4 6 2 4 2 2" xfId="4472"/>
    <cellStyle name="Celkem 4 6 2 4 2 3" xfId="4473"/>
    <cellStyle name="Celkem 4 6 2 4 2 4" xfId="4474"/>
    <cellStyle name="Celkem 4 6 2 4 3" xfId="4475"/>
    <cellStyle name="Celkem 4 6 2 4 3 2" xfId="4476"/>
    <cellStyle name="Celkem 4 6 2 4 3 3" xfId="4477"/>
    <cellStyle name="Celkem 4 6 2 4 3 4" xfId="4478"/>
    <cellStyle name="Celkem 4 6 2 4 4" xfId="4479"/>
    <cellStyle name="Celkem 4 6 2 4 5" xfId="4480"/>
    <cellStyle name="Celkem 4 6 2 4 6" xfId="4481"/>
    <cellStyle name="Celkem 4 6 2 5" xfId="4482"/>
    <cellStyle name="Celkem 4 6 2 5 2" xfId="4483"/>
    <cellStyle name="Celkem 4 6 2 5 3" xfId="4484"/>
    <cellStyle name="Celkem 4 6 2 5 4" xfId="4485"/>
    <cellStyle name="Celkem 4 6 2 6" xfId="4486"/>
    <cellStyle name="Celkem 4 6 2 6 2" xfId="4487"/>
    <cellStyle name="Celkem 4 6 2 6 3" xfId="4488"/>
    <cellStyle name="Celkem 4 6 2 6 4" xfId="4489"/>
    <cellStyle name="Celkem 4 6 2 7" xfId="4490"/>
    <cellStyle name="Celkem 4 6 2 8" xfId="4491"/>
    <cellStyle name="Celkem 4 6 2 9" xfId="4492"/>
    <cellStyle name="Celkem 4 6 3" xfId="4493"/>
    <cellStyle name="Celkem 4 6 3 2" xfId="4494"/>
    <cellStyle name="Celkem 4 6 3 2 2" xfId="4495"/>
    <cellStyle name="Celkem 4 6 3 2 2 2" xfId="4496"/>
    <cellStyle name="Celkem 4 6 3 2 2 3" xfId="4497"/>
    <cellStyle name="Celkem 4 6 3 2 2 4" xfId="4498"/>
    <cellStyle name="Celkem 4 6 3 2 3" xfId="4499"/>
    <cellStyle name="Celkem 4 6 3 2 3 2" xfId="4500"/>
    <cellStyle name="Celkem 4 6 3 2 3 3" xfId="4501"/>
    <cellStyle name="Celkem 4 6 3 2 3 4" xfId="4502"/>
    <cellStyle name="Celkem 4 6 3 2 4" xfId="4503"/>
    <cellStyle name="Celkem 4 6 3 2 5" xfId="4504"/>
    <cellStyle name="Celkem 4 6 3 2 6" xfId="4505"/>
    <cellStyle name="Celkem 4 6 3 3" xfId="4506"/>
    <cellStyle name="Celkem 4 6 3 3 2" xfId="4507"/>
    <cellStyle name="Celkem 4 6 3 3 2 2" xfId="4508"/>
    <cellStyle name="Celkem 4 6 3 3 2 3" xfId="4509"/>
    <cellStyle name="Celkem 4 6 3 3 2 4" xfId="4510"/>
    <cellStyle name="Celkem 4 6 3 3 3" xfId="4511"/>
    <cellStyle name="Celkem 4 6 3 3 3 2" xfId="4512"/>
    <cellStyle name="Celkem 4 6 3 3 3 3" xfId="4513"/>
    <cellStyle name="Celkem 4 6 3 3 3 4" xfId="4514"/>
    <cellStyle name="Celkem 4 6 3 3 4" xfId="4515"/>
    <cellStyle name="Celkem 4 6 3 3 5" xfId="4516"/>
    <cellStyle name="Celkem 4 6 3 3 6" xfId="4517"/>
    <cellStyle name="Celkem 4 6 3 4" xfId="4518"/>
    <cellStyle name="Celkem 4 6 3 4 2" xfId="4519"/>
    <cellStyle name="Celkem 4 6 3 4 3" xfId="4520"/>
    <cellStyle name="Celkem 4 6 3 4 4" xfId="4521"/>
    <cellStyle name="Celkem 4 6 3 5" xfId="4522"/>
    <cellStyle name="Celkem 4 6 3 5 2" xfId="4523"/>
    <cellStyle name="Celkem 4 6 3 5 3" xfId="4524"/>
    <cellStyle name="Celkem 4 6 3 5 4" xfId="4525"/>
    <cellStyle name="Celkem 4 6 3 6" xfId="4526"/>
    <cellStyle name="Celkem 4 6 3 7" xfId="4527"/>
    <cellStyle name="Celkem 4 6 3 8" xfId="4528"/>
    <cellStyle name="Celkem 4 6 4" xfId="4529"/>
    <cellStyle name="Celkem 4 6 4 2" xfId="4530"/>
    <cellStyle name="Celkem 4 6 4 2 2" xfId="4531"/>
    <cellStyle name="Celkem 4 6 4 2 3" xfId="4532"/>
    <cellStyle name="Celkem 4 6 4 2 4" xfId="4533"/>
    <cellStyle name="Celkem 4 6 4 3" xfId="4534"/>
    <cellStyle name="Celkem 4 6 4 3 2" xfId="4535"/>
    <cellStyle name="Celkem 4 6 4 3 3" xfId="4536"/>
    <cellStyle name="Celkem 4 6 4 3 4" xfId="4537"/>
    <cellStyle name="Celkem 4 6 4 4" xfId="4538"/>
    <cellStyle name="Celkem 4 6 4 5" xfId="4539"/>
    <cellStyle name="Celkem 4 6 4 6" xfId="4540"/>
    <cellStyle name="Celkem 4 6 5" xfId="4541"/>
    <cellStyle name="Celkem 4 6 5 2" xfId="4542"/>
    <cellStyle name="Celkem 4 6 5 2 2" xfId="4543"/>
    <cellStyle name="Celkem 4 6 5 2 3" xfId="4544"/>
    <cellStyle name="Celkem 4 6 5 2 4" xfId="4545"/>
    <cellStyle name="Celkem 4 6 5 3" xfId="4546"/>
    <cellStyle name="Celkem 4 6 5 3 2" xfId="4547"/>
    <cellStyle name="Celkem 4 6 5 3 3" xfId="4548"/>
    <cellStyle name="Celkem 4 6 5 3 4" xfId="4549"/>
    <cellStyle name="Celkem 4 6 5 4" xfId="4550"/>
    <cellStyle name="Celkem 4 6 5 5" xfId="4551"/>
    <cellStyle name="Celkem 4 6 5 6" xfId="4552"/>
    <cellStyle name="Celkem 4 6 6" xfId="4553"/>
    <cellStyle name="Celkem 4 6 6 2" xfId="4554"/>
    <cellStyle name="Celkem 4 6 6 3" xfId="4555"/>
    <cellStyle name="Celkem 4 6 6 4" xfId="4556"/>
    <cellStyle name="Celkem 4 6 7" xfId="4557"/>
    <cellStyle name="Celkem 4 6 7 2" xfId="4558"/>
    <cellStyle name="Celkem 4 6 7 3" xfId="4559"/>
    <cellStyle name="Celkem 4 6 7 4" xfId="4560"/>
    <cellStyle name="Celkem 4 6 8" xfId="4561"/>
    <cellStyle name="Celkem 4 6 9" xfId="4562"/>
    <cellStyle name="Celkem 4 7" xfId="4563"/>
    <cellStyle name="Celkem 4 7 2" xfId="4564"/>
    <cellStyle name="Celkem 4 7 2 2" xfId="4565"/>
    <cellStyle name="Celkem 4 7 2 2 2" xfId="4566"/>
    <cellStyle name="Celkem 4 7 2 2 2 2" xfId="4567"/>
    <cellStyle name="Celkem 4 7 2 2 2 3" xfId="4568"/>
    <cellStyle name="Celkem 4 7 2 2 2 4" xfId="4569"/>
    <cellStyle name="Celkem 4 7 2 2 3" xfId="4570"/>
    <cellStyle name="Celkem 4 7 2 2 3 2" xfId="4571"/>
    <cellStyle name="Celkem 4 7 2 2 3 3" xfId="4572"/>
    <cellStyle name="Celkem 4 7 2 2 3 4" xfId="4573"/>
    <cellStyle name="Celkem 4 7 2 2 4" xfId="4574"/>
    <cellStyle name="Celkem 4 7 2 2 5" xfId="4575"/>
    <cellStyle name="Celkem 4 7 2 2 6" xfId="4576"/>
    <cellStyle name="Celkem 4 7 2 3" xfId="4577"/>
    <cellStyle name="Celkem 4 7 2 3 2" xfId="4578"/>
    <cellStyle name="Celkem 4 7 2 3 2 2" xfId="4579"/>
    <cellStyle name="Celkem 4 7 2 3 2 3" xfId="4580"/>
    <cellStyle name="Celkem 4 7 2 3 2 4" xfId="4581"/>
    <cellStyle name="Celkem 4 7 2 3 3" xfId="4582"/>
    <cellStyle name="Celkem 4 7 2 3 3 2" xfId="4583"/>
    <cellStyle name="Celkem 4 7 2 3 3 3" xfId="4584"/>
    <cellStyle name="Celkem 4 7 2 3 3 4" xfId="4585"/>
    <cellStyle name="Celkem 4 7 2 3 4" xfId="4586"/>
    <cellStyle name="Celkem 4 7 2 3 5" xfId="4587"/>
    <cellStyle name="Celkem 4 7 2 3 6" xfId="4588"/>
    <cellStyle name="Celkem 4 7 2 4" xfId="4589"/>
    <cellStyle name="Celkem 4 7 2 4 2" xfId="4590"/>
    <cellStyle name="Celkem 4 7 2 4 3" xfId="4591"/>
    <cellStyle name="Celkem 4 7 2 4 4" xfId="4592"/>
    <cellStyle name="Celkem 4 7 2 5" xfId="4593"/>
    <cellStyle name="Celkem 4 7 2 5 2" xfId="4594"/>
    <cellStyle name="Celkem 4 7 2 5 3" xfId="4595"/>
    <cellStyle name="Celkem 4 7 2 5 4" xfId="4596"/>
    <cellStyle name="Celkem 4 7 2 6" xfId="4597"/>
    <cellStyle name="Celkem 4 7 2 7" xfId="4598"/>
    <cellStyle name="Celkem 4 7 2 8" xfId="4599"/>
    <cellStyle name="Celkem 4 7 3" xfId="4600"/>
    <cellStyle name="Celkem 4 7 3 2" xfId="4601"/>
    <cellStyle name="Celkem 4 7 3 2 2" xfId="4602"/>
    <cellStyle name="Celkem 4 7 3 2 3" xfId="4603"/>
    <cellStyle name="Celkem 4 7 3 2 4" xfId="4604"/>
    <cellStyle name="Celkem 4 7 3 3" xfId="4605"/>
    <cellStyle name="Celkem 4 7 3 3 2" xfId="4606"/>
    <cellStyle name="Celkem 4 7 3 3 3" xfId="4607"/>
    <cellStyle name="Celkem 4 7 3 3 4" xfId="4608"/>
    <cellStyle name="Celkem 4 7 3 4" xfId="4609"/>
    <cellStyle name="Celkem 4 7 3 5" xfId="4610"/>
    <cellStyle name="Celkem 4 7 3 6" xfId="4611"/>
    <cellStyle name="Celkem 4 7 4" xfId="4612"/>
    <cellStyle name="Celkem 4 7 4 2" xfId="4613"/>
    <cellStyle name="Celkem 4 7 4 2 2" xfId="4614"/>
    <cellStyle name="Celkem 4 7 4 2 3" xfId="4615"/>
    <cellStyle name="Celkem 4 7 4 2 4" xfId="4616"/>
    <cellStyle name="Celkem 4 7 4 3" xfId="4617"/>
    <cellStyle name="Celkem 4 7 4 3 2" xfId="4618"/>
    <cellStyle name="Celkem 4 7 4 3 3" xfId="4619"/>
    <cellStyle name="Celkem 4 7 4 3 4" xfId="4620"/>
    <cellStyle name="Celkem 4 7 4 4" xfId="4621"/>
    <cellStyle name="Celkem 4 7 4 5" xfId="4622"/>
    <cellStyle name="Celkem 4 7 4 6" xfId="4623"/>
    <cellStyle name="Celkem 4 7 5" xfId="4624"/>
    <cellStyle name="Celkem 4 7 5 2" xfId="4625"/>
    <cellStyle name="Celkem 4 7 5 3" xfId="4626"/>
    <cellStyle name="Celkem 4 7 5 4" xfId="4627"/>
    <cellStyle name="Celkem 4 7 6" xfId="4628"/>
    <cellStyle name="Celkem 4 7 6 2" xfId="4629"/>
    <cellStyle name="Celkem 4 7 6 3" xfId="4630"/>
    <cellStyle name="Celkem 4 7 6 4" xfId="4631"/>
    <cellStyle name="Celkem 4 7 7" xfId="4632"/>
    <cellStyle name="Celkem 4 7 8" xfId="4633"/>
    <cellStyle name="Celkem 4 7 9" xfId="4634"/>
    <cellStyle name="Celkem 4 8" xfId="4635"/>
    <cellStyle name="Celkem 4 8 2" xfId="4636"/>
    <cellStyle name="Celkem 4 8 2 2" xfId="4637"/>
    <cellStyle name="Celkem 4 8 2 2 2" xfId="4638"/>
    <cellStyle name="Celkem 4 8 2 2 3" xfId="4639"/>
    <cellStyle name="Celkem 4 8 2 2 4" xfId="4640"/>
    <cellStyle name="Celkem 4 8 2 3" xfId="4641"/>
    <cellStyle name="Celkem 4 8 2 3 2" xfId="4642"/>
    <cellStyle name="Celkem 4 8 2 3 3" xfId="4643"/>
    <cellStyle name="Celkem 4 8 2 3 4" xfId="4644"/>
    <cellStyle name="Celkem 4 8 2 4" xfId="4645"/>
    <cellStyle name="Celkem 4 8 2 5" xfId="4646"/>
    <cellStyle name="Celkem 4 8 2 6" xfId="4647"/>
    <cellStyle name="Celkem 4 8 3" xfId="4648"/>
    <cellStyle name="Celkem 4 8 3 2" xfId="4649"/>
    <cellStyle name="Celkem 4 8 3 2 2" xfId="4650"/>
    <cellStyle name="Celkem 4 8 3 2 3" xfId="4651"/>
    <cellStyle name="Celkem 4 8 3 2 4" xfId="4652"/>
    <cellStyle name="Celkem 4 8 3 3" xfId="4653"/>
    <cellStyle name="Celkem 4 8 3 3 2" xfId="4654"/>
    <cellStyle name="Celkem 4 8 3 3 3" xfId="4655"/>
    <cellStyle name="Celkem 4 8 3 3 4" xfId="4656"/>
    <cellStyle name="Celkem 4 8 3 4" xfId="4657"/>
    <cellStyle name="Celkem 4 8 3 5" xfId="4658"/>
    <cellStyle name="Celkem 4 8 3 6" xfId="4659"/>
    <cellStyle name="Celkem 4 8 4" xfId="4660"/>
    <cellStyle name="Celkem 4 8 4 2" xfId="4661"/>
    <cellStyle name="Celkem 4 8 4 3" xfId="4662"/>
    <cellStyle name="Celkem 4 8 4 4" xfId="4663"/>
    <cellStyle name="Celkem 4 8 5" xfId="4664"/>
    <cellStyle name="Celkem 4 8 5 2" xfId="4665"/>
    <cellStyle name="Celkem 4 8 5 3" xfId="4666"/>
    <cellStyle name="Celkem 4 8 5 4" xfId="4667"/>
    <cellStyle name="Celkem 4 8 6" xfId="4668"/>
    <cellStyle name="Celkem 4 8 7" xfId="4669"/>
    <cellStyle name="Celkem 4 8 8" xfId="4670"/>
    <cellStyle name="Celkem 4 9" xfId="4671"/>
    <cellStyle name="Celkem 4 9 2" xfId="4672"/>
    <cellStyle name="Celkem 4 9 2 2" xfId="4673"/>
    <cellStyle name="Celkem 4 9 2 3" xfId="4674"/>
    <cellStyle name="Celkem 4 9 2 4" xfId="4675"/>
    <cellStyle name="Celkem 4 9 3" xfId="4676"/>
    <cellStyle name="Celkem 4 9 3 2" xfId="4677"/>
    <cellStyle name="Celkem 4 9 3 3" xfId="4678"/>
    <cellStyle name="Celkem 4 9 3 4" xfId="4679"/>
    <cellStyle name="Celkem 4 9 4" xfId="4680"/>
    <cellStyle name="Celkem 4 9 5" xfId="4681"/>
    <cellStyle name="Celkem 4 9 6" xfId="4682"/>
    <cellStyle name="Comma 2" xfId="4683"/>
    <cellStyle name="ConditionalStyle_695" xfId="4684"/>
    <cellStyle name="čárky 2" xfId="4685"/>
    <cellStyle name="čárky 2 10" xfId="4686"/>
    <cellStyle name="čárky 2 10 2" xfId="4687"/>
    <cellStyle name="čárky 2 10 2 2" xfId="4688"/>
    <cellStyle name="čárky 2 10 2 2 2" xfId="4689"/>
    <cellStyle name="čárky 2 10 2 3" xfId="4690"/>
    <cellStyle name="čárky 2 10 3" xfId="4691"/>
    <cellStyle name="čárky 2 10 3 2" xfId="4692"/>
    <cellStyle name="čárky 2 10 4" xfId="4693"/>
    <cellStyle name="čárky 2 11" xfId="4694"/>
    <cellStyle name="čárky 2 11 2" xfId="4695"/>
    <cellStyle name="čárky 2 11 2 2" xfId="4696"/>
    <cellStyle name="čárky 2 11 2 2 2" xfId="4697"/>
    <cellStyle name="čárky 2 11 2 3" xfId="4698"/>
    <cellStyle name="čárky 2 11 3" xfId="4699"/>
    <cellStyle name="čárky 2 11 3 2" xfId="4700"/>
    <cellStyle name="čárky 2 11 4" xfId="4701"/>
    <cellStyle name="čárky 2 12" xfId="4702"/>
    <cellStyle name="čárky 2 12 2" xfId="4703"/>
    <cellStyle name="čárky 2 12 2 2" xfId="4704"/>
    <cellStyle name="čárky 2 12 2 2 2" xfId="4705"/>
    <cellStyle name="čárky 2 12 2 3" xfId="4706"/>
    <cellStyle name="čárky 2 12 3" xfId="4707"/>
    <cellStyle name="čárky 2 12 3 2" xfId="4708"/>
    <cellStyle name="čárky 2 12 4" xfId="4709"/>
    <cellStyle name="čárky 2 13" xfId="4710"/>
    <cellStyle name="čárky 2 13 2" xfId="4711"/>
    <cellStyle name="čárky 2 13 2 2" xfId="4712"/>
    <cellStyle name="čárky 2 13 2 2 2" xfId="4713"/>
    <cellStyle name="čárky 2 13 2 3" xfId="4714"/>
    <cellStyle name="čárky 2 13 3" xfId="4715"/>
    <cellStyle name="čárky 2 13 3 2" xfId="4716"/>
    <cellStyle name="čárky 2 13 4" xfId="4717"/>
    <cellStyle name="čárky 2 14" xfId="4718"/>
    <cellStyle name="čárky 2 14 2" xfId="4719"/>
    <cellStyle name="čárky 2 14 2 2" xfId="4720"/>
    <cellStyle name="čárky 2 14 2 2 2" xfId="4721"/>
    <cellStyle name="čárky 2 14 2 3" xfId="4722"/>
    <cellStyle name="čárky 2 14 3" xfId="4723"/>
    <cellStyle name="čárky 2 14 3 2" xfId="4724"/>
    <cellStyle name="čárky 2 14 4" xfId="4725"/>
    <cellStyle name="čárky 2 15" xfId="4726"/>
    <cellStyle name="čárky 2 15 2" xfId="4727"/>
    <cellStyle name="čárky 2 15 2 2" xfId="4728"/>
    <cellStyle name="čárky 2 15 2 2 2" xfId="4729"/>
    <cellStyle name="čárky 2 15 2 3" xfId="4730"/>
    <cellStyle name="čárky 2 15 3" xfId="4731"/>
    <cellStyle name="čárky 2 15 3 2" xfId="4732"/>
    <cellStyle name="čárky 2 15 4" xfId="4733"/>
    <cellStyle name="čárky 2 16" xfId="4734"/>
    <cellStyle name="čárky 2 16 2" xfId="4735"/>
    <cellStyle name="čárky 2 16 2 2" xfId="4736"/>
    <cellStyle name="čárky 2 16 2 2 2" xfId="4737"/>
    <cellStyle name="čárky 2 16 2 3" xfId="4738"/>
    <cellStyle name="čárky 2 16 3" xfId="4739"/>
    <cellStyle name="čárky 2 16 3 2" xfId="4740"/>
    <cellStyle name="čárky 2 16 4" xfId="4741"/>
    <cellStyle name="čárky 2 17" xfId="4742"/>
    <cellStyle name="čárky 2 17 2" xfId="4743"/>
    <cellStyle name="čárky 2 17 2 2" xfId="4744"/>
    <cellStyle name="čárky 2 17 2 2 2" xfId="4745"/>
    <cellStyle name="čárky 2 17 2 3" xfId="4746"/>
    <cellStyle name="čárky 2 17 3" xfId="4747"/>
    <cellStyle name="čárky 2 17 3 2" xfId="4748"/>
    <cellStyle name="čárky 2 17 4" xfId="4749"/>
    <cellStyle name="čárky 2 18" xfId="4750"/>
    <cellStyle name="čárky 2 18 2" xfId="4751"/>
    <cellStyle name="čárky 2 18 2 2" xfId="4752"/>
    <cellStyle name="čárky 2 18 2 2 2" xfId="4753"/>
    <cellStyle name="čárky 2 18 2 3" xfId="4754"/>
    <cellStyle name="čárky 2 18 3" xfId="4755"/>
    <cellStyle name="čárky 2 18 3 2" xfId="4756"/>
    <cellStyle name="čárky 2 18 4" xfId="4757"/>
    <cellStyle name="čárky 2 19" xfId="4758"/>
    <cellStyle name="čárky 2 19 2" xfId="4759"/>
    <cellStyle name="čárky 2 19 2 2" xfId="4760"/>
    <cellStyle name="čárky 2 19 2 2 2" xfId="4761"/>
    <cellStyle name="čárky 2 19 2 3" xfId="4762"/>
    <cellStyle name="čárky 2 19 3" xfId="4763"/>
    <cellStyle name="čárky 2 19 3 2" xfId="4764"/>
    <cellStyle name="čárky 2 19 4" xfId="4765"/>
    <cellStyle name="čárky 2 2" xfId="4766"/>
    <cellStyle name="čárky 2 2 2" xfId="4767"/>
    <cellStyle name="čárky 2 2 2 2" xfId="4768"/>
    <cellStyle name="čárky 2 2 2 2 2" xfId="4769"/>
    <cellStyle name="čárky 2 2 2 3" xfId="4770"/>
    <cellStyle name="čárky 2 2 3" xfId="4771"/>
    <cellStyle name="čárky 2 2 3 2" xfId="4772"/>
    <cellStyle name="čárky 2 2 3 2 2" xfId="4773"/>
    <cellStyle name="čárky 2 2 3 3" xfId="4774"/>
    <cellStyle name="čárky 2 2 4" xfId="4775"/>
    <cellStyle name="čárky 2 2 4 2" xfId="4776"/>
    <cellStyle name="čárky 2 2 5" xfId="4777"/>
    <cellStyle name="čárky 2 20" xfId="4778"/>
    <cellStyle name="čárky 2 20 2" xfId="4779"/>
    <cellStyle name="čárky 2 20 2 2" xfId="4780"/>
    <cellStyle name="čárky 2 20 2 2 2" xfId="4781"/>
    <cellStyle name="čárky 2 20 2 3" xfId="4782"/>
    <cellStyle name="čárky 2 20 3" xfId="4783"/>
    <cellStyle name="čárky 2 20 3 2" xfId="4784"/>
    <cellStyle name="čárky 2 20 4" xfId="4785"/>
    <cellStyle name="čárky 2 21" xfId="4786"/>
    <cellStyle name="čárky 2 21 2" xfId="4787"/>
    <cellStyle name="čárky 2 21 2 2" xfId="4788"/>
    <cellStyle name="čárky 2 21 2 2 2" xfId="4789"/>
    <cellStyle name="čárky 2 21 2 3" xfId="4790"/>
    <cellStyle name="čárky 2 21 3" xfId="4791"/>
    <cellStyle name="čárky 2 21 3 2" xfId="4792"/>
    <cellStyle name="čárky 2 21 4" xfId="4793"/>
    <cellStyle name="čárky 2 22" xfId="4794"/>
    <cellStyle name="čárky 2 22 2" xfId="4795"/>
    <cellStyle name="čárky 2 22 2 2" xfId="4796"/>
    <cellStyle name="čárky 2 22 2 2 2" xfId="4797"/>
    <cellStyle name="čárky 2 22 2 3" xfId="4798"/>
    <cellStyle name="čárky 2 22 3" xfId="4799"/>
    <cellStyle name="čárky 2 22 3 2" xfId="4800"/>
    <cellStyle name="čárky 2 22 4" xfId="4801"/>
    <cellStyle name="čárky 2 23" xfId="4802"/>
    <cellStyle name="čárky 2 23 2" xfId="4803"/>
    <cellStyle name="čárky 2 23 2 2" xfId="4804"/>
    <cellStyle name="čárky 2 23 2 2 2" xfId="4805"/>
    <cellStyle name="čárky 2 23 2 3" xfId="4806"/>
    <cellStyle name="čárky 2 23 3" xfId="4807"/>
    <cellStyle name="čárky 2 23 3 2" xfId="4808"/>
    <cellStyle name="čárky 2 23 4" xfId="4809"/>
    <cellStyle name="čárky 2 24" xfId="4810"/>
    <cellStyle name="čárky 2 24 2" xfId="4811"/>
    <cellStyle name="čárky 2 24 2 2" xfId="4812"/>
    <cellStyle name="čárky 2 24 2 2 2" xfId="4813"/>
    <cellStyle name="čárky 2 24 2 3" xfId="4814"/>
    <cellStyle name="čárky 2 24 3" xfId="4815"/>
    <cellStyle name="čárky 2 24 3 2" xfId="4816"/>
    <cellStyle name="čárky 2 24 4" xfId="4817"/>
    <cellStyle name="čárky 2 25" xfId="4818"/>
    <cellStyle name="čárky 2 25 2" xfId="4819"/>
    <cellStyle name="čárky 2 25 2 2" xfId="4820"/>
    <cellStyle name="čárky 2 25 2 2 2" xfId="4821"/>
    <cellStyle name="čárky 2 25 2 3" xfId="4822"/>
    <cellStyle name="čárky 2 25 3" xfId="4823"/>
    <cellStyle name="čárky 2 25 3 2" xfId="4824"/>
    <cellStyle name="čárky 2 25 4" xfId="4825"/>
    <cellStyle name="čárky 2 26" xfId="4826"/>
    <cellStyle name="čárky 2 26 2" xfId="4827"/>
    <cellStyle name="čárky 2 26 2 2" xfId="4828"/>
    <cellStyle name="čárky 2 26 2 2 2" xfId="4829"/>
    <cellStyle name="čárky 2 26 2 3" xfId="4830"/>
    <cellStyle name="čárky 2 26 3" xfId="4831"/>
    <cellStyle name="čárky 2 26 3 2" xfId="4832"/>
    <cellStyle name="čárky 2 26 4" xfId="4833"/>
    <cellStyle name="čárky 2 27" xfId="4834"/>
    <cellStyle name="čárky 2 27 2" xfId="4835"/>
    <cellStyle name="čárky 2 27 2 2" xfId="4836"/>
    <cellStyle name="čárky 2 27 2 2 2" xfId="4837"/>
    <cellStyle name="čárky 2 27 2 3" xfId="4838"/>
    <cellStyle name="čárky 2 27 3" xfId="4839"/>
    <cellStyle name="čárky 2 27 3 2" xfId="4840"/>
    <cellStyle name="čárky 2 27 4" xfId="4841"/>
    <cellStyle name="čárky 2 28" xfId="4842"/>
    <cellStyle name="čárky 2 28 2" xfId="4843"/>
    <cellStyle name="čárky 2 28 2 2" xfId="4844"/>
    <cellStyle name="čárky 2 28 2 2 2" xfId="4845"/>
    <cellStyle name="čárky 2 28 2 3" xfId="4846"/>
    <cellStyle name="čárky 2 28 3" xfId="4847"/>
    <cellStyle name="čárky 2 28 3 2" xfId="4848"/>
    <cellStyle name="čárky 2 28 4" xfId="4849"/>
    <cellStyle name="čárky 2 29" xfId="4850"/>
    <cellStyle name="čárky 2 29 2" xfId="4851"/>
    <cellStyle name="čárky 2 29 2 2" xfId="4852"/>
    <cellStyle name="čárky 2 29 2 2 2" xfId="4853"/>
    <cellStyle name="čárky 2 29 2 3" xfId="4854"/>
    <cellStyle name="čárky 2 29 3" xfId="4855"/>
    <cellStyle name="čárky 2 29 3 2" xfId="4856"/>
    <cellStyle name="čárky 2 29 4" xfId="4857"/>
    <cellStyle name="čárky 2 3" xfId="4858"/>
    <cellStyle name="čárky 2 3 2" xfId="4859"/>
    <cellStyle name="čárky 2 3 2 2" xfId="4860"/>
    <cellStyle name="čárky 2 3 2 2 2" xfId="4861"/>
    <cellStyle name="čárky 2 3 2 3" xfId="4862"/>
    <cellStyle name="čárky 2 3 3" xfId="4863"/>
    <cellStyle name="čárky 2 3 3 2" xfId="4864"/>
    <cellStyle name="čárky 2 3 4" xfId="4865"/>
    <cellStyle name="čárky 2 30" xfId="4866"/>
    <cellStyle name="čárky 2 30 2" xfId="4867"/>
    <cellStyle name="čárky 2 30 2 2" xfId="4868"/>
    <cellStyle name="čárky 2 30 2 2 2" xfId="4869"/>
    <cellStyle name="čárky 2 30 2 3" xfId="4870"/>
    <cellStyle name="čárky 2 30 3" xfId="4871"/>
    <cellStyle name="čárky 2 30 3 2" xfId="4872"/>
    <cellStyle name="čárky 2 30 4" xfId="4873"/>
    <cellStyle name="čárky 2 31" xfId="4874"/>
    <cellStyle name="čárky 2 31 2" xfId="4875"/>
    <cellStyle name="čárky 2 31 2 2" xfId="4876"/>
    <cellStyle name="čárky 2 31 2 2 2" xfId="4877"/>
    <cellStyle name="čárky 2 31 2 3" xfId="4878"/>
    <cellStyle name="čárky 2 31 3" xfId="4879"/>
    <cellStyle name="čárky 2 31 3 2" xfId="4880"/>
    <cellStyle name="čárky 2 31 4" xfId="4881"/>
    <cellStyle name="čárky 2 32" xfId="4882"/>
    <cellStyle name="čárky 2 32 2" xfId="4883"/>
    <cellStyle name="čárky 2 32 2 2" xfId="4884"/>
    <cellStyle name="čárky 2 32 2 2 2" xfId="4885"/>
    <cellStyle name="čárky 2 32 2 3" xfId="4886"/>
    <cellStyle name="čárky 2 32 3" xfId="4887"/>
    <cellStyle name="čárky 2 32 3 2" xfId="4888"/>
    <cellStyle name="čárky 2 32 4" xfId="4889"/>
    <cellStyle name="čárky 2 33" xfId="4890"/>
    <cellStyle name="čárky 2 33 2" xfId="4891"/>
    <cellStyle name="čárky 2 33 2 2" xfId="4892"/>
    <cellStyle name="čárky 2 33 2 2 2" xfId="4893"/>
    <cellStyle name="čárky 2 33 2 3" xfId="4894"/>
    <cellStyle name="čárky 2 33 3" xfId="4895"/>
    <cellStyle name="čárky 2 33 3 2" xfId="4896"/>
    <cellStyle name="čárky 2 33 4" xfId="4897"/>
    <cellStyle name="čárky 2 34" xfId="4898"/>
    <cellStyle name="čárky 2 34 2" xfId="4899"/>
    <cellStyle name="čárky 2 34 2 2" xfId="4900"/>
    <cellStyle name="čárky 2 34 2 2 2" xfId="4901"/>
    <cellStyle name="čárky 2 34 2 3" xfId="4902"/>
    <cellStyle name="čárky 2 34 3" xfId="4903"/>
    <cellStyle name="čárky 2 34 3 2" xfId="4904"/>
    <cellStyle name="čárky 2 34 4" xfId="4905"/>
    <cellStyle name="čárky 2 35" xfId="4906"/>
    <cellStyle name="čárky 2 35 2" xfId="4907"/>
    <cellStyle name="čárky 2 35 2 2" xfId="4908"/>
    <cellStyle name="čárky 2 35 2 2 2" xfId="4909"/>
    <cellStyle name="čárky 2 35 2 3" xfId="4910"/>
    <cellStyle name="čárky 2 35 3" xfId="4911"/>
    <cellStyle name="čárky 2 35 3 2" xfId="4912"/>
    <cellStyle name="čárky 2 35 4" xfId="4913"/>
    <cellStyle name="čárky 2 36" xfId="4914"/>
    <cellStyle name="čárky 2 36 2" xfId="4915"/>
    <cellStyle name="čárky 2 36 2 2" xfId="4916"/>
    <cellStyle name="čárky 2 36 2 2 2" xfId="4917"/>
    <cellStyle name="čárky 2 36 2 3" xfId="4918"/>
    <cellStyle name="čárky 2 36 3" xfId="4919"/>
    <cellStyle name="čárky 2 36 3 2" xfId="4920"/>
    <cellStyle name="čárky 2 36 4" xfId="4921"/>
    <cellStyle name="čárky 2 37" xfId="4922"/>
    <cellStyle name="čárky 2 37 2" xfId="4923"/>
    <cellStyle name="čárky 2 37 2 2" xfId="4924"/>
    <cellStyle name="čárky 2 37 2 2 2" xfId="4925"/>
    <cellStyle name="čárky 2 37 2 3" xfId="4926"/>
    <cellStyle name="čárky 2 37 3" xfId="4927"/>
    <cellStyle name="čárky 2 37 3 2" xfId="4928"/>
    <cellStyle name="čárky 2 37 4" xfId="4929"/>
    <cellStyle name="čárky 2 38" xfId="4930"/>
    <cellStyle name="čárky 2 38 2" xfId="4931"/>
    <cellStyle name="čárky 2 38 2 2" xfId="4932"/>
    <cellStyle name="čárky 2 38 2 2 2" xfId="4933"/>
    <cellStyle name="čárky 2 38 2 3" xfId="4934"/>
    <cellStyle name="čárky 2 38 3" xfId="4935"/>
    <cellStyle name="čárky 2 38 3 2" xfId="4936"/>
    <cellStyle name="čárky 2 38 4" xfId="4937"/>
    <cellStyle name="čárky 2 39" xfId="4938"/>
    <cellStyle name="čárky 2 39 2" xfId="4939"/>
    <cellStyle name="čárky 2 39 2 2" xfId="4940"/>
    <cellStyle name="čárky 2 39 2 2 2" xfId="4941"/>
    <cellStyle name="čárky 2 39 2 3" xfId="4942"/>
    <cellStyle name="čárky 2 39 3" xfId="4943"/>
    <cellStyle name="čárky 2 39 3 2" xfId="4944"/>
    <cellStyle name="čárky 2 39 4" xfId="4945"/>
    <cellStyle name="čárky 2 4" xfId="4946"/>
    <cellStyle name="čárky 2 4 2" xfId="4947"/>
    <cellStyle name="čárky 2 4 2 2" xfId="4948"/>
    <cellStyle name="čárky 2 4 2 2 2" xfId="4949"/>
    <cellStyle name="čárky 2 4 2 3" xfId="4950"/>
    <cellStyle name="čárky 2 4 3" xfId="4951"/>
    <cellStyle name="čárky 2 4 3 2" xfId="4952"/>
    <cellStyle name="čárky 2 4 4" xfId="4953"/>
    <cellStyle name="čárky 2 40" xfId="4954"/>
    <cellStyle name="čárky 2 40 2" xfId="4955"/>
    <cellStyle name="čárky 2 40 2 2" xfId="4956"/>
    <cellStyle name="čárky 2 40 2 2 2" xfId="4957"/>
    <cellStyle name="čárky 2 40 2 3" xfId="4958"/>
    <cellStyle name="čárky 2 40 3" xfId="4959"/>
    <cellStyle name="čárky 2 40 3 2" xfId="4960"/>
    <cellStyle name="čárky 2 40 4" xfId="4961"/>
    <cellStyle name="čárky 2 41" xfId="4962"/>
    <cellStyle name="čárky 2 41 2" xfId="4963"/>
    <cellStyle name="čárky 2 41 2 2" xfId="4964"/>
    <cellStyle name="čárky 2 41 2 2 2" xfId="4965"/>
    <cellStyle name="čárky 2 41 2 3" xfId="4966"/>
    <cellStyle name="čárky 2 41 3" xfId="4967"/>
    <cellStyle name="čárky 2 41 3 2" xfId="4968"/>
    <cellStyle name="čárky 2 41 4" xfId="4969"/>
    <cellStyle name="čárky 2 42" xfId="4970"/>
    <cellStyle name="čárky 2 42 2" xfId="4971"/>
    <cellStyle name="čárky 2 42 2 2" xfId="4972"/>
    <cellStyle name="čárky 2 42 2 2 2" xfId="4973"/>
    <cellStyle name="čárky 2 42 2 3" xfId="4974"/>
    <cellStyle name="čárky 2 42 3" xfId="4975"/>
    <cellStyle name="čárky 2 42 3 2" xfId="4976"/>
    <cellStyle name="čárky 2 42 4" xfId="4977"/>
    <cellStyle name="čárky 2 43" xfId="4978"/>
    <cellStyle name="čárky 2 43 2" xfId="4979"/>
    <cellStyle name="čárky 2 43 2 2" xfId="4980"/>
    <cellStyle name="čárky 2 43 3" xfId="4981"/>
    <cellStyle name="čárky 2 44" xfId="4982"/>
    <cellStyle name="čárky 2 44 2" xfId="4983"/>
    <cellStyle name="čárky 2 44 2 2" xfId="4984"/>
    <cellStyle name="čárky 2 44 3" xfId="4985"/>
    <cellStyle name="čárky 2 45" xfId="4986"/>
    <cellStyle name="čárky 2 45 2" xfId="4987"/>
    <cellStyle name="čárky 2 46" xfId="4988"/>
    <cellStyle name="čárky 2 5" xfId="4989"/>
    <cellStyle name="čárky 2 5 2" xfId="4990"/>
    <cellStyle name="čárky 2 5 2 2" xfId="4991"/>
    <cellStyle name="čárky 2 5 2 2 2" xfId="4992"/>
    <cellStyle name="čárky 2 5 2 3" xfId="4993"/>
    <cellStyle name="čárky 2 5 3" xfId="4994"/>
    <cellStyle name="čárky 2 5 3 2" xfId="4995"/>
    <cellStyle name="čárky 2 5 4" xfId="4996"/>
    <cellStyle name="čárky 2 6" xfId="4997"/>
    <cellStyle name="čárky 2 6 2" xfId="4998"/>
    <cellStyle name="čárky 2 6 2 2" xfId="4999"/>
    <cellStyle name="čárky 2 6 2 2 2" xfId="5000"/>
    <cellStyle name="čárky 2 6 2 3" xfId="5001"/>
    <cellStyle name="čárky 2 6 3" xfId="5002"/>
    <cellStyle name="čárky 2 6 3 2" xfId="5003"/>
    <cellStyle name="čárky 2 6 4" xfId="5004"/>
    <cellStyle name="čárky 2 7" xfId="5005"/>
    <cellStyle name="čárky 2 7 2" xfId="5006"/>
    <cellStyle name="čárky 2 7 2 2" xfId="5007"/>
    <cellStyle name="čárky 2 7 2 2 2" xfId="5008"/>
    <cellStyle name="čárky 2 7 2 3" xfId="5009"/>
    <cellStyle name="čárky 2 7 3" xfId="5010"/>
    <cellStyle name="čárky 2 7 3 2" xfId="5011"/>
    <cellStyle name="čárky 2 7 4" xfId="5012"/>
    <cellStyle name="čárky 2 8" xfId="5013"/>
    <cellStyle name="čárky 2 8 2" xfId="5014"/>
    <cellStyle name="čárky 2 8 2 2" xfId="5015"/>
    <cellStyle name="čárky 2 8 2 2 2" xfId="5016"/>
    <cellStyle name="čárky 2 8 2 3" xfId="5017"/>
    <cellStyle name="čárky 2 8 3" xfId="5018"/>
    <cellStyle name="čárky 2 8 3 2" xfId="5019"/>
    <cellStyle name="čárky 2 8 4" xfId="5020"/>
    <cellStyle name="čárky 2 9" xfId="5021"/>
    <cellStyle name="čárky 2 9 2" xfId="5022"/>
    <cellStyle name="čárky 2 9 2 2" xfId="5023"/>
    <cellStyle name="čárky 2 9 2 2 2" xfId="5024"/>
    <cellStyle name="čárky 2 9 2 3" xfId="5025"/>
    <cellStyle name="čárky 2 9 3" xfId="5026"/>
    <cellStyle name="čárky 2 9 3 2" xfId="5027"/>
    <cellStyle name="čárky 2 9 4" xfId="5028"/>
    <cellStyle name="číslo.00_" xfId="5029"/>
    <cellStyle name="Dziesiętny [0]_laroux" xfId="5030"/>
    <cellStyle name="Dziesiętny_laroux" xfId="5031"/>
    <cellStyle name="Error" xfId="5032"/>
    <cellStyle name="Excel_CondFormat_1_1_1 1" xfId="5033"/>
    <cellStyle name="Explanatory Text" xfId="5034"/>
    <cellStyle name="Footnote" xfId="5035"/>
    <cellStyle name="Good" xfId="5036"/>
    <cellStyle name="Heading" xfId="12"/>
    <cellStyle name="Heading 1" xfId="5037"/>
    <cellStyle name="Heading 2" xfId="5038"/>
    <cellStyle name="Heading 3" xfId="5039"/>
    <cellStyle name="Heading 4" xfId="5040"/>
    <cellStyle name="Heading1" xfId="5041"/>
    <cellStyle name="Hypertextový odkaz" xfId="1" builtinId="8"/>
    <cellStyle name="Hypertextový odkaz 2" xfId="5042"/>
    <cellStyle name="Hypertextový odkaz 2 2" xfId="5043"/>
    <cellStyle name="Hypertextový odkaz 2 3" xfId="5044"/>
    <cellStyle name="Check Cell" xfId="5045"/>
    <cellStyle name="Chybně 2" xfId="5046"/>
    <cellStyle name="Chybně 3" xfId="5047"/>
    <cellStyle name="Chybně 4" xfId="5048"/>
    <cellStyle name="Input" xfId="5049"/>
    <cellStyle name="Input 10" xfId="5050"/>
    <cellStyle name="Input 10 2" xfId="5051"/>
    <cellStyle name="Input 10 2 2" xfId="5052"/>
    <cellStyle name="Input 10 2 3" xfId="5053"/>
    <cellStyle name="Input 10 2 4" xfId="5054"/>
    <cellStyle name="Input 10 3" xfId="5055"/>
    <cellStyle name="Input 10 3 2" xfId="5056"/>
    <cellStyle name="Input 10 3 3" xfId="5057"/>
    <cellStyle name="Input 10 3 4" xfId="5058"/>
    <cellStyle name="Input 10 4" xfId="5059"/>
    <cellStyle name="Input 10 5" xfId="5060"/>
    <cellStyle name="Input 10 6" xfId="5061"/>
    <cellStyle name="Input 11" xfId="5062"/>
    <cellStyle name="Input 11 2" xfId="5063"/>
    <cellStyle name="Input 11 3" xfId="5064"/>
    <cellStyle name="Input 11 4" xfId="5065"/>
    <cellStyle name="Input 12" xfId="5066"/>
    <cellStyle name="Input 12 2" xfId="5067"/>
    <cellStyle name="Input 12 3" xfId="5068"/>
    <cellStyle name="Input 12 4" xfId="5069"/>
    <cellStyle name="Input 13" xfId="5070"/>
    <cellStyle name="Input 14" xfId="5071"/>
    <cellStyle name="Input 15" xfId="5072"/>
    <cellStyle name="Input 2" xfId="5073"/>
    <cellStyle name="Input 2 10" xfId="5074"/>
    <cellStyle name="Input 2 2" xfId="5075"/>
    <cellStyle name="Input 2 2 2" xfId="5076"/>
    <cellStyle name="Input 2 2 2 2" xfId="5077"/>
    <cellStyle name="Input 2 2 2 2 2" xfId="5078"/>
    <cellStyle name="Input 2 2 2 2 2 2" xfId="5079"/>
    <cellStyle name="Input 2 2 2 2 2 3" xfId="5080"/>
    <cellStyle name="Input 2 2 2 2 2 4" xfId="5081"/>
    <cellStyle name="Input 2 2 2 2 3" xfId="5082"/>
    <cellStyle name="Input 2 2 2 2 3 2" xfId="5083"/>
    <cellStyle name="Input 2 2 2 2 3 3" xfId="5084"/>
    <cellStyle name="Input 2 2 2 2 3 4" xfId="5085"/>
    <cellStyle name="Input 2 2 2 2 4" xfId="5086"/>
    <cellStyle name="Input 2 2 2 2 5" xfId="5087"/>
    <cellStyle name="Input 2 2 2 2 6" xfId="5088"/>
    <cellStyle name="Input 2 2 2 3" xfId="5089"/>
    <cellStyle name="Input 2 2 2 3 2" xfId="5090"/>
    <cellStyle name="Input 2 2 2 3 2 2" xfId="5091"/>
    <cellStyle name="Input 2 2 2 3 2 3" xfId="5092"/>
    <cellStyle name="Input 2 2 2 3 2 4" xfId="5093"/>
    <cellStyle name="Input 2 2 2 3 3" xfId="5094"/>
    <cellStyle name="Input 2 2 2 3 3 2" xfId="5095"/>
    <cellStyle name="Input 2 2 2 3 3 3" xfId="5096"/>
    <cellStyle name="Input 2 2 2 3 3 4" xfId="5097"/>
    <cellStyle name="Input 2 2 2 3 4" xfId="5098"/>
    <cellStyle name="Input 2 2 2 3 5" xfId="5099"/>
    <cellStyle name="Input 2 2 2 3 6" xfId="5100"/>
    <cellStyle name="Input 2 2 2 4" xfId="5101"/>
    <cellStyle name="Input 2 2 2 4 2" xfId="5102"/>
    <cellStyle name="Input 2 2 2 4 3" xfId="5103"/>
    <cellStyle name="Input 2 2 2 4 4" xfId="5104"/>
    <cellStyle name="Input 2 2 2 5" xfId="5105"/>
    <cellStyle name="Input 2 2 2 5 2" xfId="5106"/>
    <cellStyle name="Input 2 2 2 5 3" xfId="5107"/>
    <cellStyle name="Input 2 2 2 5 4" xfId="5108"/>
    <cellStyle name="Input 2 2 2 6" xfId="5109"/>
    <cellStyle name="Input 2 2 2 7" xfId="5110"/>
    <cellStyle name="Input 2 2 2 8" xfId="5111"/>
    <cellStyle name="Input 2 2 3" xfId="5112"/>
    <cellStyle name="Input 2 2 3 2" xfId="5113"/>
    <cellStyle name="Input 2 2 3 2 2" xfId="5114"/>
    <cellStyle name="Input 2 2 3 2 3" xfId="5115"/>
    <cellStyle name="Input 2 2 3 2 4" xfId="5116"/>
    <cellStyle name="Input 2 2 3 3" xfId="5117"/>
    <cellStyle name="Input 2 2 3 3 2" xfId="5118"/>
    <cellStyle name="Input 2 2 3 3 3" xfId="5119"/>
    <cellStyle name="Input 2 2 3 3 4" xfId="5120"/>
    <cellStyle name="Input 2 2 3 4" xfId="5121"/>
    <cellStyle name="Input 2 2 3 5" xfId="5122"/>
    <cellStyle name="Input 2 2 3 6" xfId="5123"/>
    <cellStyle name="Input 2 2 4" xfId="5124"/>
    <cellStyle name="Input 2 2 4 2" xfId="5125"/>
    <cellStyle name="Input 2 2 4 2 2" xfId="5126"/>
    <cellStyle name="Input 2 2 4 2 3" xfId="5127"/>
    <cellStyle name="Input 2 2 4 2 4" xfId="5128"/>
    <cellStyle name="Input 2 2 4 3" xfId="5129"/>
    <cellStyle name="Input 2 2 4 3 2" xfId="5130"/>
    <cellStyle name="Input 2 2 4 3 3" xfId="5131"/>
    <cellStyle name="Input 2 2 4 3 4" xfId="5132"/>
    <cellStyle name="Input 2 2 4 4" xfId="5133"/>
    <cellStyle name="Input 2 2 4 5" xfId="5134"/>
    <cellStyle name="Input 2 2 4 6" xfId="5135"/>
    <cellStyle name="Input 2 2 5" xfId="5136"/>
    <cellStyle name="Input 2 2 5 2" xfId="5137"/>
    <cellStyle name="Input 2 2 5 3" xfId="5138"/>
    <cellStyle name="Input 2 2 5 4" xfId="5139"/>
    <cellStyle name="Input 2 2 6" xfId="5140"/>
    <cellStyle name="Input 2 2 6 2" xfId="5141"/>
    <cellStyle name="Input 2 2 6 3" xfId="5142"/>
    <cellStyle name="Input 2 2 6 4" xfId="5143"/>
    <cellStyle name="Input 2 2 7" xfId="5144"/>
    <cellStyle name="Input 2 2 8" xfId="5145"/>
    <cellStyle name="Input 2 2 9" xfId="5146"/>
    <cellStyle name="Input 2 3" xfId="5147"/>
    <cellStyle name="Input 2 3 2" xfId="5148"/>
    <cellStyle name="Input 2 3 2 2" xfId="5149"/>
    <cellStyle name="Input 2 3 2 2 2" xfId="5150"/>
    <cellStyle name="Input 2 3 2 2 3" xfId="5151"/>
    <cellStyle name="Input 2 3 2 2 4" xfId="5152"/>
    <cellStyle name="Input 2 3 2 3" xfId="5153"/>
    <cellStyle name="Input 2 3 2 3 2" xfId="5154"/>
    <cellStyle name="Input 2 3 2 3 3" xfId="5155"/>
    <cellStyle name="Input 2 3 2 3 4" xfId="5156"/>
    <cellStyle name="Input 2 3 2 4" xfId="5157"/>
    <cellStyle name="Input 2 3 2 5" xfId="5158"/>
    <cellStyle name="Input 2 3 2 6" xfId="5159"/>
    <cellStyle name="Input 2 3 3" xfId="5160"/>
    <cellStyle name="Input 2 3 3 2" xfId="5161"/>
    <cellStyle name="Input 2 3 3 2 2" xfId="5162"/>
    <cellStyle name="Input 2 3 3 2 3" xfId="5163"/>
    <cellStyle name="Input 2 3 3 2 4" xfId="5164"/>
    <cellStyle name="Input 2 3 3 3" xfId="5165"/>
    <cellStyle name="Input 2 3 3 3 2" xfId="5166"/>
    <cellStyle name="Input 2 3 3 3 3" xfId="5167"/>
    <cellStyle name="Input 2 3 3 3 4" xfId="5168"/>
    <cellStyle name="Input 2 3 3 4" xfId="5169"/>
    <cellStyle name="Input 2 3 3 5" xfId="5170"/>
    <cellStyle name="Input 2 3 3 6" xfId="5171"/>
    <cellStyle name="Input 2 3 4" xfId="5172"/>
    <cellStyle name="Input 2 3 4 2" xfId="5173"/>
    <cellStyle name="Input 2 3 4 3" xfId="5174"/>
    <cellStyle name="Input 2 3 4 4" xfId="5175"/>
    <cellStyle name="Input 2 3 5" xfId="5176"/>
    <cellStyle name="Input 2 3 5 2" xfId="5177"/>
    <cellStyle name="Input 2 3 5 3" xfId="5178"/>
    <cellStyle name="Input 2 3 5 4" xfId="5179"/>
    <cellStyle name="Input 2 3 6" xfId="5180"/>
    <cellStyle name="Input 2 3 7" xfId="5181"/>
    <cellStyle name="Input 2 3 8" xfId="5182"/>
    <cellStyle name="Input 2 4" xfId="5183"/>
    <cellStyle name="Input 2 4 2" xfId="5184"/>
    <cellStyle name="Input 2 4 2 2" xfId="5185"/>
    <cellStyle name="Input 2 4 2 3" xfId="5186"/>
    <cellStyle name="Input 2 4 2 4" xfId="5187"/>
    <cellStyle name="Input 2 4 3" xfId="5188"/>
    <cellStyle name="Input 2 4 3 2" xfId="5189"/>
    <cellStyle name="Input 2 4 3 3" xfId="5190"/>
    <cellStyle name="Input 2 4 3 4" xfId="5191"/>
    <cellStyle name="Input 2 4 4" xfId="5192"/>
    <cellStyle name="Input 2 4 5" xfId="5193"/>
    <cellStyle name="Input 2 4 6" xfId="5194"/>
    <cellStyle name="Input 2 5" xfId="5195"/>
    <cellStyle name="Input 2 5 2" xfId="5196"/>
    <cellStyle name="Input 2 5 2 2" xfId="5197"/>
    <cellStyle name="Input 2 5 2 3" xfId="5198"/>
    <cellStyle name="Input 2 5 2 4" xfId="5199"/>
    <cellStyle name="Input 2 5 3" xfId="5200"/>
    <cellStyle name="Input 2 5 3 2" xfId="5201"/>
    <cellStyle name="Input 2 5 3 3" xfId="5202"/>
    <cellStyle name="Input 2 5 3 4" xfId="5203"/>
    <cellStyle name="Input 2 5 4" xfId="5204"/>
    <cellStyle name="Input 2 5 5" xfId="5205"/>
    <cellStyle name="Input 2 5 6" xfId="5206"/>
    <cellStyle name="Input 2 6" xfId="5207"/>
    <cellStyle name="Input 2 6 2" xfId="5208"/>
    <cellStyle name="Input 2 6 3" xfId="5209"/>
    <cellStyle name="Input 2 6 4" xfId="5210"/>
    <cellStyle name="Input 2 7" xfId="5211"/>
    <cellStyle name="Input 2 7 2" xfId="5212"/>
    <cellStyle name="Input 2 7 3" xfId="5213"/>
    <cellStyle name="Input 2 7 4" xfId="5214"/>
    <cellStyle name="Input 2 8" xfId="5215"/>
    <cellStyle name="Input 2 9" xfId="5216"/>
    <cellStyle name="Input 3" xfId="5217"/>
    <cellStyle name="Input 3 10" xfId="5218"/>
    <cellStyle name="Input 3 2" xfId="5219"/>
    <cellStyle name="Input 3 2 2" xfId="5220"/>
    <cellStyle name="Input 3 2 2 2" xfId="5221"/>
    <cellStyle name="Input 3 2 2 2 2" xfId="5222"/>
    <cellStyle name="Input 3 2 2 2 2 2" xfId="5223"/>
    <cellStyle name="Input 3 2 2 2 2 3" xfId="5224"/>
    <cellStyle name="Input 3 2 2 2 2 4" xfId="5225"/>
    <cellStyle name="Input 3 2 2 2 3" xfId="5226"/>
    <cellStyle name="Input 3 2 2 2 3 2" xfId="5227"/>
    <cellStyle name="Input 3 2 2 2 3 3" xfId="5228"/>
    <cellStyle name="Input 3 2 2 2 3 4" xfId="5229"/>
    <cellStyle name="Input 3 2 2 2 4" xfId="5230"/>
    <cellStyle name="Input 3 2 2 2 5" xfId="5231"/>
    <cellStyle name="Input 3 2 2 2 6" xfId="5232"/>
    <cellStyle name="Input 3 2 2 3" xfId="5233"/>
    <cellStyle name="Input 3 2 2 3 2" xfId="5234"/>
    <cellStyle name="Input 3 2 2 3 2 2" xfId="5235"/>
    <cellStyle name="Input 3 2 2 3 2 3" xfId="5236"/>
    <cellStyle name="Input 3 2 2 3 2 4" xfId="5237"/>
    <cellStyle name="Input 3 2 2 3 3" xfId="5238"/>
    <cellStyle name="Input 3 2 2 3 3 2" xfId="5239"/>
    <cellStyle name="Input 3 2 2 3 3 3" xfId="5240"/>
    <cellStyle name="Input 3 2 2 3 3 4" xfId="5241"/>
    <cellStyle name="Input 3 2 2 3 4" xfId="5242"/>
    <cellStyle name="Input 3 2 2 3 5" xfId="5243"/>
    <cellStyle name="Input 3 2 2 3 6" xfId="5244"/>
    <cellStyle name="Input 3 2 2 4" xfId="5245"/>
    <cellStyle name="Input 3 2 2 4 2" xfId="5246"/>
    <cellStyle name="Input 3 2 2 4 3" xfId="5247"/>
    <cellStyle name="Input 3 2 2 4 4" xfId="5248"/>
    <cellStyle name="Input 3 2 2 5" xfId="5249"/>
    <cellStyle name="Input 3 2 2 5 2" xfId="5250"/>
    <cellStyle name="Input 3 2 2 5 3" xfId="5251"/>
    <cellStyle name="Input 3 2 2 5 4" xfId="5252"/>
    <cellStyle name="Input 3 2 2 6" xfId="5253"/>
    <cellStyle name="Input 3 2 2 7" xfId="5254"/>
    <cellStyle name="Input 3 2 2 8" xfId="5255"/>
    <cellStyle name="Input 3 2 3" xfId="5256"/>
    <cellStyle name="Input 3 2 3 2" xfId="5257"/>
    <cellStyle name="Input 3 2 3 2 2" xfId="5258"/>
    <cellStyle name="Input 3 2 3 2 3" xfId="5259"/>
    <cellStyle name="Input 3 2 3 2 4" xfId="5260"/>
    <cellStyle name="Input 3 2 3 3" xfId="5261"/>
    <cellStyle name="Input 3 2 3 3 2" xfId="5262"/>
    <cellStyle name="Input 3 2 3 3 3" xfId="5263"/>
    <cellStyle name="Input 3 2 3 3 4" xfId="5264"/>
    <cellStyle name="Input 3 2 3 4" xfId="5265"/>
    <cellStyle name="Input 3 2 3 5" xfId="5266"/>
    <cellStyle name="Input 3 2 3 6" xfId="5267"/>
    <cellStyle name="Input 3 2 4" xfId="5268"/>
    <cellStyle name="Input 3 2 4 2" xfId="5269"/>
    <cellStyle name="Input 3 2 4 2 2" xfId="5270"/>
    <cellStyle name="Input 3 2 4 2 3" xfId="5271"/>
    <cellStyle name="Input 3 2 4 2 4" xfId="5272"/>
    <cellStyle name="Input 3 2 4 3" xfId="5273"/>
    <cellStyle name="Input 3 2 4 3 2" xfId="5274"/>
    <cellStyle name="Input 3 2 4 3 3" xfId="5275"/>
    <cellStyle name="Input 3 2 4 3 4" xfId="5276"/>
    <cellStyle name="Input 3 2 4 4" xfId="5277"/>
    <cellStyle name="Input 3 2 4 5" xfId="5278"/>
    <cellStyle name="Input 3 2 4 6" xfId="5279"/>
    <cellStyle name="Input 3 2 5" xfId="5280"/>
    <cellStyle name="Input 3 2 5 2" xfId="5281"/>
    <cellStyle name="Input 3 2 5 3" xfId="5282"/>
    <cellStyle name="Input 3 2 5 4" xfId="5283"/>
    <cellStyle name="Input 3 2 6" xfId="5284"/>
    <cellStyle name="Input 3 2 6 2" xfId="5285"/>
    <cellStyle name="Input 3 2 6 3" xfId="5286"/>
    <cellStyle name="Input 3 2 6 4" xfId="5287"/>
    <cellStyle name="Input 3 2 7" xfId="5288"/>
    <cellStyle name="Input 3 2 8" xfId="5289"/>
    <cellStyle name="Input 3 2 9" xfId="5290"/>
    <cellStyle name="Input 3 3" xfId="5291"/>
    <cellStyle name="Input 3 3 2" xfId="5292"/>
    <cellStyle name="Input 3 3 2 2" xfId="5293"/>
    <cellStyle name="Input 3 3 2 2 2" xfId="5294"/>
    <cellStyle name="Input 3 3 2 2 3" xfId="5295"/>
    <cellStyle name="Input 3 3 2 2 4" xfId="5296"/>
    <cellStyle name="Input 3 3 2 3" xfId="5297"/>
    <cellStyle name="Input 3 3 2 3 2" xfId="5298"/>
    <cellStyle name="Input 3 3 2 3 3" xfId="5299"/>
    <cellStyle name="Input 3 3 2 3 4" xfId="5300"/>
    <cellStyle name="Input 3 3 2 4" xfId="5301"/>
    <cellStyle name="Input 3 3 2 5" xfId="5302"/>
    <cellStyle name="Input 3 3 2 6" xfId="5303"/>
    <cellStyle name="Input 3 3 3" xfId="5304"/>
    <cellStyle name="Input 3 3 3 2" xfId="5305"/>
    <cellStyle name="Input 3 3 3 2 2" xfId="5306"/>
    <cellStyle name="Input 3 3 3 2 3" xfId="5307"/>
    <cellStyle name="Input 3 3 3 2 4" xfId="5308"/>
    <cellStyle name="Input 3 3 3 3" xfId="5309"/>
    <cellStyle name="Input 3 3 3 3 2" xfId="5310"/>
    <cellStyle name="Input 3 3 3 3 3" xfId="5311"/>
    <cellStyle name="Input 3 3 3 3 4" xfId="5312"/>
    <cellStyle name="Input 3 3 3 4" xfId="5313"/>
    <cellStyle name="Input 3 3 3 5" xfId="5314"/>
    <cellStyle name="Input 3 3 3 6" xfId="5315"/>
    <cellStyle name="Input 3 3 4" xfId="5316"/>
    <cellStyle name="Input 3 3 4 2" xfId="5317"/>
    <cellStyle name="Input 3 3 4 3" xfId="5318"/>
    <cellStyle name="Input 3 3 4 4" xfId="5319"/>
    <cellStyle name="Input 3 3 5" xfId="5320"/>
    <cellStyle name="Input 3 3 5 2" xfId="5321"/>
    <cellStyle name="Input 3 3 5 3" xfId="5322"/>
    <cellStyle name="Input 3 3 5 4" xfId="5323"/>
    <cellStyle name="Input 3 3 6" xfId="5324"/>
    <cellStyle name="Input 3 3 7" xfId="5325"/>
    <cellStyle name="Input 3 3 8" xfId="5326"/>
    <cellStyle name="Input 3 4" xfId="5327"/>
    <cellStyle name="Input 3 4 2" xfId="5328"/>
    <cellStyle name="Input 3 4 2 2" xfId="5329"/>
    <cellStyle name="Input 3 4 2 3" xfId="5330"/>
    <cellStyle name="Input 3 4 2 4" xfId="5331"/>
    <cellStyle name="Input 3 4 3" xfId="5332"/>
    <cellStyle name="Input 3 4 3 2" xfId="5333"/>
    <cellStyle name="Input 3 4 3 3" xfId="5334"/>
    <cellStyle name="Input 3 4 3 4" xfId="5335"/>
    <cellStyle name="Input 3 4 4" xfId="5336"/>
    <cellStyle name="Input 3 4 5" xfId="5337"/>
    <cellStyle name="Input 3 4 6" xfId="5338"/>
    <cellStyle name="Input 3 5" xfId="5339"/>
    <cellStyle name="Input 3 5 2" xfId="5340"/>
    <cellStyle name="Input 3 5 2 2" xfId="5341"/>
    <cellStyle name="Input 3 5 2 3" xfId="5342"/>
    <cellStyle name="Input 3 5 2 4" xfId="5343"/>
    <cellStyle name="Input 3 5 3" xfId="5344"/>
    <cellStyle name="Input 3 5 3 2" xfId="5345"/>
    <cellStyle name="Input 3 5 3 3" xfId="5346"/>
    <cellStyle name="Input 3 5 3 4" xfId="5347"/>
    <cellStyle name="Input 3 5 4" xfId="5348"/>
    <cellStyle name="Input 3 5 5" xfId="5349"/>
    <cellStyle name="Input 3 5 6" xfId="5350"/>
    <cellStyle name="Input 3 6" xfId="5351"/>
    <cellStyle name="Input 3 6 2" xfId="5352"/>
    <cellStyle name="Input 3 6 3" xfId="5353"/>
    <cellStyle name="Input 3 6 4" xfId="5354"/>
    <cellStyle name="Input 3 7" xfId="5355"/>
    <cellStyle name="Input 3 7 2" xfId="5356"/>
    <cellStyle name="Input 3 7 3" xfId="5357"/>
    <cellStyle name="Input 3 7 4" xfId="5358"/>
    <cellStyle name="Input 3 8" xfId="5359"/>
    <cellStyle name="Input 3 9" xfId="5360"/>
    <cellStyle name="Input 4" xfId="5361"/>
    <cellStyle name="Input 4 10" xfId="5362"/>
    <cellStyle name="Input 4 2" xfId="5363"/>
    <cellStyle name="Input 4 2 2" xfId="5364"/>
    <cellStyle name="Input 4 2 2 2" xfId="5365"/>
    <cellStyle name="Input 4 2 2 2 2" xfId="5366"/>
    <cellStyle name="Input 4 2 2 2 2 2" xfId="5367"/>
    <cellStyle name="Input 4 2 2 2 2 3" xfId="5368"/>
    <cellStyle name="Input 4 2 2 2 2 4" xfId="5369"/>
    <cellStyle name="Input 4 2 2 2 3" xfId="5370"/>
    <cellStyle name="Input 4 2 2 2 3 2" xfId="5371"/>
    <cellStyle name="Input 4 2 2 2 3 3" xfId="5372"/>
    <cellStyle name="Input 4 2 2 2 3 4" xfId="5373"/>
    <cellStyle name="Input 4 2 2 2 4" xfId="5374"/>
    <cellStyle name="Input 4 2 2 2 5" xfId="5375"/>
    <cellStyle name="Input 4 2 2 2 6" xfId="5376"/>
    <cellStyle name="Input 4 2 2 3" xfId="5377"/>
    <cellStyle name="Input 4 2 2 3 2" xfId="5378"/>
    <cellStyle name="Input 4 2 2 3 2 2" xfId="5379"/>
    <cellStyle name="Input 4 2 2 3 2 3" xfId="5380"/>
    <cellStyle name="Input 4 2 2 3 2 4" xfId="5381"/>
    <cellStyle name="Input 4 2 2 3 3" xfId="5382"/>
    <cellStyle name="Input 4 2 2 3 3 2" xfId="5383"/>
    <cellStyle name="Input 4 2 2 3 3 3" xfId="5384"/>
    <cellStyle name="Input 4 2 2 3 3 4" xfId="5385"/>
    <cellStyle name="Input 4 2 2 3 4" xfId="5386"/>
    <cellStyle name="Input 4 2 2 3 5" xfId="5387"/>
    <cellStyle name="Input 4 2 2 3 6" xfId="5388"/>
    <cellStyle name="Input 4 2 2 4" xfId="5389"/>
    <cellStyle name="Input 4 2 2 4 2" xfId="5390"/>
    <cellStyle name="Input 4 2 2 4 3" xfId="5391"/>
    <cellStyle name="Input 4 2 2 4 4" xfId="5392"/>
    <cellStyle name="Input 4 2 2 5" xfId="5393"/>
    <cellStyle name="Input 4 2 2 5 2" xfId="5394"/>
    <cellStyle name="Input 4 2 2 5 3" xfId="5395"/>
    <cellStyle name="Input 4 2 2 5 4" xfId="5396"/>
    <cellStyle name="Input 4 2 2 6" xfId="5397"/>
    <cellStyle name="Input 4 2 2 7" xfId="5398"/>
    <cellStyle name="Input 4 2 2 8" xfId="5399"/>
    <cellStyle name="Input 4 2 3" xfId="5400"/>
    <cellStyle name="Input 4 2 3 2" xfId="5401"/>
    <cellStyle name="Input 4 2 3 2 2" xfId="5402"/>
    <cellStyle name="Input 4 2 3 2 3" xfId="5403"/>
    <cellStyle name="Input 4 2 3 2 4" xfId="5404"/>
    <cellStyle name="Input 4 2 3 3" xfId="5405"/>
    <cellStyle name="Input 4 2 3 3 2" xfId="5406"/>
    <cellStyle name="Input 4 2 3 3 3" xfId="5407"/>
    <cellStyle name="Input 4 2 3 3 4" xfId="5408"/>
    <cellStyle name="Input 4 2 3 4" xfId="5409"/>
    <cellStyle name="Input 4 2 3 5" xfId="5410"/>
    <cellStyle name="Input 4 2 3 6" xfId="5411"/>
    <cellStyle name="Input 4 2 4" xfId="5412"/>
    <cellStyle name="Input 4 2 4 2" xfId="5413"/>
    <cellStyle name="Input 4 2 4 2 2" xfId="5414"/>
    <cellStyle name="Input 4 2 4 2 3" xfId="5415"/>
    <cellStyle name="Input 4 2 4 2 4" xfId="5416"/>
    <cellStyle name="Input 4 2 4 3" xfId="5417"/>
    <cellStyle name="Input 4 2 4 3 2" xfId="5418"/>
    <cellStyle name="Input 4 2 4 3 3" xfId="5419"/>
    <cellStyle name="Input 4 2 4 3 4" xfId="5420"/>
    <cellStyle name="Input 4 2 4 4" xfId="5421"/>
    <cellStyle name="Input 4 2 4 5" xfId="5422"/>
    <cellStyle name="Input 4 2 4 6" xfId="5423"/>
    <cellStyle name="Input 4 2 5" xfId="5424"/>
    <cellStyle name="Input 4 2 5 2" xfId="5425"/>
    <cellStyle name="Input 4 2 5 3" xfId="5426"/>
    <cellStyle name="Input 4 2 5 4" xfId="5427"/>
    <cellStyle name="Input 4 2 6" xfId="5428"/>
    <cellStyle name="Input 4 2 6 2" xfId="5429"/>
    <cellStyle name="Input 4 2 6 3" xfId="5430"/>
    <cellStyle name="Input 4 2 6 4" xfId="5431"/>
    <cellStyle name="Input 4 2 7" xfId="5432"/>
    <cellStyle name="Input 4 2 8" xfId="5433"/>
    <cellStyle name="Input 4 2 9" xfId="5434"/>
    <cellStyle name="Input 4 3" xfId="5435"/>
    <cellStyle name="Input 4 3 2" xfId="5436"/>
    <cellStyle name="Input 4 3 2 2" xfId="5437"/>
    <cellStyle name="Input 4 3 2 2 2" xfId="5438"/>
    <cellStyle name="Input 4 3 2 2 3" xfId="5439"/>
    <cellStyle name="Input 4 3 2 2 4" xfId="5440"/>
    <cellStyle name="Input 4 3 2 3" xfId="5441"/>
    <cellStyle name="Input 4 3 2 3 2" xfId="5442"/>
    <cellStyle name="Input 4 3 2 3 3" xfId="5443"/>
    <cellStyle name="Input 4 3 2 3 4" xfId="5444"/>
    <cellStyle name="Input 4 3 2 4" xfId="5445"/>
    <cellStyle name="Input 4 3 2 5" xfId="5446"/>
    <cellStyle name="Input 4 3 2 6" xfId="5447"/>
    <cellStyle name="Input 4 3 3" xfId="5448"/>
    <cellStyle name="Input 4 3 3 2" xfId="5449"/>
    <cellStyle name="Input 4 3 3 2 2" xfId="5450"/>
    <cellStyle name="Input 4 3 3 2 3" xfId="5451"/>
    <cellStyle name="Input 4 3 3 2 4" xfId="5452"/>
    <cellStyle name="Input 4 3 3 3" xfId="5453"/>
    <cellStyle name="Input 4 3 3 3 2" xfId="5454"/>
    <cellStyle name="Input 4 3 3 3 3" xfId="5455"/>
    <cellStyle name="Input 4 3 3 3 4" xfId="5456"/>
    <cellStyle name="Input 4 3 3 4" xfId="5457"/>
    <cellStyle name="Input 4 3 3 5" xfId="5458"/>
    <cellStyle name="Input 4 3 3 6" xfId="5459"/>
    <cellStyle name="Input 4 3 4" xfId="5460"/>
    <cellStyle name="Input 4 3 4 2" xfId="5461"/>
    <cellStyle name="Input 4 3 4 3" xfId="5462"/>
    <cellStyle name="Input 4 3 4 4" xfId="5463"/>
    <cellStyle name="Input 4 3 5" xfId="5464"/>
    <cellStyle name="Input 4 3 5 2" xfId="5465"/>
    <cellStyle name="Input 4 3 5 3" xfId="5466"/>
    <cellStyle name="Input 4 3 5 4" xfId="5467"/>
    <cellStyle name="Input 4 3 6" xfId="5468"/>
    <cellStyle name="Input 4 3 7" xfId="5469"/>
    <cellStyle name="Input 4 3 8" xfId="5470"/>
    <cellStyle name="Input 4 4" xfId="5471"/>
    <cellStyle name="Input 4 4 2" xfId="5472"/>
    <cellStyle name="Input 4 4 2 2" xfId="5473"/>
    <cellStyle name="Input 4 4 2 3" xfId="5474"/>
    <cellStyle name="Input 4 4 2 4" xfId="5475"/>
    <cellStyle name="Input 4 4 3" xfId="5476"/>
    <cellStyle name="Input 4 4 3 2" xfId="5477"/>
    <cellStyle name="Input 4 4 3 3" xfId="5478"/>
    <cellStyle name="Input 4 4 3 4" xfId="5479"/>
    <cellStyle name="Input 4 4 4" xfId="5480"/>
    <cellStyle name="Input 4 4 5" xfId="5481"/>
    <cellStyle name="Input 4 4 6" xfId="5482"/>
    <cellStyle name="Input 4 5" xfId="5483"/>
    <cellStyle name="Input 4 5 2" xfId="5484"/>
    <cellStyle name="Input 4 5 2 2" xfId="5485"/>
    <cellStyle name="Input 4 5 2 3" xfId="5486"/>
    <cellStyle name="Input 4 5 2 4" xfId="5487"/>
    <cellStyle name="Input 4 5 3" xfId="5488"/>
    <cellStyle name="Input 4 5 3 2" xfId="5489"/>
    <cellStyle name="Input 4 5 3 3" xfId="5490"/>
    <cellStyle name="Input 4 5 3 4" xfId="5491"/>
    <cellStyle name="Input 4 5 4" xfId="5492"/>
    <cellStyle name="Input 4 5 5" xfId="5493"/>
    <cellStyle name="Input 4 5 6" xfId="5494"/>
    <cellStyle name="Input 4 6" xfId="5495"/>
    <cellStyle name="Input 4 6 2" xfId="5496"/>
    <cellStyle name="Input 4 6 3" xfId="5497"/>
    <cellStyle name="Input 4 6 4" xfId="5498"/>
    <cellStyle name="Input 4 7" xfId="5499"/>
    <cellStyle name="Input 4 7 2" xfId="5500"/>
    <cellStyle name="Input 4 7 3" xfId="5501"/>
    <cellStyle name="Input 4 7 4" xfId="5502"/>
    <cellStyle name="Input 4 8" xfId="5503"/>
    <cellStyle name="Input 4 9" xfId="5504"/>
    <cellStyle name="Input 5" xfId="5505"/>
    <cellStyle name="Input 5 10" xfId="5506"/>
    <cellStyle name="Input 5 2" xfId="5507"/>
    <cellStyle name="Input 5 2 2" xfId="5508"/>
    <cellStyle name="Input 5 2 2 2" xfId="5509"/>
    <cellStyle name="Input 5 2 2 2 2" xfId="5510"/>
    <cellStyle name="Input 5 2 2 2 2 2" xfId="5511"/>
    <cellStyle name="Input 5 2 2 2 2 3" xfId="5512"/>
    <cellStyle name="Input 5 2 2 2 2 4" xfId="5513"/>
    <cellStyle name="Input 5 2 2 2 3" xfId="5514"/>
    <cellStyle name="Input 5 2 2 2 3 2" xfId="5515"/>
    <cellStyle name="Input 5 2 2 2 3 3" xfId="5516"/>
    <cellStyle name="Input 5 2 2 2 3 4" xfId="5517"/>
    <cellStyle name="Input 5 2 2 2 4" xfId="5518"/>
    <cellStyle name="Input 5 2 2 2 5" xfId="5519"/>
    <cellStyle name="Input 5 2 2 2 6" xfId="5520"/>
    <cellStyle name="Input 5 2 2 3" xfId="5521"/>
    <cellStyle name="Input 5 2 2 3 2" xfId="5522"/>
    <cellStyle name="Input 5 2 2 3 2 2" xfId="5523"/>
    <cellStyle name="Input 5 2 2 3 2 3" xfId="5524"/>
    <cellStyle name="Input 5 2 2 3 2 4" xfId="5525"/>
    <cellStyle name="Input 5 2 2 3 3" xfId="5526"/>
    <cellStyle name="Input 5 2 2 3 3 2" xfId="5527"/>
    <cellStyle name="Input 5 2 2 3 3 3" xfId="5528"/>
    <cellStyle name="Input 5 2 2 3 3 4" xfId="5529"/>
    <cellStyle name="Input 5 2 2 3 4" xfId="5530"/>
    <cellStyle name="Input 5 2 2 3 5" xfId="5531"/>
    <cellStyle name="Input 5 2 2 3 6" xfId="5532"/>
    <cellStyle name="Input 5 2 2 4" xfId="5533"/>
    <cellStyle name="Input 5 2 2 4 2" xfId="5534"/>
    <cellStyle name="Input 5 2 2 4 3" xfId="5535"/>
    <cellStyle name="Input 5 2 2 4 4" xfId="5536"/>
    <cellStyle name="Input 5 2 2 5" xfId="5537"/>
    <cellStyle name="Input 5 2 2 5 2" xfId="5538"/>
    <cellStyle name="Input 5 2 2 5 3" xfId="5539"/>
    <cellStyle name="Input 5 2 2 5 4" xfId="5540"/>
    <cellStyle name="Input 5 2 2 6" xfId="5541"/>
    <cellStyle name="Input 5 2 2 7" xfId="5542"/>
    <cellStyle name="Input 5 2 2 8" xfId="5543"/>
    <cellStyle name="Input 5 2 3" xfId="5544"/>
    <cellStyle name="Input 5 2 3 2" xfId="5545"/>
    <cellStyle name="Input 5 2 3 2 2" xfId="5546"/>
    <cellStyle name="Input 5 2 3 2 3" xfId="5547"/>
    <cellStyle name="Input 5 2 3 2 4" xfId="5548"/>
    <cellStyle name="Input 5 2 3 3" xfId="5549"/>
    <cellStyle name="Input 5 2 3 3 2" xfId="5550"/>
    <cellStyle name="Input 5 2 3 3 3" xfId="5551"/>
    <cellStyle name="Input 5 2 3 3 4" xfId="5552"/>
    <cellStyle name="Input 5 2 3 4" xfId="5553"/>
    <cellStyle name="Input 5 2 3 5" xfId="5554"/>
    <cellStyle name="Input 5 2 3 6" xfId="5555"/>
    <cellStyle name="Input 5 2 4" xfId="5556"/>
    <cellStyle name="Input 5 2 4 2" xfId="5557"/>
    <cellStyle name="Input 5 2 4 2 2" xfId="5558"/>
    <cellStyle name="Input 5 2 4 2 3" xfId="5559"/>
    <cellStyle name="Input 5 2 4 2 4" xfId="5560"/>
    <cellStyle name="Input 5 2 4 3" xfId="5561"/>
    <cellStyle name="Input 5 2 4 3 2" xfId="5562"/>
    <cellStyle name="Input 5 2 4 3 3" xfId="5563"/>
    <cellStyle name="Input 5 2 4 3 4" xfId="5564"/>
    <cellStyle name="Input 5 2 4 4" xfId="5565"/>
    <cellStyle name="Input 5 2 4 5" xfId="5566"/>
    <cellStyle name="Input 5 2 4 6" xfId="5567"/>
    <cellStyle name="Input 5 2 5" xfId="5568"/>
    <cellStyle name="Input 5 2 5 2" xfId="5569"/>
    <cellStyle name="Input 5 2 5 3" xfId="5570"/>
    <cellStyle name="Input 5 2 5 4" xfId="5571"/>
    <cellStyle name="Input 5 2 6" xfId="5572"/>
    <cellStyle name="Input 5 2 6 2" xfId="5573"/>
    <cellStyle name="Input 5 2 6 3" xfId="5574"/>
    <cellStyle name="Input 5 2 6 4" xfId="5575"/>
    <cellStyle name="Input 5 2 7" xfId="5576"/>
    <cellStyle name="Input 5 2 8" xfId="5577"/>
    <cellStyle name="Input 5 2 9" xfId="5578"/>
    <cellStyle name="Input 5 3" xfId="5579"/>
    <cellStyle name="Input 5 3 2" xfId="5580"/>
    <cellStyle name="Input 5 3 2 2" xfId="5581"/>
    <cellStyle name="Input 5 3 2 2 2" xfId="5582"/>
    <cellStyle name="Input 5 3 2 2 3" xfId="5583"/>
    <cellStyle name="Input 5 3 2 2 4" xfId="5584"/>
    <cellStyle name="Input 5 3 2 3" xfId="5585"/>
    <cellStyle name="Input 5 3 2 3 2" xfId="5586"/>
    <cellStyle name="Input 5 3 2 3 3" xfId="5587"/>
    <cellStyle name="Input 5 3 2 3 4" xfId="5588"/>
    <cellStyle name="Input 5 3 2 4" xfId="5589"/>
    <cellStyle name="Input 5 3 2 5" xfId="5590"/>
    <cellStyle name="Input 5 3 2 6" xfId="5591"/>
    <cellStyle name="Input 5 3 3" xfId="5592"/>
    <cellStyle name="Input 5 3 3 2" xfId="5593"/>
    <cellStyle name="Input 5 3 3 2 2" xfId="5594"/>
    <cellStyle name="Input 5 3 3 2 3" xfId="5595"/>
    <cellStyle name="Input 5 3 3 2 4" xfId="5596"/>
    <cellStyle name="Input 5 3 3 3" xfId="5597"/>
    <cellStyle name="Input 5 3 3 3 2" xfId="5598"/>
    <cellStyle name="Input 5 3 3 3 3" xfId="5599"/>
    <cellStyle name="Input 5 3 3 3 4" xfId="5600"/>
    <cellStyle name="Input 5 3 3 4" xfId="5601"/>
    <cellStyle name="Input 5 3 3 5" xfId="5602"/>
    <cellStyle name="Input 5 3 3 6" xfId="5603"/>
    <cellStyle name="Input 5 3 4" xfId="5604"/>
    <cellStyle name="Input 5 3 4 2" xfId="5605"/>
    <cellStyle name="Input 5 3 4 3" xfId="5606"/>
    <cellStyle name="Input 5 3 4 4" xfId="5607"/>
    <cellStyle name="Input 5 3 5" xfId="5608"/>
    <cellStyle name="Input 5 3 5 2" xfId="5609"/>
    <cellStyle name="Input 5 3 5 3" xfId="5610"/>
    <cellStyle name="Input 5 3 5 4" xfId="5611"/>
    <cellStyle name="Input 5 3 6" xfId="5612"/>
    <cellStyle name="Input 5 3 7" xfId="5613"/>
    <cellStyle name="Input 5 3 8" xfId="5614"/>
    <cellStyle name="Input 5 4" xfId="5615"/>
    <cellStyle name="Input 5 4 2" xfId="5616"/>
    <cellStyle name="Input 5 4 2 2" xfId="5617"/>
    <cellStyle name="Input 5 4 2 3" xfId="5618"/>
    <cellStyle name="Input 5 4 2 4" xfId="5619"/>
    <cellStyle name="Input 5 4 3" xfId="5620"/>
    <cellStyle name="Input 5 4 3 2" xfId="5621"/>
    <cellStyle name="Input 5 4 3 3" xfId="5622"/>
    <cellStyle name="Input 5 4 3 4" xfId="5623"/>
    <cellStyle name="Input 5 4 4" xfId="5624"/>
    <cellStyle name="Input 5 4 5" xfId="5625"/>
    <cellStyle name="Input 5 4 6" xfId="5626"/>
    <cellStyle name="Input 5 5" xfId="5627"/>
    <cellStyle name="Input 5 5 2" xfId="5628"/>
    <cellStyle name="Input 5 5 2 2" xfId="5629"/>
    <cellStyle name="Input 5 5 2 3" xfId="5630"/>
    <cellStyle name="Input 5 5 2 4" xfId="5631"/>
    <cellStyle name="Input 5 5 3" xfId="5632"/>
    <cellStyle name="Input 5 5 3 2" xfId="5633"/>
    <cellStyle name="Input 5 5 3 3" xfId="5634"/>
    <cellStyle name="Input 5 5 3 4" xfId="5635"/>
    <cellStyle name="Input 5 5 4" xfId="5636"/>
    <cellStyle name="Input 5 5 5" xfId="5637"/>
    <cellStyle name="Input 5 5 6" xfId="5638"/>
    <cellStyle name="Input 5 6" xfId="5639"/>
    <cellStyle name="Input 5 6 2" xfId="5640"/>
    <cellStyle name="Input 5 6 3" xfId="5641"/>
    <cellStyle name="Input 5 6 4" xfId="5642"/>
    <cellStyle name="Input 5 7" xfId="5643"/>
    <cellStyle name="Input 5 7 2" xfId="5644"/>
    <cellStyle name="Input 5 7 3" xfId="5645"/>
    <cellStyle name="Input 5 7 4" xfId="5646"/>
    <cellStyle name="Input 5 8" xfId="5647"/>
    <cellStyle name="Input 5 9" xfId="5648"/>
    <cellStyle name="Input 6" xfId="5649"/>
    <cellStyle name="Input 6 10" xfId="5650"/>
    <cellStyle name="Input 6 2" xfId="5651"/>
    <cellStyle name="Input 6 2 2" xfId="5652"/>
    <cellStyle name="Input 6 2 2 2" xfId="5653"/>
    <cellStyle name="Input 6 2 2 2 2" xfId="5654"/>
    <cellStyle name="Input 6 2 2 2 2 2" xfId="5655"/>
    <cellStyle name="Input 6 2 2 2 2 3" xfId="5656"/>
    <cellStyle name="Input 6 2 2 2 2 4" xfId="5657"/>
    <cellStyle name="Input 6 2 2 2 3" xfId="5658"/>
    <cellStyle name="Input 6 2 2 2 3 2" xfId="5659"/>
    <cellStyle name="Input 6 2 2 2 3 3" xfId="5660"/>
    <cellStyle name="Input 6 2 2 2 3 4" xfId="5661"/>
    <cellStyle name="Input 6 2 2 2 4" xfId="5662"/>
    <cellStyle name="Input 6 2 2 2 5" xfId="5663"/>
    <cellStyle name="Input 6 2 2 2 6" xfId="5664"/>
    <cellStyle name="Input 6 2 2 3" xfId="5665"/>
    <cellStyle name="Input 6 2 2 3 2" xfId="5666"/>
    <cellStyle name="Input 6 2 2 3 2 2" xfId="5667"/>
    <cellStyle name="Input 6 2 2 3 2 3" xfId="5668"/>
    <cellStyle name="Input 6 2 2 3 2 4" xfId="5669"/>
    <cellStyle name="Input 6 2 2 3 3" xfId="5670"/>
    <cellStyle name="Input 6 2 2 3 3 2" xfId="5671"/>
    <cellStyle name="Input 6 2 2 3 3 3" xfId="5672"/>
    <cellStyle name="Input 6 2 2 3 3 4" xfId="5673"/>
    <cellStyle name="Input 6 2 2 3 4" xfId="5674"/>
    <cellStyle name="Input 6 2 2 3 5" xfId="5675"/>
    <cellStyle name="Input 6 2 2 3 6" xfId="5676"/>
    <cellStyle name="Input 6 2 2 4" xfId="5677"/>
    <cellStyle name="Input 6 2 2 4 2" xfId="5678"/>
    <cellStyle name="Input 6 2 2 4 3" xfId="5679"/>
    <cellStyle name="Input 6 2 2 4 4" xfId="5680"/>
    <cellStyle name="Input 6 2 2 5" xfId="5681"/>
    <cellStyle name="Input 6 2 2 5 2" xfId="5682"/>
    <cellStyle name="Input 6 2 2 5 3" xfId="5683"/>
    <cellStyle name="Input 6 2 2 5 4" xfId="5684"/>
    <cellStyle name="Input 6 2 2 6" xfId="5685"/>
    <cellStyle name="Input 6 2 2 7" xfId="5686"/>
    <cellStyle name="Input 6 2 2 8" xfId="5687"/>
    <cellStyle name="Input 6 2 3" xfId="5688"/>
    <cellStyle name="Input 6 2 3 2" xfId="5689"/>
    <cellStyle name="Input 6 2 3 2 2" xfId="5690"/>
    <cellStyle name="Input 6 2 3 2 3" xfId="5691"/>
    <cellStyle name="Input 6 2 3 2 4" xfId="5692"/>
    <cellStyle name="Input 6 2 3 3" xfId="5693"/>
    <cellStyle name="Input 6 2 3 3 2" xfId="5694"/>
    <cellStyle name="Input 6 2 3 3 3" xfId="5695"/>
    <cellStyle name="Input 6 2 3 3 4" xfId="5696"/>
    <cellStyle name="Input 6 2 3 4" xfId="5697"/>
    <cellStyle name="Input 6 2 3 5" xfId="5698"/>
    <cellStyle name="Input 6 2 3 6" xfId="5699"/>
    <cellStyle name="Input 6 2 4" xfId="5700"/>
    <cellStyle name="Input 6 2 4 2" xfId="5701"/>
    <cellStyle name="Input 6 2 4 2 2" xfId="5702"/>
    <cellStyle name="Input 6 2 4 2 3" xfId="5703"/>
    <cellStyle name="Input 6 2 4 2 4" xfId="5704"/>
    <cellStyle name="Input 6 2 4 3" xfId="5705"/>
    <cellStyle name="Input 6 2 4 3 2" xfId="5706"/>
    <cellStyle name="Input 6 2 4 3 3" xfId="5707"/>
    <cellStyle name="Input 6 2 4 3 4" xfId="5708"/>
    <cellStyle name="Input 6 2 4 4" xfId="5709"/>
    <cellStyle name="Input 6 2 4 5" xfId="5710"/>
    <cellStyle name="Input 6 2 4 6" xfId="5711"/>
    <cellStyle name="Input 6 2 5" xfId="5712"/>
    <cellStyle name="Input 6 2 5 2" xfId="5713"/>
    <cellStyle name="Input 6 2 5 3" xfId="5714"/>
    <cellStyle name="Input 6 2 5 4" xfId="5715"/>
    <cellStyle name="Input 6 2 6" xfId="5716"/>
    <cellStyle name="Input 6 2 6 2" xfId="5717"/>
    <cellStyle name="Input 6 2 6 3" xfId="5718"/>
    <cellStyle name="Input 6 2 6 4" xfId="5719"/>
    <cellStyle name="Input 6 2 7" xfId="5720"/>
    <cellStyle name="Input 6 2 8" xfId="5721"/>
    <cellStyle name="Input 6 2 9" xfId="5722"/>
    <cellStyle name="Input 6 3" xfId="5723"/>
    <cellStyle name="Input 6 3 2" xfId="5724"/>
    <cellStyle name="Input 6 3 2 2" xfId="5725"/>
    <cellStyle name="Input 6 3 2 2 2" xfId="5726"/>
    <cellStyle name="Input 6 3 2 2 3" xfId="5727"/>
    <cellStyle name="Input 6 3 2 2 4" xfId="5728"/>
    <cellStyle name="Input 6 3 2 3" xfId="5729"/>
    <cellStyle name="Input 6 3 2 3 2" xfId="5730"/>
    <cellStyle name="Input 6 3 2 3 3" xfId="5731"/>
    <cellStyle name="Input 6 3 2 3 4" xfId="5732"/>
    <cellStyle name="Input 6 3 2 4" xfId="5733"/>
    <cellStyle name="Input 6 3 2 5" xfId="5734"/>
    <cellStyle name="Input 6 3 2 6" xfId="5735"/>
    <cellStyle name="Input 6 3 3" xfId="5736"/>
    <cellStyle name="Input 6 3 3 2" xfId="5737"/>
    <cellStyle name="Input 6 3 3 2 2" xfId="5738"/>
    <cellStyle name="Input 6 3 3 2 3" xfId="5739"/>
    <cellStyle name="Input 6 3 3 2 4" xfId="5740"/>
    <cellStyle name="Input 6 3 3 3" xfId="5741"/>
    <cellStyle name="Input 6 3 3 3 2" xfId="5742"/>
    <cellStyle name="Input 6 3 3 3 3" xfId="5743"/>
    <cellStyle name="Input 6 3 3 3 4" xfId="5744"/>
    <cellStyle name="Input 6 3 3 4" xfId="5745"/>
    <cellStyle name="Input 6 3 3 5" xfId="5746"/>
    <cellStyle name="Input 6 3 3 6" xfId="5747"/>
    <cellStyle name="Input 6 3 4" xfId="5748"/>
    <cellStyle name="Input 6 3 4 2" xfId="5749"/>
    <cellStyle name="Input 6 3 4 3" xfId="5750"/>
    <cellStyle name="Input 6 3 4 4" xfId="5751"/>
    <cellStyle name="Input 6 3 5" xfId="5752"/>
    <cellStyle name="Input 6 3 5 2" xfId="5753"/>
    <cellStyle name="Input 6 3 5 3" xfId="5754"/>
    <cellStyle name="Input 6 3 5 4" xfId="5755"/>
    <cellStyle name="Input 6 3 6" xfId="5756"/>
    <cellStyle name="Input 6 3 7" xfId="5757"/>
    <cellStyle name="Input 6 3 8" xfId="5758"/>
    <cellStyle name="Input 6 4" xfId="5759"/>
    <cellStyle name="Input 6 4 2" xfId="5760"/>
    <cellStyle name="Input 6 4 2 2" xfId="5761"/>
    <cellStyle name="Input 6 4 2 3" xfId="5762"/>
    <cellStyle name="Input 6 4 2 4" xfId="5763"/>
    <cellStyle name="Input 6 4 3" xfId="5764"/>
    <cellStyle name="Input 6 4 3 2" xfId="5765"/>
    <cellStyle name="Input 6 4 3 3" xfId="5766"/>
    <cellStyle name="Input 6 4 3 4" xfId="5767"/>
    <cellStyle name="Input 6 4 4" xfId="5768"/>
    <cellStyle name="Input 6 4 5" xfId="5769"/>
    <cellStyle name="Input 6 4 6" xfId="5770"/>
    <cellStyle name="Input 6 5" xfId="5771"/>
    <cellStyle name="Input 6 5 2" xfId="5772"/>
    <cellStyle name="Input 6 5 2 2" xfId="5773"/>
    <cellStyle name="Input 6 5 2 3" xfId="5774"/>
    <cellStyle name="Input 6 5 2 4" xfId="5775"/>
    <cellStyle name="Input 6 5 3" xfId="5776"/>
    <cellStyle name="Input 6 5 3 2" xfId="5777"/>
    <cellStyle name="Input 6 5 3 3" xfId="5778"/>
    <cellStyle name="Input 6 5 3 4" xfId="5779"/>
    <cellStyle name="Input 6 5 4" xfId="5780"/>
    <cellStyle name="Input 6 5 5" xfId="5781"/>
    <cellStyle name="Input 6 5 6" xfId="5782"/>
    <cellStyle name="Input 6 6" xfId="5783"/>
    <cellStyle name="Input 6 6 2" xfId="5784"/>
    <cellStyle name="Input 6 6 3" xfId="5785"/>
    <cellStyle name="Input 6 6 4" xfId="5786"/>
    <cellStyle name="Input 6 7" xfId="5787"/>
    <cellStyle name="Input 6 7 2" xfId="5788"/>
    <cellStyle name="Input 6 7 3" xfId="5789"/>
    <cellStyle name="Input 6 7 4" xfId="5790"/>
    <cellStyle name="Input 6 8" xfId="5791"/>
    <cellStyle name="Input 6 9" xfId="5792"/>
    <cellStyle name="Input 7" xfId="5793"/>
    <cellStyle name="Input 7 2" xfId="5794"/>
    <cellStyle name="Input 7 2 2" xfId="5795"/>
    <cellStyle name="Input 7 2 2 2" xfId="5796"/>
    <cellStyle name="Input 7 2 2 2 2" xfId="5797"/>
    <cellStyle name="Input 7 2 2 2 3" xfId="5798"/>
    <cellStyle name="Input 7 2 2 2 4" xfId="5799"/>
    <cellStyle name="Input 7 2 2 3" xfId="5800"/>
    <cellStyle name="Input 7 2 2 3 2" xfId="5801"/>
    <cellStyle name="Input 7 2 2 3 3" xfId="5802"/>
    <cellStyle name="Input 7 2 2 3 4" xfId="5803"/>
    <cellStyle name="Input 7 2 2 4" xfId="5804"/>
    <cellStyle name="Input 7 2 2 5" xfId="5805"/>
    <cellStyle name="Input 7 2 2 6" xfId="5806"/>
    <cellStyle name="Input 7 2 3" xfId="5807"/>
    <cellStyle name="Input 7 2 3 2" xfId="5808"/>
    <cellStyle name="Input 7 2 3 2 2" xfId="5809"/>
    <cellStyle name="Input 7 2 3 2 3" xfId="5810"/>
    <cellStyle name="Input 7 2 3 2 4" xfId="5811"/>
    <cellStyle name="Input 7 2 3 3" xfId="5812"/>
    <cellStyle name="Input 7 2 3 3 2" xfId="5813"/>
    <cellStyle name="Input 7 2 3 3 3" xfId="5814"/>
    <cellStyle name="Input 7 2 3 3 4" xfId="5815"/>
    <cellStyle name="Input 7 2 3 4" xfId="5816"/>
    <cellStyle name="Input 7 2 3 5" xfId="5817"/>
    <cellStyle name="Input 7 2 3 6" xfId="5818"/>
    <cellStyle name="Input 7 2 4" xfId="5819"/>
    <cellStyle name="Input 7 2 4 2" xfId="5820"/>
    <cellStyle name="Input 7 2 4 3" xfId="5821"/>
    <cellStyle name="Input 7 2 4 4" xfId="5822"/>
    <cellStyle name="Input 7 2 5" xfId="5823"/>
    <cellStyle name="Input 7 2 5 2" xfId="5824"/>
    <cellStyle name="Input 7 2 5 3" xfId="5825"/>
    <cellStyle name="Input 7 2 5 4" xfId="5826"/>
    <cellStyle name="Input 7 2 6" xfId="5827"/>
    <cellStyle name="Input 7 2 7" xfId="5828"/>
    <cellStyle name="Input 7 2 8" xfId="5829"/>
    <cellStyle name="Input 7 3" xfId="5830"/>
    <cellStyle name="Input 7 3 2" xfId="5831"/>
    <cellStyle name="Input 7 3 2 2" xfId="5832"/>
    <cellStyle name="Input 7 3 2 3" xfId="5833"/>
    <cellStyle name="Input 7 3 2 4" xfId="5834"/>
    <cellStyle name="Input 7 3 3" xfId="5835"/>
    <cellStyle name="Input 7 3 3 2" xfId="5836"/>
    <cellStyle name="Input 7 3 3 3" xfId="5837"/>
    <cellStyle name="Input 7 3 3 4" xfId="5838"/>
    <cellStyle name="Input 7 3 4" xfId="5839"/>
    <cellStyle name="Input 7 3 5" xfId="5840"/>
    <cellStyle name="Input 7 3 6" xfId="5841"/>
    <cellStyle name="Input 7 4" xfId="5842"/>
    <cellStyle name="Input 7 4 2" xfId="5843"/>
    <cellStyle name="Input 7 4 2 2" xfId="5844"/>
    <cellStyle name="Input 7 4 2 3" xfId="5845"/>
    <cellStyle name="Input 7 4 2 4" xfId="5846"/>
    <cellStyle name="Input 7 4 3" xfId="5847"/>
    <cellStyle name="Input 7 4 3 2" xfId="5848"/>
    <cellStyle name="Input 7 4 3 3" xfId="5849"/>
    <cellStyle name="Input 7 4 3 4" xfId="5850"/>
    <cellStyle name="Input 7 4 4" xfId="5851"/>
    <cellStyle name="Input 7 4 5" xfId="5852"/>
    <cellStyle name="Input 7 4 6" xfId="5853"/>
    <cellStyle name="Input 7 5" xfId="5854"/>
    <cellStyle name="Input 7 5 2" xfId="5855"/>
    <cellStyle name="Input 7 5 3" xfId="5856"/>
    <cellStyle name="Input 7 5 4" xfId="5857"/>
    <cellStyle name="Input 7 6" xfId="5858"/>
    <cellStyle name="Input 7 6 2" xfId="5859"/>
    <cellStyle name="Input 7 6 3" xfId="5860"/>
    <cellStyle name="Input 7 6 4" xfId="5861"/>
    <cellStyle name="Input 7 7" xfId="5862"/>
    <cellStyle name="Input 7 8" xfId="5863"/>
    <cellStyle name="Input 7 9" xfId="5864"/>
    <cellStyle name="Input 8" xfId="5865"/>
    <cellStyle name="Input 8 2" xfId="5866"/>
    <cellStyle name="Input 8 2 2" xfId="5867"/>
    <cellStyle name="Input 8 2 2 2" xfId="5868"/>
    <cellStyle name="Input 8 2 2 3" xfId="5869"/>
    <cellStyle name="Input 8 2 2 4" xfId="5870"/>
    <cellStyle name="Input 8 2 3" xfId="5871"/>
    <cellStyle name="Input 8 2 3 2" xfId="5872"/>
    <cellStyle name="Input 8 2 3 3" xfId="5873"/>
    <cellStyle name="Input 8 2 3 4" xfId="5874"/>
    <cellStyle name="Input 8 2 4" xfId="5875"/>
    <cellStyle name="Input 8 2 5" xfId="5876"/>
    <cellStyle name="Input 8 2 6" xfId="5877"/>
    <cellStyle name="Input 8 3" xfId="5878"/>
    <cellStyle name="Input 8 3 2" xfId="5879"/>
    <cellStyle name="Input 8 3 2 2" xfId="5880"/>
    <cellStyle name="Input 8 3 2 3" xfId="5881"/>
    <cellStyle name="Input 8 3 2 4" xfId="5882"/>
    <cellStyle name="Input 8 3 3" xfId="5883"/>
    <cellStyle name="Input 8 3 3 2" xfId="5884"/>
    <cellStyle name="Input 8 3 3 3" xfId="5885"/>
    <cellStyle name="Input 8 3 3 4" xfId="5886"/>
    <cellStyle name="Input 8 3 4" xfId="5887"/>
    <cellStyle name="Input 8 3 5" xfId="5888"/>
    <cellStyle name="Input 8 3 6" xfId="5889"/>
    <cellStyle name="Input 8 4" xfId="5890"/>
    <cellStyle name="Input 8 4 2" xfId="5891"/>
    <cellStyle name="Input 8 4 3" xfId="5892"/>
    <cellStyle name="Input 8 4 4" xfId="5893"/>
    <cellStyle name="Input 8 5" xfId="5894"/>
    <cellStyle name="Input 8 5 2" xfId="5895"/>
    <cellStyle name="Input 8 5 3" xfId="5896"/>
    <cellStyle name="Input 8 5 4" xfId="5897"/>
    <cellStyle name="Input 8 6" xfId="5898"/>
    <cellStyle name="Input 8 7" xfId="5899"/>
    <cellStyle name="Input 8 8" xfId="5900"/>
    <cellStyle name="Input 9" xfId="5901"/>
    <cellStyle name="Input 9 2" xfId="5902"/>
    <cellStyle name="Input 9 2 2" xfId="5903"/>
    <cellStyle name="Input 9 2 3" xfId="5904"/>
    <cellStyle name="Input 9 2 4" xfId="5905"/>
    <cellStyle name="Input 9 3" xfId="5906"/>
    <cellStyle name="Input 9 3 2" xfId="5907"/>
    <cellStyle name="Input 9 3 3" xfId="5908"/>
    <cellStyle name="Input 9 3 4" xfId="5909"/>
    <cellStyle name="Input 9 4" xfId="5910"/>
    <cellStyle name="Input 9 5" xfId="5911"/>
    <cellStyle name="Input 9 6" xfId="5912"/>
    <cellStyle name="Kontrolní buňka 2" xfId="5913"/>
    <cellStyle name="Kontrolní buňka 3" xfId="5914"/>
    <cellStyle name="Kontrolní buňka 4" xfId="5915"/>
    <cellStyle name="lehký dolní okraj" xfId="5916"/>
    <cellStyle name="Linked Cell" xfId="5917"/>
    <cellStyle name="měny 10" xfId="5918"/>
    <cellStyle name="měny 11" xfId="5919"/>
    <cellStyle name="měny 12" xfId="5920"/>
    <cellStyle name="měny 13" xfId="5921"/>
    <cellStyle name="měny 2" xfId="5922"/>
    <cellStyle name="měny 2 2" xfId="5923"/>
    <cellStyle name="měny 2 2 2" xfId="5924"/>
    <cellStyle name="měny 2 2 2 2" xfId="5925"/>
    <cellStyle name="měny 2 2 3" xfId="5926"/>
    <cellStyle name="měny 2 3" xfId="5927"/>
    <cellStyle name="měny 2 3 2" xfId="5928"/>
    <cellStyle name="měny 2 4" xfId="5929"/>
    <cellStyle name="měny 3" xfId="5930"/>
    <cellStyle name="měny 4" xfId="5931"/>
    <cellStyle name="měny 5" xfId="5932"/>
    <cellStyle name="měny 6" xfId="5933"/>
    <cellStyle name="měny 7" xfId="5934"/>
    <cellStyle name="měny 8" xfId="5935"/>
    <cellStyle name="měny 9" xfId="5936"/>
    <cellStyle name="nadpis" xfId="5937"/>
    <cellStyle name="Nadpis 1 2" xfId="5938"/>
    <cellStyle name="Nadpis 1 3" xfId="5939"/>
    <cellStyle name="Nadpis 1 4" xfId="5940"/>
    <cellStyle name="Nadpis 2 2" xfId="5941"/>
    <cellStyle name="Nadpis 2 3" xfId="5942"/>
    <cellStyle name="Nadpis 2 4" xfId="5943"/>
    <cellStyle name="Nadpis 3 2" xfId="5944"/>
    <cellStyle name="Nadpis 3 3" xfId="5945"/>
    <cellStyle name="Nadpis 3 4" xfId="5946"/>
    <cellStyle name="Nadpis 4 2" xfId="5947"/>
    <cellStyle name="Nadpis 4 3" xfId="5948"/>
    <cellStyle name="Nadpis 4 4" xfId="5949"/>
    <cellStyle name="nadpis-12" xfId="5950"/>
    <cellStyle name="nadpis-podtr." xfId="5951"/>
    <cellStyle name="nadpis-podtr. 2" xfId="5952"/>
    <cellStyle name="nadpis-podtr. 3" xfId="5953"/>
    <cellStyle name="nadpis-podtr-12" xfId="5954"/>
    <cellStyle name="nadpis-podtr-šik" xfId="5955"/>
    <cellStyle name="Název 2" xfId="5956"/>
    <cellStyle name="Název 3" xfId="5957"/>
    <cellStyle name="Název 4" xfId="5958"/>
    <cellStyle name="Neutral" xfId="5959"/>
    <cellStyle name="Neutrální 2" xfId="5960"/>
    <cellStyle name="Neutrální 3" xfId="5961"/>
    <cellStyle name="Neutrální 4" xfId="5962"/>
    <cellStyle name="Normal 2" xfId="5963"/>
    <cellStyle name="Normal 3" xfId="5964"/>
    <cellStyle name="Normal_Power Voltage Bill 08.06" xfId="5965"/>
    <cellStyle name="Normální" xfId="0" builtinId="0" customBuiltin="1"/>
    <cellStyle name="normální 10" xfId="2"/>
    <cellStyle name="Normální 10 10" xfId="5966"/>
    <cellStyle name="normální 10 2" xfId="5967"/>
    <cellStyle name="normální 10 3" xfId="5968"/>
    <cellStyle name="normální 10 4" xfId="5969"/>
    <cellStyle name="normální 10 5" xfId="5970"/>
    <cellStyle name="normální 10 6" xfId="5971"/>
    <cellStyle name="normální 10 7" xfId="5972"/>
    <cellStyle name="Normální 10 8" xfId="5973"/>
    <cellStyle name="Normální 10 9" xfId="5974"/>
    <cellStyle name="normální 11" xfId="5975"/>
    <cellStyle name="normální 11 2" xfId="5976"/>
    <cellStyle name="normální 11 3" xfId="5977"/>
    <cellStyle name="normální 11 4" xfId="5978"/>
    <cellStyle name="normální 11 5" xfId="5979"/>
    <cellStyle name="normální 11 6" xfId="5980"/>
    <cellStyle name="normální 11 7" xfId="5981"/>
    <cellStyle name="normální 12" xfId="5982"/>
    <cellStyle name="normální 12 2" xfId="5983"/>
    <cellStyle name="normální 12 3" xfId="5984"/>
    <cellStyle name="normální 12 4" xfId="5985"/>
    <cellStyle name="normální 12 5" xfId="5986"/>
    <cellStyle name="normální 12 6" xfId="5987"/>
    <cellStyle name="normální 12 7" xfId="5988"/>
    <cellStyle name="normální 12 8" xfId="5989"/>
    <cellStyle name="normální 12 8 2" xfId="5990"/>
    <cellStyle name="normální 13" xfId="5991"/>
    <cellStyle name="normální 13 2" xfId="5992"/>
    <cellStyle name="normální 13 3" xfId="5993"/>
    <cellStyle name="normální 13 4" xfId="5994"/>
    <cellStyle name="normální 13 5" xfId="5995"/>
    <cellStyle name="normální 13 6" xfId="5996"/>
    <cellStyle name="normální 13 7" xfId="5997"/>
    <cellStyle name="normální 14" xfId="5998"/>
    <cellStyle name="normální 14 2" xfId="5999"/>
    <cellStyle name="normální 14 3" xfId="6000"/>
    <cellStyle name="normální 14 4" xfId="6001"/>
    <cellStyle name="normální 14 5" xfId="6002"/>
    <cellStyle name="normální 14 6" xfId="6003"/>
    <cellStyle name="normální 14 7" xfId="6004"/>
    <cellStyle name="normální 15" xfId="6005"/>
    <cellStyle name="normální 16" xfId="6006"/>
    <cellStyle name="normální 16 2" xfId="6007"/>
    <cellStyle name="normální 17" xfId="6008"/>
    <cellStyle name="normální 17 2" xfId="6009"/>
    <cellStyle name="Normální 17 3" xfId="4"/>
    <cellStyle name="Normální 17 3 2" xfId="6010"/>
    <cellStyle name="normální 18" xfId="6011"/>
    <cellStyle name="normální 18 2" xfId="6012"/>
    <cellStyle name="normální 19" xfId="6013"/>
    <cellStyle name="normální 2" xfId="8"/>
    <cellStyle name="Normální 2 10" xfId="6014"/>
    <cellStyle name="Normální 2 10 2" xfId="6015"/>
    <cellStyle name="normální 2 2" xfId="6016"/>
    <cellStyle name="normální 2 2 2" xfId="6017"/>
    <cellStyle name="normální 2 2 2 2" xfId="6018"/>
    <cellStyle name="normální 2 2 2 3" xfId="6019"/>
    <cellStyle name="normální 2 2 2 3 2" xfId="6020"/>
    <cellStyle name="normální 2 2 2 3 2 2" xfId="6021"/>
    <cellStyle name="normální 2 2 2 3 3" xfId="6022"/>
    <cellStyle name="normální 2 2 2 4" xfId="6023"/>
    <cellStyle name="normální 2 2 2 4 2" xfId="6024"/>
    <cellStyle name="normální 2 2 2 5" xfId="6025"/>
    <cellStyle name="normální 2 2 3" xfId="6026"/>
    <cellStyle name="normální 2 2 3 2" xfId="6027"/>
    <cellStyle name="normální 2 2 3 3" xfId="6028"/>
    <cellStyle name="normální 2 2 3 3 2" xfId="6029"/>
    <cellStyle name="normální 2 2 3 3 2 2" xfId="6030"/>
    <cellStyle name="normální 2 2 3 3 3" xfId="6031"/>
    <cellStyle name="normální 2 2 3 4" xfId="6032"/>
    <cellStyle name="normální 2 2 3 4 2" xfId="6033"/>
    <cellStyle name="normální 2 2 3 5" xfId="6034"/>
    <cellStyle name="normální 2 2 4" xfId="6035"/>
    <cellStyle name="normální 2 2 4 2" xfId="6036"/>
    <cellStyle name="normální 2 2 4 3" xfId="6037"/>
    <cellStyle name="normální 2 2 4 3 2" xfId="6038"/>
    <cellStyle name="normální 2 2 4 3 2 2" xfId="6039"/>
    <cellStyle name="normální 2 2 4 3 3" xfId="6040"/>
    <cellStyle name="normální 2 2 4 4" xfId="6041"/>
    <cellStyle name="normální 2 2 4 4 2" xfId="6042"/>
    <cellStyle name="normální 2 2 4 5" xfId="6043"/>
    <cellStyle name="normální 2 2 5" xfId="6044"/>
    <cellStyle name="normální 2 2 5 2" xfId="6045"/>
    <cellStyle name="normální 2 2 5 3" xfId="6046"/>
    <cellStyle name="normální 2 2 5 3 2" xfId="6047"/>
    <cellStyle name="normální 2 2 5 3 2 2" xfId="6048"/>
    <cellStyle name="normální 2 2 5 3 3" xfId="6049"/>
    <cellStyle name="normální 2 2 5 4" xfId="6050"/>
    <cellStyle name="normální 2 2 5 4 2" xfId="6051"/>
    <cellStyle name="normální 2 2 5 5" xfId="6052"/>
    <cellStyle name="normální 2 2 6" xfId="6053"/>
    <cellStyle name="normální 2 2 7" xfId="6054"/>
    <cellStyle name="normální 2 3" xfId="6055"/>
    <cellStyle name="normální 2 4" xfId="6056"/>
    <cellStyle name="normální 2 5" xfId="6057"/>
    <cellStyle name="normální 2 6" xfId="6058"/>
    <cellStyle name="Normální 2 7" xfId="6059"/>
    <cellStyle name="Normální 2 7 2" xfId="6060"/>
    <cellStyle name="Normální 2 8" xfId="6061"/>
    <cellStyle name="Normální 2 8 2" xfId="6062"/>
    <cellStyle name="Normální 2 9" xfId="6063"/>
    <cellStyle name="Normální 2 9 2" xfId="6064"/>
    <cellStyle name="normální 2_004_Vykaz_vymer_ZTI" xfId="6065"/>
    <cellStyle name="normální 20" xfId="6066"/>
    <cellStyle name="normální 21" xfId="6067"/>
    <cellStyle name="normální 22" xfId="6068"/>
    <cellStyle name="normální 22 2" xfId="6069"/>
    <cellStyle name="normální 23" xfId="6070"/>
    <cellStyle name="normální 23 2" xfId="6071"/>
    <cellStyle name="normální 23 2 2" xfId="6072"/>
    <cellStyle name="normální 24" xfId="6073"/>
    <cellStyle name="normální 24 2" xfId="6074"/>
    <cellStyle name="normální 25" xfId="6075"/>
    <cellStyle name="normální 25 2" xfId="6076"/>
    <cellStyle name="normální 26" xfId="6077"/>
    <cellStyle name="normální 26 2" xfId="6078"/>
    <cellStyle name="normální 27" xfId="6079"/>
    <cellStyle name="normální 27 2" xfId="6080"/>
    <cellStyle name="Normální 28" xfId="6081"/>
    <cellStyle name="Normální 29" xfId="6082"/>
    <cellStyle name="normální 3" xfId="5"/>
    <cellStyle name="normální 3 2" xfId="6083"/>
    <cellStyle name="normální 3 2 2" xfId="6084"/>
    <cellStyle name="normální 3 3" xfId="6085"/>
    <cellStyle name="normální 3 4" xfId="6086"/>
    <cellStyle name="normální 3 5" xfId="6087"/>
    <cellStyle name="normální 3 6" xfId="6088"/>
    <cellStyle name="normální 3 7" xfId="6089"/>
    <cellStyle name="normální 3_01-DSP-10.20.30-001-MAR-vv" xfId="6090"/>
    <cellStyle name="Normální 30" xfId="6091"/>
    <cellStyle name="Normální 31" xfId="6092"/>
    <cellStyle name="normální 32" xfId="9"/>
    <cellStyle name="normální 33" xfId="3"/>
    <cellStyle name="normální 33 2" xfId="6093"/>
    <cellStyle name="normální 34" xfId="10"/>
    <cellStyle name="normální 35" xfId="6094"/>
    <cellStyle name="normální 36" xfId="6095"/>
    <cellStyle name="normální 37" xfId="6096"/>
    <cellStyle name="normální 38" xfId="6097"/>
    <cellStyle name="normální 39" xfId="6098"/>
    <cellStyle name="normální 4" xfId="6099"/>
    <cellStyle name="normální 4 2" xfId="6100"/>
    <cellStyle name="normální 4 3" xfId="6101"/>
    <cellStyle name="normální 4 4" xfId="6102"/>
    <cellStyle name="normální 4 5" xfId="6103"/>
    <cellStyle name="normální 4 6" xfId="6104"/>
    <cellStyle name="normální 4 7" xfId="6105"/>
    <cellStyle name="normální 40" xfId="6106"/>
    <cellStyle name="normální 41" xfId="6107"/>
    <cellStyle name="normální 42" xfId="6108"/>
    <cellStyle name="normální 43" xfId="6109"/>
    <cellStyle name="normální 44" xfId="6110"/>
    <cellStyle name="normální 44 2" xfId="6111"/>
    <cellStyle name="normální 45" xfId="6112"/>
    <cellStyle name="normální 46" xfId="6113"/>
    <cellStyle name="normální 46 2" xfId="6114"/>
    <cellStyle name="normální 47" xfId="6115"/>
    <cellStyle name="normální 47 2" xfId="6116"/>
    <cellStyle name="normální 48" xfId="6117"/>
    <cellStyle name="normální 48 2" xfId="6118"/>
    <cellStyle name="normální 49" xfId="6119"/>
    <cellStyle name="normální 5" xfId="6120"/>
    <cellStyle name="normální 5 2" xfId="6121"/>
    <cellStyle name="normální 5 3" xfId="6122"/>
    <cellStyle name="normální 5 4" xfId="6123"/>
    <cellStyle name="normální 5 5" xfId="6124"/>
    <cellStyle name="normální 5 6" xfId="6125"/>
    <cellStyle name="normální 5 7" xfId="6126"/>
    <cellStyle name="normální 50" xfId="6127"/>
    <cellStyle name="normální 50 2" xfId="6128"/>
    <cellStyle name="normální 51" xfId="6129"/>
    <cellStyle name="normální 51 2" xfId="6130"/>
    <cellStyle name="normální 52" xfId="6131"/>
    <cellStyle name="normální 53" xfId="6132"/>
    <cellStyle name="normální 53 2" xfId="6133"/>
    <cellStyle name="normální 54" xfId="6134"/>
    <cellStyle name="normální 54 2" xfId="6135"/>
    <cellStyle name="normální 55" xfId="6136"/>
    <cellStyle name="normální 56" xfId="6137"/>
    <cellStyle name="normální 57" xfId="6138"/>
    <cellStyle name="normální 57 2" xfId="6139"/>
    <cellStyle name="normální 58" xfId="6140"/>
    <cellStyle name="normální 58 2" xfId="6141"/>
    <cellStyle name="normální 59" xfId="6142"/>
    <cellStyle name="normální 6" xfId="6143"/>
    <cellStyle name="normální 6 2" xfId="6144"/>
    <cellStyle name="normální 6 3" xfId="6145"/>
    <cellStyle name="normální 6 4" xfId="6146"/>
    <cellStyle name="normální 6 5" xfId="6147"/>
    <cellStyle name="normální 6 6" xfId="6148"/>
    <cellStyle name="normální 6 7" xfId="6149"/>
    <cellStyle name="normální 6 8" xfId="6150"/>
    <cellStyle name="normální 6 8 2" xfId="6151"/>
    <cellStyle name="normální 6 8 2 2" xfId="6152"/>
    <cellStyle name="normální 6 8 3" xfId="6153"/>
    <cellStyle name="Normální 60" xfId="6154"/>
    <cellStyle name="Normální 60 2" xfId="6155"/>
    <cellStyle name="normální 61" xfId="6156"/>
    <cellStyle name="Normální 62" xfId="6157"/>
    <cellStyle name="Normální 62 2" xfId="6158"/>
    <cellStyle name="Normální 63" xfId="11"/>
    <cellStyle name="Normální 63 2" xfId="6159"/>
    <cellStyle name="normální 64" xfId="6160"/>
    <cellStyle name="normální 65" xfId="6161"/>
    <cellStyle name="normální 65 2" xfId="6162"/>
    <cellStyle name="normální 66" xfId="6163"/>
    <cellStyle name="normální 66 2" xfId="6164"/>
    <cellStyle name="normální 67" xfId="6165"/>
    <cellStyle name="normální 68" xfId="6166"/>
    <cellStyle name="normální 69" xfId="6167"/>
    <cellStyle name="normální 7" xfId="6168"/>
    <cellStyle name="normální 7 2" xfId="6169"/>
    <cellStyle name="normální 7 3" xfId="6170"/>
    <cellStyle name="normální 7 4" xfId="6171"/>
    <cellStyle name="normální 7 5" xfId="6172"/>
    <cellStyle name="normální 7 6" xfId="6173"/>
    <cellStyle name="normální 7 7" xfId="6174"/>
    <cellStyle name="normální 70" xfId="6175"/>
    <cellStyle name="normální 71" xfId="6176"/>
    <cellStyle name="normální 71 2" xfId="6177"/>
    <cellStyle name="normální 72" xfId="6178"/>
    <cellStyle name="normální 72 2" xfId="6179"/>
    <cellStyle name="normální 73" xfId="6180"/>
    <cellStyle name="normální 73 2" xfId="6181"/>
    <cellStyle name="normální 74" xfId="6182"/>
    <cellStyle name="normální 75" xfId="6183"/>
    <cellStyle name="normální 8" xfId="6184"/>
    <cellStyle name="normální 8 2" xfId="6185"/>
    <cellStyle name="normální 8 3" xfId="6186"/>
    <cellStyle name="normální 8 4" xfId="6187"/>
    <cellStyle name="normální 8 5" xfId="6188"/>
    <cellStyle name="normální 8 6" xfId="6189"/>
    <cellStyle name="normální 8 7" xfId="6190"/>
    <cellStyle name="normální 9" xfId="6191"/>
    <cellStyle name="normální 9 2" xfId="6192"/>
    <cellStyle name="normální 9 3" xfId="6193"/>
    <cellStyle name="normální 9 4" xfId="6194"/>
    <cellStyle name="normální 9 5" xfId="6195"/>
    <cellStyle name="normální 9 6" xfId="6196"/>
    <cellStyle name="normální 9 7" xfId="6197"/>
    <cellStyle name="normální_komunikace a terénní úpravy" xfId="6"/>
    <cellStyle name="normální_slaboproud" xfId="7"/>
    <cellStyle name="Normalny_laroux" xfId="6198"/>
    <cellStyle name="Note" xfId="6199"/>
    <cellStyle name="Output" xfId="6200"/>
    <cellStyle name="Output 10" xfId="6201"/>
    <cellStyle name="Output 10 2" xfId="6202"/>
    <cellStyle name="Output 10 2 2" xfId="6203"/>
    <cellStyle name="Output 10 2 3" xfId="6204"/>
    <cellStyle name="Output 10 2 4" xfId="6205"/>
    <cellStyle name="Output 10 3" xfId="6206"/>
    <cellStyle name="Output 10 3 2" xfId="6207"/>
    <cellStyle name="Output 10 3 3" xfId="6208"/>
    <cellStyle name="Output 10 3 4" xfId="6209"/>
    <cellStyle name="Output 10 4" xfId="6210"/>
    <cellStyle name="Output 10 5" xfId="6211"/>
    <cellStyle name="Output 10 6" xfId="6212"/>
    <cellStyle name="Output 11" xfId="6213"/>
    <cellStyle name="Output 11 2" xfId="6214"/>
    <cellStyle name="Output 11 3" xfId="6215"/>
    <cellStyle name="Output 11 4" xfId="6216"/>
    <cellStyle name="Output 12" xfId="6217"/>
    <cellStyle name="Output 12 2" xfId="6218"/>
    <cellStyle name="Output 12 3" xfId="6219"/>
    <cellStyle name="Output 12 4" xfId="6220"/>
    <cellStyle name="Output 13" xfId="6221"/>
    <cellStyle name="Output 14" xfId="6222"/>
    <cellStyle name="Output 15" xfId="6223"/>
    <cellStyle name="Output 2" xfId="6224"/>
    <cellStyle name="Output 2 10" xfId="6225"/>
    <cellStyle name="Output 2 2" xfId="6226"/>
    <cellStyle name="Output 2 2 2" xfId="6227"/>
    <cellStyle name="Output 2 2 2 2" xfId="6228"/>
    <cellStyle name="Output 2 2 2 2 2" xfId="6229"/>
    <cellStyle name="Output 2 2 2 2 2 2" xfId="6230"/>
    <cellStyle name="Output 2 2 2 2 2 3" xfId="6231"/>
    <cellStyle name="Output 2 2 2 2 2 4" xfId="6232"/>
    <cellStyle name="Output 2 2 2 2 3" xfId="6233"/>
    <cellStyle name="Output 2 2 2 2 3 2" xfId="6234"/>
    <cellStyle name="Output 2 2 2 2 3 3" xfId="6235"/>
    <cellStyle name="Output 2 2 2 2 3 4" xfId="6236"/>
    <cellStyle name="Output 2 2 2 2 4" xfId="6237"/>
    <cellStyle name="Output 2 2 2 2 5" xfId="6238"/>
    <cellStyle name="Output 2 2 2 2 6" xfId="6239"/>
    <cellStyle name="Output 2 2 2 3" xfId="6240"/>
    <cellStyle name="Output 2 2 2 3 2" xfId="6241"/>
    <cellStyle name="Output 2 2 2 3 2 2" xfId="6242"/>
    <cellStyle name="Output 2 2 2 3 2 3" xfId="6243"/>
    <cellStyle name="Output 2 2 2 3 2 4" xfId="6244"/>
    <cellStyle name="Output 2 2 2 3 3" xfId="6245"/>
    <cellStyle name="Output 2 2 2 3 3 2" xfId="6246"/>
    <cellStyle name="Output 2 2 2 3 3 3" xfId="6247"/>
    <cellStyle name="Output 2 2 2 3 3 4" xfId="6248"/>
    <cellStyle name="Output 2 2 2 3 4" xfId="6249"/>
    <cellStyle name="Output 2 2 2 3 5" xfId="6250"/>
    <cellStyle name="Output 2 2 2 3 6" xfId="6251"/>
    <cellStyle name="Output 2 2 2 4" xfId="6252"/>
    <cellStyle name="Output 2 2 2 4 2" xfId="6253"/>
    <cellStyle name="Output 2 2 2 4 3" xfId="6254"/>
    <cellStyle name="Output 2 2 2 4 4" xfId="6255"/>
    <cellStyle name="Output 2 2 2 5" xfId="6256"/>
    <cellStyle name="Output 2 2 2 5 2" xfId="6257"/>
    <cellStyle name="Output 2 2 2 5 3" xfId="6258"/>
    <cellStyle name="Output 2 2 2 5 4" xfId="6259"/>
    <cellStyle name="Output 2 2 2 6" xfId="6260"/>
    <cellStyle name="Output 2 2 2 7" xfId="6261"/>
    <cellStyle name="Output 2 2 2 8" xfId="6262"/>
    <cellStyle name="Output 2 2 3" xfId="6263"/>
    <cellStyle name="Output 2 2 3 2" xfId="6264"/>
    <cellStyle name="Output 2 2 3 2 2" xfId="6265"/>
    <cellStyle name="Output 2 2 3 2 3" xfId="6266"/>
    <cellStyle name="Output 2 2 3 2 4" xfId="6267"/>
    <cellStyle name="Output 2 2 3 3" xfId="6268"/>
    <cellStyle name="Output 2 2 3 3 2" xfId="6269"/>
    <cellStyle name="Output 2 2 3 3 3" xfId="6270"/>
    <cellStyle name="Output 2 2 3 3 4" xfId="6271"/>
    <cellStyle name="Output 2 2 3 4" xfId="6272"/>
    <cellStyle name="Output 2 2 3 5" xfId="6273"/>
    <cellStyle name="Output 2 2 3 6" xfId="6274"/>
    <cellStyle name="Output 2 2 4" xfId="6275"/>
    <cellStyle name="Output 2 2 4 2" xfId="6276"/>
    <cellStyle name="Output 2 2 4 2 2" xfId="6277"/>
    <cellStyle name="Output 2 2 4 2 3" xfId="6278"/>
    <cellStyle name="Output 2 2 4 2 4" xfId="6279"/>
    <cellStyle name="Output 2 2 4 3" xfId="6280"/>
    <cellStyle name="Output 2 2 4 3 2" xfId="6281"/>
    <cellStyle name="Output 2 2 4 3 3" xfId="6282"/>
    <cellStyle name="Output 2 2 4 3 4" xfId="6283"/>
    <cellStyle name="Output 2 2 4 4" xfId="6284"/>
    <cellStyle name="Output 2 2 4 5" xfId="6285"/>
    <cellStyle name="Output 2 2 4 6" xfId="6286"/>
    <cellStyle name="Output 2 2 5" xfId="6287"/>
    <cellStyle name="Output 2 2 5 2" xfId="6288"/>
    <cellStyle name="Output 2 2 5 3" xfId="6289"/>
    <cellStyle name="Output 2 2 5 4" xfId="6290"/>
    <cellStyle name="Output 2 2 6" xfId="6291"/>
    <cellStyle name="Output 2 2 6 2" xfId="6292"/>
    <cellStyle name="Output 2 2 6 3" xfId="6293"/>
    <cellStyle name="Output 2 2 6 4" xfId="6294"/>
    <cellStyle name="Output 2 2 7" xfId="6295"/>
    <cellStyle name="Output 2 2 8" xfId="6296"/>
    <cellStyle name="Output 2 2 9" xfId="6297"/>
    <cellStyle name="Output 2 3" xfId="6298"/>
    <cellStyle name="Output 2 3 2" xfId="6299"/>
    <cellStyle name="Output 2 3 2 2" xfId="6300"/>
    <cellStyle name="Output 2 3 2 2 2" xfId="6301"/>
    <cellStyle name="Output 2 3 2 2 3" xfId="6302"/>
    <cellStyle name="Output 2 3 2 2 4" xfId="6303"/>
    <cellStyle name="Output 2 3 2 3" xfId="6304"/>
    <cellStyle name="Output 2 3 2 3 2" xfId="6305"/>
    <cellStyle name="Output 2 3 2 3 3" xfId="6306"/>
    <cellStyle name="Output 2 3 2 3 4" xfId="6307"/>
    <cellStyle name="Output 2 3 2 4" xfId="6308"/>
    <cellStyle name="Output 2 3 2 5" xfId="6309"/>
    <cellStyle name="Output 2 3 2 6" xfId="6310"/>
    <cellStyle name="Output 2 3 3" xfId="6311"/>
    <cellStyle name="Output 2 3 3 2" xfId="6312"/>
    <cellStyle name="Output 2 3 3 2 2" xfId="6313"/>
    <cellStyle name="Output 2 3 3 2 3" xfId="6314"/>
    <cellStyle name="Output 2 3 3 2 4" xfId="6315"/>
    <cellStyle name="Output 2 3 3 3" xfId="6316"/>
    <cellStyle name="Output 2 3 3 3 2" xfId="6317"/>
    <cellStyle name="Output 2 3 3 3 3" xfId="6318"/>
    <cellStyle name="Output 2 3 3 3 4" xfId="6319"/>
    <cellStyle name="Output 2 3 3 4" xfId="6320"/>
    <cellStyle name="Output 2 3 3 5" xfId="6321"/>
    <cellStyle name="Output 2 3 3 6" xfId="6322"/>
    <cellStyle name="Output 2 3 4" xfId="6323"/>
    <cellStyle name="Output 2 3 4 2" xfId="6324"/>
    <cellStyle name="Output 2 3 4 3" xfId="6325"/>
    <cellStyle name="Output 2 3 4 4" xfId="6326"/>
    <cellStyle name="Output 2 3 5" xfId="6327"/>
    <cellStyle name="Output 2 3 5 2" xfId="6328"/>
    <cellStyle name="Output 2 3 5 3" xfId="6329"/>
    <cellStyle name="Output 2 3 5 4" xfId="6330"/>
    <cellStyle name="Output 2 3 6" xfId="6331"/>
    <cellStyle name="Output 2 3 7" xfId="6332"/>
    <cellStyle name="Output 2 3 8" xfId="6333"/>
    <cellStyle name="Output 2 4" xfId="6334"/>
    <cellStyle name="Output 2 4 2" xfId="6335"/>
    <cellStyle name="Output 2 4 2 2" xfId="6336"/>
    <cellStyle name="Output 2 4 2 3" xfId="6337"/>
    <cellStyle name="Output 2 4 2 4" xfId="6338"/>
    <cellStyle name="Output 2 4 3" xfId="6339"/>
    <cellStyle name="Output 2 4 3 2" xfId="6340"/>
    <cellStyle name="Output 2 4 3 3" xfId="6341"/>
    <cellStyle name="Output 2 4 3 4" xfId="6342"/>
    <cellStyle name="Output 2 4 4" xfId="6343"/>
    <cellStyle name="Output 2 4 5" xfId="6344"/>
    <cellStyle name="Output 2 4 6" xfId="6345"/>
    <cellStyle name="Output 2 5" xfId="6346"/>
    <cellStyle name="Output 2 5 2" xfId="6347"/>
    <cellStyle name="Output 2 5 2 2" xfId="6348"/>
    <cellStyle name="Output 2 5 2 3" xfId="6349"/>
    <cellStyle name="Output 2 5 2 4" xfId="6350"/>
    <cellStyle name="Output 2 5 3" xfId="6351"/>
    <cellStyle name="Output 2 5 3 2" xfId="6352"/>
    <cellStyle name="Output 2 5 3 3" xfId="6353"/>
    <cellStyle name="Output 2 5 3 4" xfId="6354"/>
    <cellStyle name="Output 2 5 4" xfId="6355"/>
    <cellStyle name="Output 2 5 5" xfId="6356"/>
    <cellStyle name="Output 2 5 6" xfId="6357"/>
    <cellStyle name="Output 2 6" xfId="6358"/>
    <cellStyle name="Output 2 6 2" xfId="6359"/>
    <cellStyle name="Output 2 6 3" xfId="6360"/>
    <cellStyle name="Output 2 6 4" xfId="6361"/>
    <cellStyle name="Output 2 7" xfId="6362"/>
    <cellStyle name="Output 2 7 2" xfId="6363"/>
    <cellStyle name="Output 2 7 3" xfId="6364"/>
    <cellStyle name="Output 2 7 4" xfId="6365"/>
    <cellStyle name="Output 2 8" xfId="6366"/>
    <cellStyle name="Output 2 9" xfId="6367"/>
    <cellStyle name="Output 3" xfId="6368"/>
    <cellStyle name="Output 3 10" xfId="6369"/>
    <cellStyle name="Output 3 2" xfId="6370"/>
    <cellStyle name="Output 3 2 2" xfId="6371"/>
    <cellStyle name="Output 3 2 2 2" xfId="6372"/>
    <cellStyle name="Output 3 2 2 2 2" xfId="6373"/>
    <cellStyle name="Output 3 2 2 2 2 2" xfId="6374"/>
    <cellStyle name="Output 3 2 2 2 2 3" xfId="6375"/>
    <cellStyle name="Output 3 2 2 2 2 4" xfId="6376"/>
    <cellStyle name="Output 3 2 2 2 3" xfId="6377"/>
    <cellStyle name="Output 3 2 2 2 3 2" xfId="6378"/>
    <cellStyle name="Output 3 2 2 2 3 3" xfId="6379"/>
    <cellStyle name="Output 3 2 2 2 3 4" xfId="6380"/>
    <cellStyle name="Output 3 2 2 2 4" xfId="6381"/>
    <cellStyle name="Output 3 2 2 2 5" xfId="6382"/>
    <cellStyle name="Output 3 2 2 2 6" xfId="6383"/>
    <cellStyle name="Output 3 2 2 3" xfId="6384"/>
    <cellStyle name="Output 3 2 2 3 2" xfId="6385"/>
    <cellStyle name="Output 3 2 2 3 2 2" xfId="6386"/>
    <cellStyle name="Output 3 2 2 3 2 3" xfId="6387"/>
    <cellStyle name="Output 3 2 2 3 2 4" xfId="6388"/>
    <cellStyle name="Output 3 2 2 3 3" xfId="6389"/>
    <cellStyle name="Output 3 2 2 3 3 2" xfId="6390"/>
    <cellStyle name="Output 3 2 2 3 3 3" xfId="6391"/>
    <cellStyle name="Output 3 2 2 3 3 4" xfId="6392"/>
    <cellStyle name="Output 3 2 2 3 4" xfId="6393"/>
    <cellStyle name="Output 3 2 2 3 5" xfId="6394"/>
    <cellStyle name="Output 3 2 2 3 6" xfId="6395"/>
    <cellStyle name="Output 3 2 2 4" xfId="6396"/>
    <cellStyle name="Output 3 2 2 4 2" xfId="6397"/>
    <cellStyle name="Output 3 2 2 4 3" xfId="6398"/>
    <cellStyle name="Output 3 2 2 4 4" xfId="6399"/>
    <cellStyle name="Output 3 2 2 5" xfId="6400"/>
    <cellStyle name="Output 3 2 2 5 2" xfId="6401"/>
    <cellStyle name="Output 3 2 2 5 3" xfId="6402"/>
    <cellStyle name="Output 3 2 2 5 4" xfId="6403"/>
    <cellStyle name="Output 3 2 2 6" xfId="6404"/>
    <cellStyle name="Output 3 2 2 7" xfId="6405"/>
    <cellStyle name="Output 3 2 2 8" xfId="6406"/>
    <cellStyle name="Output 3 2 3" xfId="6407"/>
    <cellStyle name="Output 3 2 3 2" xfId="6408"/>
    <cellStyle name="Output 3 2 3 2 2" xfId="6409"/>
    <cellStyle name="Output 3 2 3 2 3" xfId="6410"/>
    <cellStyle name="Output 3 2 3 2 4" xfId="6411"/>
    <cellStyle name="Output 3 2 3 3" xfId="6412"/>
    <cellStyle name="Output 3 2 3 3 2" xfId="6413"/>
    <cellStyle name="Output 3 2 3 3 3" xfId="6414"/>
    <cellStyle name="Output 3 2 3 3 4" xfId="6415"/>
    <cellStyle name="Output 3 2 3 4" xfId="6416"/>
    <cellStyle name="Output 3 2 3 5" xfId="6417"/>
    <cellStyle name="Output 3 2 3 6" xfId="6418"/>
    <cellStyle name="Output 3 2 4" xfId="6419"/>
    <cellStyle name="Output 3 2 4 2" xfId="6420"/>
    <cellStyle name="Output 3 2 4 2 2" xfId="6421"/>
    <cellStyle name="Output 3 2 4 2 3" xfId="6422"/>
    <cellStyle name="Output 3 2 4 2 4" xfId="6423"/>
    <cellStyle name="Output 3 2 4 3" xfId="6424"/>
    <cellStyle name="Output 3 2 4 3 2" xfId="6425"/>
    <cellStyle name="Output 3 2 4 3 3" xfId="6426"/>
    <cellStyle name="Output 3 2 4 3 4" xfId="6427"/>
    <cellStyle name="Output 3 2 4 4" xfId="6428"/>
    <cellStyle name="Output 3 2 4 5" xfId="6429"/>
    <cellStyle name="Output 3 2 4 6" xfId="6430"/>
    <cellStyle name="Output 3 2 5" xfId="6431"/>
    <cellStyle name="Output 3 2 5 2" xfId="6432"/>
    <cellStyle name="Output 3 2 5 3" xfId="6433"/>
    <cellStyle name="Output 3 2 5 4" xfId="6434"/>
    <cellStyle name="Output 3 2 6" xfId="6435"/>
    <cellStyle name="Output 3 2 6 2" xfId="6436"/>
    <cellStyle name="Output 3 2 6 3" xfId="6437"/>
    <cellStyle name="Output 3 2 6 4" xfId="6438"/>
    <cellStyle name="Output 3 2 7" xfId="6439"/>
    <cellStyle name="Output 3 2 8" xfId="6440"/>
    <cellStyle name="Output 3 2 9" xfId="6441"/>
    <cellStyle name="Output 3 3" xfId="6442"/>
    <cellStyle name="Output 3 3 2" xfId="6443"/>
    <cellStyle name="Output 3 3 2 2" xfId="6444"/>
    <cellStyle name="Output 3 3 2 2 2" xfId="6445"/>
    <cellStyle name="Output 3 3 2 2 3" xfId="6446"/>
    <cellStyle name="Output 3 3 2 2 4" xfId="6447"/>
    <cellStyle name="Output 3 3 2 3" xfId="6448"/>
    <cellStyle name="Output 3 3 2 3 2" xfId="6449"/>
    <cellStyle name="Output 3 3 2 3 3" xfId="6450"/>
    <cellStyle name="Output 3 3 2 3 4" xfId="6451"/>
    <cellStyle name="Output 3 3 2 4" xfId="6452"/>
    <cellStyle name="Output 3 3 2 5" xfId="6453"/>
    <cellStyle name="Output 3 3 2 6" xfId="6454"/>
    <cellStyle name="Output 3 3 3" xfId="6455"/>
    <cellStyle name="Output 3 3 3 2" xfId="6456"/>
    <cellStyle name="Output 3 3 3 2 2" xfId="6457"/>
    <cellStyle name="Output 3 3 3 2 3" xfId="6458"/>
    <cellStyle name="Output 3 3 3 2 4" xfId="6459"/>
    <cellStyle name="Output 3 3 3 3" xfId="6460"/>
    <cellStyle name="Output 3 3 3 3 2" xfId="6461"/>
    <cellStyle name="Output 3 3 3 3 3" xfId="6462"/>
    <cellStyle name="Output 3 3 3 3 4" xfId="6463"/>
    <cellStyle name="Output 3 3 3 4" xfId="6464"/>
    <cellStyle name="Output 3 3 3 5" xfId="6465"/>
    <cellStyle name="Output 3 3 3 6" xfId="6466"/>
    <cellStyle name="Output 3 3 4" xfId="6467"/>
    <cellStyle name="Output 3 3 4 2" xfId="6468"/>
    <cellStyle name="Output 3 3 4 3" xfId="6469"/>
    <cellStyle name="Output 3 3 4 4" xfId="6470"/>
    <cellStyle name="Output 3 3 5" xfId="6471"/>
    <cellStyle name="Output 3 3 5 2" xfId="6472"/>
    <cellStyle name="Output 3 3 5 3" xfId="6473"/>
    <cellStyle name="Output 3 3 5 4" xfId="6474"/>
    <cellStyle name="Output 3 3 6" xfId="6475"/>
    <cellStyle name="Output 3 3 7" xfId="6476"/>
    <cellStyle name="Output 3 3 8" xfId="6477"/>
    <cellStyle name="Output 3 4" xfId="6478"/>
    <cellStyle name="Output 3 4 2" xfId="6479"/>
    <cellStyle name="Output 3 4 2 2" xfId="6480"/>
    <cellStyle name="Output 3 4 2 3" xfId="6481"/>
    <cellStyle name="Output 3 4 2 4" xfId="6482"/>
    <cellStyle name="Output 3 4 3" xfId="6483"/>
    <cellStyle name="Output 3 4 3 2" xfId="6484"/>
    <cellStyle name="Output 3 4 3 3" xfId="6485"/>
    <cellStyle name="Output 3 4 3 4" xfId="6486"/>
    <cellStyle name="Output 3 4 4" xfId="6487"/>
    <cellStyle name="Output 3 4 5" xfId="6488"/>
    <cellStyle name="Output 3 4 6" xfId="6489"/>
    <cellStyle name="Output 3 5" xfId="6490"/>
    <cellStyle name="Output 3 5 2" xfId="6491"/>
    <cellStyle name="Output 3 5 2 2" xfId="6492"/>
    <cellStyle name="Output 3 5 2 3" xfId="6493"/>
    <cellStyle name="Output 3 5 2 4" xfId="6494"/>
    <cellStyle name="Output 3 5 3" xfId="6495"/>
    <cellStyle name="Output 3 5 3 2" xfId="6496"/>
    <cellStyle name="Output 3 5 3 3" xfId="6497"/>
    <cellStyle name="Output 3 5 3 4" xfId="6498"/>
    <cellStyle name="Output 3 5 4" xfId="6499"/>
    <cellStyle name="Output 3 5 5" xfId="6500"/>
    <cellStyle name="Output 3 5 6" xfId="6501"/>
    <cellStyle name="Output 3 6" xfId="6502"/>
    <cellStyle name="Output 3 6 2" xfId="6503"/>
    <cellStyle name="Output 3 6 3" xfId="6504"/>
    <cellStyle name="Output 3 6 4" xfId="6505"/>
    <cellStyle name="Output 3 7" xfId="6506"/>
    <cellStyle name="Output 3 7 2" xfId="6507"/>
    <cellStyle name="Output 3 7 3" xfId="6508"/>
    <cellStyle name="Output 3 7 4" xfId="6509"/>
    <cellStyle name="Output 3 8" xfId="6510"/>
    <cellStyle name="Output 3 9" xfId="6511"/>
    <cellStyle name="Output 4" xfId="6512"/>
    <cellStyle name="Output 4 10" xfId="6513"/>
    <cellStyle name="Output 4 2" xfId="6514"/>
    <cellStyle name="Output 4 2 2" xfId="6515"/>
    <cellStyle name="Output 4 2 2 2" xfId="6516"/>
    <cellStyle name="Output 4 2 2 2 2" xfId="6517"/>
    <cellStyle name="Output 4 2 2 2 2 2" xfId="6518"/>
    <cellStyle name="Output 4 2 2 2 2 3" xfId="6519"/>
    <cellStyle name="Output 4 2 2 2 2 4" xfId="6520"/>
    <cellStyle name="Output 4 2 2 2 3" xfId="6521"/>
    <cellStyle name="Output 4 2 2 2 3 2" xfId="6522"/>
    <cellStyle name="Output 4 2 2 2 3 3" xfId="6523"/>
    <cellStyle name="Output 4 2 2 2 3 4" xfId="6524"/>
    <cellStyle name="Output 4 2 2 2 4" xfId="6525"/>
    <cellStyle name="Output 4 2 2 2 5" xfId="6526"/>
    <cellStyle name="Output 4 2 2 2 6" xfId="6527"/>
    <cellStyle name="Output 4 2 2 3" xfId="6528"/>
    <cellStyle name="Output 4 2 2 3 2" xfId="6529"/>
    <cellStyle name="Output 4 2 2 3 2 2" xfId="6530"/>
    <cellStyle name="Output 4 2 2 3 2 3" xfId="6531"/>
    <cellStyle name="Output 4 2 2 3 2 4" xfId="6532"/>
    <cellStyle name="Output 4 2 2 3 3" xfId="6533"/>
    <cellStyle name="Output 4 2 2 3 3 2" xfId="6534"/>
    <cellStyle name="Output 4 2 2 3 3 3" xfId="6535"/>
    <cellStyle name="Output 4 2 2 3 3 4" xfId="6536"/>
    <cellStyle name="Output 4 2 2 3 4" xfId="6537"/>
    <cellStyle name="Output 4 2 2 3 5" xfId="6538"/>
    <cellStyle name="Output 4 2 2 3 6" xfId="6539"/>
    <cellStyle name="Output 4 2 2 4" xfId="6540"/>
    <cellStyle name="Output 4 2 2 4 2" xfId="6541"/>
    <cellStyle name="Output 4 2 2 4 3" xfId="6542"/>
    <cellStyle name="Output 4 2 2 4 4" xfId="6543"/>
    <cellStyle name="Output 4 2 2 5" xfId="6544"/>
    <cellStyle name="Output 4 2 2 5 2" xfId="6545"/>
    <cellStyle name="Output 4 2 2 5 3" xfId="6546"/>
    <cellStyle name="Output 4 2 2 5 4" xfId="6547"/>
    <cellStyle name="Output 4 2 2 6" xfId="6548"/>
    <cellStyle name="Output 4 2 2 7" xfId="6549"/>
    <cellStyle name="Output 4 2 2 8" xfId="6550"/>
    <cellStyle name="Output 4 2 3" xfId="6551"/>
    <cellStyle name="Output 4 2 3 2" xfId="6552"/>
    <cellStyle name="Output 4 2 3 2 2" xfId="6553"/>
    <cellStyle name="Output 4 2 3 2 3" xfId="6554"/>
    <cellStyle name="Output 4 2 3 2 4" xfId="6555"/>
    <cellStyle name="Output 4 2 3 3" xfId="6556"/>
    <cellStyle name="Output 4 2 3 3 2" xfId="6557"/>
    <cellStyle name="Output 4 2 3 3 3" xfId="6558"/>
    <cellStyle name="Output 4 2 3 3 4" xfId="6559"/>
    <cellStyle name="Output 4 2 3 4" xfId="6560"/>
    <cellStyle name="Output 4 2 3 5" xfId="6561"/>
    <cellStyle name="Output 4 2 3 6" xfId="6562"/>
    <cellStyle name="Output 4 2 4" xfId="6563"/>
    <cellStyle name="Output 4 2 4 2" xfId="6564"/>
    <cellStyle name="Output 4 2 4 2 2" xfId="6565"/>
    <cellStyle name="Output 4 2 4 2 3" xfId="6566"/>
    <cellStyle name="Output 4 2 4 2 4" xfId="6567"/>
    <cellStyle name="Output 4 2 4 3" xfId="6568"/>
    <cellStyle name="Output 4 2 4 3 2" xfId="6569"/>
    <cellStyle name="Output 4 2 4 3 3" xfId="6570"/>
    <cellStyle name="Output 4 2 4 3 4" xfId="6571"/>
    <cellStyle name="Output 4 2 4 4" xfId="6572"/>
    <cellStyle name="Output 4 2 4 5" xfId="6573"/>
    <cellStyle name="Output 4 2 4 6" xfId="6574"/>
    <cellStyle name="Output 4 2 5" xfId="6575"/>
    <cellStyle name="Output 4 2 5 2" xfId="6576"/>
    <cellStyle name="Output 4 2 5 3" xfId="6577"/>
    <cellStyle name="Output 4 2 5 4" xfId="6578"/>
    <cellStyle name="Output 4 2 6" xfId="6579"/>
    <cellStyle name="Output 4 2 6 2" xfId="6580"/>
    <cellStyle name="Output 4 2 6 3" xfId="6581"/>
    <cellStyle name="Output 4 2 6 4" xfId="6582"/>
    <cellStyle name="Output 4 2 7" xfId="6583"/>
    <cellStyle name="Output 4 2 8" xfId="6584"/>
    <cellStyle name="Output 4 2 9" xfId="6585"/>
    <cellStyle name="Output 4 3" xfId="6586"/>
    <cellStyle name="Output 4 3 2" xfId="6587"/>
    <cellStyle name="Output 4 3 2 2" xfId="6588"/>
    <cellStyle name="Output 4 3 2 2 2" xfId="6589"/>
    <cellStyle name="Output 4 3 2 2 3" xfId="6590"/>
    <cellStyle name="Output 4 3 2 2 4" xfId="6591"/>
    <cellStyle name="Output 4 3 2 3" xfId="6592"/>
    <cellStyle name="Output 4 3 2 3 2" xfId="6593"/>
    <cellStyle name="Output 4 3 2 3 3" xfId="6594"/>
    <cellStyle name="Output 4 3 2 3 4" xfId="6595"/>
    <cellStyle name="Output 4 3 2 4" xfId="6596"/>
    <cellStyle name="Output 4 3 2 5" xfId="6597"/>
    <cellStyle name="Output 4 3 2 6" xfId="6598"/>
    <cellStyle name="Output 4 3 3" xfId="6599"/>
    <cellStyle name="Output 4 3 3 2" xfId="6600"/>
    <cellStyle name="Output 4 3 3 2 2" xfId="6601"/>
    <cellStyle name="Output 4 3 3 2 3" xfId="6602"/>
    <cellStyle name="Output 4 3 3 2 4" xfId="6603"/>
    <cellStyle name="Output 4 3 3 3" xfId="6604"/>
    <cellStyle name="Output 4 3 3 3 2" xfId="6605"/>
    <cellStyle name="Output 4 3 3 3 3" xfId="6606"/>
    <cellStyle name="Output 4 3 3 3 4" xfId="6607"/>
    <cellStyle name="Output 4 3 3 4" xfId="6608"/>
    <cellStyle name="Output 4 3 3 5" xfId="6609"/>
    <cellStyle name="Output 4 3 3 6" xfId="6610"/>
    <cellStyle name="Output 4 3 4" xfId="6611"/>
    <cellStyle name="Output 4 3 4 2" xfId="6612"/>
    <cellStyle name="Output 4 3 4 3" xfId="6613"/>
    <cellStyle name="Output 4 3 4 4" xfId="6614"/>
    <cellStyle name="Output 4 3 5" xfId="6615"/>
    <cellStyle name="Output 4 3 5 2" xfId="6616"/>
    <cellStyle name="Output 4 3 5 3" xfId="6617"/>
    <cellStyle name="Output 4 3 5 4" xfId="6618"/>
    <cellStyle name="Output 4 3 6" xfId="6619"/>
    <cellStyle name="Output 4 3 7" xfId="6620"/>
    <cellStyle name="Output 4 3 8" xfId="6621"/>
    <cellStyle name="Output 4 4" xfId="6622"/>
    <cellStyle name="Output 4 4 2" xfId="6623"/>
    <cellStyle name="Output 4 4 2 2" xfId="6624"/>
    <cellStyle name="Output 4 4 2 3" xfId="6625"/>
    <cellStyle name="Output 4 4 2 4" xfId="6626"/>
    <cellStyle name="Output 4 4 3" xfId="6627"/>
    <cellStyle name="Output 4 4 3 2" xfId="6628"/>
    <cellStyle name="Output 4 4 3 3" xfId="6629"/>
    <cellStyle name="Output 4 4 3 4" xfId="6630"/>
    <cellStyle name="Output 4 4 4" xfId="6631"/>
    <cellStyle name="Output 4 4 5" xfId="6632"/>
    <cellStyle name="Output 4 4 6" xfId="6633"/>
    <cellStyle name="Output 4 5" xfId="6634"/>
    <cellStyle name="Output 4 5 2" xfId="6635"/>
    <cellStyle name="Output 4 5 2 2" xfId="6636"/>
    <cellStyle name="Output 4 5 2 3" xfId="6637"/>
    <cellStyle name="Output 4 5 2 4" xfId="6638"/>
    <cellStyle name="Output 4 5 3" xfId="6639"/>
    <cellStyle name="Output 4 5 3 2" xfId="6640"/>
    <cellStyle name="Output 4 5 3 3" xfId="6641"/>
    <cellStyle name="Output 4 5 3 4" xfId="6642"/>
    <cellStyle name="Output 4 5 4" xfId="6643"/>
    <cellStyle name="Output 4 5 5" xfId="6644"/>
    <cellStyle name="Output 4 5 6" xfId="6645"/>
    <cellStyle name="Output 4 6" xfId="6646"/>
    <cellStyle name="Output 4 6 2" xfId="6647"/>
    <cellStyle name="Output 4 6 3" xfId="6648"/>
    <cellStyle name="Output 4 6 4" xfId="6649"/>
    <cellStyle name="Output 4 7" xfId="6650"/>
    <cellStyle name="Output 4 7 2" xfId="6651"/>
    <cellStyle name="Output 4 7 3" xfId="6652"/>
    <cellStyle name="Output 4 7 4" xfId="6653"/>
    <cellStyle name="Output 4 8" xfId="6654"/>
    <cellStyle name="Output 4 9" xfId="6655"/>
    <cellStyle name="Output 5" xfId="6656"/>
    <cellStyle name="Output 5 10" xfId="6657"/>
    <cellStyle name="Output 5 2" xfId="6658"/>
    <cellStyle name="Output 5 2 2" xfId="6659"/>
    <cellStyle name="Output 5 2 2 2" xfId="6660"/>
    <cellStyle name="Output 5 2 2 2 2" xfId="6661"/>
    <cellStyle name="Output 5 2 2 2 2 2" xfId="6662"/>
    <cellStyle name="Output 5 2 2 2 2 3" xfId="6663"/>
    <cellStyle name="Output 5 2 2 2 2 4" xfId="6664"/>
    <cellStyle name="Output 5 2 2 2 3" xfId="6665"/>
    <cellStyle name="Output 5 2 2 2 3 2" xfId="6666"/>
    <cellStyle name="Output 5 2 2 2 3 3" xfId="6667"/>
    <cellStyle name="Output 5 2 2 2 3 4" xfId="6668"/>
    <cellStyle name="Output 5 2 2 2 4" xfId="6669"/>
    <cellStyle name="Output 5 2 2 2 5" xfId="6670"/>
    <cellStyle name="Output 5 2 2 2 6" xfId="6671"/>
    <cellStyle name="Output 5 2 2 3" xfId="6672"/>
    <cellStyle name="Output 5 2 2 3 2" xfId="6673"/>
    <cellStyle name="Output 5 2 2 3 2 2" xfId="6674"/>
    <cellStyle name="Output 5 2 2 3 2 3" xfId="6675"/>
    <cellStyle name="Output 5 2 2 3 2 4" xfId="6676"/>
    <cellStyle name="Output 5 2 2 3 3" xfId="6677"/>
    <cellStyle name="Output 5 2 2 3 3 2" xfId="6678"/>
    <cellStyle name="Output 5 2 2 3 3 3" xfId="6679"/>
    <cellStyle name="Output 5 2 2 3 3 4" xfId="6680"/>
    <cellStyle name="Output 5 2 2 3 4" xfId="6681"/>
    <cellStyle name="Output 5 2 2 3 5" xfId="6682"/>
    <cellStyle name="Output 5 2 2 3 6" xfId="6683"/>
    <cellStyle name="Output 5 2 2 4" xfId="6684"/>
    <cellStyle name="Output 5 2 2 4 2" xfId="6685"/>
    <cellStyle name="Output 5 2 2 4 3" xfId="6686"/>
    <cellStyle name="Output 5 2 2 4 4" xfId="6687"/>
    <cellStyle name="Output 5 2 2 5" xfId="6688"/>
    <cellStyle name="Output 5 2 2 5 2" xfId="6689"/>
    <cellStyle name="Output 5 2 2 5 3" xfId="6690"/>
    <cellStyle name="Output 5 2 2 5 4" xfId="6691"/>
    <cellStyle name="Output 5 2 2 6" xfId="6692"/>
    <cellStyle name="Output 5 2 2 7" xfId="6693"/>
    <cellStyle name="Output 5 2 2 8" xfId="6694"/>
    <cellStyle name="Output 5 2 3" xfId="6695"/>
    <cellStyle name="Output 5 2 3 2" xfId="6696"/>
    <cellStyle name="Output 5 2 3 2 2" xfId="6697"/>
    <cellStyle name="Output 5 2 3 2 3" xfId="6698"/>
    <cellStyle name="Output 5 2 3 2 4" xfId="6699"/>
    <cellStyle name="Output 5 2 3 3" xfId="6700"/>
    <cellStyle name="Output 5 2 3 3 2" xfId="6701"/>
    <cellStyle name="Output 5 2 3 3 3" xfId="6702"/>
    <cellStyle name="Output 5 2 3 3 4" xfId="6703"/>
    <cellStyle name="Output 5 2 3 4" xfId="6704"/>
    <cellStyle name="Output 5 2 3 5" xfId="6705"/>
    <cellStyle name="Output 5 2 3 6" xfId="6706"/>
    <cellStyle name="Output 5 2 4" xfId="6707"/>
    <cellStyle name="Output 5 2 4 2" xfId="6708"/>
    <cellStyle name="Output 5 2 4 2 2" xfId="6709"/>
    <cellStyle name="Output 5 2 4 2 3" xfId="6710"/>
    <cellStyle name="Output 5 2 4 2 4" xfId="6711"/>
    <cellStyle name="Output 5 2 4 3" xfId="6712"/>
    <cellStyle name="Output 5 2 4 3 2" xfId="6713"/>
    <cellStyle name="Output 5 2 4 3 3" xfId="6714"/>
    <cellStyle name="Output 5 2 4 3 4" xfId="6715"/>
    <cellStyle name="Output 5 2 4 4" xfId="6716"/>
    <cellStyle name="Output 5 2 4 5" xfId="6717"/>
    <cellStyle name="Output 5 2 4 6" xfId="6718"/>
    <cellStyle name="Output 5 2 5" xfId="6719"/>
    <cellStyle name="Output 5 2 5 2" xfId="6720"/>
    <cellStyle name="Output 5 2 5 3" xfId="6721"/>
    <cellStyle name="Output 5 2 5 4" xfId="6722"/>
    <cellStyle name="Output 5 2 6" xfId="6723"/>
    <cellStyle name="Output 5 2 6 2" xfId="6724"/>
    <cellStyle name="Output 5 2 6 3" xfId="6725"/>
    <cellStyle name="Output 5 2 6 4" xfId="6726"/>
    <cellStyle name="Output 5 2 7" xfId="6727"/>
    <cellStyle name="Output 5 2 8" xfId="6728"/>
    <cellStyle name="Output 5 2 9" xfId="6729"/>
    <cellStyle name="Output 5 3" xfId="6730"/>
    <cellStyle name="Output 5 3 2" xfId="6731"/>
    <cellStyle name="Output 5 3 2 2" xfId="6732"/>
    <cellStyle name="Output 5 3 2 2 2" xfId="6733"/>
    <cellStyle name="Output 5 3 2 2 3" xfId="6734"/>
    <cellStyle name="Output 5 3 2 2 4" xfId="6735"/>
    <cellStyle name="Output 5 3 2 3" xfId="6736"/>
    <cellStyle name="Output 5 3 2 3 2" xfId="6737"/>
    <cellStyle name="Output 5 3 2 3 3" xfId="6738"/>
    <cellStyle name="Output 5 3 2 3 4" xfId="6739"/>
    <cellStyle name="Output 5 3 2 4" xfId="6740"/>
    <cellStyle name="Output 5 3 2 5" xfId="6741"/>
    <cellStyle name="Output 5 3 2 6" xfId="6742"/>
    <cellStyle name="Output 5 3 3" xfId="6743"/>
    <cellStyle name="Output 5 3 3 2" xfId="6744"/>
    <cellStyle name="Output 5 3 3 2 2" xfId="6745"/>
    <cellStyle name="Output 5 3 3 2 3" xfId="6746"/>
    <cellStyle name="Output 5 3 3 2 4" xfId="6747"/>
    <cellStyle name="Output 5 3 3 3" xfId="6748"/>
    <cellStyle name="Output 5 3 3 3 2" xfId="6749"/>
    <cellStyle name="Output 5 3 3 3 3" xfId="6750"/>
    <cellStyle name="Output 5 3 3 3 4" xfId="6751"/>
    <cellStyle name="Output 5 3 3 4" xfId="6752"/>
    <cellStyle name="Output 5 3 3 5" xfId="6753"/>
    <cellStyle name="Output 5 3 3 6" xfId="6754"/>
    <cellStyle name="Output 5 3 4" xfId="6755"/>
    <cellStyle name="Output 5 3 4 2" xfId="6756"/>
    <cellStyle name="Output 5 3 4 3" xfId="6757"/>
    <cellStyle name="Output 5 3 4 4" xfId="6758"/>
    <cellStyle name="Output 5 3 5" xfId="6759"/>
    <cellStyle name="Output 5 3 5 2" xfId="6760"/>
    <cellStyle name="Output 5 3 5 3" xfId="6761"/>
    <cellStyle name="Output 5 3 5 4" xfId="6762"/>
    <cellStyle name="Output 5 3 6" xfId="6763"/>
    <cellStyle name="Output 5 3 7" xfId="6764"/>
    <cellStyle name="Output 5 3 8" xfId="6765"/>
    <cellStyle name="Output 5 4" xfId="6766"/>
    <cellStyle name="Output 5 4 2" xfId="6767"/>
    <cellStyle name="Output 5 4 2 2" xfId="6768"/>
    <cellStyle name="Output 5 4 2 3" xfId="6769"/>
    <cellStyle name="Output 5 4 2 4" xfId="6770"/>
    <cellStyle name="Output 5 4 3" xfId="6771"/>
    <cellStyle name="Output 5 4 3 2" xfId="6772"/>
    <cellStyle name="Output 5 4 3 3" xfId="6773"/>
    <cellStyle name="Output 5 4 3 4" xfId="6774"/>
    <cellStyle name="Output 5 4 4" xfId="6775"/>
    <cellStyle name="Output 5 4 5" xfId="6776"/>
    <cellStyle name="Output 5 4 6" xfId="6777"/>
    <cellStyle name="Output 5 5" xfId="6778"/>
    <cellStyle name="Output 5 5 2" xfId="6779"/>
    <cellStyle name="Output 5 5 2 2" xfId="6780"/>
    <cellStyle name="Output 5 5 2 3" xfId="6781"/>
    <cellStyle name="Output 5 5 2 4" xfId="6782"/>
    <cellStyle name="Output 5 5 3" xfId="6783"/>
    <cellStyle name="Output 5 5 3 2" xfId="6784"/>
    <cellStyle name="Output 5 5 3 3" xfId="6785"/>
    <cellStyle name="Output 5 5 3 4" xfId="6786"/>
    <cellStyle name="Output 5 5 4" xfId="6787"/>
    <cellStyle name="Output 5 5 5" xfId="6788"/>
    <cellStyle name="Output 5 5 6" xfId="6789"/>
    <cellStyle name="Output 5 6" xfId="6790"/>
    <cellStyle name="Output 5 6 2" xfId="6791"/>
    <cellStyle name="Output 5 6 3" xfId="6792"/>
    <cellStyle name="Output 5 6 4" xfId="6793"/>
    <cellStyle name="Output 5 7" xfId="6794"/>
    <cellStyle name="Output 5 7 2" xfId="6795"/>
    <cellStyle name="Output 5 7 3" xfId="6796"/>
    <cellStyle name="Output 5 7 4" xfId="6797"/>
    <cellStyle name="Output 5 8" xfId="6798"/>
    <cellStyle name="Output 5 9" xfId="6799"/>
    <cellStyle name="Output 6" xfId="6800"/>
    <cellStyle name="Output 6 10" xfId="6801"/>
    <cellStyle name="Output 6 2" xfId="6802"/>
    <cellStyle name="Output 6 2 2" xfId="6803"/>
    <cellStyle name="Output 6 2 2 2" xfId="6804"/>
    <cellStyle name="Output 6 2 2 2 2" xfId="6805"/>
    <cellStyle name="Output 6 2 2 2 2 2" xfId="6806"/>
    <cellStyle name="Output 6 2 2 2 2 3" xfId="6807"/>
    <cellStyle name="Output 6 2 2 2 2 4" xfId="6808"/>
    <cellStyle name="Output 6 2 2 2 3" xfId="6809"/>
    <cellStyle name="Output 6 2 2 2 3 2" xfId="6810"/>
    <cellStyle name="Output 6 2 2 2 3 3" xfId="6811"/>
    <cellStyle name="Output 6 2 2 2 3 4" xfId="6812"/>
    <cellStyle name="Output 6 2 2 2 4" xfId="6813"/>
    <cellStyle name="Output 6 2 2 2 5" xfId="6814"/>
    <cellStyle name="Output 6 2 2 2 6" xfId="6815"/>
    <cellStyle name="Output 6 2 2 3" xfId="6816"/>
    <cellStyle name="Output 6 2 2 3 2" xfId="6817"/>
    <cellStyle name="Output 6 2 2 3 2 2" xfId="6818"/>
    <cellStyle name="Output 6 2 2 3 2 3" xfId="6819"/>
    <cellStyle name="Output 6 2 2 3 2 4" xfId="6820"/>
    <cellStyle name="Output 6 2 2 3 3" xfId="6821"/>
    <cellStyle name="Output 6 2 2 3 3 2" xfId="6822"/>
    <cellStyle name="Output 6 2 2 3 3 3" xfId="6823"/>
    <cellStyle name="Output 6 2 2 3 3 4" xfId="6824"/>
    <cellStyle name="Output 6 2 2 3 4" xfId="6825"/>
    <cellStyle name="Output 6 2 2 3 5" xfId="6826"/>
    <cellStyle name="Output 6 2 2 3 6" xfId="6827"/>
    <cellStyle name="Output 6 2 2 4" xfId="6828"/>
    <cellStyle name="Output 6 2 2 4 2" xfId="6829"/>
    <cellStyle name="Output 6 2 2 4 3" xfId="6830"/>
    <cellStyle name="Output 6 2 2 4 4" xfId="6831"/>
    <cellStyle name="Output 6 2 2 5" xfId="6832"/>
    <cellStyle name="Output 6 2 2 5 2" xfId="6833"/>
    <cellStyle name="Output 6 2 2 5 3" xfId="6834"/>
    <cellStyle name="Output 6 2 2 5 4" xfId="6835"/>
    <cellStyle name="Output 6 2 2 6" xfId="6836"/>
    <cellStyle name="Output 6 2 2 7" xfId="6837"/>
    <cellStyle name="Output 6 2 2 8" xfId="6838"/>
    <cellStyle name="Output 6 2 3" xfId="6839"/>
    <cellStyle name="Output 6 2 3 2" xfId="6840"/>
    <cellStyle name="Output 6 2 3 2 2" xfId="6841"/>
    <cellStyle name="Output 6 2 3 2 3" xfId="6842"/>
    <cellStyle name="Output 6 2 3 2 4" xfId="6843"/>
    <cellStyle name="Output 6 2 3 3" xfId="6844"/>
    <cellStyle name="Output 6 2 3 3 2" xfId="6845"/>
    <cellStyle name="Output 6 2 3 3 3" xfId="6846"/>
    <cellStyle name="Output 6 2 3 3 4" xfId="6847"/>
    <cellStyle name="Output 6 2 3 4" xfId="6848"/>
    <cellStyle name="Output 6 2 3 5" xfId="6849"/>
    <cellStyle name="Output 6 2 3 6" xfId="6850"/>
    <cellStyle name="Output 6 2 4" xfId="6851"/>
    <cellStyle name="Output 6 2 4 2" xfId="6852"/>
    <cellStyle name="Output 6 2 4 2 2" xfId="6853"/>
    <cellStyle name="Output 6 2 4 2 3" xfId="6854"/>
    <cellStyle name="Output 6 2 4 2 4" xfId="6855"/>
    <cellStyle name="Output 6 2 4 3" xfId="6856"/>
    <cellStyle name="Output 6 2 4 3 2" xfId="6857"/>
    <cellStyle name="Output 6 2 4 3 3" xfId="6858"/>
    <cellStyle name="Output 6 2 4 3 4" xfId="6859"/>
    <cellStyle name="Output 6 2 4 4" xfId="6860"/>
    <cellStyle name="Output 6 2 4 5" xfId="6861"/>
    <cellStyle name="Output 6 2 4 6" xfId="6862"/>
    <cellStyle name="Output 6 2 5" xfId="6863"/>
    <cellStyle name="Output 6 2 5 2" xfId="6864"/>
    <cellStyle name="Output 6 2 5 3" xfId="6865"/>
    <cellStyle name="Output 6 2 5 4" xfId="6866"/>
    <cellStyle name="Output 6 2 6" xfId="6867"/>
    <cellStyle name="Output 6 2 6 2" xfId="6868"/>
    <cellStyle name="Output 6 2 6 3" xfId="6869"/>
    <cellStyle name="Output 6 2 6 4" xfId="6870"/>
    <cellStyle name="Output 6 2 7" xfId="6871"/>
    <cellStyle name="Output 6 2 8" xfId="6872"/>
    <cellStyle name="Output 6 2 9" xfId="6873"/>
    <cellStyle name="Output 6 3" xfId="6874"/>
    <cellStyle name="Output 6 3 2" xfId="6875"/>
    <cellStyle name="Output 6 3 2 2" xfId="6876"/>
    <cellStyle name="Output 6 3 2 2 2" xfId="6877"/>
    <cellStyle name="Output 6 3 2 2 3" xfId="6878"/>
    <cellStyle name="Output 6 3 2 2 4" xfId="6879"/>
    <cellStyle name="Output 6 3 2 3" xfId="6880"/>
    <cellStyle name="Output 6 3 2 3 2" xfId="6881"/>
    <cellStyle name="Output 6 3 2 3 3" xfId="6882"/>
    <cellStyle name="Output 6 3 2 3 4" xfId="6883"/>
    <cellStyle name="Output 6 3 2 4" xfId="6884"/>
    <cellStyle name="Output 6 3 2 5" xfId="6885"/>
    <cellStyle name="Output 6 3 2 6" xfId="6886"/>
    <cellStyle name="Output 6 3 3" xfId="6887"/>
    <cellStyle name="Output 6 3 3 2" xfId="6888"/>
    <cellStyle name="Output 6 3 3 2 2" xfId="6889"/>
    <cellStyle name="Output 6 3 3 2 3" xfId="6890"/>
    <cellStyle name="Output 6 3 3 2 4" xfId="6891"/>
    <cellStyle name="Output 6 3 3 3" xfId="6892"/>
    <cellStyle name="Output 6 3 3 3 2" xfId="6893"/>
    <cellStyle name="Output 6 3 3 3 3" xfId="6894"/>
    <cellStyle name="Output 6 3 3 3 4" xfId="6895"/>
    <cellStyle name="Output 6 3 3 4" xfId="6896"/>
    <cellStyle name="Output 6 3 3 5" xfId="6897"/>
    <cellStyle name="Output 6 3 3 6" xfId="6898"/>
    <cellStyle name="Output 6 3 4" xfId="6899"/>
    <cellStyle name="Output 6 3 4 2" xfId="6900"/>
    <cellStyle name="Output 6 3 4 3" xfId="6901"/>
    <cellStyle name="Output 6 3 4 4" xfId="6902"/>
    <cellStyle name="Output 6 3 5" xfId="6903"/>
    <cellStyle name="Output 6 3 5 2" xfId="6904"/>
    <cellStyle name="Output 6 3 5 3" xfId="6905"/>
    <cellStyle name="Output 6 3 5 4" xfId="6906"/>
    <cellStyle name="Output 6 3 6" xfId="6907"/>
    <cellStyle name="Output 6 3 7" xfId="6908"/>
    <cellStyle name="Output 6 3 8" xfId="6909"/>
    <cellStyle name="Output 6 4" xfId="6910"/>
    <cellStyle name="Output 6 4 2" xfId="6911"/>
    <cellStyle name="Output 6 4 2 2" xfId="6912"/>
    <cellStyle name="Output 6 4 2 3" xfId="6913"/>
    <cellStyle name="Output 6 4 2 4" xfId="6914"/>
    <cellStyle name="Output 6 4 3" xfId="6915"/>
    <cellStyle name="Output 6 4 3 2" xfId="6916"/>
    <cellStyle name="Output 6 4 3 3" xfId="6917"/>
    <cellStyle name="Output 6 4 3 4" xfId="6918"/>
    <cellStyle name="Output 6 4 4" xfId="6919"/>
    <cellStyle name="Output 6 4 5" xfId="6920"/>
    <cellStyle name="Output 6 4 6" xfId="6921"/>
    <cellStyle name="Output 6 5" xfId="6922"/>
    <cellStyle name="Output 6 5 2" xfId="6923"/>
    <cellStyle name="Output 6 5 2 2" xfId="6924"/>
    <cellStyle name="Output 6 5 2 3" xfId="6925"/>
    <cellStyle name="Output 6 5 2 4" xfId="6926"/>
    <cellStyle name="Output 6 5 3" xfId="6927"/>
    <cellStyle name="Output 6 5 3 2" xfId="6928"/>
    <cellStyle name="Output 6 5 3 3" xfId="6929"/>
    <cellStyle name="Output 6 5 3 4" xfId="6930"/>
    <cellStyle name="Output 6 5 4" xfId="6931"/>
    <cellStyle name="Output 6 5 5" xfId="6932"/>
    <cellStyle name="Output 6 5 6" xfId="6933"/>
    <cellStyle name="Output 6 6" xfId="6934"/>
    <cellStyle name="Output 6 6 2" xfId="6935"/>
    <cellStyle name="Output 6 6 3" xfId="6936"/>
    <cellStyle name="Output 6 6 4" xfId="6937"/>
    <cellStyle name="Output 6 7" xfId="6938"/>
    <cellStyle name="Output 6 7 2" xfId="6939"/>
    <cellStyle name="Output 6 7 3" xfId="6940"/>
    <cellStyle name="Output 6 7 4" xfId="6941"/>
    <cellStyle name="Output 6 8" xfId="6942"/>
    <cellStyle name="Output 6 9" xfId="6943"/>
    <cellStyle name="Output 7" xfId="6944"/>
    <cellStyle name="Output 7 2" xfId="6945"/>
    <cellStyle name="Output 7 2 2" xfId="6946"/>
    <cellStyle name="Output 7 2 2 2" xfId="6947"/>
    <cellStyle name="Output 7 2 2 2 2" xfId="6948"/>
    <cellStyle name="Output 7 2 2 2 3" xfId="6949"/>
    <cellStyle name="Output 7 2 2 2 4" xfId="6950"/>
    <cellStyle name="Output 7 2 2 3" xfId="6951"/>
    <cellStyle name="Output 7 2 2 3 2" xfId="6952"/>
    <cellStyle name="Output 7 2 2 3 3" xfId="6953"/>
    <cellStyle name="Output 7 2 2 3 4" xfId="6954"/>
    <cellStyle name="Output 7 2 2 4" xfId="6955"/>
    <cellStyle name="Output 7 2 2 5" xfId="6956"/>
    <cellStyle name="Output 7 2 2 6" xfId="6957"/>
    <cellStyle name="Output 7 2 3" xfId="6958"/>
    <cellStyle name="Output 7 2 3 2" xfId="6959"/>
    <cellStyle name="Output 7 2 3 2 2" xfId="6960"/>
    <cellStyle name="Output 7 2 3 2 3" xfId="6961"/>
    <cellStyle name="Output 7 2 3 2 4" xfId="6962"/>
    <cellStyle name="Output 7 2 3 3" xfId="6963"/>
    <cellStyle name="Output 7 2 3 3 2" xfId="6964"/>
    <cellStyle name="Output 7 2 3 3 3" xfId="6965"/>
    <cellStyle name="Output 7 2 3 3 4" xfId="6966"/>
    <cellStyle name="Output 7 2 3 4" xfId="6967"/>
    <cellStyle name="Output 7 2 3 5" xfId="6968"/>
    <cellStyle name="Output 7 2 3 6" xfId="6969"/>
    <cellStyle name="Output 7 2 4" xfId="6970"/>
    <cellStyle name="Output 7 2 4 2" xfId="6971"/>
    <cellStyle name="Output 7 2 4 3" xfId="6972"/>
    <cellStyle name="Output 7 2 4 4" xfId="6973"/>
    <cellStyle name="Output 7 2 5" xfId="6974"/>
    <cellStyle name="Output 7 2 5 2" xfId="6975"/>
    <cellStyle name="Output 7 2 5 3" xfId="6976"/>
    <cellStyle name="Output 7 2 5 4" xfId="6977"/>
    <cellStyle name="Output 7 2 6" xfId="6978"/>
    <cellStyle name="Output 7 2 7" xfId="6979"/>
    <cellStyle name="Output 7 2 8" xfId="6980"/>
    <cellStyle name="Output 7 3" xfId="6981"/>
    <cellStyle name="Output 7 3 2" xfId="6982"/>
    <cellStyle name="Output 7 3 2 2" xfId="6983"/>
    <cellStyle name="Output 7 3 2 3" xfId="6984"/>
    <cellStyle name="Output 7 3 2 4" xfId="6985"/>
    <cellStyle name="Output 7 3 3" xfId="6986"/>
    <cellStyle name="Output 7 3 3 2" xfId="6987"/>
    <cellStyle name="Output 7 3 3 3" xfId="6988"/>
    <cellStyle name="Output 7 3 3 4" xfId="6989"/>
    <cellStyle name="Output 7 3 4" xfId="6990"/>
    <cellStyle name="Output 7 3 5" xfId="6991"/>
    <cellStyle name="Output 7 3 6" xfId="6992"/>
    <cellStyle name="Output 7 4" xfId="6993"/>
    <cellStyle name="Output 7 4 2" xfId="6994"/>
    <cellStyle name="Output 7 4 2 2" xfId="6995"/>
    <cellStyle name="Output 7 4 2 3" xfId="6996"/>
    <cellStyle name="Output 7 4 2 4" xfId="6997"/>
    <cellStyle name="Output 7 4 3" xfId="6998"/>
    <cellStyle name="Output 7 4 3 2" xfId="6999"/>
    <cellStyle name="Output 7 4 3 3" xfId="7000"/>
    <cellStyle name="Output 7 4 3 4" xfId="7001"/>
    <cellStyle name="Output 7 4 4" xfId="7002"/>
    <cellStyle name="Output 7 4 5" xfId="7003"/>
    <cellStyle name="Output 7 4 6" xfId="7004"/>
    <cellStyle name="Output 7 5" xfId="7005"/>
    <cellStyle name="Output 7 5 2" xfId="7006"/>
    <cellStyle name="Output 7 5 3" xfId="7007"/>
    <cellStyle name="Output 7 5 4" xfId="7008"/>
    <cellStyle name="Output 7 6" xfId="7009"/>
    <cellStyle name="Output 7 6 2" xfId="7010"/>
    <cellStyle name="Output 7 6 3" xfId="7011"/>
    <cellStyle name="Output 7 6 4" xfId="7012"/>
    <cellStyle name="Output 7 7" xfId="7013"/>
    <cellStyle name="Output 7 8" xfId="7014"/>
    <cellStyle name="Output 7 9" xfId="7015"/>
    <cellStyle name="Output 8" xfId="7016"/>
    <cellStyle name="Output 8 2" xfId="7017"/>
    <cellStyle name="Output 8 2 2" xfId="7018"/>
    <cellStyle name="Output 8 2 2 2" xfId="7019"/>
    <cellStyle name="Output 8 2 2 3" xfId="7020"/>
    <cellStyle name="Output 8 2 2 4" xfId="7021"/>
    <cellStyle name="Output 8 2 3" xfId="7022"/>
    <cellStyle name="Output 8 2 3 2" xfId="7023"/>
    <cellStyle name="Output 8 2 3 3" xfId="7024"/>
    <cellStyle name="Output 8 2 3 4" xfId="7025"/>
    <cellStyle name="Output 8 2 4" xfId="7026"/>
    <cellStyle name="Output 8 2 5" xfId="7027"/>
    <cellStyle name="Output 8 2 6" xfId="7028"/>
    <cellStyle name="Output 8 3" xfId="7029"/>
    <cellStyle name="Output 8 3 2" xfId="7030"/>
    <cellStyle name="Output 8 3 2 2" xfId="7031"/>
    <cellStyle name="Output 8 3 2 3" xfId="7032"/>
    <cellStyle name="Output 8 3 2 4" xfId="7033"/>
    <cellStyle name="Output 8 3 3" xfId="7034"/>
    <cellStyle name="Output 8 3 3 2" xfId="7035"/>
    <cellStyle name="Output 8 3 3 3" xfId="7036"/>
    <cellStyle name="Output 8 3 3 4" xfId="7037"/>
    <cellStyle name="Output 8 3 4" xfId="7038"/>
    <cellStyle name="Output 8 3 5" xfId="7039"/>
    <cellStyle name="Output 8 3 6" xfId="7040"/>
    <cellStyle name="Output 8 4" xfId="7041"/>
    <cellStyle name="Output 8 4 2" xfId="7042"/>
    <cellStyle name="Output 8 4 3" xfId="7043"/>
    <cellStyle name="Output 8 4 4" xfId="7044"/>
    <cellStyle name="Output 8 5" xfId="7045"/>
    <cellStyle name="Output 8 5 2" xfId="7046"/>
    <cellStyle name="Output 8 5 3" xfId="7047"/>
    <cellStyle name="Output 8 5 4" xfId="7048"/>
    <cellStyle name="Output 8 6" xfId="7049"/>
    <cellStyle name="Output 8 7" xfId="7050"/>
    <cellStyle name="Output 8 8" xfId="7051"/>
    <cellStyle name="Output 9" xfId="7052"/>
    <cellStyle name="Output 9 2" xfId="7053"/>
    <cellStyle name="Output 9 2 2" xfId="7054"/>
    <cellStyle name="Output 9 2 3" xfId="7055"/>
    <cellStyle name="Output 9 2 4" xfId="7056"/>
    <cellStyle name="Output 9 3" xfId="7057"/>
    <cellStyle name="Output 9 3 2" xfId="7058"/>
    <cellStyle name="Output 9 3 3" xfId="7059"/>
    <cellStyle name="Output 9 3 4" xfId="7060"/>
    <cellStyle name="Output 9 4" xfId="7061"/>
    <cellStyle name="Output 9 5" xfId="7062"/>
    <cellStyle name="Output 9 6" xfId="7063"/>
    <cellStyle name="Poznámka 2" xfId="7064"/>
    <cellStyle name="Poznámka 2 10" xfId="7065"/>
    <cellStyle name="Poznámka 2 10 2" xfId="7066"/>
    <cellStyle name="Poznámka 2 10 2 2" xfId="7067"/>
    <cellStyle name="Poznámka 2 10 2 2 2" xfId="7068"/>
    <cellStyle name="Poznámka 2 10 2 2 2 2" xfId="7069"/>
    <cellStyle name="Poznámka 2 10 2 2 2 3" xfId="7070"/>
    <cellStyle name="Poznámka 2 10 2 2 2 4" xfId="7071"/>
    <cellStyle name="Poznámka 2 10 2 2 3" xfId="7072"/>
    <cellStyle name="Poznámka 2 10 2 2 3 2" xfId="7073"/>
    <cellStyle name="Poznámka 2 10 2 2 3 3" xfId="7074"/>
    <cellStyle name="Poznámka 2 10 2 2 3 4" xfId="7075"/>
    <cellStyle name="Poznámka 2 10 2 2 4" xfId="7076"/>
    <cellStyle name="Poznámka 2 10 2 2 5" xfId="7077"/>
    <cellStyle name="Poznámka 2 10 2 2 6" xfId="7078"/>
    <cellStyle name="Poznámka 2 10 2 3" xfId="7079"/>
    <cellStyle name="Poznámka 2 10 2 3 2" xfId="7080"/>
    <cellStyle name="Poznámka 2 10 2 3 2 2" xfId="7081"/>
    <cellStyle name="Poznámka 2 10 2 3 2 3" xfId="7082"/>
    <cellStyle name="Poznámka 2 10 2 3 2 4" xfId="7083"/>
    <cellStyle name="Poznámka 2 10 2 3 3" xfId="7084"/>
    <cellStyle name="Poznámka 2 10 2 3 3 2" xfId="7085"/>
    <cellStyle name="Poznámka 2 10 2 3 3 3" xfId="7086"/>
    <cellStyle name="Poznámka 2 10 2 3 3 4" xfId="7087"/>
    <cellStyle name="Poznámka 2 10 2 3 4" xfId="7088"/>
    <cellStyle name="Poznámka 2 10 2 3 5" xfId="7089"/>
    <cellStyle name="Poznámka 2 10 2 3 6" xfId="7090"/>
    <cellStyle name="Poznámka 2 10 2 4" xfId="7091"/>
    <cellStyle name="Poznámka 2 10 2 4 2" xfId="7092"/>
    <cellStyle name="Poznámka 2 10 2 4 3" xfId="7093"/>
    <cellStyle name="Poznámka 2 10 2 4 4" xfId="7094"/>
    <cellStyle name="Poznámka 2 10 2 5" xfId="7095"/>
    <cellStyle name="Poznámka 2 10 2 5 2" xfId="7096"/>
    <cellStyle name="Poznámka 2 10 2 5 3" xfId="7097"/>
    <cellStyle name="Poznámka 2 10 2 5 4" xfId="7098"/>
    <cellStyle name="Poznámka 2 10 2 6" xfId="7099"/>
    <cellStyle name="Poznámka 2 10 2 7" xfId="7100"/>
    <cellStyle name="Poznámka 2 10 2 8" xfId="7101"/>
    <cellStyle name="Poznámka 2 10 3" xfId="7102"/>
    <cellStyle name="Poznámka 2 10 3 2" xfId="7103"/>
    <cellStyle name="Poznámka 2 10 3 2 2" xfId="7104"/>
    <cellStyle name="Poznámka 2 10 3 2 3" xfId="7105"/>
    <cellStyle name="Poznámka 2 10 3 2 4" xfId="7106"/>
    <cellStyle name="Poznámka 2 10 3 3" xfId="7107"/>
    <cellStyle name="Poznámka 2 10 3 3 2" xfId="7108"/>
    <cellStyle name="Poznámka 2 10 3 3 3" xfId="7109"/>
    <cellStyle name="Poznámka 2 10 3 3 4" xfId="7110"/>
    <cellStyle name="Poznámka 2 10 3 4" xfId="7111"/>
    <cellStyle name="Poznámka 2 10 3 5" xfId="7112"/>
    <cellStyle name="Poznámka 2 10 3 6" xfId="7113"/>
    <cellStyle name="Poznámka 2 10 4" xfId="7114"/>
    <cellStyle name="Poznámka 2 10 4 2" xfId="7115"/>
    <cellStyle name="Poznámka 2 10 4 2 2" xfId="7116"/>
    <cellStyle name="Poznámka 2 10 4 2 3" xfId="7117"/>
    <cellStyle name="Poznámka 2 10 4 2 4" xfId="7118"/>
    <cellStyle name="Poznámka 2 10 4 3" xfId="7119"/>
    <cellStyle name="Poznámka 2 10 4 3 2" xfId="7120"/>
    <cellStyle name="Poznámka 2 10 4 3 3" xfId="7121"/>
    <cellStyle name="Poznámka 2 10 4 3 4" xfId="7122"/>
    <cellStyle name="Poznámka 2 10 4 4" xfId="7123"/>
    <cellStyle name="Poznámka 2 10 4 5" xfId="7124"/>
    <cellStyle name="Poznámka 2 10 4 6" xfId="7125"/>
    <cellStyle name="Poznámka 2 10 5" xfId="7126"/>
    <cellStyle name="Poznámka 2 10 5 2" xfId="7127"/>
    <cellStyle name="Poznámka 2 10 5 3" xfId="7128"/>
    <cellStyle name="Poznámka 2 10 5 4" xfId="7129"/>
    <cellStyle name="Poznámka 2 10 6" xfId="7130"/>
    <cellStyle name="Poznámka 2 10 6 2" xfId="7131"/>
    <cellStyle name="Poznámka 2 10 6 3" xfId="7132"/>
    <cellStyle name="Poznámka 2 10 6 4" xfId="7133"/>
    <cellStyle name="Poznámka 2 10 7" xfId="7134"/>
    <cellStyle name="Poznámka 2 10 8" xfId="7135"/>
    <cellStyle name="Poznámka 2 10 9" xfId="7136"/>
    <cellStyle name="Poznámka 2 11" xfId="7137"/>
    <cellStyle name="Poznámka 2 11 2" xfId="7138"/>
    <cellStyle name="Poznámka 2 11 2 2" xfId="7139"/>
    <cellStyle name="Poznámka 2 11 2 2 2" xfId="7140"/>
    <cellStyle name="Poznámka 2 11 2 2 3" xfId="7141"/>
    <cellStyle name="Poznámka 2 11 2 2 4" xfId="7142"/>
    <cellStyle name="Poznámka 2 11 2 3" xfId="7143"/>
    <cellStyle name="Poznámka 2 11 2 3 2" xfId="7144"/>
    <cellStyle name="Poznámka 2 11 2 3 3" xfId="7145"/>
    <cellStyle name="Poznámka 2 11 2 3 4" xfId="7146"/>
    <cellStyle name="Poznámka 2 11 2 4" xfId="7147"/>
    <cellStyle name="Poznámka 2 11 2 5" xfId="7148"/>
    <cellStyle name="Poznámka 2 11 2 6" xfId="7149"/>
    <cellStyle name="Poznámka 2 11 3" xfId="7150"/>
    <cellStyle name="Poznámka 2 11 3 2" xfId="7151"/>
    <cellStyle name="Poznámka 2 11 3 2 2" xfId="7152"/>
    <cellStyle name="Poznámka 2 11 3 2 3" xfId="7153"/>
    <cellStyle name="Poznámka 2 11 3 2 4" xfId="7154"/>
    <cellStyle name="Poznámka 2 11 3 3" xfId="7155"/>
    <cellStyle name="Poznámka 2 11 3 3 2" xfId="7156"/>
    <cellStyle name="Poznámka 2 11 3 3 3" xfId="7157"/>
    <cellStyle name="Poznámka 2 11 3 3 4" xfId="7158"/>
    <cellStyle name="Poznámka 2 11 3 4" xfId="7159"/>
    <cellStyle name="Poznámka 2 11 3 5" xfId="7160"/>
    <cellStyle name="Poznámka 2 11 3 6" xfId="7161"/>
    <cellStyle name="Poznámka 2 11 4" xfId="7162"/>
    <cellStyle name="Poznámka 2 11 4 2" xfId="7163"/>
    <cellStyle name="Poznámka 2 11 4 3" xfId="7164"/>
    <cellStyle name="Poznámka 2 11 4 4" xfId="7165"/>
    <cellStyle name="Poznámka 2 11 5" xfId="7166"/>
    <cellStyle name="Poznámka 2 11 5 2" xfId="7167"/>
    <cellStyle name="Poznámka 2 11 5 3" xfId="7168"/>
    <cellStyle name="Poznámka 2 11 5 4" xfId="7169"/>
    <cellStyle name="Poznámka 2 11 6" xfId="7170"/>
    <cellStyle name="Poznámka 2 11 7" xfId="7171"/>
    <cellStyle name="Poznámka 2 11 8" xfId="7172"/>
    <cellStyle name="Poznámka 2 12" xfId="7173"/>
    <cellStyle name="Poznámka 2 12 2" xfId="7174"/>
    <cellStyle name="Poznámka 2 12 2 2" xfId="7175"/>
    <cellStyle name="Poznámka 2 12 2 3" xfId="7176"/>
    <cellStyle name="Poznámka 2 12 2 4" xfId="7177"/>
    <cellStyle name="Poznámka 2 12 3" xfId="7178"/>
    <cellStyle name="Poznámka 2 12 3 2" xfId="7179"/>
    <cellStyle name="Poznámka 2 12 3 3" xfId="7180"/>
    <cellStyle name="Poznámka 2 12 3 4" xfId="7181"/>
    <cellStyle name="Poznámka 2 12 4" xfId="7182"/>
    <cellStyle name="Poznámka 2 12 5" xfId="7183"/>
    <cellStyle name="Poznámka 2 12 6" xfId="7184"/>
    <cellStyle name="Poznámka 2 13" xfId="7185"/>
    <cellStyle name="Poznámka 2 13 2" xfId="7186"/>
    <cellStyle name="Poznámka 2 13 2 2" xfId="7187"/>
    <cellStyle name="Poznámka 2 13 2 3" xfId="7188"/>
    <cellStyle name="Poznámka 2 13 2 4" xfId="7189"/>
    <cellStyle name="Poznámka 2 13 3" xfId="7190"/>
    <cellStyle name="Poznámka 2 13 3 2" xfId="7191"/>
    <cellStyle name="Poznámka 2 13 3 3" xfId="7192"/>
    <cellStyle name="Poznámka 2 13 3 4" xfId="7193"/>
    <cellStyle name="Poznámka 2 13 4" xfId="7194"/>
    <cellStyle name="Poznámka 2 13 5" xfId="7195"/>
    <cellStyle name="Poznámka 2 13 6" xfId="7196"/>
    <cellStyle name="Poznámka 2 14" xfId="7197"/>
    <cellStyle name="Poznámka 2 14 2" xfId="7198"/>
    <cellStyle name="Poznámka 2 14 3" xfId="7199"/>
    <cellStyle name="Poznámka 2 14 4" xfId="7200"/>
    <cellStyle name="Poznámka 2 15" xfId="7201"/>
    <cellStyle name="Poznámka 2 15 2" xfId="7202"/>
    <cellStyle name="Poznámka 2 15 3" xfId="7203"/>
    <cellStyle name="Poznámka 2 15 4" xfId="7204"/>
    <cellStyle name="Poznámka 2 16" xfId="7205"/>
    <cellStyle name="Poznámka 2 17" xfId="7206"/>
    <cellStyle name="Poznámka 2 18" xfId="7207"/>
    <cellStyle name="Poznámka 2 2" xfId="7208"/>
    <cellStyle name="Poznámka 2 2 10" xfId="7209"/>
    <cellStyle name="Poznámka 2 2 10 2" xfId="7210"/>
    <cellStyle name="Poznámka 2 2 10 2 2" xfId="7211"/>
    <cellStyle name="Poznámka 2 2 10 2 2 2" xfId="7212"/>
    <cellStyle name="Poznámka 2 2 10 2 2 3" xfId="7213"/>
    <cellStyle name="Poznámka 2 2 10 2 2 4" xfId="7214"/>
    <cellStyle name="Poznámka 2 2 10 2 3" xfId="7215"/>
    <cellStyle name="Poznámka 2 2 10 2 3 2" xfId="7216"/>
    <cellStyle name="Poznámka 2 2 10 2 3 3" xfId="7217"/>
    <cellStyle name="Poznámka 2 2 10 2 3 4" xfId="7218"/>
    <cellStyle name="Poznámka 2 2 10 2 4" xfId="7219"/>
    <cellStyle name="Poznámka 2 2 10 2 5" xfId="7220"/>
    <cellStyle name="Poznámka 2 2 10 2 6" xfId="7221"/>
    <cellStyle name="Poznámka 2 2 10 3" xfId="7222"/>
    <cellStyle name="Poznámka 2 2 10 3 2" xfId="7223"/>
    <cellStyle name="Poznámka 2 2 10 3 2 2" xfId="7224"/>
    <cellStyle name="Poznámka 2 2 10 3 2 3" xfId="7225"/>
    <cellStyle name="Poznámka 2 2 10 3 2 4" xfId="7226"/>
    <cellStyle name="Poznámka 2 2 10 3 3" xfId="7227"/>
    <cellStyle name="Poznámka 2 2 10 3 3 2" xfId="7228"/>
    <cellStyle name="Poznámka 2 2 10 3 3 3" xfId="7229"/>
    <cellStyle name="Poznámka 2 2 10 3 3 4" xfId="7230"/>
    <cellStyle name="Poznámka 2 2 10 3 4" xfId="7231"/>
    <cellStyle name="Poznámka 2 2 10 3 5" xfId="7232"/>
    <cellStyle name="Poznámka 2 2 10 3 6" xfId="7233"/>
    <cellStyle name="Poznámka 2 2 10 4" xfId="7234"/>
    <cellStyle name="Poznámka 2 2 10 4 2" xfId="7235"/>
    <cellStyle name="Poznámka 2 2 10 4 3" xfId="7236"/>
    <cellStyle name="Poznámka 2 2 10 4 4" xfId="7237"/>
    <cellStyle name="Poznámka 2 2 10 5" xfId="7238"/>
    <cellStyle name="Poznámka 2 2 10 5 2" xfId="7239"/>
    <cellStyle name="Poznámka 2 2 10 5 3" xfId="7240"/>
    <cellStyle name="Poznámka 2 2 10 5 4" xfId="7241"/>
    <cellStyle name="Poznámka 2 2 10 6" xfId="7242"/>
    <cellStyle name="Poznámka 2 2 10 7" xfId="7243"/>
    <cellStyle name="Poznámka 2 2 10 8" xfId="7244"/>
    <cellStyle name="Poznámka 2 2 11" xfId="7245"/>
    <cellStyle name="Poznámka 2 2 11 2" xfId="7246"/>
    <cellStyle name="Poznámka 2 2 11 2 2" xfId="7247"/>
    <cellStyle name="Poznámka 2 2 11 2 3" xfId="7248"/>
    <cellStyle name="Poznámka 2 2 11 2 4" xfId="7249"/>
    <cellStyle name="Poznámka 2 2 11 3" xfId="7250"/>
    <cellStyle name="Poznámka 2 2 11 3 2" xfId="7251"/>
    <cellStyle name="Poznámka 2 2 11 3 3" xfId="7252"/>
    <cellStyle name="Poznámka 2 2 11 3 4" xfId="7253"/>
    <cellStyle name="Poznámka 2 2 11 4" xfId="7254"/>
    <cellStyle name="Poznámka 2 2 11 5" xfId="7255"/>
    <cellStyle name="Poznámka 2 2 11 6" xfId="7256"/>
    <cellStyle name="Poznámka 2 2 12" xfId="7257"/>
    <cellStyle name="Poznámka 2 2 12 2" xfId="7258"/>
    <cellStyle name="Poznámka 2 2 12 2 2" xfId="7259"/>
    <cellStyle name="Poznámka 2 2 12 2 3" xfId="7260"/>
    <cellStyle name="Poznámka 2 2 12 2 4" xfId="7261"/>
    <cellStyle name="Poznámka 2 2 12 3" xfId="7262"/>
    <cellStyle name="Poznámka 2 2 12 3 2" xfId="7263"/>
    <cellStyle name="Poznámka 2 2 12 3 3" xfId="7264"/>
    <cellStyle name="Poznámka 2 2 12 3 4" xfId="7265"/>
    <cellStyle name="Poznámka 2 2 12 4" xfId="7266"/>
    <cellStyle name="Poznámka 2 2 12 5" xfId="7267"/>
    <cellStyle name="Poznámka 2 2 12 6" xfId="7268"/>
    <cellStyle name="Poznámka 2 2 13" xfId="7269"/>
    <cellStyle name="Poznámka 2 2 13 2" xfId="7270"/>
    <cellStyle name="Poznámka 2 2 13 3" xfId="7271"/>
    <cellStyle name="Poznámka 2 2 13 4" xfId="7272"/>
    <cellStyle name="Poznámka 2 2 14" xfId="7273"/>
    <cellStyle name="Poznámka 2 2 14 2" xfId="7274"/>
    <cellStyle name="Poznámka 2 2 14 3" xfId="7275"/>
    <cellStyle name="Poznámka 2 2 14 4" xfId="7276"/>
    <cellStyle name="Poznámka 2 2 15" xfId="7277"/>
    <cellStyle name="Poznámka 2 2 16" xfId="7278"/>
    <cellStyle name="Poznámka 2 2 17" xfId="7279"/>
    <cellStyle name="Poznámka 2 2 2" xfId="7280"/>
    <cellStyle name="Poznámka 2 2 2 10" xfId="7281"/>
    <cellStyle name="Poznámka 2 2 2 10 2" xfId="7282"/>
    <cellStyle name="Poznámka 2 2 2 10 2 2" xfId="7283"/>
    <cellStyle name="Poznámka 2 2 2 10 2 3" xfId="7284"/>
    <cellStyle name="Poznámka 2 2 2 10 2 4" xfId="7285"/>
    <cellStyle name="Poznámka 2 2 2 10 3" xfId="7286"/>
    <cellStyle name="Poznámka 2 2 2 10 3 2" xfId="7287"/>
    <cellStyle name="Poznámka 2 2 2 10 3 3" xfId="7288"/>
    <cellStyle name="Poznámka 2 2 2 10 3 4" xfId="7289"/>
    <cellStyle name="Poznámka 2 2 2 10 4" xfId="7290"/>
    <cellStyle name="Poznámka 2 2 2 10 5" xfId="7291"/>
    <cellStyle name="Poznámka 2 2 2 10 6" xfId="7292"/>
    <cellStyle name="Poznámka 2 2 2 11" xfId="7293"/>
    <cellStyle name="Poznámka 2 2 2 11 2" xfId="7294"/>
    <cellStyle name="Poznámka 2 2 2 11 2 2" xfId="7295"/>
    <cellStyle name="Poznámka 2 2 2 11 2 3" xfId="7296"/>
    <cellStyle name="Poznámka 2 2 2 11 2 4" xfId="7297"/>
    <cellStyle name="Poznámka 2 2 2 11 3" xfId="7298"/>
    <cellStyle name="Poznámka 2 2 2 11 3 2" xfId="7299"/>
    <cellStyle name="Poznámka 2 2 2 11 3 3" xfId="7300"/>
    <cellStyle name="Poznámka 2 2 2 11 3 4" xfId="7301"/>
    <cellStyle name="Poznámka 2 2 2 11 4" xfId="7302"/>
    <cellStyle name="Poznámka 2 2 2 11 5" xfId="7303"/>
    <cellStyle name="Poznámka 2 2 2 11 6" xfId="7304"/>
    <cellStyle name="Poznámka 2 2 2 12" xfId="7305"/>
    <cellStyle name="Poznámka 2 2 2 12 2" xfId="7306"/>
    <cellStyle name="Poznámka 2 2 2 12 3" xfId="7307"/>
    <cellStyle name="Poznámka 2 2 2 12 4" xfId="7308"/>
    <cellStyle name="Poznámka 2 2 2 13" xfId="7309"/>
    <cellStyle name="Poznámka 2 2 2 13 2" xfId="7310"/>
    <cellStyle name="Poznámka 2 2 2 13 3" xfId="7311"/>
    <cellStyle name="Poznámka 2 2 2 13 4" xfId="7312"/>
    <cellStyle name="Poznámka 2 2 2 14" xfId="7313"/>
    <cellStyle name="Poznámka 2 2 2 15" xfId="7314"/>
    <cellStyle name="Poznámka 2 2 2 16" xfId="7315"/>
    <cellStyle name="Poznámka 2 2 2 2" xfId="7316"/>
    <cellStyle name="Poznámka 2 2 2 2 10" xfId="7317"/>
    <cellStyle name="Poznámka 2 2 2 2 2" xfId="7318"/>
    <cellStyle name="Poznámka 2 2 2 2 2 2" xfId="7319"/>
    <cellStyle name="Poznámka 2 2 2 2 2 2 2" xfId="7320"/>
    <cellStyle name="Poznámka 2 2 2 2 2 2 2 2" xfId="7321"/>
    <cellStyle name="Poznámka 2 2 2 2 2 2 2 2 2" xfId="7322"/>
    <cellStyle name="Poznámka 2 2 2 2 2 2 2 2 3" xfId="7323"/>
    <cellStyle name="Poznámka 2 2 2 2 2 2 2 2 4" xfId="7324"/>
    <cellStyle name="Poznámka 2 2 2 2 2 2 2 3" xfId="7325"/>
    <cellStyle name="Poznámka 2 2 2 2 2 2 2 3 2" xfId="7326"/>
    <cellStyle name="Poznámka 2 2 2 2 2 2 2 3 3" xfId="7327"/>
    <cellStyle name="Poznámka 2 2 2 2 2 2 2 3 4" xfId="7328"/>
    <cellStyle name="Poznámka 2 2 2 2 2 2 2 4" xfId="7329"/>
    <cellStyle name="Poznámka 2 2 2 2 2 2 2 5" xfId="7330"/>
    <cellStyle name="Poznámka 2 2 2 2 2 2 2 6" xfId="7331"/>
    <cellStyle name="Poznámka 2 2 2 2 2 2 3" xfId="7332"/>
    <cellStyle name="Poznámka 2 2 2 2 2 2 3 2" xfId="7333"/>
    <cellStyle name="Poznámka 2 2 2 2 2 2 3 2 2" xfId="7334"/>
    <cellStyle name="Poznámka 2 2 2 2 2 2 3 2 3" xfId="7335"/>
    <cellStyle name="Poznámka 2 2 2 2 2 2 3 2 4" xfId="7336"/>
    <cellStyle name="Poznámka 2 2 2 2 2 2 3 3" xfId="7337"/>
    <cellStyle name="Poznámka 2 2 2 2 2 2 3 3 2" xfId="7338"/>
    <cellStyle name="Poznámka 2 2 2 2 2 2 3 3 3" xfId="7339"/>
    <cellStyle name="Poznámka 2 2 2 2 2 2 3 3 4" xfId="7340"/>
    <cellStyle name="Poznámka 2 2 2 2 2 2 3 4" xfId="7341"/>
    <cellStyle name="Poznámka 2 2 2 2 2 2 3 5" xfId="7342"/>
    <cellStyle name="Poznámka 2 2 2 2 2 2 3 6" xfId="7343"/>
    <cellStyle name="Poznámka 2 2 2 2 2 2 4" xfId="7344"/>
    <cellStyle name="Poznámka 2 2 2 2 2 2 4 2" xfId="7345"/>
    <cellStyle name="Poznámka 2 2 2 2 2 2 4 3" xfId="7346"/>
    <cellStyle name="Poznámka 2 2 2 2 2 2 4 4" xfId="7347"/>
    <cellStyle name="Poznámka 2 2 2 2 2 2 5" xfId="7348"/>
    <cellStyle name="Poznámka 2 2 2 2 2 2 5 2" xfId="7349"/>
    <cellStyle name="Poznámka 2 2 2 2 2 2 5 3" xfId="7350"/>
    <cellStyle name="Poznámka 2 2 2 2 2 2 5 4" xfId="7351"/>
    <cellStyle name="Poznámka 2 2 2 2 2 2 6" xfId="7352"/>
    <cellStyle name="Poznámka 2 2 2 2 2 2 7" xfId="7353"/>
    <cellStyle name="Poznámka 2 2 2 2 2 2 8" xfId="7354"/>
    <cellStyle name="Poznámka 2 2 2 2 2 3" xfId="7355"/>
    <cellStyle name="Poznámka 2 2 2 2 2 3 2" xfId="7356"/>
    <cellStyle name="Poznámka 2 2 2 2 2 3 2 2" xfId="7357"/>
    <cellStyle name="Poznámka 2 2 2 2 2 3 2 3" xfId="7358"/>
    <cellStyle name="Poznámka 2 2 2 2 2 3 2 4" xfId="7359"/>
    <cellStyle name="Poznámka 2 2 2 2 2 3 3" xfId="7360"/>
    <cellStyle name="Poznámka 2 2 2 2 2 3 3 2" xfId="7361"/>
    <cellStyle name="Poznámka 2 2 2 2 2 3 3 3" xfId="7362"/>
    <cellStyle name="Poznámka 2 2 2 2 2 3 3 4" xfId="7363"/>
    <cellStyle name="Poznámka 2 2 2 2 2 3 4" xfId="7364"/>
    <cellStyle name="Poznámka 2 2 2 2 2 3 5" xfId="7365"/>
    <cellStyle name="Poznámka 2 2 2 2 2 3 6" xfId="7366"/>
    <cellStyle name="Poznámka 2 2 2 2 2 4" xfId="7367"/>
    <cellStyle name="Poznámka 2 2 2 2 2 4 2" xfId="7368"/>
    <cellStyle name="Poznámka 2 2 2 2 2 4 2 2" xfId="7369"/>
    <cellStyle name="Poznámka 2 2 2 2 2 4 2 3" xfId="7370"/>
    <cellStyle name="Poznámka 2 2 2 2 2 4 2 4" xfId="7371"/>
    <cellStyle name="Poznámka 2 2 2 2 2 4 3" xfId="7372"/>
    <cellStyle name="Poznámka 2 2 2 2 2 4 3 2" xfId="7373"/>
    <cellStyle name="Poznámka 2 2 2 2 2 4 3 3" xfId="7374"/>
    <cellStyle name="Poznámka 2 2 2 2 2 4 3 4" xfId="7375"/>
    <cellStyle name="Poznámka 2 2 2 2 2 4 4" xfId="7376"/>
    <cellStyle name="Poznámka 2 2 2 2 2 4 5" xfId="7377"/>
    <cellStyle name="Poznámka 2 2 2 2 2 4 6" xfId="7378"/>
    <cellStyle name="Poznámka 2 2 2 2 2 5" xfId="7379"/>
    <cellStyle name="Poznámka 2 2 2 2 2 5 2" xfId="7380"/>
    <cellStyle name="Poznámka 2 2 2 2 2 5 3" xfId="7381"/>
    <cellStyle name="Poznámka 2 2 2 2 2 5 4" xfId="7382"/>
    <cellStyle name="Poznámka 2 2 2 2 2 6" xfId="7383"/>
    <cellStyle name="Poznámka 2 2 2 2 2 6 2" xfId="7384"/>
    <cellStyle name="Poznámka 2 2 2 2 2 6 3" xfId="7385"/>
    <cellStyle name="Poznámka 2 2 2 2 2 6 4" xfId="7386"/>
    <cellStyle name="Poznámka 2 2 2 2 2 7" xfId="7387"/>
    <cellStyle name="Poznámka 2 2 2 2 2 8" xfId="7388"/>
    <cellStyle name="Poznámka 2 2 2 2 2 9" xfId="7389"/>
    <cellStyle name="Poznámka 2 2 2 2 3" xfId="7390"/>
    <cellStyle name="Poznámka 2 2 2 2 3 2" xfId="7391"/>
    <cellStyle name="Poznámka 2 2 2 2 3 2 2" xfId="7392"/>
    <cellStyle name="Poznámka 2 2 2 2 3 2 2 2" xfId="7393"/>
    <cellStyle name="Poznámka 2 2 2 2 3 2 2 3" xfId="7394"/>
    <cellStyle name="Poznámka 2 2 2 2 3 2 2 4" xfId="7395"/>
    <cellStyle name="Poznámka 2 2 2 2 3 2 3" xfId="7396"/>
    <cellStyle name="Poznámka 2 2 2 2 3 2 3 2" xfId="7397"/>
    <cellStyle name="Poznámka 2 2 2 2 3 2 3 3" xfId="7398"/>
    <cellStyle name="Poznámka 2 2 2 2 3 2 3 4" xfId="7399"/>
    <cellStyle name="Poznámka 2 2 2 2 3 2 4" xfId="7400"/>
    <cellStyle name="Poznámka 2 2 2 2 3 2 5" xfId="7401"/>
    <cellStyle name="Poznámka 2 2 2 2 3 2 6" xfId="7402"/>
    <cellStyle name="Poznámka 2 2 2 2 3 3" xfId="7403"/>
    <cellStyle name="Poznámka 2 2 2 2 3 3 2" xfId="7404"/>
    <cellStyle name="Poznámka 2 2 2 2 3 3 2 2" xfId="7405"/>
    <cellStyle name="Poznámka 2 2 2 2 3 3 2 3" xfId="7406"/>
    <cellStyle name="Poznámka 2 2 2 2 3 3 2 4" xfId="7407"/>
    <cellStyle name="Poznámka 2 2 2 2 3 3 3" xfId="7408"/>
    <cellStyle name="Poznámka 2 2 2 2 3 3 3 2" xfId="7409"/>
    <cellStyle name="Poznámka 2 2 2 2 3 3 3 3" xfId="7410"/>
    <cellStyle name="Poznámka 2 2 2 2 3 3 3 4" xfId="7411"/>
    <cellStyle name="Poznámka 2 2 2 2 3 3 4" xfId="7412"/>
    <cellStyle name="Poznámka 2 2 2 2 3 3 5" xfId="7413"/>
    <cellStyle name="Poznámka 2 2 2 2 3 3 6" xfId="7414"/>
    <cellStyle name="Poznámka 2 2 2 2 3 4" xfId="7415"/>
    <cellStyle name="Poznámka 2 2 2 2 3 4 2" xfId="7416"/>
    <cellStyle name="Poznámka 2 2 2 2 3 4 3" xfId="7417"/>
    <cellStyle name="Poznámka 2 2 2 2 3 4 4" xfId="7418"/>
    <cellStyle name="Poznámka 2 2 2 2 3 5" xfId="7419"/>
    <cellStyle name="Poznámka 2 2 2 2 3 5 2" xfId="7420"/>
    <cellStyle name="Poznámka 2 2 2 2 3 5 3" xfId="7421"/>
    <cellStyle name="Poznámka 2 2 2 2 3 5 4" xfId="7422"/>
    <cellStyle name="Poznámka 2 2 2 2 3 6" xfId="7423"/>
    <cellStyle name="Poznámka 2 2 2 2 3 7" xfId="7424"/>
    <cellStyle name="Poznámka 2 2 2 2 3 8" xfId="7425"/>
    <cellStyle name="Poznámka 2 2 2 2 4" xfId="7426"/>
    <cellStyle name="Poznámka 2 2 2 2 4 2" xfId="7427"/>
    <cellStyle name="Poznámka 2 2 2 2 4 2 2" xfId="7428"/>
    <cellStyle name="Poznámka 2 2 2 2 4 2 3" xfId="7429"/>
    <cellStyle name="Poznámka 2 2 2 2 4 2 4" xfId="7430"/>
    <cellStyle name="Poznámka 2 2 2 2 4 3" xfId="7431"/>
    <cellStyle name="Poznámka 2 2 2 2 4 3 2" xfId="7432"/>
    <cellStyle name="Poznámka 2 2 2 2 4 3 3" xfId="7433"/>
    <cellStyle name="Poznámka 2 2 2 2 4 3 4" xfId="7434"/>
    <cellStyle name="Poznámka 2 2 2 2 4 4" xfId="7435"/>
    <cellStyle name="Poznámka 2 2 2 2 4 5" xfId="7436"/>
    <cellStyle name="Poznámka 2 2 2 2 4 6" xfId="7437"/>
    <cellStyle name="Poznámka 2 2 2 2 5" xfId="7438"/>
    <cellStyle name="Poznámka 2 2 2 2 5 2" xfId="7439"/>
    <cellStyle name="Poznámka 2 2 2 2 5 2 2" xfId="7440"/>
    <cellStyle name="Poznámka 2 2 2 2 5 2 3" xfId="7441"/>
    <cellStyle name="Poznámka 2 2 2 2 5 2 4" xfId="7442"/>
    <cellStyle name="Poznámka 2 2 2 2 5 3" xfId="7443"/>
    <cellStyle name="Poznámka 2 2 2 2 5 3 2" xfId="7444"/>
    <cellStyle name="Poznámka 2 2 2 2 5 3 3" xfId="7445"/>
    <cellStyle name="Poznámka 2 2 2 2 5 3 4" xfId="7446"/>
    <cellStyle name="Poznámka 2 2 2 2 5 4" xfId="7447"/>
    <cellStyle name="Poznámka 2 2 2 2 5 5" xfId="7448"/>
    <cellStyle name="Poznámka 2 2 2 2 5 6" xfId="7449"/>
    <cellStyle name="Poznámka 2 2 2 2 6" xfId="7450"/>
    <cellStyle name="Poznámka 2 2 2 2 6 2" xfId="7451"/>
    <cellStyle name="Poznámka 2 2 2 2 6 3" xfId="7452"/>
    <cellStyle name="Poznámka 2 2 2 2 6 4" xfId="7453"/>
    <cellStyle name="Poznámka 2 2 2 2 7" xfId="7454"/>
    <cellStyle name="Poznámka 2 2 2 2 7 2" xfId="7455"/>
    <cellStyle name="Poznámka 2 2 2 2 7 3" xfId="7456"/>
    <cellStyle name="Poznámka 2 2 2 2 7 4" xfId="7457"/>
    <cellStyle name="Poznámka 2 2 2 2 8" xfId="7458"/>
    <cellStyle name="Poznámka 2 2 2 2 9" xfId="7459"/>
    <cellStyle name="Poznámka 2 2 2 3" xfId="7460"/>
    <cellStyle name="Poznámka 2 2 2 3 10" xfId="7461"/>
    <cellStyle name="Poznámka 2 2 2 3 2" xfId="7462"/>
    <cellStyle name="Poznámka 2 2 2 3 2 2" xfId="7463"/>
    <cellStyle name="Poznámka 2 2 2 3 2 2 2" xfId="7464"/>
    <cellStyle name="Poznámka 2 2 2 3 2 2 2 2" xfId="7465"/>
    <cellStyle name="Poznámka 2 2 2 3 2 2 2 2 2" xfId="7466"/>
    <cellStyle name="Poznámka 2 2 2 3 2 2 2 2 3" xfId="7467"/>
    <cellStyle name="Poznámka 2 2 2 3 2 2 2 2 4" xfId="7468"/>
    <cellStyle name="Poznámka 2 2 2 3 2 2 2 3" xfId="7469"/>
    <cellStyle name="Poznámka 2 2 2 3 2 2 2 3 2" xfId="7470"/>
    <cellStyle name="Poznámka 2 2 2 3 2 2 2 3 3" xfId="7471"/>
    <cellStyle name="Poznámka 2 2 2 3 2 2 2 3 4" xfId="7472"/>
    <cellStyle name="Poznámka 2 2 2 3 2 2 2 4" xfId="7473"/>
    <cellStyle name="Poznámka 2 2 2 3 2 2 2 5" xfId="7474"/>
    <cellStyle name="Poznámka 2 2 2 3 2 2 2 6" xfId="7475"/>
    <cellStyle name="Poznámka 2 2 2 3 2 2 3" xfId="7476"/>
    <cellStyle name="Poznámka 2 2 2 3 2 2 3 2" xfId="7477"/>
    <cellStyle name="Poznámka 2 2 2 3 2 2 3 2 2" xfId="7478"/>
    <cellStyle name="Poznámka 2 2 2 3 2 2 3 2 3" xfId="7479"/>
    <cellStyle name="Poznámka 2 2 2 3 2 2 3 2 4" xfId="7480"/>
    <cellStyle name="Poznámka 2 2 2 3 2 2 3 3" xfId="7481"/>
    <cellStyle name="Poznámka 2 2 2 3 2 2 3 3 2" xfId="7482"/>
    <cellStyle name="Poznámka 2 2 2 3 2 2 3 3 3" xfId="7483"/>
    <cellStyle name="Poznámka 2 2 2 3 2 2 3 3 4" xfId="7484"/>
    <cellStyle name="Poznámka 2 2 2 3 2 2 3 4" xfId="7485"/>
    <cellStyle name="Poznámka 2 2 2 3 2 2 3 5" xfId="7486"/>
    <cellStyle name="Poznámka 2 2 2 3 2 2 3 6" xfId="7487"/>
    <cellStyle name="Poznámka 2 2 2 3 2 2 4" xfId="7488"/>
    <cellStyle name="Poznámka 2 2 2 3 2 2 4 2" xfId="7489"/>
    <cellStyle name="Poznámka 2 2 2 3 2 2 4 3" xfId="7490"/>
    <cellStyle name="Poznámka 2 2 2 3 2 2 4 4" xfId="7491"/>
    <cellStyle name="Poznámka 2 2 2 3 2 2 5" xfId="7492"/>
    <cellStyle name="Poznámka 2 2 2 3 2 2 5 2" xfId="7493"/>
    <cellStyle name="Poznámka 2 2 2 3 2 2 5 3" xfId="7494"/>
    <cellStyle name="Poznámka 2 2 2 3 2 2 5 4" xfId="7495"/>
    <cellStyle name="Poznámka 2 2 2 3 2 2 6" xfId="7496"/>
    <cellStyle name="Poznámka 2 2 2 3 2 2 7" xfId="7497"/>
    <cellStyle name="Poznámka 2 2 2 3 2 2 8" xfId="7498"/>
    <cellStyle name="Poznámka 2 2 2 3 2 3" xfId="7499"/>
    <cellStyle name="Poznámka 2 2 2 3 2 3 2" xfId="7500"/>
    <cellStyle name="Poznámka 2 2 2 3 2 3 2 2" xfId="7501"/>
    <cellStyle name="Poznámka 2 2 2 3 2 3 2 3" xfId="7502"/>
    <cellStyle name="Poznámka 2 2 2 3 2 3 2 4" xfId="7503"/>
    <cellStyle name="Poznámka 2 2 2 3 2 3 3" xfId="7504"/>
    <cellStyle name="Poznámka 2 2 2 3 2 3 3 2" xfId="7505"/>
    <cellStyle name="Poznámka 2 2 2 3 2 3 3 3" xfId="7506"/>
    <cellStyle name="Poznámka 2 2 2 3 2 3 3 4" xfId="7507"/>
    <cellStyle name="Poznámka 2 2 2 3 2 3 4" xfId="7508"/>
    <cellStyle name="Poznámka 2 2 2 3 2 3 5" xfId="7509"/>
    <cellStyle name="Poznámka 2 2 2 3 2 3 6" xfId="7510"/>
    <cellStyle name="Poznámka 2 2 2 3 2 4" xfId="7511"/>
    <cellStyle name="Poznámka 2 2 2 3 2 4 2" xfId="7512"/>
    <cellStyle name="Poznámka 2 2 2 3 2 4 2 2" xfId="7513"/>
    <cellStyle name="Poznámka 2 2 2 3 2 4 2 3" xfId="7514"/>
    <cellStyle name="Poznámka 2 2 2 3 2 4 2 4" xfId="7515"/>
    <cellStyle name="Poznámka 2 2 2 3 2 4 3" xfId="7516"/>
    <cellStyle name="Poznámka 2 2 2 3 2 4 3 2" xfId="7517"/>
    <cellStyle name="Poznámka 2 2 2 3 2 4 3 3" xfId="7518"/>
    <cellStyle name="Poznámka 2 2 2 3 2 4 3 4" xfId="7519"/>
    <cellStyle name="Poznámka 2 2 2 3 2 4 4" xfId="7520"/>
    <cellStyle name="Poznámka 2 2 2 3 2 4 5" xfId="7521"/>
    <cellStyle name="Poznámka 2 2 2 3 2 4 6" xfId="7522"/>
    <cellStyle name="Poznámka 2 2 2 3 2 5" xfId="7523"/>
    <cellStyle name="Poznámka 2 2 2 3 2 5 2" xfId="7524"/>
    <cellStyle name="Poznámka 2 2 2 3 2 5 3" xfId="7525"/>
    <cellStyle name="Poznámka 2 2 2 3 2 5 4" xfId="7526"/>
    <cellStyle name="Poznámka 2 2 2 3 2 6" xfId="7527"/>
    <cellStyle name="Poznámka 2 2 2 3 2 6 2" xfId="7528"/>
    <cellStyle name="Poznámka 2 2 2 3 2 6 3" xfId="7529"/>
    <cellStyle name="Poznámka 2 2 2 3 2 6 4" xfId="7530"/>
    <cellStyle name="Poznámka 2 2 2 3 2 7" xfId="7531"/>
    <cellStyle name="Poznámka 2 2 2 3 2 8" xfId="7532"/>
    <cellStyle name="Poznámka 2 2 2 3 2 9" xfId="7533"/>
    <cellStyle name="Poznámka 2 2 2 3 3" xfId="7534"/>
    <cellStyle name="Poznámka 2 2 2 3 3 2" xfId="7535"/>
    <cellStyle name="Poznámka 2 2 2 3 3 2 2" xfId="7536"/>
    <cellStyle name="Poznámka 2 2 2 3 3 2 2 2" xfId="7537"/>
    <cellStyle name="Poznámka 2 2 2 3 3 2 2 3" xfId="7538"/>
    <cellStyle name="Poznámka 2 2 2 3 3 2 2 4" xfId="7539"/>
    <cellStyle name="Poznámka 2 2 2 3 3 2 3" xfId="7540"/>
    <cellStyle name="Poznámka 2 2 2 3 3 2 3 2" xfId="7541"/>
    <cellStyle name="Poznámka 2 2 2 3 3 2 3 3" xfId="7542"/>
    <cellStyle name="Poznámka 2 2 2 3 3 2 3 4" xfId="7543"/>
    <cellStyle name="Poznámka 2 2 2 3 3 2 4" xfId="7544"/>
    <cellStyle name="Poznámka 2 2 2 3 3 2 5" xfId="7545"/>
    <cellStyle name="Poznámka 2 2 2 3 3 2 6" xfId="7546"/>
    <cellStyle name="Poznámka 2 2 2 3 3 3" xfId="7547"/>
    <cellStyle name="Poznámka 2 2 2 3 3 3 2" xfId="7548"/>
    <cellStyle name="Poznámka 2 2 2 3 3 3 2 2" xfId="7549"/>
    <cellStyle name="Poznámka 2 2 2 3 3 3 2 3" xfId="7550"/>
    <cellStyle name="Poznámka 2 2 2 3 3 3 2 4" xfId="7551"/>
    <cellStyle name="Poznámka 2 2 2 3 3 3 3" xfId="7552"/>
    <cellStyle name="Poznámka 2 2 2 3 3 3 3 2" xfId="7553"/>
    <cellStyle name="Poznámka 2 2 2 3 3 3 3 3" xfId="7554"/>
    <cellStyle name="Poznámka 2 2 2 3 3 3 3 4" xfId="7555"/>
    <cellStyle name="Poznámka 2 2 2 3 3 3 4" xfId="7556"/>
    <cellStyle name="Poznámka 2 2 2 3 3 3 5" xfId="7557"/>
    <cellStyle name="Poznámka 2 2 2 3 3 3 6" xfId="7558"/>
    <cellStyle name="Poznámka 2 2 2 3 3 4" xfId="7559"/>
    <cellStyle name="Poznámka 2 2 2 3 3 4 2" xfId="7560"/>
    <cellStyle name="Poznámka 2 2 2 3 3 4 3" xfId="7561"/>
    <cellStyle name="Poznámka 2 2 2 3 3 4 4" xfId="7562"/>
    <cellStyle name="Poznámka 2 2 2 3 3 5" xfId="7563"/>
    <cellStyle name="Poznámka 2 2 2 3 3 5 2" xfId="7564"/>
    <cellStyle name="Poznámka 2 2 2 3 3 5 3" xfId="7565"/>
    <cellStyle name="Poznámka 2 2 2 3 3 5 4" xfId="7566"/>
    <cellStyle name="Poznámka 2 2 2 3 3 6" xfId="7567"/>
    <cellStyle name="Poznámka 2 2 2 3 3 7" xfId="7568"/>
    <cellStyle name="Poznámka 2 2 2 3 3 8" xfId="7569"/>
    <cellStyle name="Poznámka 2 2 2 3 4" xfId="7570"/>
    <cellStyle name="Poznámka 2 2 2 3 4 2" xfId="7571"/>
    <cellStyle name="Poznámka 2 2 2 3 4 2 2" xfId="7572"/>
    <cellStyle name="Poznámka 2 2 2 3 4 2 3" xfId="7573"/>
    <cellStyle name="Poznámka 2 2 2 3 4 2 4" xfId="7574"/>
    <cellStyle name="Poznámka 2 2 2 3 4 3" xfId="7575"/>
    <cellStyle name="Poznámka 2 2 2 3 4 3 2" xfId="7576"/>
    <cellStyle name="Poznámka 2 2 2 3 4 3 3" xfId="7577"/>
    <cellStyle name="Poznámka 2 2 2 3 4 3 4" xfId="7578"/>
    <cellStyle name="Poznámka 2 2 2 3 4 4" xfId="7579"/>
    <cellStyle name="Poznámka 2 2 2 3 4 5" xfId="7580"/>
    <cellStyle name="Poznámka 2 2 2 3 4 6" xfId="7581"/>
    <cellStyle name="Poznámka 2 2 2 3 5" xfId="7582"/>
    <cellStyle name="Poznámka 2 2 2 3 5 2" xfId="7583"/>
    <cellStyle name="Poznámka 2 2 2 3 5 2 2" xfId="7584"/>
    <cellStyle name="Poznámka 2 2 2 3 5 2 3" xfId="7585"/>
    <cellStyle name="Poznámka 2 2 2 3 5 2 4" xfId="7586"/>
    <cellStyle name="Poznámka 2 2 2 3 5 3" xfId="7587"/>
    <cellStyle name="Poznámka 2 2 2 3 5 3 2" xfId="7588"/>
    <cellStyle name="Poznámka 2 2 2 3 5 3 3" xfId="7589"/>
    <cellStyle name="Poznámka 2 2 2 3 5 3 4" xfId="7590"/>
    <cellStyle name="Poznámka 2 2 2 3 5 4" xfId="7591"/>
    <cellStyle name="Poznámka 2 2 2 3 5 5" xfId="7592"/>
    <cellStyle name="Poznámka 2 2 2 3 5 6" xfId="7593"/>
    <cellStyle name="Poznámka 2 2 2 3 6" xfId="7594"/>
    <cellStyle name="Poznámka 2 2 2 3 6 2" xfId="7595"/>
    <cellStyle name="Poznámka 2 2 2 3 6 3" xfId="7596"/>
    <cellStyle name="Poznámka 2 2 2 3 6 4" xfId="7597"/>
    <cellStyle name="Poznámka 2 2 2 3 7" xfId="7598"/>
    <cellStyle name="Poznámka 2 2 2 3 7 2" xfId="7599"/>
    <cellStyle name="Poznámka 2 2 2 3 7 3" xfId="7600"/>
    <cellStyle name="Poznámka 2 2 2 3 7 4" xfId="7601"/>
    <cellStyle name="Poznámka 2 2 2 3 8" xfId="7602"/>
    <cellStyle name="Poznámka 2 2 2 3 9" xfId="7603"/>
    <cellStyle name="Poznámka 2 2 2 4" xfId="7604"/>
    <cellStyle name="Poznámka 2 2 2 4 10" xfId="7605"/>
    <cellStyle name="Poznámka 2 2 2 4 2" xfId="7606"/>
    <cellStyle name="Poznámka 2 2 2 4 2 2" xfId="7607"/>
    <cellStyle name="Poznámka 2 2 2 4 2 2 2" xfId="7608"/>
    <cellStyle name="Poznámka 2 2 2 4 2 2 2 2" xfId="7609"/>
    <cellStyle name="Poznámka 2 2 2 4 2 2 2 2 2" xfId="7610"/>
    <cellStyle name="Poznámka 2 2 2 4 2 2 2 2 3" xfId="7611"/>
    <cellStyle name="Poznámka 2 2 2 4 2 2 2 2 4" xfId="7612"/>
    <cellStyle name="Poznámka 2 2 2 4 2 2 2 3" xfId="7613"/>
    <cellStyle name="Poznámka 2 2 2 4 2 2 2 3 2" xfId="7614"/>
    <cellStyle name="Poznámka 2 2 2 4 2 2 2 3 3" xfId="7615"/>
    <cellStyle name="Poznámka 2 2 2 4 2 2 2 3 4" xfId="7616"/>
    <cellStyle name="Poznámka 2 2 2 4 2 2 2 4" xfId="7617"/>
    <cellStyle name="Poznámka 2 2 2 4 2 2 2 5" xfId="7618"/>
    <cellStyle name="Poznámka 2 2 2 4 2 2 2 6" xfId="7619"/>
    <cellStyle name="Poznámka 2 2 2 4 2 2 3" xfId="7620"/>
    <cellStyle name="Poznámka 2 2 2 4 2 2 3 2" xfId="7621"/>
    <cellStyle name="Poznámka 2 2 2 4 2 2 3 2 2" xfId="7622"/>
    <cellStyle name="Poznámka 2 2 2 4 2 2 3 2 3" xfId="7623"/>
    <cellStyle name="Poznámka 2 2 2 4 2 2 3 2 4" xfId="7624"/>
    <cellStyle name="Poznámka 2 2 2 4 2 2 3 3" xfId="7625"/>
    <cellStyle name="Poznámka 2 2 2 4 2 2 3 3 2" xfId="7626"/>
    <cellStyle name="Poznámka 2 2 2 4 2 2 3 3 3" xfId="7627"/>
    <cellStyle name="Poznámka 2 2 2 4 2 2 3 3 4" xfId="7628"/>
    <cellStyle name="Poznámka 2 2 2 4 2 2 3 4" xfId="7629"/>
    <cellStyle name="Poznámka 2 2 2 4 2 2 3 5" xfId="7630"/>
    <cellStyle name="Poznámka 2 2 2 4 2 2 3 6" xfId="7631"/>
    <cellStyle name="Poznámka 2 2 2 4 2 2 4" xfId="7632"/>
    <cellStyle name="Poznámka 2 2 2 4 2 2 4 2" xfId="7633"/>
    <cellStyle name="Poznámka 2 2 2 4 2 2 4 3" xfId="7634"/>
    <cellStyle name="Poznámka 2 2 2 4 2 2 4 4" xfId="7635"/>
    <cellStyle name="Poznámka 2 2 2 4 2 2 5" xfId="7636"/>
    <cellStyle name="Poznámka 2 2 2 4 2 2 5 2" xfId="7637"/>
    <cellStyle name="Poznámka 2 2 2 4 2 2 5 3" xfId="7638"/>
    <cellStyle name="Poznámka 2 2 2 4 2 2 5 4" xfId="7639"/>
    <cellStyle name="Poznámka 2 2 2 4 2 2 6" xfId="7640"/>
    <cellStyle name="Poznámka 2 2 2 4 2 2 7" xfId="7641"/>
    <cellStyle name="Poznámka 2 2 2 4 2 2 8" xfId="7642"/>
    <cellStyle name="Poznámka 2 2 2 4 2 3" xfId="7643"/>
    <cellStyle name="Poznámka 2 2 2 4 2 3 2" xfId="7644"/>
    <cellStyle name="Poznámka 2 2 2 4 2 3 2 2" xfId="7645"/>
    <cellStyle name="Poznámka 2 2 2 4 2 3 2 3" xfId="7646"/>
    <cellStyle name="Poznámka 2 2 2 4 2 3 2 4" xfId="7647"/>
    <cellStyle name="Poznámka 2 2 2 4 2 3 3" xfId="7648"/>
    <cellStyle name="Poznámka 2 2 2 4 2 3 3 2" xfId="7649"/>
    <cellStyle name="Poznámka 2 2 2 4 2 3 3 3" xfId="7650"/>
    <cellStyle name="Poznámka 2 2 2 4 2 3 3 4" xfId="7651"/>
    <cellStyle name="Poznámka 2 2 2 4 2 3 4" xfId="7652"/>
    <cellStyle name="Poznámka 2 2 2 4 2 3 5" xfId="7653"/>
    <cellStyle name="Poznámka 2 2 2 4 2 3 6" xfId="7654"/>
    <cellStyle name="Poznámka 2 2 2 4 2 4" xfId="7655"/>
    <cellStyle name="Poznámka 2 2 2 4 2 4 2" xfId="7656"/>
    <cellStyle name="Poznámka 2 2 2 4 2 4 2 2" xfId="7657"/>
    <cellStyle name="Poznámka 2 2 2 4 2 4 2 3" xfId="7658"/>
    <cellStyle name="Poznámka 2 2 2 4 2 4 2 4" xfId="7659"/>
    <cellStyle name="Poznámka 2 2 2 4 2 4 3" xfId="7660"/>
    <cellStyle name="Poznámka 2 2 2 4 2 4 3 2" xfId="7661"/>
    <cellStyle name="Poznámka 2 2 2 4 2 4 3 3" xfId="7662"/>
    <cellStyle name="Poznámka 2 2 2 4 2 4 3 4" xfId="7663"/>
    <cellStyle name="Poznámka 2 2 2 4 2 4 4" xfId="7664"/>
    <cellStyle name="Poznámka 2 2 2 4 2 4 5" xfId="7665"/>
    <cellStyle name="Poznámka 2 2 2 4 2 4 6" xfId="7666"/>
    <cellStyle name="Poznámka 2 2 2 4 2 5" xfId="7667"/>
    <cellStyle name="Poznámka 2 2 2 4 2 5 2" xfId="7668"/>
    <cellStyle name="Poznámka 2 2 2 4 2 5 3" xfId="7669"/>
    <cellStyle name="Poznámka 2 2 2 4 2 5 4" xfId="7670"/>
    <cellStyle name="Poznámka 2 2 2 4 2 6" xfId="7671"/>
    <cellStyle name="Poznámka 2 2 2 4 2 6 2" xfId="7672"/>
    <cellStyle name="Poznámka 2 2 2 4 2 6 3" xfId="7673"/>
    <cellStyle name="Poznámka 2 2 2 4 2 6 4" xfId="7674"/>
    <cellStyle name="Poznámka 2 2 2 4 2 7" xfId="7675"/>
    <cellStyle name="Poznámka 2 2 2 4 2 8" xfId="7676"/>
    <cellStyle name="Poznámka 2 2 2 4 2 9" xfId="7677"/>
    <cellStyle name="Poznámka 2 2 2 4 3" xfId="7678"/>
    <cellStyle name="Poznámka 2 2 2 4 3 2" xfId="7679"/>
    <cellStyle name="Poznámka 2 2 2 4 3 2 2" xfId="7680"/>
    <cellStyle name="Poznámka 2 2 2 4 3 2 2 2" xfId="7681"/>
    <cellStyle name="Poznámka 2 2 2 4 3 2 2 3" xfId="7682"/>
    <cellStyle name="Poznámka 2 2 2 4 3 2 2 4" xfId="7683"/>
    <cellStyle name="Poznámka 2 2 2 4 3 2 3" xfId="7684"/>
    <cellStyle name="Poznámka 2 2 2 4 3 2 3 2" xfId="7685"/>
    <cellStyle name="Poznámka 2 2 2 4 3 2 3 3" xfId="7686"/>
    <cellStyle name="Poznámka 2 2 2 4 3 2 3 4" xfId="7687"/>
    <cellStyle name="Poznámka 2 2 2 4 3 2 4" xfId="7688"/>
    <cellStyle name="Poznámka 2 2 2 4 3 2 5" xfId="7689"/>
    <cellStyle name="Poznámka 2 2 2 4 3 2 6" xfId="7690"/>
    <cellStyle name="Poznámka 2 2 2 4 3 3" xfId="7691"/>
    <cellStyle name="Poznámka 2 2 2 4 3 3 2" xfId="7692"/>
    <cellStyle name="Poznámka 2 2 2 4 3 3 2 2" xfId="7693"/>
    <cellStyle name="Poznámka 2 2 2 4 3 3 2 3" xfId="7694"/>
    <cellStyle name="Poznámka 2 2 2 4 3 3 2 4" xfId="7695"/>
    <cellStyle name="Poznámka 2 2 2 4 3 3 3" xfId="7696"/>
    <cellStyle name="Poznámka 2 2 2 4 3 3 3 2" xfId="7697"/>
    <cellStyle name="Poznámka 2 2 2 4 3 3 3 3" xfId="7698"/>
    <cellStyle name="Poznámka 2 2 2 4 3 3 3 4" xfId="7699"/>
    <cellStyle name="Poznámka 2 2 2 4 3 3 4" xfId="7700"/>
    <cellStyle name="Poznámka 2 2 2 4 3 3 5" xfId="7701"/>
    <cellStyle name="Poznámka 2 2 2 4 3 3 6" xfId="7702"/>
    <cellStyle name="Poznámka 2 2 2 4 3 4" xfId="7703"/>
    <cellStyle name="Poznámka 2 2 2 4 3 4 2" xfId="7704"/>
    <cellStyle name="Poznámka 2 2 2 4 3 4 3" xfId="7705"/>
    <cellStyle name="Poznámka 2 2 2 4 3 4 4" xfId="7706"/>
    <cellStyle name="Poznámka 2 2 2 4 3 5" xfId="7707"/>
    <cellStyle name="Poznámka 2 2 2 4 3 5 2" xfId="7708"/>
    <cellStyle name="Poznámka 2 2 2 4 3 5 3" xfId="7709"/>
    <cellStyle name="Poznámka 2 2 2 4 3 5 4" xfId="7710"/>
    <cellStyle name="Poznámka 2 2 2 4 3 6" xfId="7711"/>
    <cellStyle name="Poznámka 2 2 2 4 3 7" xfId="7712"/>
    <cellStyle name="Poznámka 2 2 2 4 3 8" xfId="7713"/>
    <cellStyle name="Poznámka 2 2 2 4 4" xfId="7714"/>
    <cellStyle name="Poznámka 2 2 2 4 4 2" xfId="7715"/>
    <cellStyle name="Poznámka 2 2 2 4 4 2 2" xfId="7716"/>
    <cellStyle name="Poznámka 2 2 2 4 4 2 3" xfId="7717"/>
    <cellStyle name="Poznámka 2 2 2 4 4 2 4" xfId="7718"/>
    <cellStyle name="Poznámka 2 2 2 4 4 3" xfId="7719"/>
    <cellStyle name="Poznámka 2 2 2 4 4 3 2" xfId="7720"/>
    <cellStyle name="Poznámka 2 2 2 4 4 3 3" xfId="7721"/>
    <cellStyle name="Poznámka 2 2 2 4 4 3 4" xfId="7722"/>
    <cellStyle name="Poznámka 2 2 2 4 4 4" xfId="7723"/>
    <cellStyle name="Poznámka 2 2 2 4 4 5" xfId="7724"/>
    <cellStyle name="Poznámka 2 2 2 4 4 6" xfId="7725"/>
    <cellStyle name="Poznámka 2 2 2 4 5" xfId="7726"/>
    <cellStyle name="Poznámka 2 2 2 4 5 2" xfId="7727"/>
    <cellStyle name="Poznámka 2 2 2 4 5 2 2" xfId="7728"/>
    <cellStyle name="Poznámka 2 2 2 4 5 2 3" xfId="7729"/>
    <cellStyle name="Poznámka 2 2 2 4 5 2 4" xfId="7730"/>
    <cellStyle name="Poznámka 2 2 2 4 5 3" xfId="7731"/>
    <cellStyle name="Poznámka 2 2 2 4 5 3 2" xfId="7732"/>
    <cellStyle name="Poznámka 2 2 2 4 5 3 3" xfId="7733"/>
    <cellStyle name="Poznámka 2 2 2 4 5 3 4" xfId="7734"/>
    <cellStyle name="Poznámka 2 2 2 4 5 4" xfId="7735"/>
    <cellStyle name="Poznámka 2 2 2 4 5 5" xfId="7736"/>
    <cellStyle name="Poznámka 2 2 2 4 5 6" xfId="7737"/>
    <cellStyle name="Poznámka 2 2 2 4 6" xfId="7738"/>
    <cellStyle name="Poznámka 2 2 2 4 6 2" xfId="7739"/>
    <cellStyle name="Poznámka 2 2 2 4 6 3" xfId="7740"/>
    <cellStyle name="Poznámka 2 2 2 4 6 4" xfId="7741"/>
    <cellStyle name="Poznámka 2 2 2 4 7" xfId="7742"/>
    <cellStyle name="Poznámka 2 2 2 4 7 2" xfId="7743"/>
    <cellStyle name="Poznámka 2 2 2 4 7 3" xfId="7744"/>
    <cellStyle name="Poznámka 2 2 2 4 7 4" xfId="7745"/>
    <cellStyle name="Poznámka 2 2 2 4 8" xfId="7746"/>
    <cellStyle name="Poznámka 2 2 2 4 9" xfId="7747"/>
    <cellStyle name="Poznámka 2 2 2 5" xfId="7748"/>
    <cellStyle name="Poznámka 2 2 2 5 10" xfId="7749"/>
    <cellStyle name="Poznámka 2 2 2 5 2" xfId="7750"/>
    <cellStyle name="Poznámka 2 2 2 5 2 2" xfId="7751"/>
    <cellStyle name="Poznámka 2 2 2 5 2 2 2" xfId="7752"/>
    <cellStyle name="Poznámka 2 2 2 5 2 2 2 2" xfId="7753"/>
    <cellStyle name="Poznámka 2 2 2 5 2 2 2 2 2" xfId="7754"/>
    <cellStyle name="Poznámka 2 2 2 5 2 2 2 2 3" xfId="7755"/>
    <cellStyle name="Poznámka 2 2 2 5 2 2 2 2 4" xfId="7756"/>
    <cellStyle name="Poznámka 2 2 2 5 2 2 2 3" xfId="7757"/>
    <cellStyle name="Poznámka 2 2 2 5 2 2 2 3 2" xfId="7758"/>
    <cellStyle name="Poznámka 2 2 2 5 2 2 2 3 3" xfId="7759"/>
    <cellStyle name="Poznámka 2 2 2 5 2 2 2 3 4" xfId="7760"/>
    <cellStyle name="Poznámka 2 2 2 5 2 2 2 4" xfId="7761"/>
    <cellStyle name="Poznámka 2 2 2 5 2 2 2 5" xfId="7762"/>
    <cellStyle name="Poznámka 2 2 2 5 2 2 2 6" xfId="7763"/>
    <cellStyle name="Poznámka 2 2 2 5 2 2 3" xfId="7764"/>
    <cellStyle name="Poznámka 2 2 2 5 2 2 3 2" xfId="7765"/>
    <cellStyle name="Poznámka 2 2 2 5 2 2 3 2 2" xfId="7766"/>
    <cellStyle name="Poznámka 2 2 2 5 2 2 3 2 3" xfId="7767"/>
    <cellStyle name="Poznámka 2 2 2 5 2 2 3 2 4" xfId="7768"/>
    <cellStyle name="Poznámka 2 2 2 5 2 2 3 3" xfId="7769"/>
    <cellStyle name="Poznámka 2 2 2 5 2 2 3 3 2" xfId="7770"/>
    <cellStyle name="Poznámka 2 2 2 5 2 2 3 3 3" xfId="7771"/>
    <cellStyle name="Poznámka 2 2 2 5 2 2 3 3 4" xfId="7772"/>
    <cellStyle name="Poznámka 2 2 2 5 2 2 3 4" xfId="7773"/>
    <cellStyle name="Poznámka 2 2 2 5 2 2 3 5" xfId="7774"/>
    <cellStyle name="Poznámka 2 2 2 5 2 2 3 6" xfId="7775"/>
    <cellStyle name="Poznámka 2 2 2 5 2 2 4" xfId="7776"/>
    <cellStyle name="Poznámka 2 2 2 5 2 2 4 2" xfId="7777"/>
    <cellStyle name="Poznámka 2 2 2 5 2 2 4 3" xfId="7778"/>
    <cellStyle name="Poznámka 2 2 2 5 2 2 4 4" xfId="7779"/>
    <cellStyle name="Poznámka 2 2 2 5 2 2 5" xfId="7780"/>
    <cellStyle name="Poznámka 2 2 2 5 2 2 5 2" xfId="7781"/>
    <cellStyle name="Poznámka 2 2 2 5 2 2 5 3" xfId="7782"/>
    <cellStyle name="Poznámka 2 2 2 5 2 2 5 4" xfId="7783"/>
    <cellStyle name="Poznámka 2 2 2 5 2 2 6" xfId="7784"/>
    <cellStyle name="Poznámka 2 2 2 5 2 2 7" xfId="7785"/>
    <cellStyle name="Poznámka 2 2 2 5 2 2 8" xfId="7786"/>
    <cellStyle name="Poznámka 2 2 2 5 2 3" xfId="7787"/>
    <cellStyle name="Poznámka 2 2 2 5 2 3 2" xfId="7788"/>
    <cellStyle name="Poznámka 2 2 2 5 2 3 2 2" xfId="7789"/>
    <cellStyle name="Poznámka 2 2 2 5 2 3 2 3" xfId="7790"/>
    <cellStyle name="Poznámka 2 2 2 5 2 3 2 4" xfId="7791"/>
    <cellStyle name="Poznámka 2 2 2 5 2 3 3" xfId="7792"/>
    <cellStyle name="Poznámka 2 2 2 5 2 3 3 2" xfId="7793"/>
    <cellStyle name="Poznámka 2 2 2 5 2 3 3 3" xfId="7794"/>
    <cellStyle name="Poznámka 2 2 2 5 2 3 3 4" xfId="7795"/>
    <cellStyle name="Poznámka 2 2 2 5 2 3 4" xfId="7796"/>
    <cellStyle name="Poznámka 2 2 2 5 2 3 5" xfId="7797"/>
    <cellStyle name="Poznámka 2 2 2 5 2 3 6" xfId="7798"/>
    <cellStyle name="Poznámka 2 2 2 5 2 4" xfId="7799"/>
    <cellStyle name="Poznámka 2 2 2 5 2 4 2" xfId="7800"/>
    <cellStyle name="Poznámka 2 2 2 5 2 4 2 2" xfId="7801"/>
    <cellStyle name="Poznámka 2 2 2 5 2 4 2 3" xfId="7802"/>
    <cellStyle name="Poznámka 2 2 2 5 2 4 2 4" xfId="7803"/>
    <cellStyle name="Poznámka 2 2 2 5 2 4 3" xfId="7804"/>
    <cellStyle name="Poznámka 2 2 2 5 2 4 3 2" xfId="7805"/>
    <cellStyle name="Poznámka 2 2 2 5 2 4 3 3" xfId="7806"/>
    <cellStyle name="Poznámka 2 2 2 5 2 4 3 4" xfId="7807"/>
    <cellStyle name="Poznámka 2 2 2 5 2 4 4" xfId="7808"/>
    <cellStyle name="Poznámka 2 2 2 5 2 4 5" xfId="7809"/>
    <cellStyle name="Poznámka 2 2 2 5 2 4 6" xfId="7810"/>
    <cellStyle name="Poznámka 2 2 2 5 2 5" xfId="7811"/>
    <cellStyle name="Poznámka 2 2 2 5 2 5 2" xfId="7812"/>
    <cellStyle name="Poznámka 2 2 2 5 2 5 3" xfId="7813"/>
    <cellStyle name="Poznámka 2 2 2 5 2 5 4" xfId="7814"/>
    <cellStyle name="Poznámka 2 2 2 5 2 6" xfId="7815"/>
    <cellStyle name="Poznámka 2 2 2 5 2 6 2" xfId="7816"/>
    <cellStyle name="Poznámka 2 2 2 5 2 6 3" xfId="7817"/>
    <cellStyle name="Poznámka 2 2 2 5 2 6 4" xfId="7818"/>
    <cellStyle name="Poznámka 2 2 2 5 2 7" xfId="7819"/>
    <cellStyle name="Poznámka 2 2 2 5 2 8" xfId="7820"/>
    <cellStyle name="Poznámka 2 2 2 5 2 9" xfId="7821"/>
    <cellStyle name="Poznámka 2 2 2 5 3" xfId="7822"/>
    <cellStyle name="Poznámka 2 2 2 5 3 2" xfId="7823"/>
    <cellStyle name="Poznámka 2 2 2 5 3 2 2" xfId="7824"/>
    <cellStyle name="Poznámka 2 2 2 5 3 2 2 2" xfId="7825"/>
    <cellStyle name="Poznámka 2 2 2 5 3 2 2 3" xfId="7826"/>
    <cellStyle name="Poznámka 2 2 2 5 3 2 2 4" xfId="7827"/>
    <cellStyle name="Poznámka 2 2 2 5 3 2 3" xfId="7828"/>
    <cellStyle name="Poznámka 2 2 2 5 3 2 3 2" xfId="7829"/>
    <cellStyle name="Poznámka 2 2 2 5 3 2 3 3" xfId="7830"/>
    <cellStyle name="Poznámka 2 2 2 5 3 2 3 4" xfId="7831"/>
    <cellStyle name="Poznámka 2 2 2 5 3 2 4" xfId="7832"/>
    <cellStyle name="Poznámka 2 2 2 5 3 2 5" xfId="7833"/>
    <cellStyle name="Poznámka 2 2 2 5 3 2 6" xfId="7834"/>
    <cellStyle name="Poznámka 2 2 2 5 3 3" xfId="7835"/>
    <cellStyle name="Poznámka 2 2 2 5 3 3 2" xfId="7836"/>
    <cellStyle name="Poznámka 2 2 2 5 3 3 2 2" xfId="7837"/>
    <cellStyle name="Poznámka 2 2 2 5 3 3 2 3" xfId="7838"/>
    <cellStyle name="Poznámka 2 2 2 5 3 3 2 4" xfId="7839"/>
    <cellStyle name="Poznámka 2 2 2 5 3 3 3" xfId="7840"/>
    <cellStyle name="Poznámka 2 2 2 5 3 3 3 2" xfId="7841"/>
    <cellStyle name="Poznámka 2 2 2 5 3 3 3 3" xfId="7842"/>
    <cellStyle name="Poznámka 2 2 2 5 3 3 3 4" xfId="7843"/>
    <cellStyle name="Poznámka 2 2 2 5 3 3 4" xfId="7844"/>
    <cellStyle name="Poznámka 2 2 2 5 3 3 5" xfId="7845"/>
    <cellStyle name="Poznámka 2 2 2 5 3 3 6" xfId="7846"/>
    <cellStyle name="Poznámka 2 2 2 5 3 4" xfId="7847"/>
    <cellStyle name="Poznámka 2 2 2 5 3 4 2" xfId="7848"/>
    <cellStyle name="Poznámka 2 2 2 5 3 4 3" xfId="7849"/>
    <cellStyle name="Poznámka 2 2 2 5 3 4 4" xfId="7850"/>
    <cellStyle name="Poznámka 2 2 2 5 3 5" xfId="7851"/>
    <cellStyle name="Poznámka 2 2 2 5 3 5 2" xfId="7852"/>
    <cellStyle name="Poznámka 2 2 2 5 3 5 3" xfId="7853"/>
    <cellStyle name="Poznámka 2 2 2 5 3 5 4" xfId="7854"/>
    <cellStyle name="Poznámka 2 2 2 5 3 6" xfId="7855"/>
    <cellStyle name="Poznámka 2 2 2 5 3 7" xfId="7856"/>
    <cellStyle name="Poznámka 2 2 2 5 3 8" xfId="7857"/>
    <cellStyle name="Poznámka 2 2 2 5 4" xfId="7858"/>
    <cellStyle name="Poznámka 2 2 2 5 4 2" xfId="7859"/>
    <cellStyle name="Poznámka 2 2 2 5 4 2 2" xfId="7860"/>
    <cellStyle name="Poznámka 2 2 2 5 4 2 3" xfId="7861"/>
    <cellStyle name="Poznámka 2 2 2 5 4 2 4" xfId="7862"/>
    <cellStyle name="Poznámka 2 2 2 5 4 3" xfId="7863"/>
    <cellStyle name="Poznámka 2 2 2 5 4 3 2" xfId="7864"/>
    <cellStyle name="Poznámka 2 2 2 5 4 3 3" xfId="7865"/>
    <cellStyle name="Poznámka 2 2 2 5 4 3 4" xfId="7866"/>
    <cellStyle name="Poznámka 2 2 2 5 4 4" xfId="7867"/>
    <cellStyle name="Poznámka 2 2 2 5 4 5" xfId="7868"/>
    <cellStyle name="Poznámka 2 2 2 5 4 6" xfId="7869"/>
    <cellStyle name="Poznámka 2 2 2 5 5" xfId="7870"/>
    <cellStyle name="Poznámka 2 2 2 5 5 2" xfId="7871"/>
    <cellStyle name="Poznámka 2 2 2 5 5 2 2" xfId="7872"/>
    <cellStyle name="Poznámka 2 2 2 5 5 2 3" xfId="7873"/>
    <cellStyle name="Poznámka 2 2 2 5 5 2 4" xfId="7874"/>
    <cellStyle name="Poznámka 2 2 2 5 5 3" xfId="7875"/>
    <cellStyle name="Poznámka 2 2 2 5 5 3 2" xfId="7876"/>
    <cellStyle name="Poznámka 2 2 2 5 5 3 3" xfId="7877"/>
    <cellStyle name="Poznámka 2 2 2 5 5 3 4" xfId="7878"/>
    <cellStyle name="Poznámka 2 2 2 5 5 4" xfId="7879"/>
    <cellStyle name="Poznámka 2 2 2 5 5 5" xfId="7880"/>
    <cellStyle name="Poznámka 2 2 2 5 5 6" xfId="7881"/>
    <cellStyle name="Poznámka 2 2 2 5 6" xfId="7882"/>
    <cellStyle name="Poznámka 2 2 2 5 6 2" xfId="7883"/>
    <cellStyle name="Poznámka 2 2 2 5 6 3" xfId="7884"/>
    <cellStyle name="Poznámka 2 2 2 5 6 4" xfId="7885"/>
    <cellStyle name="Poznámka 2 2 2 5 7" xfId="7886"/>
    <cellStyle name="Poznámka 2 2 2 5 7 2" xfId="7887"/>
    <cellStyle name="Poznámka 2 2 2 5 7 3" xfId="7888"/>
    <cellStyle name="Poznámka 2 2 2 5 7 4" xfId="7889"/>
    <cellStyle name="Poznámka 2 2 2 5 8" xfId="7890"/>
    <cellStyle name="Poznámka 2 2 2 5 9" xfId="7891"/>
    <cellStyle name="Poznámka 2 2 2 6" xfId="7892"/>
    <cellStyle name="Poznámka 2 2 2 6 10" xfId="7893"/>
    <cellStyle name="Poznámka 2 2 2 6 2" xfId="7894"/>
    <cellStyle name="Poznámka 2 2 2 6 2 2" xfId="7895"/>
    <cellStyle name="Poznámka 2 2 2 6 2 2 2" xfId="7896"/>
    <cellStyle name="Poznámka 2 2 2 6 2 2 2 2" xfId="7897"/>
    <cellStyle name="Poznámka 2 2 2 6 2 2 2 2 2" xfId="7898"/>
    <cellStyle name="Poznámka 2 2 2 6 2 2 2 2 3" xfId="7899"/>
    <cellStyle name="Poznámka 2 2 2 6 2 2 2 2 4" xfId="7900"/>
    <cellStyle name="Poznámka 2 2 2 6 2 2 2 3" xfId="7901"/>
    <cellStyle name="Poznámka 2 2 2 6 2 2 2 3 2" xfId="7902"/>
    <cellStyle name="Poznámka 2 2 2 6 2 2 2 3 3" xfId="7903"/>
    <cellStyle name="Poznámka 2 2 2 6 2 2 2 3 4" xfId="7904"/>
    <cellStyle name="Poznámka 2 2 2 6 2 2 2 4" xfId="7905"/>
    <cellStyle name="Poznámka 2 2 2 6 2 2 2 5" xfId="7906"/>
    <cellStyle name="Poznámka 2 2 2 6 2 2 2 6" xfId="7907"/>
    <cellStyle name="Poznámka 2 2 2 6 2 2 3" xfId="7908"/>
    <cellStyle name="Poznámka 2 2 2 6 2 2 3 2" xfId="7909"/>
    <cellStyle name="Poznámka 2 2 2 6 2 2 3 2 2" xfId="7910"/>
    <cellStyle name="Poznámka 2 2 2 6 2 2 3 2 3" xfId="7911"/>
    <cellStyle name="Poznámka 2 2 2 6 2 2 3 2 4" xfId="7912"/>
    <cellStyle name="Poznámka 2 2 2 6 2 2 3 3" xfId="7913"/>
    <cellStyle name="Poznámka 2 2 2 6 2 2 3 3 2" xfId="7914"/>
    <cellStyle name="Poznámka 2 2 2 6 2 2 3 3 3" xfId="7915"/>
    <cellStyle name="Poznámka 2 2 2 6 2 2 3 3 4" xfId="7916"/>
    <cellStyle name="Poznámka 2 2 2 6 2 2 3 4" xfId="7917"/>
    <cellStyle name="Poznámka 2 2 2 6 2 2 3 5" xfId="7918"/>
    <cellStyle name="Poznámka 2 2 2 6 2 2 3 6" xfId="7919"/>
    <cellStyle name="Poznámka 2 2 2 6 2 2 4" xfId="7920"/>
    <cellStyle name="Poznámka 2 2 2 6 2 2 4 2" xfId="7921"/>
    <cellStyle name="Poznámka 2 2 2 6 2 2 4 3" xfId="7922"/>
    <cellStyle name="Poznámka 2 2 2 6 2 2 4 4" xfId="7923"/>
    <cellStyle name="Poznámka 2 2 2 6 2 2 5" xfId="7924"/>
    <cellStyle name="Poznámka 2 2 2 6 2 2 5 2" xfId="7925"/>
    <cellStyle name="Poznámka 2 2 2 6 2 2 5 3" xfId="7926"/>
    <cellStyle name="Poznámka 2 2 2 6 2 2 5 4" xfId="7927"/>
    <cellStyle name="Poznámka 2 2 2 6 2 2 6" xfId="7928"/>
    <cellStyle name="Poznámka 2 2 2 6 2 2 7" xfId="7929"/>
    <cellStyle name="Poznámka 2 2 2 6 2 2 8" xfId="7930"/>
    <cellStyle name="Poznámka 2 2 2 6 2 3" xfId="7931"/>
    <cellStyle name="Poznámka 2 2 2 6 2 3 2" xfId="7932"/>
    <cellStyle name="Poznámka 2 2 2 6 2 3 2 2" xfId="7933"/>
    <cellStyle name="Poznámka 2 2 2 6 2 3 2 3" xfId="7934"/>
    <cellStyle name="Poznámka 2 2 2 6 2 3 2 4" xfId="7935"/>
    <cellStyle name="Poznámka 2 2 2 6 2 3 3" xfId="7936"/>
    <cellStyle name="Poznámka 2 2 2 6 2 3 3 2" xfId="7937"/>
    <cellStyle name="Poznámka 2 2 2 6 2 3 3 3" xfId="7938"/>
    <cellStyle name="Poznámka 2 2 2 6 2 3 3 4" xfId="7939"/>
    <cellStyle name="Poznámka 2 2 2 6 2 3 4" xfId="7940"/>
    <cellStyle name="Poznámka 2 2 2 6 2 3 5" xfId="7941"/>
    <cellStyle name="Poznámka 2 2 2 6 2 3 6" xfId="7942"/>
    <cellStyle name="Poznámka 2 2 2 6 2 4" xfId="7943"/>
    <cellStyle name="Poznámka 2 2 2 6 2 4 2" xfId="7944"/>
    <cellStyle name="Poznámka 2 2 2 6 2 4 2 2" xfId="7945"/>
    <cellStyle name="Poznámka 2 2 2 6 2 4 2 3" xfId="7946"/>
    <cellStyle name="Poznámka 2 2 2 6 2 4 2 4" xfId="7947"/>
    <cellStyle name="Poznámka 2 2 2 6 2 4 3" xfId="7948"/>
    <cellStyle name="Poznámka 2 2 2 6 2 4 3 2" xfId="7949"/>
    <cellStyle name="Poznámka 2 2 2 6 2 4 3 3" xfId="7950"/>
    <cellStyle name="Poznámka 2 2 2 6 2 4 3 4" xfId="7951"/>
    <cellStyle name="Poznámka 2 2 2 6 2 4 4" xfId="7952"/>
    <cellStyle name="Poznámka 2 2 2 6 2 4 5" xfId="7953"/>
    <cellStyle name="Poznámka 2 2 2 6 2 4 6" xfId="7954"/>
    <cellStyle name="Poznámka 2 2 2 6 2 5" xfId="7955"/>
    <cellStyle name="Poznámka 2 2 2 6 2 5 2" xfId="7956"/>
    <cellStyle name="Poznámka 2 2 2 6 2 5 3" xfId="7957"/>
    <cellStyle name="Poznámka 2 2 2 6 2 5 4" xfId="7958"/>
    <cellStyle name="Poznámka 2 2 2 6 2 6" xfId="7959"/>
    <cellStyle name="Poznámka 2 2 2 6 2 6 2" xfId="7960"/>
    <cellStyle name="Poznámka 2 2 2 6 2 6 3" xfId="7961"/>
    <cellStyle name="Poznámka 2 2 2 6 2 6 4" xfId="7962"/>
    <cellStyle name="Poznámka 2 2 2 6 2 7" xfId="7963"/>
    <cellStyle name="Poznámka 2 2 2 6 2 8" xfId="7964"/>
    <cellStyle name="Poznámka 2 2 2 6 2 9" xfId="7965"/>
    <cellStyle name="Poznámka 2 2 2 6 3" xfId="7966"/>
    <cellStyle name="Poznámka 2 2 2 6 3 2" xfId="7967"/>
    <cellStyle name="Poznámka 2 2 2 6 3 2 2" xfId="7968"/>
    <cellStyle name="Poznámka 2 2 2 6 3 2 2 2" xfId="7969"/>
    <cellStyle name="Poznámka 2 2 2 6 3 2 2 3" xfId="7970"/>
    <cellStyle name="Poznámka 2 2 2 6 3 2 2 4" xfId="7971"/>
    <cellStyle name="Poznámka 2 2 2 6 3 2 3" xfId="7972"/>
    <cellStyle name="Poznámka 2 2 2 6 3 2 3 2" xfId="7973"/>
    <cellStyle name="Poznámka 2 2 2 6 3 2 3 3" xfId="7974"/>
    <cellStyle name="Poznámka 2 2 2 6 3 2 3 4" xfId="7975"/>
    <cellStyle name="Poznámka 2 2 2 6 3 2 4" xfId="7976"/>
    <cellStyle name="Poznámka 2 2 2 6 3 2 5" xfId="7977"/>
    <cellStyle name="Poznámka 2 2 2 6 3 2 6" xfId="7978"/>
    <cellStyle name="Poznámka 2 2 2 6 3 3" xfId="7979"/>
    <cellStyle name="Poznámka 2 2 2 6 3 3 2" xfId="7980"/>
    <cellStyle name="Poznámka 2 2 2 6 3 3 2 2" xfId="7981"/>
    <cellStyle name="Poznámka 2 2 2 6 3 3 2 3" xfId="7982"/>
    <cellStyle name="Poznámka 2 2 2 6 3 3 2 4" xfId="7983"/>
    <cellStyle name="Poznámka 2 2 2 6 3 3 3" xfId="7984"/>
    <cellStyle name="Poznámka 2 2 2 6 3 3 3 2" xfId="7985"/>
    <cellStyle name="Poznámka 2 2 2 6 3 3 3 3" xfId="7986"/>
    <cellStyle name="Poznámka 2 2 2 6 3 3 3 4" xfId="7987"/>
    <cellStyle name="Poznámka 2 2 2 6 3 3 4" xfId="7988"/>
    <cellStyle name="Poznámka 2 2 2 6 3 3 5" xfId="7989"/>
    <cellStyle name="Poznámka 2 2 2 6 3 3 6" xfId="7990"/>
    <cellStyle name="Poznámka 2 2 2 6 3 4" xfId="7991"/>
    <cellStyle name="Poznámka 2 2 2 6 3 4 2" xfId="7992"/>
    <cellStyle name="Poznámka 2 2 2 6 3 4 3" xfId="7993"/>
    <cellStyle name="Poznámka 2 2 2 6 3 4 4" xfId="7994"/>
    <cellStyle name="Poznámka 2 2 2 6 3 5" xfId="7995"/>
    <cellStyle name="Poznámka 2 2 2 6 3 5 2" xfId="7996"/>
    <cellStyle name="Poznámka 2 2 2 6 3 5 3" xfId="7997"/>
    <cellStyle name="Poznámka 2 2 2 6 3 5 4" xfId="7998"/>
    <cellStyle name="Poznámka 2 2 2 6 3 6" xfId="7999"/>
    <cellStyle name="Poznámka 2 2 2 6 3 7" xfId="8000"/>
    <cellStyle name="Poznámka 2 2 2 6 3 8" xfId="8001"/>
    <cellStyle name="Poznámka 2 2 2 6 4" xfId="8002"/>
    <cellStyle name="Poznámka 2 2 2 6 4 2" xfId="8003"/>
    <cellStyle name="Poznámka 2 2 2 6 4 2 2" xfId="8004"/>
    <cellStyle name="Poznámka 2 2 2 6 4 2 3" xfId="8005"/>
    <cellStyle name="Poznámka 2 2 2 6 4 2 4" xfId="8006"/>
    <cellStyle name="Poznámka 2 2 2 6 4 3" xfId="8007"/>
    <cellStyle name="Poznámka 2 2 2 6 4 3 2" xfId="8008"/>
    <cellStyle name="Poznámka 2 2 2 6 4 3 3" xfId="8009"/>
    <cellStyle name="Poznámka 2 2 2 6 4 3 4" xfId="8010"/>
    <cellStyle name="Poznámka 2 2 2 6 4 4" xfId="8011"/>
    <cellStyle name="Poznámka 2 2 2 6 4 5" xfId="8012"/>
    <cellStyle name="Poznámka 2 2 2 6 4 6" xfId="8013"/>
    <cellStyle name="Poznámka 2 2 2 6 5" xfId="8014"/>
    <cellStyle name="Poznámka 2 2 2 6 5 2" xfId="8015"/>
    <cellStyle name="Poznámka 2 2 2 6 5 2 2" xfId="8016"/>
    <cellStyle name="Poznámka 2 2 2 6 5 2 3" xfId="8017"/>
    <cellStyle name="Poznámka 2 2 2 6 5 2 4" xfId="8018"/>
    <cellStyle name="Poznámka 2 2 2 6 5 3" xfId="8019"/>
    <cellStyle name="Poznámka 2 2 2 6 5 3 2" xfId="8020"/>
    <cellStyle name="Poznámka 2 2 2 6 5 3 3" xfId="8021"/>
    <cellStyle name="Poznámka 2 2 2 6 5 3 4" xfId="8022"/>
    <cellStyle name="Poznámka 2 2 2 6 5 4" xfId="8023"/>
    <cellStyle name="Poznámka 2 2 2 6 5 5" xfId="8024"/>
    <cellStyle name="Poznámka 2 2 2 6 5 6" xfId="8025"/>
    <cellStyle name="Poznámka 2 2 2 6 6" xfId="8026"/>
    <cellStyle name="Poznámka 2 2 2 6 6 2" xfId="8027"/>
    <cellStyle name="Poznámka 2 2 2 6 6 3" xfId="8028"/>
    <cellStyle name="Poznámka 2 2 2 6 6 4" xfId="8029"/>
    <cellStyle name="Poznámka 2 2 2 6 7" xfId="8030"/>
    <cellStyle name="Poznámka 2 2 2 6 7 2" xfId="8031"/>
    <cellStyle name="Poznámka 2 2 2 6 7 3" xfId="8032"/>
    <cellStyle name="Poznámka 2 2 2 6 7 4" xfId="8033"/>
    <cellStyle name="Poznámka 2 2 2 6 8" xfId="8034"/>
    <cellStyle name="Poznámka 2 2 2 6 9" xfId="8035"/>
    <cellStyle name="Poznámka 2 2 2 7" xfId="8036"/>
    <cellStyle name="Poznámka 2 2 2 7 2" xfId="8037"/>
    <cellStyle name="Poznámka 2 2 2 7 2 2" xfId="8038"/>
    <cellStyle name="Poznámka 2 2 2 7 2 2 2" xfId="8039"/>
    <cellStyle name="Poznámka 2 2 2 7 2 2 2 2" xfId="8040"/>
    <cellStyle name="Poznámka 2 2 2 7 2 2 2 3" xfId="8041"/>
    <cellStyle name="Poznámka 2 2 2 7 2 2 2 4" xfId="8042"/>
    <cellStyle name="Poznámka 2 2 2 7 2 2 3" xfId="8043"/>
    <cellStyle name="Poznámka 2 2 2 7 2 2 3 2" xfId="8044"/>
    <cellStyle name="Poznámka 2 2 2 7 2 2 3 3" xfId="8045"/>
    <cellStyle name="Poznámka 2 2 2 7 2 2 3 4" xfId="8046"/>
    <cellStyle name="Poznámka 2 2 2 7 2 2 4" xfId="8047"/>
    <cellStyle name="Poznámka 2 2 2 7 2 2 5" xfId="8048"/>
    <cellStyle name="Poznámka 2 2 2 7 2 2 6" xfId="8049"/>
    <cellStyle name="Poznámka 2 2 2 7 2 3" xfId="8050"/>
    <cellStyle name="Poznámka 2 2 2 7 2 3 2" xfId="8051"/>
    <cellStyle name="Poznámka 2 2 2 7 2 3 2 2" xfId="8052"/>
    <cellStyle name="Poznámka 2 2 2 7 2 3 2 3" xfId="8053"/>
    <cellStyle name="Poznámka 2 2 2 7 2 3 2 4" xfId="8054"/>
    <cellStyle name="Poznámka 2 2 2 7 2 3 3" xfId="8055"/>
    <cellStyle name="Poznámka 2 2 2 7 2 3 3 2" xfId="8056"/>
    <cellStyle name="Poznámka 2 2 2 7 2 3 3 3" xfId="8057"/>
    <cellStyle name="Poznámka 2 2 2 7 2 3 3 4" xfId="8058"/>
    <cellStyle name="Poznámka 2 2 2 7 2 3 4" xfId="8059"/>
    <cellStyle name="Poznámka 2 2 2 7 2 3 5" xfId="8060"/>
    <cellStyle name="Poznámka 2 2 2 7 2 3 6" xfId="8061"/>
    <cellStyle name="Poznámka 2 2 2 7 2 4" xfId="8062"/>
    <cellStyle name="Poznámka 2 2 2 7 2 4 2" xfId="8063"/>
    <cellStyle name="Poznámka 2 2 2 7 2 4 3" xfId="8064"/>
    <cellStyle name="Poznámka 2 2 2 7 2 4 4" xfId="8065"/>
    <cellStyle name="Poznámka 2 2 2 7 2 5" xfId="8066"/>
    <cellStyle name="Poznámka 2 2 2 7 2 5 2" xfId="8067"/>
    <cellStyle name="Poznámka 2 2 2 7 2 5 3" xfId="8068"/>
    <cellStyle name="Poznámka 2 2 2 7 2 5 4" xfId="8069"/>
    <cellStyle name="Poznámka 2 2 2 7 2 6" xfId="8070"/>
    <cellStyle name="Poznámka 2 2 2 7 2 7" xfId="8071"/>
    <cellStyle name="Poznámka 2 2 2 7 2 8" xfId="8072"/>
    <cellStyle name="Poznámka 2 2 2 7 3" xfId="8073"/>
    <cellStyle name="Poznámka 2 2 2 7 3 2" xfId="8074"/>
    <cellStyle name="Poznámka 2 2 2 7 3 2 2" xfId="8075"/>
    <cellStyle name="Poznámka 2 2 2 7 3 2 3" xfId="8076"/>
    <cellStyle name="Poznámka 2 2 2 7 3 2 4" xfId="8077"/>
    <cellStyle name="Poznámka 2 2 2 7 3 3" xfId="8078"/>
    <cellStyle name="Poznámka 2 2 2 7 3 3 2" xfId="8079"/>
    <cellStyle name="Poznámka 2 2 2 7 3 3 3" xfId="8080"/>
    <cellStyle name="Poznámka 2 2 2 7 3 3 4" xfId="8081"/>
    <cellStyle name="Poznámka 2 2 2 7 3 4" xfId="8082"/>
    <cellStyle name="Poznámka 2 2 2 7 3 5" xfId="8083"/>
    <cellStyle name="Poznámka 2 2 2 7 3 6" xfId="8084"/>
    <cellStyle name="Poznámka 2 2 2 7 4" xfId="8085"/>
    <cellStyle name="Poznámka 2 2 2 7 4 2" xfId="8086"/>
    <cellStyle name="Poznámka 2 2 2 7 4 2 2" xfId="8087"/>
    <cellStyle name="Poznámka 2 2 2 7 4 2 3" xfId="8088"/>
    <cellStyle name="Poznámka 2 2 2 7 4 2 4" xfId="8089"/>
    <cellStyle name="Poznámka 2 2 2 7 4 3" xfId="8090"/>
    <cellStyle name="Poznámka 2 2 2 7 4 3 2" xfId="8091"/>
    <cellStyle name="Poznámka 2 2 2 7 4 3 3" xfId="8092"/>
    <cellStyle name="Poznámka 2 2 2 7 4 3 4" xfId="8093"/>
    <cellStyle name="Poznámka 2 2 2 7 4 4" xfId="8094"/>
    <cellStyle name="Poznámka 2 2 2 7 4 5" xfId="8095"/>
    <cellStyle name="Poznámka 2 2 2 7 4 6" xfId="8096"/>
    <cellStyle name="Poznámka 2 2 2 7 5" xfId="8097"/>
    <cellStyle name="Poznámka 2 2 2 7 5 2" xfId="8098"/>
    <cellStyle name="Poznámka 2 2 2 7 5 3" xfId="8099"/>
    <cellStyle name="Poznámka 2 2 2 7 5 4" xfId="8100"/>
    <cellStyle name="Poznámka 2 2 2 7 6" xfId="8101"/>
    <cellStyle name="Poznámka 2 2 2 7 6 2" xfId="8102"/>
    <cellStyle name="Poznámka 2 2 2 7 6 3" xfId="8103"/>
    <cellStyle name="Poznámka 2 2 2 7 6 4" xfId="8104"/>
    <cellStyle name="Poznámka 2 2 2 7 7" xfId="8105"/>
    <cellStyle name="Poznámka 2 2 2 7 8" xfId="8106"/>
    <cellStyle name="Poznámka 2 2 2 7 9" xfId="8107"/>
    <cellStyle name="Poznámka 2 2 2 8" xfId="8108"/>
    <cellStyle name="Poznámka 2 2 2 8 2" xfId="8109"/>
    <cellStyle name="Poznámka 2 2 2 8 2 2" xfId="8110"/>
    <cellStyle name="Poznámka 2 2 2 8 2 2 2" xfId="8111"/>
    <cellStyle name="Poznámka 2 2 2 8 2 2 2 2" xfId="8112"/>
    <cellStyle name="Poznámka 2 2 2 8 2 2 2 3" xfId="8113"/>
    <cellStyle name="Poznámka 2 2 2 8 2 2 2 4" xfId="8114"/>
    <cellStyle name="Poznámka 2 2 2 8 2 2 3" xfId="8115"/>
    <cellStyle name="Poznámka 2 2 2 8 2 2 3 2" xfId="8116"/>
    <cellStyle name="Poznámka 2 2 2 8 2 2 3 3" xfId="8117"/>
    <cellStyle name="Poznámka 2 2 2 8 2 2 3 4" xfId="8118"/>
    <cellStyle name="Poznámka 2 2 2 8 2 2 4" xfId="8119"/>
    <cellStyle name="Poznámka 2 2 2 8 2 2 5" xfId="8120"/>
    <cellStyle name="Poznámka 2 2 2 8 2 2 6" xfId="8121"/>
    <cellStyle name="Poznámka 2 2 2 8 2 3" xfId="8122"/>
    <cellStyle name="Poznámka 2 2 2 8 2 3 2" xfId="8123"/>
    <cellStyle name="Poznámka 2 2 2 8 2 3 2 2" xfId="8124"/>
    <cellStyle name="Poznámka 2 2 2 8 2 3 2 3" xfId="8125"/>
    <cellStyle name="Poznámka 2 2 2 8 2 3 2 4" xfId="8126"/>
    <cellStyle name="Poznámka 2 2 2 8 2 3 3" xfId="8127"/>
    <cellStyle name="Poznámka 2 2 2 8 2 3 3 2" xfId="8128"/>
    <cellStyle name="Poznámka 2 2 2 8 2 3 3 3" xfId="8129"/>
    <cellStyle name="Poznámka 2 2 2 8 2 3 3 4" xfId="8130"/>
    <cellStyle name="Poznámka 2 2 2 8 2 3 4" xfId="8131"/>
    <cellStyle name="Poznámka 2 2 2 8 2 3 5" xfId="8132"/>
    <cellStyle name="Poznámka 2 2 2 8 2 3 6" xfId="8133"/>
    <cellStyle name="Poznámka 2 2 2 8 2 4" xfId="8134"/>
    <cellStyle name="Poznámka 2 2 2 8 2 4 2" xfId="8135"/>
    <cellStyle name="Poznámka 2 2 2 8 2 4 3" xfId="8136"/>
    <cellStyle name="Poznámka 2 2 2 8 2 4 4" xfId="8137"/>
    <cellStyle name="Poznámka 2 2 2 8 2 5" xfId="8138"/>
    <cellStyle name="Poznámka 2 2 2 8 2 5 2" xfId="8139"/>
    <cellStyle name="Poznámka 2 2 2 8 2 5 3" xfId="8140"/>
    <cellStyle name="Poznámka 2 2 2 8 2 5 4" xfId="8141"/>
    <cellStyle name="Poznámka 2 2 2 8 2 6" xfId="8142"/>
    <cellStyle name="Poznámka 2 2 2 8 2 7" xfId="8143"/>
    <cellStyle name="Poznámka 2 2 2 8 2 8" xfId="8144"/>
    <cellStyle name="Poznámka 2 2 2 8 3" xfId="8145"/>
    <cellStyle name="Poznámka 2 2 2 8 3 2" xfId="8146"/>
    <cellStyle name="Poznámka 2 2 2 8 3 2 2" xfId="8147"/>
    <cellStyle name="Poznámka 2 2 2 8 3 2 3" xfId="8148"/>
    <cellStyle name="Poznámka 2 2 2 8 3 2 4" xfId="8149"/>
    <cellStyle name="Poznámka 2 2 2 8 3 3" xfId="8150"/>
    <cellStyle name="Poznámka 2 2 2 8 3 3 2" xfId="8151"/>
    <cellStyle name="Poznámka 2 2 2 8 3 3 3" xfId="8152"/>
    <cellStyle name="Poznámka 2 2 2 8 3 3 4" xfId="8153"/>
    <cellStyle name="Poznámka 2 2 2 8 3 4" xfId="8154"/>
    <cellStyle name="Poznámka 2 2 2 8 3 5" xfId="8155"/>
    <cellStyle name="Poznámka 2 2 2 8 3 6" xfId="8156"/>
    <cellStyle name="Poznámka 2 2 2 8 4" xfId="8157"/>
    <cellStyle name="Poznámka 2 2 2 8 4 2" xfId="8158"/>
    <cellStyle name="Poznámka 2 2 2 8 4 2 2" xfId="8159"/>
    <cellStyle name="Poznámka 2 2 2 8 4 2 3" xfId="8160"/>
    <cellStyle name="Poznámka 2 2 2 8 4 2 4" xfId="8161"/>
    <cellStyle name="Poznámka 2 2 2 8 4 3" xfId="8162"/>
    <cellStyle name="Poznámka 2 2 2 8 4 3 2" xfId="8163"/>
    <cellStyle name="Poznámka 2 2 2 8 4 3 3" xfId="8164"/>
    <cellStyle name="Poznámka 2 2 2 8 4 3 4" xfId="8165"/>
    <cellStyle name="Poznámka 2 2 2 8 4 4" xfId="8166"/>
    <cellStyle name="Poznámka 2 2 2 8 4 5" xfId="8167"/>
    <cellStyle name="Poznámka 2 2 2 8 4 6" xfId="8168"/>
    <cellStyle name="Poznámka 2 2 2 8 5" xfId="8169"/>
    <cellStyle name="Poznámka 2 2 2 8 5 2" xfId="8170"/>
    <cellStyle name="Poznámka 2 2 2 8 5 3" xfId="8171"/>
    <cellStyle name="Poznámka 2 2 2 8 5 4" xfId="8172"/>
    <cellStyle name="Poznámka 2 2 2 8 6" xfId="8173"/>
    <cellStyle name="Poznámka 2 2 2 8 6 2" xfId="8174"/>
    <cellStyle name="Poznámka 2 2 2 8 6 3" xfId="8175"/>
    <cellStyle name="Poznámka 2 2 2 8 6 4" xfId="8176"/>
    <cellStyle name="Poznámka 2 2 2 8 7" xfId="8177"/>
    <cellStyle name="Poznámka 2 2 2 8 8" xfId="8178"/>
    <cellStyle name="Poznámka 2 2 2 8 9" xfId="8179"/>
    <cellStyle name="Poznámka 2 2 2 9" xfId="8180"/>
    <cellStyle name="Poznámka 2 2 2 9 2" xfId="8181"/>
    <cellStyle name="Poznámka 2 2 2 9 2 2" xfId="8182"/>
    <cellStyle name="Poznámka 2 2 2 9 2 2 2" xfId="8183"/>
    <cellStyle name="Poznámka 2 2 2 9 2 2 3" xfId="8184"/>
    <cellStyle name="Poznámka 2 2 2 9 2 2 4" xfId="8185"/>
    <cellStyle name="Poznámka 2 2 2 9 2 3" xfId="8186"/>
    <cellStyle name="Poznámka 2 2 2 9 2 3 2" xfId="8187"/>
    <cellStyle name="Poznámka 2 2 2 9 2 3 3" xfId="8188"/>
    <cellStyle name="Poznámka 2 2 2 9 2 3 4" xfId="8189"/>
    <cellStyle name="Poznámka 2 2 2 9 2 4" xfId="8190"/>
    <cellStyle name="Poznámka 2 2 2 9 2 5" xfId="8191"/>
    <cellStyle name="Poznámka 2 2 2 9 2 6" xfId="8192"/>
    <cellStyle name="Poznámka 2 2 2 9 3" xfId="8193"/>
    <cellStyle name="Poznámka 2 2 2 9 3 2" xfId="8194"/>
    <cellStyle name="Poznámka 2 2 2 9 3 2 2" xfId="8195"/>
    <cellStyle name="Poznámka 2 2 2 9 3 2 3" xfId="8196"/>
    <cellStyle name="Poznámka 2 2 2 9 3 2 4" xfId="8197"/>
    <cellStyle name="Poznámka 2 2 2 9 3 3" xfId="8198"/>
    <cellStyle name="Poznámka 2 2 2 9 3 3 2" xfId="8199"/>
    <cellStyle name="Poznámka 2 2 2 9 3 3 3" xfId="8200"/>
    <cellStyle name="Poznámka 2 2 2 9 3 3 4" xfId="8201"/>
    <cellStyle name="Poznámka 2 2 2 9 3 4" xfId="8202"/>
    <cellStyle name="Poznámka 2 2 2 9 3 5" xfId="8203"/>
    <cellStyle name="Poznámka 2 2 2 9 3 6" xfId="8204"/>
    <cellStyle name="Poznámka 2 2 2 9 4" xfId="8205"/>
    <cellStyle name="Poznámka 2 2 2 9 4 2" xfId="8206"/>
    <cellStyle name="Poznámka 2 2 2 9 4 3" xfId="8207"/>
    <cellStyle name="Poznámka 2 2 2 9 4 4" xfId="8208"/>
    <cellStyle name="Poznámka 2 2 2 9 5" xfId="8209"/>
    <cellStyle name="Poznámka 2 2 2 9 5 2" xfId="8210"/>
    <cellStyle name="Poznámka 2 2 2 9 5 3" xfId="8211"/>
    <cellStyle name="Poznámka 2 2 2 9 5 4" xfId="8212"/>
    <cellStyle name="Poznámka 2 2 2 9 6" xfId="8213"/>
    <cellStyle name="Poznámka 2 2 2 9 7" xfId="8214"/>
    <cellStyle name="Poznámka 2 2 2 9 8" xfId="8215"/>
    <cellStyle name="Poznámka 2 2 3" xfId="8216"/>
    <cellStyle name="Poznámka 2 2 3 10" xfId="8217"/>
    <cellStyle name="Poznámka 2 2 3 2" xfId="8218"/>
    <cellStyle name="Poznámka 2 2 3 2 2" xfId="8219"/>
    <cellStyle name="Poznámka 2 2 3 2 2 2" xfId="8220"/>
    <cellStyle name="Poznámka 2 2 3 2 2 2 2" xfId="8221"/>
    <cellStyle name="Poznámka 2 2 3 2 2 2 2 2" xfId="8222"/>
    <cellStyle name="Poznámka 2 2 3 2 2 2 2 3" xfId="8223"/>
    <cellStyle name="Poznámka 2 2 3 2 2 2 2 4" xfId="8224"/>
    <cellStyle name="Poznámka 2 2 3 2 2 2 3" xfId="8225"/>
    <cellStyle name="Poznámka 2 2 3 2 2 2 3 2" xfId="8226"/>
    <cellStyle name="Poznámka 2 2 3 2 2 2 3 3" xfId="8227"/>
    <cellStyle name="Poznámka 2 2 3 2 2 2 3 4" xfId="8228"/>
    <cellStyle name="Poznámka 2 2 3 2 2 2 4" xfId="8229"/>
    <cellStyle name="Poznámka 2 2 3 2 2 2 5" xfId="8230"/>
    <cellStyle name="Poznámka 2 2 3 2 2 2 6" xfId="8231"/>
    <cellStyle name="Poznámka 2 2 3 2 2 3" xfId="8232"/>
    <cellStyle name="Poznámka 2 2 3 2 2 3 2" xfId="8233"/>
    <cellStyle name="Poznámka 2 2 3 2 2 3 2 2" xfId="8234"/>
    <cellStyle name="Poznámka 2 2 3 2 2 3 2 3" xfId="8235"/>
    <cellStyle name="Poznámka 2 2 3 2 2 3 2 4" xfId="8236"/>
    <cellStyle name="Poznámka 2 2 3 2 2 3 3" xfId="8237"/>
    <cellStyle name="Poznámka 2 2 3 2 2 3 3 2" xfId="8238"/>
    <cellStyle name="Poznámka 2 2 3 2 2 3 3 3" xfId="8239"/>
    <cellStyle name="Poznámka 2 2 3 2 2 3 3 4" xfId="8240"/>
    <cellStyle name="Poznámka 2 2 3 2 2 3 4" xfId="8241"/>
    <cellStyle name="Poznámka 2 2 3 2 2 3 5" xfId="8242"/>
    <cellStyle name="Poznámka 2 2 3 2 2 3 6" xfId="8243"/>
    <cellStyle name="Poznámka 2 2 3 2 2 4" xfId="8244"/>
    <cellStyle name="Poznámka 2 2 3 2 2 4 2" xfId="8245"/>
    <cellStyle name="Poznámka 2 2 3 2 2 4 3" xfId="8246"/>
    <cellStyle name="Poznámka 2 2 3 2 2 4 4" xfId="8247"/>
    <cellStyle name="Poznámka 2 2 3 2 2 5" xfId="8248"/>
    <cellStyle name="Poznámka 2 2 3 2 2 5 2" xfId="8249"/>
    <cellStyle name="Poznámka 2 2 3 2 2 5 3" xfId="8250"/>
    <cellStyle name="Poznámka 2 2 3 2 2 5 4" xfId="8251"/>
    <cellStyle name="Poznámka 2 2 3 2 2 6" xfId="8252"/>
    <cellStyle name="Poznámka 2 2 3 2 2 7" xfId="8253"/>
    <cellStyle name="Poznámka 2 2 3 2 2 8" xfId="8254"/>
    <cellStyle name="Poznámka 2 2 3 2 3" xfId="8255"/>
    <cellStyle name="Poznámka 2 2 3 2 3 2" xfId="8256"/>
    <cellStyle name="Poznámka 2 2 3 2 3 2 2" xfId="8257"/>
    <cellStyle name="Poznámka 2 2 3 2 3 2 3" xfId="8258"/>
    <cellStyle name="Poznámka 2 2 3 2 3 2 4" xfId="8259"/>
    <cellStyle name="Poznámka 2 2 3 2 3 3" xfId="8260"/>
    <cellStyle name="Poznámka 2 2 3 2 3 3 2" xfId="8261"/>
    <cellStyle name="Poznámka 2 2 3 2 3 3 3" xfId="8262"/>
    <cellStyle name="Poznámka 2 2 3 2 3 3 4" xfId="8263"/>
    <cellStyle name="Poznámka 2 2 3 2 3 4" xfId="8264"/>
    <cellStyle name="Poznámka 2 2 3 2 3 5" xfId="8265"/>
    <cellStyle name="Poznámka 2 2 3 2 3 6" xfId="8266"/>
    <cellStyle name="Poznámka 2 2 3 2 4" xfId="8267"/>
    <cellStyle name="Poznámka 2 2 3 2 4 2" xfId="8268"/>
    <cellStyle name="Poznámka 2 2 3 2 4 2 2" xfId="8269"/>
    <cellStyle name="Poznámka 2 2 3 2 4 2 3" xfId="8270"/>
    <cellStyle name="Poznámka 2 2 3 2 4 2 4" xfId="8271"/>
    <cellStyle name="Poznámka 2 2 3 2 4 3" xfId="8272"/>
    <cellStyle name="Poznámka 2 2 3 2 4 3 2" xfId="8273"/>
    <cellStyle name="Poznámka 2 2 3 2 4 3 3" xfId="8274"/>
    <cellStyle name="Poznámka 2 2 3 2 4 3 4" xfId="8275"/>
    <cellStyle name="Poznámka 2 2 3 2 4 4" xfId="8276"/>
    <cellStyle name="Poznámka 2 2 3 2 4 5" xfId="8277"/>
    <cellStyle name="Poznámka 2 2 3 2 4 6" xfId="8278"/>
    <cellStyle name="Poznámka 2 2 3 2 5" xfId="8279"/>
    <cellStyle name="Poznámka 2 2 3 2 5 2" xfId="8280"/>
    <cellStyle name="Poznámka 2 2 3 2 5 3" xfId="8281"/>
    <cellStyle name="Poznámka 2 2 3 2 5 4" xfId="8282"/>
    <cellStyle name="Poznámka 2 2 3 2 6" xfId="8283"/>
    <cellStyle name="Poznámka 2 2 3 2 6 2" xfId="8284"/>
    <cellStyle name="Poznámka 2 2 3 2 6 3" xfId="8285"/>
    <cellStyle name="Poznámka 2 2 3 2 6 4" xfId="8286"/>
    <cellStyle name="Poznámka 2 2 3 2 7" xfId="8287"/>
    <cellStyle name="Poznámka 2 2 3 2 8" xfId="8288"/>
    <cellStyle name="Poznámka 2 2 3 2 9" xfId="8289"/>
    <cellStyle name="Poznámka 2 2 3 3" xfId="8290"/>
    <cellStyle name="Poznámka 2 2 3 3 2" xfId="8291"/>
    <cellStyle name="Poznámka 2 2 3 3 2 2" xfId="8292"/>
    <cellStyle name="Poznámka 2 2 3 3 2 2 2" xfId="8293"/>
    <cellStyle name="Poznámka 2 2 3 3 2 2 3" xfId="8294"/>
    <cellStyle name="Poznámka 2 2 3 3 2 2 4" xfId="8295"/>
    <cellStyle name="Poznámka 2 2 3 3 2 3" xfId="8296"/>
    <cellStyle name="Poznámka 2 2 3 3 2 3 2" xfId="8297"/>
    <cellStyle name="Poznámka 2 2 3 3 2 3 3" xfId="8298"/>
    <cellStyle name="Poznámka 2 2 3 3 2 3 4" xfId="8299"/>
    <cellStyle name="Poznámka 2 2 3 3 2 4" xfId="8300"/>
    <cellStyle name="Poznámka 2 2 3 3 2 5" xfId="8301"/>
    <cellStyle name="Poznámka 2 2 3 3 2 6" xfId="8302"/>
    <cellStyle name="Poznámka 2 2 3 3 3" xfId="8303"/>
    <cellStyle name="Poznámka 2 2 3 3 3 2" xfId="8304"/>
    <cellStyle name="Poznámka 2 2 3 3 3 2 2" xfId="8305"/>
    <cellStyle name="Poznámka 2 2 3 3 3 2 3" xfId="8306"/>
    <cellStyle name="Poznámka 2 2 3 3 3 2 4" xfId="8307"/>
    <cellStyle name="Poznámka 2 2 3 3 3 3" xfId="8308"/>
    <cellStyle name="Poznámka 2 2 3 3 3 3 2" xfId="8309"/>
    <cellStyle name="Poznámka 2 2 3 3 3 3 3" xfId="8310"/>
    <cellStyle name="Poznámka 2 2 3 3 3 3 4" xfId="8311"/>
    <cellStyle name="Poznámka 2 2 3 3 3 4" xfId="8312"/>
    <cellStyle name="Poznámka 2 2 3 3 3 5" xfId="8313"/>
    <cellStyle name="Poznámka 2 2 3 3 3 6" xfId="8314"/>
    <cellStyle name="Poznámka 2 2 3 3 4" xfId="8315"/>
    <cellStyle name="Poznámka 2 2 3 3 4 2" xfId="8316"/>
    <cellStyle name="Poznámka 2 2 3 3 4 3" xfId="8317"/>
    <cellStyle name="Poznámka 2 2 3 3 4 4" xfId="8318"/>
    <cellStyle name="Poznámka 2 2 3 3 5" xfId="8319"/>
    <cellStyle name="Poznámka 2 2 3 3 5 2" xfId="8320"/>
    <cellStyle name="Poznámka 2 2 3 3 5 3" xfId="8321"/>
    <cellStyle name="Poznámka 2 2 3 3 5 4" xfId="8322"/>
    <cellStyle name="Poznámka 2 2 3 3 6" xfId="8323"/>
    <cellStyle name="Poznámka 2 2 3 3 7" xfId="8324"/>
    <cellStyle name="Poznámka 2 2 3 3 8" xfId="8325"/>
    <cellStyle name="Poznámka 2 2 3 4" xfId="8326"/>
    <cellStyle name="Poznámka 2 2 3 4 2" xfId="8327"/>
    <cellStyle name="Poznámka 2 2 3 4 2 2" xfId="8328"/>
    <cellStyle name="Poznámka 2 2 3 4 2 3" xfId="8329"/>
    <cellStyle name="Poznámka 2 2 3 4 2 4" xfId="8330"/>
    <cellStyle name="Poznámka 2 2 3 4 3" xfId="8331"/>
    <cellStyle name="Poznámka 2 2 3 4 3 2" xfId="8332"/>
    <cellStyle name="Poznámka 2 2 3 4 3 3" xfId="8333"/>
    <cellStyle name="Poznámka 2 2 3 4 3 4" xfId="8334"/>
    <cellStyle name="Poznámka 2 2 3 4 4" xfId="8335"/>
    <cellStyle name="Poznámka 2 2 3 4 5" xfId="8336"/>
    <cellStyle name="Poznámka 2 2 3 4 6" xfId="8337"/>
    <cellStyle name="Poznámka 2 2 3 5" xfId="8338"/>
    <cellStyle name="Poznámka 2 2 3 5 2" xfId="8339"/>
    <cellStyle name="Poznámka 2 2 3 5 2 2" xfId="8340"/>
    <cellStyle name="Poznámka 2 2 3 5 2 3" xfId="8341"/>
    <cellStyle name="Poznámka 2 2 3 5 2 4" xfId="8342"/>
    <cellStyle name="Poznámka 2 2 3 5 3" xfId="8343"/>
    <cellStyle name="Poznámka 2 2 3 5 3 2" xfId="8344"/>
    <cellStyle name="Poznámka 2 2 3 5 3 3" xfId="8345"/>
    <cellStyle name="Poznámka 2 2 3 5 3 4" xfId="8346"/>
    <cellStyle name="Poznámka 2 2 3 5 4" xfId="8347"/>
    <cellStyle name="Poznámka 2 2 3 5 5" xfId="8348"/>
    <cellStyle name="Poznámka 2 2 3 5 6" xfId="8349"/>
    <cellStyle name="Poznámka 2 2 3 6" xfId="8350"/>
    <cellStyle name="Poznámka 2 2 3 6 2" xfId="8351"/>
    <cellStyle name="Poznámka 2 2 3 6 3" xfId="8352"/>
    <cellStyle name="Poznámka 2 2 3 6 4" xfId="8353"/>
    <cellStyle name="Poznámka 2 2 3 7" xfId="8354"/>
    <cellStyle name="Poznámka 2 2 3 7 2" xfId="8355"/>
    <cellStyle name="Poznámka 2 2 3 7 3" xfId="8356"/>
    <cellStyle name="Poznámka 2 2 3 7 4" xfId="8357"/>
    <cellStyle name="Poznámka 2 2 3 8" xfId="8358"/>
    <cellStyle name="Poznámka 2 2 3 9" xfId="8359"/>
    <cellStyle name="Poznámka 2 2 4" xfId="8360"/>
    <cellStyle name="Poznámka 2 2 4 10" xfId="8361"/>
    <cellStyle name="Poznámka 2 2 4 2" xfId="8362"/>
    <cellStyle name="Poznámka 2 2 4 2 2" xfId="8363"/>
    <cellStyle name="Poznámka 2 2 4 2 2 2" xfId="8364"/>
    <cellStyle name="Poznámka 2 2 4 2 2 2 2" xfId="8365"/>
    <cellStyle name="Poznámka 2 2 4 2 2 2 2 2" xfId="8366"/>
    <cellStyle name="Poznámka 2 2 4 2 2 2 2 3" xfId="8367"/>
    <cellStyle name="Poznámka 2 2 4 2 2 2 2 4" xfId="8368"/>
    <cellStyle name="Poznámka 2 2 4 2 2 2 3" xfId="8369"/>
    <cellStyle name="Poznámka 2 2 4 2 2 2 3 2" xfId="8370"/>
    <cellStyle name="Poznámka 2 2 4 2 2 2 3 3" xfId="8371"/>
    <cellStyle name="Poznámka 2 2 4 2 2 2 3 4" xfId="8372"/>
    <cellStyle name="Poznámka 2 2 4 2 2 2 4" xfId="8373"/>
    <cellStyle name="Poznámka 2 2 4 2 2 2 5" xfId="8374"/>
    <cellStyle name="Poznámka 2 2 4 2 2 2 6" xfId="8375"/>
    <cellStyle name="Poznámka 2 2 4 2 2 3" xfId="8376"/>
    <cellStyle name="Poznámka 2 2 4 2 2 3 2" xfId="8377"/>
    <cellStyle name="Poznámka 2 2 4 2 2 3 2 2" xfId="8378"/>
    <cellStyle name="Poznámka 2 2 4 2 2 3 2 3" xfId="8379"/>
    <cellStyle name="Poznámka 2 2 4 2 2 3 2 4" xfId="8380"/>
    <cellStyle name="Poznámka 2 2 4 2 2 3 3" xfId="8381"/>
    <cellStyle name="Poznámka 2 2 4 2 2 3 3 2" xfId="8382"/>
    <cellStyle name="Poznámka 2 2 4 2 2 3 3 3" xfId="8383"/>
    <cellStyle name="Poznámka 2 2 4 2 2 3 3 4" xfId="8384"/>
    <cellStyle name="Poznámka 2 2 4 2 2 3 4" xfId="8385"/>
    <cellStyle name="Poznámka 2 2 4 2 2 3 5" xfId="8386"/>
    <cellStyle name="Poznámka 2 2 4 2 2 3 6" xfId="8387"/>
    <cellStyle name="Poznámka 2 2 4 2 2 4" xfId="8388"/>
    <cellStyle name="Poznámka 2 2 4 2 2 4 2" xfId="8389"/>
    <cellStyle name="Poznámka 2 2 4 2 2 4 3" xfId="8390"/>
    <cellStyle name="Poznámka 2 2 4 2 2 4 4" xfId="8391"/>
    <cellStyle name="Poznámka 2 2 4 2 2 5" xfId="8392"/>
    <cellStyle name="Poznámka 2 2 4 2 2 5 2" xfId="8393"/>
    <cellStyle name="Poznámka 2 2 4 2 2 5 3" xfId="8394"/>
    <cellStyle name="Poznámka 2 2 4 2 2 5 4" xfId="8395"/>
    <cellStyle name="Poznámka 2 2 4 2 2 6" xfId="8396"/>
    <cellStyle name="Poznámka 2 2 4 2 2 7" xfId="8397"/>
    <cellStyle name="Poznámka 2 2 4 2 2 8" xfId="8398"/>
    <cellStyle name="Poznámka 2 2 4 2 3" xfId="8399"/>
    <cellStyle name="Poznámka 2 2 4 2 3 2" xfId="8400"/>
    <cellStyle name="Poznámka 2 2 4 2 3 2 2" xfId="8401"/>
    <cellStyle name="Poznámka 2 2 4 2 3 2 3" xfId="8402"/>
    <cellStyle name="Poznámka 2 2 4 2 3 2 4" xfId="8403"/>
    <cellStyle name="Poznámka 2 2 4 2 3 3" xfId="8404"/>
    <cellStyle name="Poznámka 2 2 4 2 3 3 2" xfId="8405"/>
    <cellStyle name="Poznámka 2 2 4 2 3 3 3" xfId="8406"/>
    <cellStyle name="Poznámka 2 2 4 2 3 3 4" xfId="8407"/>
    <cellStyle name="Poznámka 2 2 4 2 3 4" xfId="8408"/>
    <cellStyle name="Poznámka 2 2 4 2 3 5" xfId="8409"/>
    <cellStyle name="Poznámka 2 2 4 2 3 6" xfId="8410"/>
    <cellStyle name="Poznámka 2 2 4 2 4" xfId="8411"/>
    <cellStyle name="Poznámka 2 2 4 2 4 2" xfId="8412"/>
    <cellStyle name="Poznámka 2 2 4 2 4 2 2" xfId="8413"/>
    <cellStyle name="Poznámka 2 2 4 2 4 2 3" xfId="8414"/>
    <cellStyle name="Poznámka 2 2 4 2 4 2 4" xfId="8415"/>
    <cellStyle name="Poznámka 2 2 4 2 4 3" xfId="8416"/>
    <cellStyle name="Poznámka 2 2 4 2 4 3 2" xfId="8417"/>
    <cellStyle name="Poznámka 2 2 4 2 4 3 3" xfId="8418"/>
    <cellStyle name="Poznámka 2 2 4 2 4 3 4" xfId="8419"/>
    <cellStyle name="Poznámka 2 2 4 2 4 4" xfId="8420"/>
    <cellStyle name="Poznámka 2 2 4 2 4 5" xfId="8421"/>
    <cellStyle name="Poznámka 2 2 4 2 4 6" xfId="8422"/>
    <cellStyle name="Poznámka 2 2 4 2 5" xfId="8423"/>
    <cellStyle name="Poznámka 2 2 4 2 5 2" xfId="8424"/>
    <cellStyle name="Poznámka 2 2 4 2 5 3" xfId="8425"/>
    <cellStyle name="Poznámka 2 2 4 2 5 4" xfId="8426"/>
    <cellStyle name="Poznámka 2 2 4 2 6" xfId="8427"/>
    <cellStyle name="Poznámka 2 2 4 2 6 2" xfId="8428"/>
    <cellStyle name="Poznámka 2 2 4 2 6 3" xfId="8429"/>
    <cellStyle name="Poznámka 2 2 4 2 6 4" xfId="8430"/>
    <cellStyle name="Poznámka 2 2 4 2 7" xfId="8431"/>
    <cellStyle name="Poznámka 2 2 4 2 8" xfId="8432"/>
    <cellStyle name="Poznámka 2 2 4 2 9" xfId="8433"/>
    <cellStyle name="Poznámka 2 2 4 3" xfId="8434"/>
    <cellStyle name="Poznámka 2 2 4 3 2" xfId="8435"/>
    <cellStyle name="Poznámka 2 2 4 3 2 2" xfId="8436"/>
    <cellStyle name="Poznámka 2 2 4 3 2 2 2" xfId="8437"/>
    <cellStyle name="Poznámka 2 2 4 3 2 2 3" xfId="8438"/>
    <cellStyle name="Poznámka 2 2 4 3 2 2 4" xfId="8439"/>
    <cellStyle name="Poznámka 2 2 4 3 2 3" xfId="8440"/>
    <cellStyle name="Poznámka 2 2 4 3 2 3 2" xfId="8441"/>
    <cellStyle name="Poznámka 2 2 4 3 2 3 3" xfId="8442"/>
    <cellStyle name="Poznámka 2 2 4 3 2 3 4" xfId="8443"/>
    <cellStyle name="Poznámka 2 2 4 3 2 4" xfId="8444"/>
    <cellStyle name="Poznámka 2 2 4 3 2 5" xfId="8445"/>
    <cellStyle name="Poznámka 2 2 4 3 2 6" xfId="8446"/>
    <cellStyle name="Poznámka 2 2 4 3 3" xfId="8447"/>
    <cellStyle name="Poznámka 2 2 4 3 3 2" xfId="8448"/>
    <cellStyle name="Poznámka 2 2 4 3 3 2 2" xfId="8449"/>
    <cellStyle name="Poznámka 2 2 4 3 3 2 3" xfId="8450"/>
    <cellStyle name="Poznámka 2 2 4 3 3 2 4" xfId="8451"/>
    <cellStyle name="Poznámka 2 2 4 3 3 3" xfId="8452"/>
    <cellStyle name="Poznámka 2 2 4 3 3 3 2" xfId="8453"/>
    <cellStyle name="Poznámka 2 2 4 3 3 3 3" xfId="8454"/>
    <cellStyle name="Poznámka 2 2 4 3 3 3 4" xfId="8455"/>
    <cellStyle name="Poznámka 2 2 4 3 3 4" xfId="8456"/>
    <cellStyle name="Poznámka 2 2 4 3 3 5" xfId="8457"/>
    <cellStyle name="Poznámka 2 2 4 3 3 6" xfId="8458"/>
    <cellStyle name="Poznámka 2 2 4 3 4" xfId="8459"/>
    <cellStyle name="Poznámka 2 2 4 3 4 2" xfId="8460"/>
    <cellStyle name="Poznámka 2 2 4 3 4 3" xfId="8461"/>
    <cellStyle name="Poznámka 2 2 4 3 4 4" xfId="8462"/>
    <cellStyle name="Poznámka 2 2 4 3 5" xfId="8463"/>
    <cellStyle name="Poznámka 2 2 4 3 5 2" xfId="8464"/>
    <cellStyle name="Poznámka 2 2 4 3 5 3" xfId="8465"/>
    <cellStyle name="Poznámka 2 2 4 3 5 4" xfId="8466"/>
    <cellStyle name="Poznámka 2 2 4 3 6" xfId="8467"/>
    <cellStyle name="Poznámka 2 2 4 3 7" xfId="8468"/>
    <cellStyle name="Poznámka 2 2 4 3 8" xfId="8469"/>
    <cellStyle name="Poznámka 2 2 4 4" xfId="8470"/>
    <cellStyle name="Poznámka 2 2 4 4 2" xfId="8471"/>
    <cellStyle name="Poznámka 2 2 4 4 2 2" xfId="8472"/>
    <cellStyle name="Poznámka 2 2 4 4 2 3" xfId="8473"/>
    <cellStyle name="Poznámka 2 2 4 4 2 4" xfId="8474"/>
    <cellStyle name="Poznámka 2 2 4 4 3" xfId="8475"/>
    <cellStyle name="Poznámka 2 2 4 4 3 2" xfId="8476"/>
    <cellStyle name="Poznámka 2 2 4 4 3 3" xfId="8477"/>
    <cellStyle name="Poznámka 2 2 4 4 3 4" xfId="8478"/>
    <cellStyle name="Poznámka 2 2 4 4 4" xfId="8479"/>
    <cellStyle name="Poznámka 2 2 4 4 5" xfId="8480"/>
    <cellStyle name="Poznámka 2 2 4 4 6" xfId="8481"/>
    <cellStyle name="Poznámka 2 2 4 5" xfId="8482"/>
    <cellStyle name="Poznámka 2 2 4 5 2" xfId="8483"/>
    <cellStyle name="Poznámka 2 2 4 5 2 2" xfId="8484"/>
    <cellStyle name="Poznámka 2 2 4 5 2 3" xfId="8485"/>
    <cellStyle name="Poznámka 2 2 4 5 2 4" xfId="8486"/>
    <cellStyle name="Poznámka 2 2 4 5 3" xfId="8487"/>
    <cellStyle name="Poznámka 2 2 4 5 3 2" xfId="8488"/>
    <cellStyle name="Poznámka 2 2 4 5 3 3" xfId="8489"/>
    <cellStyle name="Poznámka 2 2 4 5 3 4" xfId="8490"/>
    <cellStyle name="Poznámka 2 2 4 5 4" xfId="8491"/>
    <cellStyle name="Poznámka 2 2 4 5 5" xfId="8492"/>
    <cellStyle name="Poznámka 2 2 4 5 6" xfId="8493"/>
    <cellStyle name="Poznámka 2 2 4 6" xfId="8494"/>
    <cellStyle name="Poznámka 2 2 4 6 2" xfId="8495"/>
    <cellStyle name="Poznámka 2 2 4 6 3" xfId="8496"/>
    <cellStyle name="Poznámka 2 2 4 6 4" xfId="8497"/>
    <cellStyle name="Poznámka 2 2 4 7" xfId="8498"/>
    <cellStyle name="Poznámka 2 2 4 7 2" xfId="8499"/>
    <cellStyle name="Poznámka 2 2 4 7 3" xfId="8500"/>
    <cellStyle name="Poznámka 2 2 4 7 4" xfId="8501"/>
    <cellStyle name="Poznámka 2 2 4 8" xfId="8502"/>
    <cellStyle name="Poznámka 2 2 4 9" xfId="8503"/>
    <cellStyle name="Poznámka 2 2 5" xfId="8504"/>
    <cellStyle name="Poznámka 2 2 5 10" xfId="8505"/>
    <cellStyle name="Poznámka 2 2 5 2" xfId="8506"/>
    <cellStyle name="Poznámka 2 2 5 2 2" xfId="8507"/>
    <cellStyle name="Poznámka 2 2 5 2 2 2" xfId="8508"/>
    <cellStyle name="Poznámka 2 2 5 2 2 2 2" xfId="8509"/>
    <cellStyle name="Poznámka 2 2 5 2 2 2 2 2" xfId="8510"/>
    <cellStyle name="Poznámka 2 2 5 2 2 2 2 3" xfId="8511"/>
    <cellStyle name="Poznámka 2 2 5 2 2 2 2 4" xfId="8512"/>
    <cellStyle name="Poznámka 2 2 5 2 2 2 3" xfId="8513"/>
    <cellStyle name="Poznámka 2 2 5 2 2 2 3 2" xfId="8514"/>
    <cellStyle name="Poznámka 2 2 5 2 2 2 3 3" xfId="8515"/>
    <cellStyle name="Poznámka 2 2 5 2 2 2 3 4" xfId="8516"/>
    <cellStyle name="Poznámka 2 2 5 2 2 2 4" xfId="8517"/>
    <cellStyle name="Poznámka 2 2 5 2 2 2 5" xfId="8518"/>
    <cellStyle name="Poznámka 2 2 5 2 2 2 6" xfId="8519"/>
    <cellStyle name="Poznámka 2 2 5 2 2 3" xfId="8520"/>
    <cellStyle name="Poznámka 2 2 5 2 2 3 2" xfId="8521"/>
    <cellStyle name="Poznámka 2 2 5 2 2 3 2 2" xfId="8522"/>
    <cellStyle name="Poznámka 2 2 5 2 2 3 2 3" xfId="8523"/>
    <cellStyle name="Poznámka 2 2 5 2 2 3 2 4" xfId="8524"/>
    <cellStyle name="Poznámka 2 2 5 2 2 3 3" xfId="8525"/>
    <cellStyle name="Poznámka 2 2 5 2 2 3 3 2" xfId="8526"/>
    <cellStyle name="Poznámka 2 2 5 2 2 3 3 3" xfId="8527"/>
    <cellStyle name="Poznámka 2 2 5 2 2 3 3 4" xfId="8528"/>
    <cellStyle name="Poznámka 2 2 5 2 2 3 4" xfId="8529"/>
    <cellStyle name="Poznámka 2 2 5 2 2 3 5" xfId="8530"/>
    <cellStyle name="Poznámka 2 2 5 2 2 3 6" xfId="8531"/>
    <cellStyle name="Poznámka 2 2 5 2 2 4" xfId="8532"/>
    <cellStyle name="Poznámka 2 2 5 2 2 4 2" xfId="8533"/>
    <cellStyle name="Poznámka 2 2 5 2 2 4 3" xfId="8534"/>
    <cellStyle name="Poznámka 2 2 5 2 2 4 4" xfId="8535"/>
    <cellStyle name="Poznámka 2 2 5 2 2 5" xfId="8536"/>
    <cellStyle name="Poznámka 2 2 5 2 2 5 2" xfId="8537"/>
    <cellStyle name="Poznámka 2 2 5 2 2 5 3" xfId="8538"/>
    <cellStyle name="Poznámka 2 2 5 2 2 5 4" xfId="8539"/>
    <cellStyle name="Poznámka 2 2 5 2 2 6" xfId="8540"/>
    <cellStyle name="Poznámka 2 2 5 2 2 7" xfId="8541"/>
    <cellStyle name="Poznámka 2 2 5 2 2 8" xfId="8542"/>
    <cellStyle name="Poznámka 2 2 5 2 3" xfId="8543"/>
    <cellStyle name="Poznámka 2 2 5 2 3 2" xfId="8544"/>
    <cellStyle name="Poznámka 2 2 5 2 3 2 2" xfId="8545"/>
    <cellStyle name="Poznámka 2 2 5 2 3 2 3" xfId="8546"/>
    <cellStyle name="Poznámka 2 2 5 2 3 2 4" xfId="8547"/>
    <cellStyle name="Poznámka 2 2 5 2 3 3" xfId="8548"/>
    <cellStyle name="Poznámka 2 2 5 2 3 3 2" xfId="8549"/>
    <cellStyle name="Poznámka 2 2 5 2 3 3 3" xfId="8550"/>
    <cellStyle name="Poznámka 2 2 5 2 3 3 4" xfId="8551"/>
    <cellStyle name="Poznámka 2 2 5 2 3 4" xfId="8552"/>
    <cellStyle name="Poznámka 2 2 5 2 3 5" xfId="8553"/>
    <cellStyle name="Poznámka 2 2 5 2 3 6" xfId="8554"/>
    <cellStyle name="Poznámka 2 2 5 2 4" xfId="8555"/>
    <cellStyle name="Poznámka 2 2 5 2 4 2" xfId="8556"/>
    <cellStyle name="Poznámka 2 2 5 2 4 2 2" xfId="8557"/>
    <cellStyle name="Poznámka 2 2 5 2 4 2 3" xfId="8558"/>
    <cellStyle name="Poznámka 2 2 5 2 4 2 4" xfId="8559"/>
    <cellStyle name="Poznámka 2 2 5 2 4 3" xfId="8560"/>
    <cellStyle name="Poznámka 2 2 5 2 4 3 2" xfId="8561"/>
    <cellStyle name="Poznámka 2 2 5 2 4 3 3" xfId="8562"/>
    <cellStyle name="Poznámka 2 2 5 2 4 3 4" xfId="8563"/>
    <cellStyle name="Poznámka 2 2 5 2 4 4" xfId="8564"/>
    <cellStyle name="Poznámka 2 2 5 2 4 5" xfId="8565"/>
    <cellStyle name="Poznámka 2 2 5 2 4 6" xfId="8566"/>
    <cellStyle name="Poznámka 2 2 5 2 5" xfId="8567"/>
    <cellStyle name="Poznámka 2 2 5 2 5 2" xfId="8568"/>
    <cellStyle name="Poznámka 2 2 5 2 5 3" xfId="8569"/>
    <cellStyle name="Poznámka 2 2 5 2 5 4" xfId="8570"/>
    <cellStyle name="Poznámka 2 2 5 2 6" xfId="8571"/>
    <cellStyle name="Poznámka 2 2 5 2 6 2" xfId="8572"/>
    <cellStyle name="Poznámka 2 2 5 2 6 3" xfId="8573"/>
    <cellStyle name="Poznámka 2 2 5 2 6 4" xfId="8574"/>
    <cellStyle name="Poznámka 2 2 5 2 7" xfId="8575"/>
    <cellStyle name="Poznámka 2 2 5 2 8" xfId="8576"/>
    <cellStyle name="Poznámka 2 2 5 2 9" xfId="8577"/>
    <cellStyle name="Poznámka 2 2 5 3" xfId="8578"/>
    <cellStyle name="Poznámka 2 2 5 3 2" xfId="8579"/>
    <cellStyle name="Poznámka 2 2 5 3 2 2" xfId="8580"/>
    <cellStyle name="Poznámka 2 2 5 3 2 2 2" xfId="8581"/>
    <cellStyle name="Poznámka 2 2 5 3 2 2 3" xfId="8582"/>
    <cellStyle name="Poznámka 2 2 5 3 2 2 4" xfId="8583"/>
    <cellStyle name="Poznámka 2 2 5 3 2 3" xfId="8584"/>
    <cellStyle name="Poznámka 2 2 5 3 2 3 2" xfId="8585"/>
    <cellStyle name="Poznámka 2 2 5 3 2 3 3" xfId="8586"/>
    <cellStyle name="Poznámka 2 2 5 3 2 3 4" xfId="8587"/>
    <cellStyle name="Poznámka 2 2 5 3 2 4" xfId="8588"/>
    <cellStyle name="Poznámka 2 2 5 3 2 5" xfId="8589"/>
    <cellStyle name="Poznámka 2 2 5 3 2 6" xfId="8590"/>
    <cellStyle name="Poznámka 2 2 5 3 3" xfId="8591"/>
    <cellStyle name="Poznámka 2 2 5 3 3 2" xfId="8592"/>
    <cellStyle name="Poznámka 2 2 5 3 3 2 2" xfId="8593"/>
    <cellStyle name="Poznámka 2 2 5 3 3 2 3" xfId="8594"/>
    <cellStyle name="Poznámka 2 2 5 3 3 2 4" xfId="8595"/>
    <cellStyle name="Poznámka 2 2 5 3 3 3" xfId="8596"/>
    <cellStyle name="Poznámka 2 2 5 3 3 3 2" xfId="8597"/>
    <cellStyle name="Poznámka 2 2 5 3 3 3 3" xfId="8598"/>
    <cellStyle name="Poznámka 2 2 5 3 3 3 4" xfId="8599"/>
    <cellStyle name="Poznámka 2 2 5 3 3 4" xfId="8600"/>
    <cellStyle name="Poznámka 2 2 5 3 3 5" xfId="8601"/>
    <cellStyle name="Poznámka 2 2 5 3 3 6" xfId="8602"/>
    <cellStyle name="Poznámka 2 2 5 3 4" xfId="8603"/>
    <cellStyle name="Poznámka 2 2 5 3 4 2" xfId="8604"/>
    <cellStyle name="Poznámka 2 2 5 3 4 3" xfId="8605"/>
    <cellStyle name="Poznámka 2 2 5 3 4 4" xfId="8606"/>
    <cellStyle name="Poznámka 2 2 5 3 5" xfId="8607"/>
    <cellStyle name="Poznámka 2 2 5 3 5 2" xfId="8608"/>
    <cellStyle name="Poznámka 2 2 5 3 5 3" xfId="8609"/>
    <cellStyle name="Poznámka 2 2 5 3 5 4" xfId="8610"/>
    <cellStyle name="Poznámka 2 2 5 3 6" xfId="8611"/>
    <cellStyle name="Poznámka 2 2 5 3 7" xfId="8612"/>
    <cellStyle name="Poznámka 2 2 5 3 8" xfId="8613"/>
    <cellStyle name="Poznámka 2 2 5 4" xfId="8614"/>
    <cellStyle name="Poznámka 2 2 5 4 2" xfId="8615"/>
    <cellStyle name="Poznámka 2 2 5 4 2 2" xfId="8616"/>
    <cellStyle name="Poznámka 2 2 5 4 2 3" xfId="8617"/>
    <cellStyle name="Poznámka 2 2 5 4 2 4" xfId="8618"/>
    <cellStyle name="Poznámka 2 2 5 4 3" xfId="8619"/>
    <cellStyle name="Poznámka 2 2 5 4 3 2" xfId="8620"/>
    <cellStyle name="Poznámka 2 2 5 4 3 3" xfId="8621"/>
    <cellStyle name="Poznámka 2 2 5 4 3 4" xfId="8622"/>
    <cellStyle name="Poznámka 2 2 5 4 4" xfId="8623"/>
    <cellStyle name="Poznámka 2 2 5 4 5" xfId="8624"/>
    <cellStyle name="Poznámka 2 2 5 4 6" xfId="8625"/>
    <cellStyle name="Poznámka 2 2 5 5" xfId="8626"/>
    <cellStyle name="Poznámka 2 2 5 5 2" xfId="8627"/>
    <cellStyle name="Poznámka 2 2 5 5 2 2" xfId="8628"/>
    <cellStyle name="Poznámka 2 2 5 5 2 3" xfId="8629"/>
    <cellStyle name="Poznámka 2 2 5 5 2 4" xfId="8630"/>
    <cellStyle name="Poznámka 2 2 5 5 3" xfId="8631"/>
    <cellStyle name="Poznámka 2 2 5 5 3 2" xfId="8632"/>
    <cellStyle name="Poznámka 2 2 5 5 3 3" xfId="8633"/>
    <cellStyle name="Poznámka 2 2 5 5 3 4" xfId="8634"/>
    <cellStyle name="Poznámka 2 2 5 5 4" xfId="8635"/>
    <cellStyle name="Poznámka 2 2 5 5 5" xfId="8636"/>
    <cellStyle name="Poznámka 2 2 5 5 6" xfId="8637"/>
    <cellStyle name="Poznámka 2 2 5 6" xfId="8638"/>
    <cellStyle name="Poznámka 2 2 5 6 2" xfId="8639"/>
    <cellStyle name="Poznámka 2 2 5 6 3" xfId="8640"/>
    <cellStyle name="Poznámka 2 2 5 6 4" xfId="8641"/>
    <cellStyle name="Poznámka 2 2 5 7" xfId="8642"/>
    <cellStyle name="Poznámka 2 2 5 7 2" xfId="8643"/>
    <cellStyle name="Poznámka 2 2 5 7 3" xfId="8644"/>
    <cellStyle name="Poznámka 2 2 5 7 4" xfId="8645"/>
    <cellStyle name="Poznámka 2 2 5 8" xfId="8646"/>
    <cellStyle name="Poznámka 2 2 5 9" xfId="8647"/>
    <cellStyle name="Poznámka 2 2 6" xfId="8648"/>
    <cellStyle name="Poznámka 2 2 6 10" xfId="8649"/>
    <cellStyle name="Poznámka 2 2 6 2" xfId="8650"/>
    <cellStyle name="Poznámka 2 2 6 2 2" xfId="8651"/>
    <cellStyle name="Poznámka 2 2 6 2 2 2" xfId="8652"/>
    <cellStyle name="Poznámka 2 2 6 2 2 2 2" xfId="8653"/>
    <cellStyle name="Poznámka 2 2 6 2 2 2 2 2" xfId="8654"/>
    <cellStyle name="Poznámka 2 2 6 2 2 2 2 3" xfId="8655"/>
    <cellStyle name="Poznámka 2 2 6 2 2 2 2 4" xfId="8656"/>
    <cellStyle name="Poznámka 2 2 6 2 2 2 3" xfId="8657"/>
    <cellStyle name="Poznámka 2 2 6 2 2 2 3 2" xfId="8658"/>
    <cellStyle name="Poznámka 2 2 6 2 2 2 3 3" xfId="8659"/>
    <cellStyle name="Poznámka 2 2 6 2 2 2 3 4" xfId="8660"/>
    <cellStyle name="Poznámka 2 2 6 2 2 2 4" xfId="8661"/>
    <cellStyle name="Poznámka 2 2 6 2 2 2 5" xfId="8662"/>
    <cellStyle name="Poznámka 2 2 6 2 2 2 6" xfId="8663"/>
    <cellStyle name="Poznámka 2 2 6 2 2 3" xfId="8664"/>
    <cellStyle name="Poznámka 2 2 6 2 2 3 2" xfId="8665"/>
    <cellStyle name="Poznámka 2 2 6 2 2 3 2 2" xfId="8666"/>
    <cellStyle name="Poznámka 2 2 6 2 2 3 2 3" xfId="8667"/>
    <cellStyle name="Poznámka 2 2 6 2 2 3 2 4" xfId="8668"/>
    <cellStyle name="Poznámka 2 2 6 2 2 3 3" xfId="8669"/>
    <cellStyle name="Poznámka 2 2 6 2 2 3 3 2" xfId="8670"/>
    <cellStyle name="Poznámka 2 2 6 2 2 3 3 3" xfId="8671"/>
    <cellStyle name="Poznámka 2 2 6 2 2 3 3 4" xfId="8672"/>
    <cellStyle name="Poznámka 2 2 6 2 2 3 4" xfId="8673"/>
    <cellStyle name="Poznámka 2 2 6 2 2 3 5" xfId="8674"/>
    <cellStyle name="Poznámka 2 2 6 2 2 3 6" xfId="8675"/>
    <cellStyle name="Poznámka 2 2 6 2 2 4" xfId="8676"/>
    <cellStyle name="Poznámka 2 2 6 2 2 4 2" xfId="8677"/>
    <cellStyle name="Poznámka 2 2 6 2 2 4 3" xfId="8678"/>
    <cellStyle name="Poznámka 2 2 6 2 2 4 4" xfId="8679"/>
    <cellStyle name="Poznámka 2 2 6 2 2 5" xfId="8680"/>
    <cellStyle name="Poznámka 2 2 6 2 2 5 2" xfId="8681"/>
    <cellStyle name="Poznámka 2 2 6 2 2 5 3" xfId="8682"/>
    <cellStyle name="Poznámka 2 2 6 2 2 5 4" xfId="8683"/>
    <cellStyle name="Poznámka 2 2 6 2 2 6" xfId="8684"/>
    <cellStyle name="Poznámka 2 2 6 2 2 7" xfId="8685"/>
    <cellStyle name="Poznámka 2 2 6 2 2 8" xfId="8686"/>
    <cellStyle name="Poznámka 2 2 6 2 3" xfId="8687"/>
    <cellStyle name="Poznámka 2 2 6 2 3 2" xfId="8688"/>
    <cellStyle name="Poznámka 2 2 6 2 3 2 2" xfId="8689"/>
    <cellStyle name="Poznámka 2 2 6 2 3 2 3" xfId="8690"/>
    <cellStyle name="Poznámka 2 2 6 2 3 2 4" xfId="8691"/>
    <cellStyle name="Poznámka 2 2 6 2 3 3" xfId="8692"/>
    <cellStyle name="Poznámka 2 2 6 2 3 3 2" xfId="8693"/>
    <cellStyle name="Poznámka 2 2 6 2 3 3 3" xfId="8694"/>
    <cellStyle name="Poznámka 2 2 6 2 3 3 4" xfId="8695"/>
    <cellStyle name="Poznámka 2 2 6 2 3 4" xfId="8696"/>
    <cellStyle name="Poznámka 2 2 6 2 3 5" xfId="8697"/>
    <cellStyle name="Poznámka 2 2 6 2 3 6" xfId="8698"/>
    <cellStyle name="Poznámka 2 2 6 2 4" xfId="8699"/>
    <cellStyle name="Poznámka 2 2 6 2 4 2" xfId="8700"/>
    <cellStyle name="Poznámka 2 2 6 2 4 2 2" xfId="8701"/>
    <cellStyle name="Poznámka 2 2 6 2 4 2 3" xfId="8702"/>
    <cellStyle name="Poznámka 2 2 6 2 4 2 4" xfId="8703"/>
    <cellStyle name="Poznámka 2 2 6 2 4 3" xfId="8704"/>
    <cellStyle name="Poznámka 2 2 6 2 4 3 2" xfId="8705"/>
    <cellStyle name="Poznámka 2 2 6 2 4 3 3" xfId="8706"/>
    <cellStyle name="Poznámka 2 2 6 2 4 3 4" xfId="8707"/>
    <cellStyle name="Poznámka 2 2 6 2 4 4" xfId="8708"/>
    <cellStyle name="Poznámka 2 2 6 2 4 5" xfId="8709"/>
    <cellStyle name="Poznámka 2 2 6 2 4 6" xfId="8710"/>
    <cellStyle name="Poznámka 2 2 6 2 5" xfId="8711"/>
    <cellStyle name="Poznámka 2 2 6 2 5 2" xfId="8712"/>
    <cellStyle name="Poznámka 2 2 6 2 5 3" xfId="8713"/>
    <cellStyle name="Poznámka 2 2 6 2 5 4" xfId="8714"/>
    <cellStyle name="Poznámka 2 2 6 2 6" xfId="8715"/>
    <cellStyle name="Poznámka 2 2 6 2 6 2" xfId="8716"/>
    <cellStyle name="Poznámka 2 2 6 2 6 3" xfId="8717"/>
    <cellStyle name="Poznámka 2 2 6 2 6 4" xfId="8718"/>
    <cellStyle name="Poznámka 2 2 6 2 7" xfId="8719"/>
    <cellStyle name="Poznámka 2 2 6 2 8" xfId="8720"/>
    <cellStyle name="Poznámka 2 2 6 2 9" xfId="8721"/>
    <cellStyle name="Poznámka 2 2 6 3" xfId="8722"/>
    <cellStyle name="Poznámka 2 2 6 3 2" xfId="8723"/>
    <cellStyle name="Poznámka 2 2 6 3 2 2" xfId="8724"/>
    <cellStyle name="Poznámka 2 2 6 3 2 2 2" xfId="8725"/>
    <cellStyle name="Poznámka 2 2 6 3 2 2 3" xfId="8726"/>
    <cellStyle name="Poznámka 2 2 6 3 2 2 4" xfId="8727"/>
    <cellStyle name="Poznámka 2 2 6 3 2 3" xfId="8728"/>
    <cellStyle name="Poznámka 2 2 6 3 2 3 2" xfId="8729"/>
    <cellStyle name="Poznámka 2 2 6 3 2 3 3" xfId="8730"/>
    <cellStyle name="Poznámka 2 2 6 3 2 3 4" xfId="8731"/>
    <cellStyle name="Poznámka 2 2 6 3 2 4" xfId="8732"/>
    <cellStyle name="Poznámka 2 2 6 3 2 5" xfId="8733"/>
    <cellStyle name="Poznámka 2 2 6 3 2 6" xfId="8734"/>
    <cellStyle name="Poznámka 2 2 6 3 3" xfId="8735"/>
    <cellStyle name="Poznámka 2 2 6 3 3 2" xfId="8736"/>
    <cellStyle name="Poznámka 2 2 6 3 3 2 2" xfId="8737"/>
    <cellStyle name="Poznámka 2 2 6 3 3 2 3" xfId="8738"/>
    <cellStyle name="Poznámka 2 2 6 3 3 2 4" xfId="8739"/>
    <cellStyle name="Poznámka 2 2 6 3 3 3" xfId="8740"/>
    <cellStyle name="Poznámka 2 2 6 3 3 3 2" xfId="8741"/>
    <cellStyle name="Poznámka 2 2 6 3 3 3 3" xfId="8742"/>
    <cellStyle name="Poznámka 2 2 6 3 3 3 4" xfId="8743"/>
    <cellStyle name="Poznámka 2 2 6 3 3 4" xfId="8744"/>
    <cellStyle name="Poznámka 2 2 6 3 3 5" xfId="8745"/>
    <cellStyle name="Poznámka 2 2 6 3 3 6" xfId="8746"/>
    <cellStyle name="Poznámka 2 2 6 3 4" xfId="8747"/>
    <cellStyle name="Poznámka 2 2 6 3 4 2" xfId="8748"/>
    <cellStyle name="Poznámka 2 2 6 3 4 3" xfId="8749"/>
    <cellStyle name="Poznámka 2 2 6 3 4 4" xfId="8750"/>
    <cellStyle name="Poznámka 2 2 6 3 5" xfId="8751"/>
    <cellStyle name="Poznámka 2 2 6 3 5 2" xfId="8752"/>
    <cellStyle name="Poznámka 2 2 6 3 5 3" xfId="8753"/>
    <cellStyle name="Poznámka 2 2 6 3 5 4" xfId="8754"/>
    <cellStyle name="Poznámka 2 2 6 3 6" xfId="8755"/>
    <cellStyle name="Poznámka 2 2 6 3 7" xfId="8756"/>
    <cellStyle name="Poznámka 2 2 6 3 8" xfId="8757"/>
    <cellStyle name="Poznámka 2 2 6 4" xfId="8758"/>
    <cellStyle name="Poznámka 2 2 6 4 2" xfId="8759"/>
    <cellStyle name="Poznámka 2 2 6 4 2 2" xfId="8760"/>
    <cellStyle name="Poznámka 2 2 6 4 2 3" xfId="8761"/>
    <cellStyle name="Poznámka 2 2 6 4 2 4" xfId="8762"/>
    <cellStyle name="Poznámka 2 2 6 4 3" xfId="8763"/>
    <cellStyle name="Poznámka 2 2 6 4 3 2" xfId="8764"/>
    <cellStyle name="Poznámka 2 2 6 4 3 3" xfId="8765"/>
    <cellStyle name="Poznámka 2 2 6 4 3 4" xfId="8766"/>
    <cellStyle name="Poznámka 2 2 6 4 4" xfId="8767"/>
    <cellStyle name="Poznámka 2 2 6 4 5" xfId="8768"/>
    <cellStyle name="Poznámka 2 2 6 4 6" xfId="8769"/>
    <cellStyle name="Poznámka 2 2 6 5" xfId="8770"/>
    <cellStyle name="Poznámka 2 2 6 5 2" xfId="8771"/>
    <cellStyle name="Poznámka 2 2 6 5 2 2" xfId="8772"/>
    <cellStyle name="Poznámka 2 2 6 5 2 3" xfId="8773"/>
    <cellStyle name="Poznámka 2 2 6 5 2 4" xfId="8774"/>
    <cellStyle name="Poznámka 2 2 6 5 3" xfId="8775"/>
    <cellStyle name="Poznámka 2 2 6 5 3 2" xfId="8776"/>
    <cellStyle name="Poznámka 2 2 6 5 3 3" xfId="8777"/>
    <cellStyle name="Poznámka 2 2 6 5 3 4" xfId="8778"/>
    <cellStyle name="Poznámka 2 2 6 5 4" xfId="8779"/>
    <cellStyle name="Poznámka 2 2 6 5 5" xfId="8780"/>
    <cellStyle name="Poznámka 2 2 6 5 6" xfId="8781"/>
    <cellStyle name="Poznámka 2 2 6 6" xfId="8782"/>
    <cellStyle name="Poznámka 2 2 6 6 2" xfId="8783"/>
    <cellStyle name="Poznámka 2 2 6 6 3" xfId="8784"/>
    <cellStyle name="Poznámka 2 2 6 6 4" xfId="8785"/>
    <cellStyle name="Poznámka 2 2 6 7" xfId="8786"/>
    <cellStyle name="Poznámka 2 2 6 7 2" xfId="8787"/>
    <cellStyle name="Poznámka 2 2 6 7 3" xfId="8788"/>
    <cellStyle name="Poznámka 2 2 6 7 4" xfId="8789"/>
    <cellStyle name="Poznámka 2 2 6 8" xfId="8790"/>
    <cellStyle name="Poznámka 2 2 6 9" xfId="8791"/>
    <cellStyle name="Poznámka 2 2 7" xfId="8792"/>
    <cellStyle name="Poznámka 2 2 7 10" xfId="8793"/>
    <cellStyle name="Poznámka 2 2 7 2" xfId="8794"/>
    <cellStyle name="Poznámka 2 2 7 2 2" xfId="8795"/>
    <cellStyle name="Poznámka 2 2 7 2 2 2" xfId="8796"/>
    <cellStyle name="Poznámka 2 2 7 2 2 2 2" xfId="8797"/>
    <cellStyle name="Poznámka 2 2 7 2 2 2 2 2" xfId="8798"/>
    <cellStyle name="Poznámka 2 2 7 2 2 2 2 3" xfId="8799"/>
    <cellStyle name="Poznámka 2 2 7 2 2 2 2 4" xfId="8800"/>
    <cellStyle name="Poznámka 2 2 7 2 2 2 3" xfId="8801"/>
    <cellStyle name="Poznámka 2 2 7 2 2 2 3 2" xfId="8802"/>
    <cellStyle name="Poznámka 2 2 7 2 2 2 3 3" xfId="8803"/>
    <cellStyle name="Poznámka 2 2 7 2 2 2 3 4" xfId="8804"/>
    <cellStyle name="Poznámka 2 2 7 2 2 2 4" xfId="8805"/>
    <cellStyle name="Poznámka 2 2 7 2 2 2 5" xfId="8806"/>
    <cellStyle name="Poznámka 2 2 7 2 2 2 6" xfId="8807"/>
    <cellStyle name="Poznámka 2 2 7 2 2 3" xfId="8808"/>
    <cellStyle name="Poznámka 2 2 7 2 2 3 2" xfId="8809"/>
    <cellStyle name="Poznámka 2 2 7 2 2 3 2 2" xfId="8810"/>
    <cellStyle name="Poznámka 2 2 7 2 2 3 2 3" xfId="8811"/>
    <cellStyle name="Poznámka 2 2 7 2 2 3 2 4" xfId="8812"/>
    <cellStyle name="Poznámka 2 2 7 2 2 3 3" xfId="8813"/>
    <cellStyle name="Poznámka 2 2 7 2 2 3 3 2" xfId="8814"/>
    <cellStyle name="Poznámka 2 2 7 2 2 3 3 3" xfId="8815"/>
    <cellStyle name="Poznámka 2 2 7 2 2 3 3 4" xfId="8816"/>
    <cellStyle name="Poznámka 2 2 7 2 2 3 4" xfId="8817"/>
    <cellStyle name="Poznámka 2 2 7 2 2 3 5" xfId="8818"/>
    <cellStyle name="Poznámka 2 2 7 2 2 3 6" xfId="8819"/>
    <cellStyle name="Poznámka 2 2 7 2 2 4" xfId="8820"/>
    <cellStyle name="Poznámka 2 2 7 2 2 4 2" xfId="8821"/>
    <cellStyle name="Poznámka 2 2 7 2 2 4 3" xfId="8822"/>
    <cellStyle name="Poznámka 2 2 7 2 2 4 4" xfId="8823"/>
    <cellStyle name="Poznámka 2 2 7 2 2 5" xfId="8824"/>
    <cellStyle name="Poznámka 2 2 7 2 2 5 2" xfId="8825"/>
    <cellStyle name="Poznámka 2 2 7 2 2 5 3" xfId="8826"/>
    <cellStyle name="Poznámka 2 2 7 2 2 5 4" xfId="8827"/>
    <cellStyle name="Poznámka 2 2 7 2 2 6" xfId="8828"/>
    <cellStyle name="Poznámka 2 2 7 2 2 7" xfId="8829"/>
    <cellStyle name="Poznámka 2 2 7 2 2 8" xfId="8830"/>
    <cellStyle name="Poznámka 2 2 7 2 3" xfId="8831"/>
    <cellStyle name="Poznámka 2 2 7 2 3 2" xfId="8832"/>
    <cellStyle name="Poznámka 2 2 7 2 3 2 2" xfId="8833"/>
    <cellStyle name="Poznámka 2 2 7 2 3 2 3" xfId="8834"/>
    <cellStyle name="Poznámka 2 2 7 2 3 2 4" xfId="8835"/>
    <cellStyle name="Poznámka 2 2 7 2 3 3" xfId="8836"/>
    <cellStyle name="Poznámka 2 2 7 2 3 3 2" xfId="8837"/>
    <cellStyle name="Poznámka 2 2 7 2 3 3 3" xfId="8838"/>
    <cellStyle name="Poznámka 2 2 7 2 3 3 4" xfId="8839"/>
    <cellStyle name="Poznámka 2 2 7 2 3 4" xfId="8840"/>
    <cellStyle name="Poznámka 2 2 7 2 3 5" xfId="8841"/>
    <cellStyle name="Poznámka 2 2 7 2 3 6" xfId="8842"/>
    <cellStyle name="Poznámka 2 2 7 2 4" xfId="8843"/>
    <cellStyle name="Poznámka 2 2 7 2 4 2" xfId="8844"/>
    <cellStyle name="Poznámka 2 2 7 2 4 2 2" xfId="8845"/>
    <cellStyle name="Poznámka 2 2 7 2 4 2 3" xfId="8846"/>
    <cellStyle name="Poznámka 2 2 7 2 4 2 4" xfId="8847"/>
    <cellStyle name="Poznámka 2 2 7 2 4 3" xfId="8848"/>
    <cellStyle name="Poznámka 2 2 7 2 4 3 2" xfId="8849"/>
    <cellStyle name="Poznámka 2 2 7 2 4 3 3" xfId="8850"/>
    <cellStyle name="Poznámka 2 2 7 2 4 3 4" xfId="8851"/>
    <cellStyle name="Poznámka 2 2 7 2 4 4" xfId="8852"/>
    <cellStyle name="Poznámka 2 2 7 2 4 5" xfId="8853"/>
    <cellStyle name="Poznámka 2 2 7 2 4 6" xfId="8854"/>
    <cellStyle name="Poznámka 2 2 7 2 5" xfId="8855"/>
    <cellStyle name="Poznámka 2 2 7 2 5 2" xfId="8856"/>
    <cellStyle name="Poznámka 2 2 7 2 5 3" xfId="8857"/>
    <cellStyle name="Poznámka 2 2 7 2 5 4" xfId="8858"/>
    <cellStyle name="Poznámka 2 2 7 2 6" xfId="8859"/>
    <cellStyle name="Poznámka 2 2 7 2 6 2" xfId="8860"/>
    <cellStyle name="Poznámka 2 2 7 2 6 3" xfId="8861"/>
    <cellStyle name="Poznámka 2 2 7 2 6 4" xfId="8862"/>
    <cellStyle name="Poznámka 2 2 7 2 7" xfId="8863"/>
    <cellStyle name="Poznámka 2 2 7 2 8" xfId="8864"/>
    <cellStyle name="Poznámka 2 2 7 2 9" xfId="8865"/>
    <cellStyle name="Poznámka 2 2 7 3" xfId="8866"/>
    <cellStyle name="Poznámka 2 2 7 3 2" xfId="8867"/>
    <cellStyle name="Poznámka 2 2 7 3 2 2" xfId="8868"/>
    <cellStyle name="Poznámka 2 2 7 3 2 2 2" xfId="8869"/>
    <cellStyle name="Poznámka 2 2 7 3 2 2 3" xfId="8870"/>
    <cellStyle name="Poznámka 2 2 7 3 2 2 4" xfId="8871"/>
    <cellStyle name="Poznámka 2 2 7 3 2 3" xfId="8872"/>
    <cellStyle name="Poznámka 2 2 7 3 2 3 2" xfId="8873"/>
    <cellStyle name="Poznámka 2 2 7 3 2 3 3" xfId="8874"/>
    <cellStyle name="Poznámka 2 2 7 3 2 3 4" xfId="8875"/>
    <cellStyle name="Poznámka 2 2 7 3 2 4" xfId="8876"/>
    <cellStyle name="Poznámka 2 2 7 3 2 5" xfId="8877"/>
    <cellStyle name="Poznámka 2 2 7 3 2 6" xfId="8878"/>
    <cellStyle name="Poznámka 2 2 7 3 3" xfId="8879"/>
    <cellStyle name="Poznámka 2 2 7 3 3 2" xfId="8880"/>
    <cellStyle name="Poznámka 2 2 7 3 3 2 2" xfId="8881"/>
    <cellStyle name="Poznámka 2 2 7 3 3 2 3" xfId="8882"/>
    <cellStyle name="Poznámka 2 2 7 3 3 2 4" xfId="8883"/>
    <cellStyle name="Poznámka 2 2 7 3 3 3" xfId="8884"/>
    <cellStyle name="Poznámka 2 2 7 3 3 3 2" xfId="8885"/>
    <cellStyle name="Poznámka 2 2 7 3 3 3 3" xfId="8886"/>
    <cellStyle name="Poznámka 2 2 7 3 3 3 4" xfId="8887"/>
    <cellStyle name="Poznámka 2 2 7 3 3 4" xfId="8888"/>
    <cellStyle name="Poznámka 2 2 7 3 3 5" xfId="8889"/>
    <cellStyle name="Poznámka 2 2 7 3 3 6" xfId="8890"/>
    <cellStyle name="Poznámka 2 2 7 3 4" xfId="8891"/>
    <cellStyle name="Poznámka 2 2 7 3 4 2" xfId="8892"/>
    <cellStyle name="Poznámka 2 2 7 3 4 3" xfId="8893"/>
    <cellStyle name="Poznámka 2 2 7 3 4 4" xfId="8894"/>
    <cellStyle name="Poznámka 2 2 7 3 5" xfId="8895"/>
    <cellStyle name="Poznámka 2 2 7 3 5 2" xfId="8896"/>
    <cellStyle name="Poznámka 2 2 7 3 5 3" xfId="8897"/>
    <cellStyle name="Poznámka 2 2 7 3 5 4" xfId="8898"/>
    <cellStyle name="Poznámka 2 2 7 3 6" xfId="8899"/>
    <cellStyle name="Poznámka 2 2 7 3 7" xfId="8900"/>
    <cellStyle name="Poznámka 2 2 7 3 8" xfId="8901"/>
    <cellStyle name="Poznámka 2 2 7 4" xfId="8902"/>
    <cellStyle name="Poznámka 2 2 7 4 2" xfId="8903"/>
    <cellStyle name="Poznámka 2 2 7 4 2 2" xfId="8904"/>
    <cellStyle name="Poznámka 2 2 7 4 2 3" xfId="8905"/>
    <cellStyle name="Poznámka 2 2 7 4 2 4" xfId="8906"/>
    <cellStyle name="Poznámka 2 2 7 4 3" xfId="8907"/>
    <cellStyle name="Poznámka 2 2 7 4 3 2" xfId="8908"/>
    <cellStyle name="Poznámka 2 2 7 4 3 3" xfId="8909"/>
    <cellStyle name="Poznámka 2 2 7 4 3 4" xfId="8910"/>
    <cellStyle name="Poznámka 2 2 7 4 4" xfId="8911"/>
    <cellStyle name="Poznámka 2 2 7 4 5" xfId="8912"/>
    <cellStyle name="Poznámka 2 2 7 4 6" xfId="8913"/>
    <cellStyle name="Poznámka 2 2 7 5" xfId="8914"/>
    <cellStyle name="Poznámka 2 2 7 5 2" xfId="8915"/>
    <cellStyle name="Poznámka 2 2 7 5 2 2" xfId="8916"/>
    <cellStyle name="Poznámka 2 2 7 5 2 3" xfId="8917"/>
    <cellStyle name="Poznámka 2 2 7 5 2 4" xfId="8918"/>
    <cellStyle name="Poznámka 2 2 7 5 3" xfId="8919"/>
    <cellStyle name="Poznámka 2 2 7 5 3 2" xfId="8920"/>
    <cellStyle name="Poznámka 2 2 7 5 3 3" xfId="8921"/>
    <cellStyle name="Poznámka 2 2 7 5 3 4" xfId="8922"/>
    <cellStyle name="Poznámka 2 2 7 5 4" xfId="8923"/>
    <cellStyle name="Poznámka 2 2 7 5 5" xfId="8924"/>
    <cellStyle name="Poznámka 2 2 7 5 6" xfId="8925"/>
    <cellStyle name="Poznámka 2 2 7 6" xfId="8926"/>
    <cellStyle name="Poznámka 2 2 7 6 2" xfId="8927"/>
    <cellStyle name="Poznámka 2 2 7 6 3" xfId="8928"/>
    <cellStyle name="Poznámka 2 2 7 6 4" xfId="8929"/>
    <cellStyle name="Poznámka 2 2 7 7" xfId="8930"/>
    <cellStyle name="Poznámka 2 2 7 7 2" xfId="8931"/>
    <cellStyle name="Poznámka 2 2 7 7 3" xfId="8932"/>
    <cellStyle name="Poznámka 2 2 7 7 4" xfId="8933"/>
    <cellStyle name="Poznámka 2 2 7 8" xfId="8934"/>
    <cellStyle name="Poznámka 2 2 7 9" xfId="8935"/>
    <cellStyle name="Poznámka 2 2 8" xfId="8936"/>
    <cellStyle name="Poznámka 2 2 8 2" xfId="8937"/>
    <cellStyle name="Poznámka 2 2 8 2 2" xfId="8938"/>
    <cellStyle name="Poznámka 2 2 8 2 2 2" xfId="8939"/>
    <cellStyle name="Poznámka 2 2 8 2 2 2 2" xfId="8940"/>
    <cellStyle name="Poznámka 2 2 8 2 2 2 3" xfId="8941"/>
    <cellStyle name="Poznámka 2 2 8 2 2 2 4" xfId="8942"/>
    <cellStyle name="Poznámka 2 2 8 2 2 3" xfId="8943"/>
    <cellStyle name="Poznámka 2 2 8 2 2 3 2" xfId="8944"/>
    <cellStyle name="Poznámka 2 2 8 2 2 3 3" xfId="8945"/>
    <cellStyle name="Poznámka 2 2 8 2 2 3 4" xfId="8946"/>
    <cellStyle name="Poznámka 2 2 8 2 2 4" xfId="8947"/>
    <cellStyle name="Poznámka 2 2 8 2 2 5" xfId="8948"/>
    <cellStyle name="Poznámka 2 2 8 2 2 6" xfId="8949"/>
    <cellStyle name="Poznámka 2 2 8 2 3" xfId="8950"/>
    <cellStyle name="Poznámka 2 2 8 2 3 2" xfId="8951"/>
    <cellStyle name="Poznámka 2 2 8 2 3 2 2" xfId="8952"/>
    <cellStyle name="Poznámka 2 2 8 2 3 2 3" xfId="8953"/>
    <cellStyle name="Poznámka 2 2 8 2 3 2 4" xfId="8954"/>
    <cellStyle name="Poznámka 2 2 8 2 3 3" xfId="8955"/>
    <cellStyle name="Poznámka 2 2 8 2 3 3 2" xfId="8956"/>
    <cellStyle name="Poznámka 2 2 8 2 3 3 3" xfId="8957"/>
    <cellStyle name="Poznámka 2 2 8 2 3 3 4" xfId="8958"/>
    <cellStyle name="Poznámka 2 2 8 2 3 4" xfId="8959"/>
    <cellStyle name="Poznámka 2 2 8 2 3 5" xfId="8960"/>
    <cellStyle name="Poznámka 2 2 8 2 3 6" xfId="8961"/>
    <cellStyle name="Poznámka 2 2 8 2 4" xfId="8962"/>
    <cellStyle name="Poznámka 2 2 8 2 4 2" xfId="8963"/>
    <cellStyle name="Poznámka 2 2 8 2 4 3" xfId="8964"/>
    <cellStyle name="Poznámka 2 2 8 2 4 4" xfId="8965"/>
    <cellStyle name="Poznámka 2 2 8 2 5" xfId="8966"/>
    <cellStyle name="Poznámka 2 2 8 2 5 2" xfId="8967"/>
    <cellStyle name="Poznámka 2 2 8 2 5 3" xfId="8968"/>
    <cellStyle name="Poznámka 2 2 8 2 5 4" xfId="8969"/>
    <cellStyle name="Poznámka 2 2 8 2 6" xfId="8970"/>
    <cellStyle name="Poznámka 2 2 8 2 7" xfId="8971"/>
    <cellStyle name="Poznámka 2 2 8 2 8" xfId="8972"/>
    <cellStyle name="Poznámka 2 2 8 3" xfId="8973"/>
    <cellStyle name="Poznámka 2 2 8 3 2" xfId="8974"/>
    <cellStyle name="Poznámka 2 2 8 3 2 2" xfId="8975"/>
    <cellStyle name="Poznámka 2 2 8 3 2 3" xfId="8976"/>
    <cellStyle name="Poznámka 2 2 8 3 2 4" xfId="8977"/>
    <cellStyle name="Poznámka 2 2 8 3 3" xfId="8978"/>
    <cellStyle name="Poznámka 2 2 8 3 3 2" xfId="8979"/>
    <cellStyle name="Poznámka 2 2 8 3 3 3" xfId="8980"/>
    <cellStyle name="Poznámka 2 2 8 3 3 4" xfId="8981"/>
    <cellStyle name="Poznámka 2 2 8 3 4" xfId="8982"/>
    <cellStyle name="Poznámka 2 2 8 3 5" xfId="8983"/>
    <cellStyle name="Poznámka 2 2 8 3 6" xfId="8984"/>
    <cellStyle name="Poznámka 2 2 8 4" xfId="8985"/>
    <cellStyle name="Poznámka 2 2 8 4 2" xfId="8986"/>
    <cellStyle name="Poznámka 2 2 8 4 2 2" xfId="8987"/>
    <cellStyle name="Poznámka 2 2 8 4 2 3" xfId="8988"/>
    <cellStyle name="Poznámka 2 2 8 4 2 4" xfId="8989"/>
    <cellStyle name="Poznámka 2 2 8 4 3" xfId="8990"/>
    <cellStyle name="Poznámka 2 2 8 4 3 2" xfId="8991"/>
    <cellStyle name="Poznámka 2 2 8 4 3 3" xfId="8992"/>
    <cellStyle name="Poznámka 2 2 8 4 3 4" xfId="8993"/>
    <cellStyle name="Poznámka 2 2 8 4 4" xfId="8994"/>
    <cellStyle name="Poznámka 2 2 8 4 5" xfId="8995"/>
    <cellStyle name="Poznámka 2 2 8 4 6" xfId="8996"/>
    <cellStyle name="Poznámka 2 2 8 5" xfId="8997"/>
    <cellStyle name="Poznámka 2 2 8 5 2" xfId="8998"/>
    <cellStyle name="Poznámka 2 2 8 5 3" xfId="8999"/>
    <cellStyle name="Poznámka 2 2 8 5 4" xfId="9000"/>
    <cellStyle name="Poznámka 2 2 8 6" xfId="9001"/>
    <cellStyle name="Poznámka 2 2 8 6 2" xfId="9002"/>
    <cellStyle name="Poznámka 2 2 8 6 3" xfId="9003"/>
    <cellStyle name="Poznámka 2 2 8 6 4" xfId="9004"/>
    <cellStyle name="Poznámka 2 2 8 7" xfId="9005"/>
    <cellStyle name="Poznámka 2 2 8 8" xfId="9006"/>
    <cellStyle name="Poznámka 2 2 8 9" xfId="9007"/>
    <cellStyle name="Poznámka 2 2 9" xfId="9008"/>
    <cellStyle name="Poznámka 2 2 9 2" xfId="9009"/>
    <cellStyle name="Poznámka 2 2 9 2 2" xfId="9010"/>
    <cellStyle name="Poznámka 2 2 9 2 2 2" xfId="9011"/>
    <cellStyle name="Poznámka 2 2 9 2 2 2 2" xfId="9012"/>
    <cellStyle name="Poznámka 2 2 9 2 2 2 3" xfId="9013"/>
    <cellStyle name="Poznámka 2 2 9 2 2 2 4" xfId="9014"/>
    <cellStyle name="Poznámka 2 2 9 2 2 3" xfId="9015"/>
    <cellStyle name="Poznámka 2 2 9 2 2 3 2" xfId="9016"/>
    <cellStyle name="Poznámka 2 2 9 2 2 3 3" xfId="9017"/>
    <cellStyle name="Poznámka 2 2 9 2 2 3 4" xfId="9018"/>
    <cellStyle name="Poznámka 2 2 9 2 2 4" xfId="9019"/>
    <cellStyle name="Poznámka 2 2 9 2 2 5" xfId="9020"/>
    <cellStyle name="Poznámka 2 2 9 2 2 6" xfId="9021"/>
    <cellStyle name="Poznámka 2 2 9 2 3" xfId="9022"/>
    <cellStyle name="Poznámka 2 2 9 2 3 2" xfId="9023"/>
    <cellStyle name="Poznámka 2 2 9 2 3 2 2" xfId="9024"/>
    <cellStyle name="Poznámka 2 2 9 2 3 2 3" xfId="9025"/>
    <cellStyle name="Poznámka 2 2 9 2 3 2 4" xfId="9026"/>
    <cellStyle name="Poznámka 2 2 9 2 3 3" xfId="9027"/>
    <cellStyle name="Poznámka 2 2 9 2 3 3 2" xfId="9028"/>
    <cellStyle name="Poznámka 2 2 9 2 3 3 3" xfId="9029"/>
    <cellStyle name="Poznámka 2 2 9 2 3 3 4" xfId="9030"/>
    <cellStyle name="Poznámka 2 2 9 2 3 4" xfId="9031"/>
    <cellStyle name="Poznámka 2 2 9 2 3 5" xfId="9032"/>
    <cellStyle name="Poznámka 2 2 9 2 3 6" xfId="9033"/>
    <cellStyle name="Poznámka 2 2 9 2 4" xfId="9034"/>
    <cellStyle name="Poznámka 2 2 9 2 4 2" xfId="9035"/>
    <cellStyle name="Poznámka 2 2 9 2 4 3" xfId="9036"/>
    <cellStyle name="Poznámka 2 2 9 2 4 4" xfId="9037"/>
    <cellStyle name="Poznámka 2 2 9 2 5" xfId="9038"/>
    <cellStyle name="Poznámka 2 2 9 2 5 2" xfId="9039"/>
    <cellStyle name="Poznámka 2 2 9 2 5 3" xfId="9040"/>
    <cellStyle name="Poznámka 2 2 9 2 5 4" xfId="9041"/>
    <cellStyle name="Poznámka 2 2 9 2 6" xfId="9042"/>
    <cellStyle name="Poznámka 2 2 9 2 7" xfId="9043"/>
    <cellStyle name="Poznámka 2 2 9 2 8" xfId="9044"/>
    <cellStyle name="Poznámka 2 2 9 3" xfId="9045"/>
    <cellStyle name="Poznámka 2 2 9 3 2" xfId="9046"/>
    <cellStyle name="Poznámka 2 2 9 3 2 2" xfId="9047"/>
    <cellStyle name="Poznámka 2 2 9 3 2 3" xfId="9048"/>
    <cellStyle name="Poznámka 2 2 9 3 2 4" xfId="9049"/>
    <cellStyle name="Poznámka 2 2 9 3 3" xfId="9050"/>
    <cellStyle name="Poznámka 2 2 9 3 3 2" xfId="9051"/>
    <cellStyle name="Poznámka 2 2 9 3 3 3" xfId="9052"/>
    <cellStyle name="Poznámka 2 2 9 3 3 4" xfId="9053"/>
    <cellStyle name="Poznámka 2 2 9 3 4" xfId="9054"/>
    <cellStyle name="Poznámka 2 2 9 3 5" xfId="9055"/>
    <cellStyle name="Poznámka 2 2 9 3 6" xfId="9056"/>
    <cellStyle name="Poznámka 2 2 9 4" xfId="9057"/>
    <cellStyle name="Poznámka 2 2 9 4 2" xfId="9058"/>
    <cellStyle name="Poznámka 2 2 9 4 2 2" xfId="9059"/>
    <cellStyle name="Poznámka 2 2 9 4 2 3" xfId="9060"/>
    <cellStyle name="Poznámka 2 2 9 4 2 4" xfId="9061"/>
    <cellStyle name="Poznámka 2 2 9 4 3" xfId="9062"/>
    <cellStyle name="Poznámka 2 2 9 4 3 2" xfId="9063"/>
    <cellStyle name="Poznámka 2 2 9 4 3 3" xfId="9064"/>
    <cellStyle name="Poznámka 2 2 9 4 3 4" xfId="9065"/>
    <cellStyle name="Poznámka 2 2 9 4 4" xfId="9066"/>
    <cellStyle name="Poznámka 2 2 9 4 5" xfId="9067"/>
    <cellStyle name="Poznámka 2 2 9 4 6" xfId="9068"/>
    <cellStyle name="Poznámka 2 2 9 5" xfId="9069"/>
    <cellStyle name="Poznámka 2 2 9 5 2" xfId="9070"/>
    <cellStyle name="Poznámka 2 2 9 5 3" xfId="9071"/>
    <cellStyle name="Poznámka 2 2 9 5 4" xfId="9072"/>
    <cellStyle name="Poznámka 2 2 9 6" xfId="9073"/>
    <cellStyle name="Poznámka 2 2 9 6 2" xfId="9074"/>
    <cellStyle name="Poznámka 2 2 9 6 3" xfId="9075"/>
    <cellStyle name="Poznámka 2 2 9 6 4" xfId="9076"/>
    <cellStyle name="Poznámka 2 2 9 7" xfId="9077"/>
    <cellStyle name="Poznámka 2 2 9 8" xfId="9078"/>
    <cellStyle name="Poznámka 2 2 9 9" xfId="9079"/>
    <cellStyle name="Poznámka 2 2_Xl0000028" xfId="9080"/>
    <cellStyle name="Poznámka 2 3" xfId="9081"/>
    <cellStyle name="Poznámka 2 3 10" xfId="9082"/>
    <cellStyle name="Poznámka 2 3 10 2" xfId="9083"/>
    <cellStyle name="Poznámka 2 3 10 2 2" xfId="9084"/>
    <cellStyle name="Poznámka 2 3 10 2 3" xfId="9085"/>
    <cellStyle name="Poznámka 2 3 10 2 4" xfId="9086"/>
    <cellStyle name="Poznámka 2 3 10 3" xfId="9087"/>
    <cellStyle name="Poznámka 2 3 10 3 2" xfId="9088"/>
    <cellStyle name="Poznámka 2 3 10 3 3" xfId="9089"/>
    <cellStyle name="Poznámka 2 3 10 3 4" xfId="9090"/>
    <cellStyle name="Poznámka 2 3 10 4" xfId="9091"/>
    <cellStyle name="Poznámka 2 3 10 5" xfId="9092"/>
    <cellStyle name="Poznámka 2 3 10 6" xfId="9093"/>
    <cellStyle name="Poznámka 2 3 11" xfId="9094"/>
    <cellStyle name="Poznámka 2 3 11 2" xfId="9095"/>
    <cellStyle name="Poznámka 2 3 11 2 2" xfId="9096"/>
    <cellStyle name="Poznámka 2 3 11 2 3" xfId="9097"/>
    <cellStyle name="Poznámka 2 3 11 2 4" xfId="9098"/>
    <cellStyle name="Poznámka 2 3 11 3" xfId="9099"/>
    <cellStyle name="Poznámka 2 3 11 3 2" xfId="9100"/>
    <cellStyle name="Poznámka 2 3 11 3 3" xfId="9101"/>
    <cellStyle name="Poznámka 2 3 11 3 4" xfId="9102"/>
    <cellStyle name="Poznámka 2 3 11 4" xfId="9103"/>
    <cellStyle name="Poznámka 2 3 11 5" xfId="9104"/>
    <cellStyle name="Poznámka 2 3 11 6" xfId="9105"/>
    <cellStyle name="Poznámka 2 3 12" xfId="9106"/>
    <cellStyle name="Poznámka 2 3 12 2" xfId="9107"/>
    <cellStyle name="Poznámka 2 3 12 3" xfId="9108"/>
    <cellStyle name="Poznámka 2 3 12 4" xfId="9109"/>
    <cellStyle name="Poznámka 2 3 13" xfId="9110"/>
    <cellStyle name="Poznámka 2 3 13 2" xfId="9111"/>
    <cellStyle name="Poznámka 2 3 13 3" xfId="9112"/>
    <cellStyle name="Poznámka 2 3 13 4" xfId="9113"/>
    <cellStyle name="Poznámka 2 3 14" xfId="9114"/>
    <cellStyle name="Poznámka 2 3 15" xfId="9115"/>
    <cellStyle name="Poznámka 2 3 16" xfId="9116"/>
    <cellStyle name="Poznámka 2 3 2" xfId="9117"/>
    <cellStyle name="Poznámka 2 3 2 10" xfId="9118"/>
    <cellStyle name="Poznámka 2 3 2 2" xfId="9119"/>
    <cellStyle name="Poznámka 2 3 2 2 2" xfId="9120"/>
    <cellStyle name="Poznámka 2 3 2 2 2 2" xfId="9121"/>
    <cellStyle name="Poznámka 2 3 2 2 2 2 2" xfId="9122"/>
    <cellStyle name="Poznámka 2 3 2 2 2 2 2 2" xfId="9123"/>
    <cellStyle name="Poznámka 2 3 2 2 2 2 2 3" xfId="9124"/>
    <cellStyle name="Poznámka 2 3 2 2 2 2 2 4" xfId="9125"/>
    <cellStyle name="Poznámka 2 3 2 2 2 2 3" xfId="9126"/>
    <cellStyle name="Poznámka 2 3 2 2 2 2 3 2" xfId="9127"/>
    <cellStyle name="Poznámka 2 3 2 2 2 2 3 3" xfId="9128"/>
    <cellStyle name="Poznámka 2 3 2 2 2 2 3 4" xfId="9129"/>
    <cellStyle name="Poznámka 2 3 2 2 2 2 4" xfId="9130"/>
    <cellStyle name="Poznámka 2 3 2 2 2 2 5" xfId="9131"/>
    <cellStyle name="Poznámka 2 3 2 2 2 2 6" xfId="9132"/>
    <cellStyle name="Poznámka 2 3 2 2 2 3" xfId="9133"/>
    <cellStyle name="Poznámka 2 3 2 2 2 3 2" xfId="9134"/>
    <cellStyle name="Poznámka 2 3 2 2 2 3 2 2" xfId="9135"/>
    <cellStyle name="Poznámka 2 3 2 2 2 3 2 3" xfId="9136"/>
    <cellStyle name="Poznámka 2 3 2 2 2 3 2 4" xfId="9137"/>
    <cellStyle name="Poznámka 2 3 2 2 2 3 3" xfId="9138"/>
    <cellStyle name="Poznámka 2 3 2 2 2 3 3 2" xfId="9139"/>
    <cellStyle name="Poznámka 2 3 2 2 2 3 3 3" xfId="9140"/>
    <cellStyle name="Poznámka 2 3 2 2 2 3 3 4" xfId="9141"/>
    <cellStyle name="Poznámka 2 3 2 2 2 3 4" xfId="9142"/>
    <cellStyle name="Poznámka 2 3 2 2 2 3 5" xfId="9143"/>
    <cellStyle name="Poznámka 2 3 2 2 2 3 6" xfId="9144"/>
    <cellStyle name="Poznámka 2 3 2 2 2 4" xfId="9145"/>
    <cellStyle name="Poznámka 2 3 2 2 2 4 2" xfId="9146"/>
    <cellStyle name="Poznámka 2 3 2 2 2 4 3" xfId="9147"/>
    <cellStyle name="Poznámka 2 3 2 2 2 4 4" xfId="9148"/>
    <cellStyle name="Poznámka 2 3 2 2 2 5" xfId="9149"/>
    <cellStyle name="Poznámka 2 3 2 2 2 5 2" xfId="9150"/>
    <cellStyle name="Poznámka 2 3 2 2 2 5 3" xfId="9151"/>
    <cellStyle name="Poznámka 2 3 2 2 2 5 4" xfId="9152"/>
    <cellStyle name="Poznámka 2 3 2 2 2 6" xfId="9153"/>
    <cellStyle name="Poznámka 2 3 2 2 2 7" xfId="9154"/>
    <cellStyle name="Poznámka 2 3 2 2 2 8" xfId="9155"/>
    <cellStyle name="Poznámka 2 3 2 2 3" xfId="9156"/>
    <cellStyle name="Poznámka 2 3 2 2 3 2" xfId="9157"/>
    <cellStyle name="Poznámka 2 3 2 2 3 2 2" xfId="9158"/>
    <cellStyle name="Poznámka 2 3 2 2 3 2 3" xfId="9159"/>
    <cellStyle name="Poznámka 2 3 2 2 3 2 4" xfId="9160"/>
    <cellStyle name="Poznámka 2 3 2 2 3 3" xfId="9161"/>
    <cellStyle name="Poznámka 2 3 2 2 3 3 2" xfId="9162"/>
    <cellStyle name="Poznámka 2 3 2 2 3 3 3" xfId="9163"/>
    <cellStyle name="Poznámka 2 3 2 2 3 3 4" xfId="9164"/>
    <cellStyle name="Poznámka 2 3 2 2 3 4" xfId="9165"/>
    <cellStyle name="Poznámka 2 3 2 2 3 5" xfId="9166"/>
    <cellStyle name="Poznámka 2 3 2 2 3 6" xfId="9167"/>
    <cellStyle name="Poznámka 2 3 2 2 4" xfId="9168"/>
    <cellStyle name="Poznámka 2 3 2 2 4 2" xfId="9169"/>
    <cellStyle name="Poznámka 2 3 2 2 4 2 2" xfId="9170"/>
    <cellStyle name="Poznámka 2 3 2 2 4 2 3" xfId="9171"/>
    <cellStyle name="Poznámka 2 3 2 2 4 2 4" xfId="9172"/>
    <cellStyle name="Poznámka 2 3 2 2 4 3" xfId="9173"/>
    <cellStyle name="Poznámka 2 3 2 2 4 3 2" xfId="9174"/>
    <cellStyle name="Poznámka 2 3 2 2 4 3 3" xfId="9175"/>
    <cellStyle name="Poznámka 2 3 2 2 4 3 4" xfId="9176"/>
    <cellStyle name="Poznámka 2 3 2 2 4 4" xfId="9177"/>
    <cellStyle name="Poznámka 2 3 2 2 4 5" xfId="9178"/>
    <cellStyle name="Poznámka 2 3 2 2 4 6" xfId="9179"/>
    <cellStyle name="Poznámka 2 3 2 2 5" xfId="9180"/>
    <cellStyle name="Poznámka 2 3 2 2 5 2" xfId="9181"/>
    <cellStyle name="Poznámka 2 3 2 2 5 3" xfId="9182"/>
    <cellStyle name="Poznámka 2 3 2 2 5 4" xfId="9183"/>
    <cellStyle name="Poznámka 2 3 2 2 6" xfId="9184"/>
    <cellStyle name="Poznámka 2 3 2 2 6 2" xfId="9185"/>
    <cellStyle name="Poznámka 2 3 2 2 6 3" xfId="9186"/>
    <cellStyle name="Poznámka 2 3 2 2 6 4" xfId="9187"/>
    <cellStyle name="Poznámka 2 3 2 2 7" xfId="9188"/>
    <cellStyle name="Poznámka 2 3 2 2 8" xfId="9189"/>
    <cellStyle name="Poznámka 2 3 2 2 9" xfId="9190"/>
    <cellStyle name="Poznámka 2 3 2 3" xfId="9191"/>
    <cellStyle name="Poznámka 2 3 2 3 2" xfId="9192"/>
    <cellStyle name="Poznámka 2 3 2 3 2 2" xfId="9193"/>
    <cellStyle name="Poznámka 2 3 2 3 2 2 2" xfId="9194"/>
    <cellStyle name="Poznámka 2 3 2 3 2 2 3" xfId="9195"/>
    <cellStyle name="Poznámka 2 3 2 3 2 2 4" xfId="9196"/>
    <cellStyle name="Poznámka 2 3 2 3 2 3" xfId="9197"/>
    <cellStyle name="Poznámka 2 3 2 3 2 3 2" xfId="9198"/>
    <cellStyle name="Poznámka 2 3 2 3 2 3 3" xfId="9199"/>
    <cellStyle name="Poznámka 2 3 2 3 2 3 4" xfId="9200"/>
    <cellStyle name="Poznámka 2 3 2 3 2 4" xfId="9201"/>
    <cellStyle name="Poznámka 2 3 2 3 2 5" xfId="9202"/>
    <cellStyle name="Poznámka 2 3 2 3 2 6" xfId="9203"/>
    <cellStyle name="Poznámka 2 3 2 3 3" xfId="9204"/>
    <cellStyle name="Poznámka 2 3 2 3 3 2" xfId="9205"/>
    <cellStyle name="Poznámka 2 3 2 3 3 2 2" xfId="9206"/>
    <cellStyle name="Poznámka 2 3 2 3 3 2 3" xfId="9207"/>
    <cellStyle name="Poznámka 2 3 2 3 3 2 4" xfId="9208"/>
    <cellStyle name="Poznámka 2 3 2 3 3 3" xfId="9209"/>
    <cellStyle name="Poznámka 2 3 2 3 3 3 2" xfId="9210"/>
    <cellStyle name="Poznámka 2 3 2 3 3 3 3" xfId="9211"/>
    <cellStyle name="Poznámka 2 3 2 3 3 3 4" xfId="9212"/>
    <cellStyle name="Poznámka 2 3 2 3 3 4" xfId="9213"/>
    <cellStyle name="Poznámka 2 3 2 3 3 5" xfId="9214"/>
    <cellStyle name="Poznámka 2 3 2 3 3 6" xfId="9215"/>
    <cellStyle name="Poznámka 2 3 2 3 4" xfId="9216"/>
    <cellStyle name="Poznámka 2 3 2 3 4 2" xfId="9217"/>
    <cellStyle name="Poznámka 2 3 2 3 4 3" xfId="9218"/>
    <cellStyle name="Poznámka 2 3 2 3 4 4" xfId="9219"/>
    <cellStyle name="Poznámka 2 3 2 3 5" xfId="9220"/>
    <cellStyle name="Poznámka 2 3 2 3 5 2" xfId="9221"/>
    <cellStyle name="Poznámka 2 3 2 3 5 3" xfId="9222"/>
    <cellStyle name="Poznámka 2 3 2 3 5 4" xfId="9223"/>
    <cellStyle name="Poznámka 2 3 2 3 6" xfId="9224"/>
    <cellStyle name="Poznámka 2 3 2 3 7" xfId="9225"/>
    <cellStyle name="Poznámka 2 3 2 3 8" xfId="9226"/>
    <cellStyle name="Poznámka 2 3 2 4" xfId="9227"/>
    <cellStyle name="Poznámka 2 3 2 4 2" xfId="9228"/>
    <cellStyle name="Poznámka 2 3 2 4 2 2" xfId="9229"/>
    <cellStyle name="Poznámka 2 3 2 4 2 3" xfId="9230"/>
    <cellStyle name="Poznámka 2 3 2 4 2 4" xfId="9231"/>
    <cellStyle name="Poznámka 2 3 2 4 3" xfId="9232"/>
    <cellStyle name="Poznámka 2 3 2 4 3 2" xfId="9233"/>
    <cellStyle name="Poznámka 2 3 2 4 3 3" xfId="9234"/>
    <cellStyle name="Poznámka 2 3 2 4 3 4" xfId="9235"/>
    <cellStyle name="Poznámka 2 3 2 4 4" xfId="9236"/>
    <cellStyle name="Poznámka 2 3 2 4 5" xfId="9237"/>
    <cellStyle name="Poznámka 2 3 2 4 6" xfId="9238"/>
    <cellStyle name="Poznámka 2 3 2 5" xfId="9239"/>
    <cellStyle name="Poznámka 2 3 2 5 2" xfId="9240"/>
    <cellStyle name="Poznámka 2 3 2 5 2 2" xfId="9241"/>
    <cellStyle name="Poznámka 2 3 2 5 2 3" xfId="9242"/>
    <cellStyle name="Poznámka 2 3 2 5 2 4" xfId="9243"/>
    <cellStyle name="Poznámka 2 3 2 5 3" xfId="9244"/>
    <cellStyle name="Poznámka 2 3 2 5 3 2" xfId="9245"/>
    <cellStyle name="Poznámka 2 3 2 5 3 3" xfId="9246"/>
    <cellStyle name="Poznámka 2 3 2 5 3 4" xfId="9247"/>
    <cellStyle name="Poznámka 2 3 2 5 4" xfId="9248"/>
    <cellStyle name="Poznámka 2 3 2 5 5" xfId="9249"/>
    <cellStyle name="Poznámka 2 3 2 5 6" xfId="9250"/>
    <cellStyle name="Poznámka 2 3 2 6" xfId="9251"/>
    <cellStyle name="Poznámka 2 3 2 6 2" xfId="9252"/>
    <cellStyle name="Poznámka 2 3 2 6 3" xfId="9253"/>
    <cellStyle name="Poznámka 2 3 2 6 4" xfId="9254"/>
    <cellStyle name="Poznámka 2 3 2 7" xfId="9255"/>
    <cellStyle name="Poznámka 2 3 2 7 2" xfId="9256"/>
    <cellStyle name="Poznámka 2 3 2 7 3" xfId="9257"/>
    <cellStyle name="Poznámka 2 3 2 7 4" xfId="9258"/>
    <cellStyle name="Poznámka 2 3 2 8" xfId="9259"/>
    <cellStyle name="Poznámka 2 3 2 9" xfId="9260"/>
    <cellStyle name="Poznámka 2 3 3" xfId="9261"/>
    <cellStyle name="Poznámka 2 3 3 10" xfId="9262"/>
    <cellStyle name="Poznámka 2 3 3 2" xfId="9263"/>
    <cellStyle name="Poznámka 2 3 3 2 2" xfId="9264"/>
    <cellStyle name="Poznámka 2 3 3 2 2 2" xfId="9265"/>
    <cellStyle name="Poznámka 2 3 3 2 2 2 2" xfId="9266"/>
    <cellStyle name="Poznámka 2 3 3 2 2 2 2 2" xfId="9267"/>
    <cellStyle name="Poznámka 2 3 3 2 2 2 2 3" xfId="9268"/>
    <cellStyle name="Poznámka 2 3 3 2 2 2 2 4" xfId="9269"/>
    <cellStyle name="Poznámka 2 3 3 2 2 2 3" xfId="9270"/>
    <cellStyle name="Poznámka 2 3 3 2 2 2 3 2" xfId="9271"/>
    <cellStyle name="Poznámka 2 3 3 2 2 2 3 3" xfId="9272"/>
    <cellStyle name="Poznámka 2 3 3 2 2 2 3 4" xfId="9273"/>
    <cellStyle name="Poznámka 2 3 3 2 2 2 4" xfId="9274"/>
    <cellStyle name="Poznámka 2 3 3 2 2 2 5" xfId="9275"/>
    <cellStyle name="Poznámka 2 3 3 2 2 2 6" xfId="9276"/>
    <cellStyle name="Poznámka 2 3 3 2 2 3" xfId="9277"/>
    <cellStyle name="Poznámka 2 3 3 2 2 3 2" xfId="9278"/>
    <cellStyle name="Poznámka 2 3 3 2 2 3 2 2" xfId="9279"/>
    <cellStyle name="Poznámka 2 3 3 2 2 3 2 3" xfId="9280"/>
    <cellStyle name="Poznámka 2 3 3 2 2 3 2 4" xfId="9281"/>
    <cellStyle name="Poznámka 2 3 3 2 2 3 3" xfId="9282"/>
    <cellStyle name="Poznámka 2 3 3 2 2 3 3 2" xfId="9283"/>
    <cellStyle name="Poznámka 2 3 3 2 2 3 3 3" xfId="9284"/>
    <cellStyle name="Poznámka 2 3 3 2 2 3 3 4" xfId="9285"/>
    <cellStyle name="Poznámka 2 3 3 2 2 3 4" xfId="9286"/>
    <cellStyle name="Poznámka 2 3 3 2 2 3 5" xfId="9287"/>
    <cellStyle name="Poznámka 2 3 3 2 2 3 6" xfId="9288"/>
    <cellStyle name="Poznámka 2 3 3 2 2 4" xfId="9289"/>
    <cellStyle name="Poznámka 2 3 3 2 2 4 2" xfId="9290"/>
    <cellStyle name="Poznámka 2 3 3 2 2 4 3" xfId="9291"/>
    <cellStyle name="Poznámka 2 3 3 2 2 4 4" xfId="9292"/>
    <cellStyle name="Poznámka 2 3 3 2 2 5" xfId="9293"/>
    <cellStyle name="Poznámka 2 3 3 2 2 5 2" xfId="9294"/>
    <cellStyle name="Poznámka 2 3 3 2 2 5 3" xfId="9295"/>
    <cellStyle name="Poznámka 2 3 3 2 2 5 4" xfId="9296"/>
    <cellStyle name="Poznámka 2 3 3 2 2 6" xfId="9297"/>
    <cellStyle name="Poznámka 2 3 3 2 2 7" xfId="9298"/>
    <cellStyle name="Poznámka 2 3 3 2 2 8" xfId="9299"/>
    <cellStyle name="Poznámka 2 3 3 2 3" xfId="9300"/>
    <cellStyle name="Poznámka 2 3 3 2 3 2" xfId="9301"/>
    <cellStyle name="Poznámka 2 3 3 2 3 2 2" xfId="9302"/>
    <cellStyle name="Poznámka 2 3 3 2 3 2 3" xfId="9303"/>
    <cellStyle name="Poznámka 2 3 3 2 3 2 4" xfId="9304"/>
    <cellStyle name="Poznámka 2 3 3 2 3 3" xfId="9305"/>
    <cellStyle name="Poznámka 2 3 3 2 3 3 2" xfId="9306"/>
    <cellStyle name="Poznámka 2 3 3 2 3 3 3" xfId="9307"/>
    <cellStyle name="Poznámka 2 3 3 2 3 3 4" xfId="9308"/>
    <cellStyle name="Poznámka 2 3 3 2 3 4" xfId="9309"/>
    <cellStyle name="Poznámka 2 3 3 2 3 5" xfId="9310"/>
    <cellStyle name="Poznámka 2 3 3 2 3 6" xfId="9311"/>
    <cellStyle name="Poznámka 2 3 3 2 4" xfId="9312"/>
    <cellStyle name="Poznámka 2 3 3 2 4 2" xfId="9313"/>
    <cellStyle name="Poznámka 2 3 3 2 4 2 2" xfId="9314"/>
    <cellStyle name="Poznámka 2 3 3 2 4 2 3" xfId="9315"/>
    <cellStyle name="Poznámka 2 3 3 2 4 2 4" xfId="9316"/>
    <cellStyle name="Poznámka 2 3 3 2 4 3" xfId="9317"/>
    <cellStyle name="Poznámka 2 3 3 2 4 3 2" xfId="9318"/>
    <cellStyle name="Poznámka 2 3 3 2 4 3 3" xfId="9319"/>
    <cellStyle name="Poznámka 2 3 3 2 4 3 4" xfId="9320"/>
    <cellStyle name="Poznámka 2 3 3 2 4 4" xfId="9321"/>
    <cellStyle name="Poznámka 2 3 3 2 4 5" xfId="9322"/>
    <cellStyle name="Poznámka 2 3 3 2 4 6" xfId="9323"/>
    <cellStyle name="Poznámka 2 3 3 2 5" xfId="9324"/>
    <cellStyle name="Poznámka 2 3 3 2 5 2" xfId="9325"/>
    <cellStyle name="Poznámka 2 3 3 2 5 3" xfId="9326"/>
    <cellStyle name="Poznámka 2 3 3 2 5 4" xfId="9327"/>
    <cellStyle name="Poznámka 2 3 3 2 6" xfId="9328"/>
    <cellStyle name="Poznámka 2 3 3 2 6 2" xfId="9329"/>
    <cellStyle name="Poznámka 2 3 3 2 6 3" xfId="9330"/>
    <cellStyle name="Poznámka 2 3 3 2 6 4" xfId="9331"/>
    <cellStyle name="Poznámka 2 3 3 2 7" xfId="9332"/>
    <cellStyle name="Poznámka 2 3 3 2 8" xfId="9333"/>
    <cellStyle name="Poznámka 2 3 3 2 9" xfId="9334"/>
    <cellStyle name="Poznámka 2 3 3 3" xfId="9335"/>
    <cellStyle name="Poznámka 2 3 3 3 2" xfId="9336"/>
    <cellStyle name="Poznámka 2 3 3 3 2 2" xfId="9337"/>
    <cellStyle name="Poznámka 2 3 3 3 2 2 2" xfId="9338"/>
    <cellStyle name="Poznámka 2 3 3 3 2 2 3" xfId="9339"/>
    <cellStyle name="Poznámka 2 3 3 3 2 2 4" xfId="9340"/>
    <cellStyle name="Poznámka 2 3 3 3 2 3" xfId="9341"/>
    <cellStyle name="Poznámka 2 3 3 3 2 3 2" xfId="9342"/>
    <cellStyle name="Poznámka 2 3 3 3 2 3 3" xfId="9343"/>
    <cellStyle name="Poznámka 2 3 3 3 2 3 4" xfId="9344"/>
    <cellStyle name="Poznámka 2 3 3 3 2 4" xfId="9345"/>
    <cellStyle name="Poznámka 2 3 3 3 2 5" xfId="9346"/>
    <cellStyle name="Poznámka 2 3 3 3 2 6" xfId="9347"/>
    <cellStyle name="Poznámka 2 3 3 3 3" xfId="9348"/>
    <cellStyle name="Poznámka 2 3 3 3 3 2" xfId="9349"/>
    <cellStyle name="Poznámka 2 3 3 3 3 2 2" xfId="9350"/>
    <cellStyle name="Poznámka 2 3 3 3 3 2 3" xfId="9351"/>
    <cellStyle name="Poznámka 2 3 3 3 3 2 4" xfId="9352"/>
    <cellStyle name="Poznámka 2 3 3 3 3 3" xfId="9353"/>
    <cellStyle name="Poznámka 2 3 3 3 3 3 2" xfId="9354"/>
    <cellStyle name="Poznámka 2 3 3 3 3 3 3" xfId="9355"/>
    <cellStyle name="Poznámka 2 3 3 3 3 3 4" xfId="9356"/>
    <cellStyle name="Poznámka 2 3 3 3 3 4" xfId="9357"/>
    <cellStyle name="Poznámka 2 3 3 3 3 5" xfId="9358"/>
    <cellStyle name="Poznámka 2 3 3 3 3 6" xfId="9359"/>
    <cellStyle name="Poznámka 2 3 3 3 4" xfId="9360"/>
    <cellStyle name="Poznámka 2 3 3 3 4 2" xfId="9361"/>
    <cellStyle name="Poznámka 2 3 3 3 4 3" xfId="9362"/>
    <cellStyle name="Poznámka 2 3 3 3 4 4" xfId="9363"/>
    <cellStyle name="Poznámka 2 3 3 3 5" xfId="9364"/>
    <cellStyle name="Poznámka 2 3 3 3 5 2" xfId="9365"/>
    <cellStyle name="Poznámka 2 3 3 3 5 3" xfId="9366"/>
    <cellStyle name="Poznámka 2 3 3 3 5 4" xfId="9367"/>
    <cellStyle name="Poznámka 2 3 3 3 6" xfId="9368"/>
    <cellStyle name="Poznámka 2 3 3 3 7" xfId="9369"/>
    <cellStyle name="Poznámka 2 3 3 3 8" xfId="9370"/>
    <cellStyle name="Poznámka 2 3 3 4" xfId="9371"/>
    <cellStyle name="Poznámka 2 3 3 4 2" xfId="9372"/>
    <cellStyle name="Poznámka 2 3 3 4 2 2" xfId="9373"/>
    <cellStyle name="Poznámka 2 3 3 4 2 3" xfId="9374"/>
    <cellStyle name="Poznámka 2 3 3 4 2 4" xfId="9375"/>
    <cellStyle name="Poznámka 2 3 3 4 3" xfId="9376"/>
    <cellStyle name="Poznámka 2 3 3 4 3 2" xfId="9377"/>
    <cellStyle name="Poznámka 2 3 3 4 3 3" xfId="9378"/>
    <cellStyle name="Poznámka 2 3 3 4 3 4" xfId="9379"/>
    <cellStyle name="Poznámka 2 3 3 4 4" xfId="9380"/>
    <cellStyle name="Poznámka 2 3 3 4 5" xfId="9381"/>
    <cellStyle name="Poznámka 2 3 3 4 6" xfId="9382"/>
    <cellStyle name="Poznámka 2 3 3 5" xfId="9383"/>
    <cellStyle name="Poznámka 2 3 3 5 2" xfId="9384"/>
    <cellStyle name="Poznámka 2 3 3 5 2 2" xfId="9385"/>
    <cellStyle name="Poznámka 2 3 3 5 2 3" xfId="9386"/>
    <cellStyle name="Poznámka 2 3 3 5 2 4" xfId="9387"/>
    <cellStyle name="Poznámka 2 3 3 5 3" xfId="9388"/>
    <cellStyle name="Poznámka 2 3 3 5 3 2" xfId="9389"/>
    <cellStyle name="Poznámka 2 3 3 5 3 3" xfId="9390"/>
    <cellStyle name="Poznámka 2 3 3 5 3 4" xfId="9391"/>
    <cellStyle name="Poznámka 2 3 3 5 4" xfId="9392"/>
    <cellStyle name="Poznámka 2 3 3 5 5" xfId="9393"/>
    <cellStyle name="Poznámka 2 3 3 5 6" xfId="9394"/>
    <cellStyle name="Poznámka 2 3 3 6" xfId="9395"/>
    <cellStyle name="Poznámka 2 3 3 6 2" xfId="9396"/>
    <cellStyle name="Poznámka 2 3 3 6 3" xfId="9397"/>
    <cellStyle name="Poznámka 2 3 3 6 4" xfId="9398"/>
    <cellStyle name="Poznámka 2 3 3 7" xfId="9399"/>
    <cellStyle name="Poznámka 2 3 3 7 2" xfId="9400"/>
    <cellStyle name="Poznámka 2 3 3 7 3" xfId="9401"/>
    <cellStyle name="Poznámka 2 3 3 7 4" xfId="9402"/>
    <cellStyle name="Poznámka 2 3 3 8" xfId="9403"/>
    <cellStyle name="Poznámka 2 3 3 9" xfId="9404"/>
    <cellStyle name="Poznámka 2 3 4" xfId="9405"/>
    <cellStyle name="Poznámka 2 3 4 10" xfId="9406"/>
    <cellStyle name="Poznámka 2 3 4 2" xfId="9407"/>
    <cellStyle name="Poznámka 2 3 4 2 2" xfId="9408"/>
    <cellStyle name="Poznámka 2 3 4 2 2 2" xfId="9409"/>
    <cellStyle name="Poznámka 2 3 4 2 2 2 2" xfId="9410"/>
    <cellStyle name="Poznámka 2 3 4 2 2 2 2 2" xfId="9411"/>
    <cellStyle name="Poznámka 2 3 4 2 2 2 2 3" xfId="9412"/>
    <cellStyle name="Poznámka 2 3 4 2 2 2 2 4" xfId="9413"/>
    <cellStyle name="Poznámka 2 3 4 2 2 2 3" xfId="9414"/>
    <cellStyle name="Poznámka 2 3 4 2 2 2 3 2" xfId="9415"/>
    <cellStyle name="Poznámka 2 3 4 2 2 2 3 3" xfId="9416"/>
    <cellStyle name="Poznámka 2 3 4 2 2 2 3 4" xfId="9417"/>
    <cellStyle name="Poznámka 2 3 4 2 2 2 4" xfId="9418"/>
    <cellStyle name="Poznámka 2 3 4 2 2 2 5" xfId="9419"/>
    <cellStyle name="Poznámka 2 3 4 2 2 2 6" xfId="9420"/>
    <cellStyle name="Poznámka 2 3 4 2 2 3" xfId="9421"/>
    <cellStyle name="Poznámka 2 3 4 2 2 3 2" xfId="9422"/>
    <cellStyle name="Poznámka 2 3 4 2 2 3 2 2" xfId="9423"/>
    <cellStyle name="Poznámka 2 3 4 2 2 3 2 3" xfId="9424"/>
    <cellStyle name="Poznámka 2 3 4 2 2 3 2 4" xfId="9425"/>
    <cellStyle name="Poznámka 2 3 4 2 2 3 3" xfId="9426"/>
    <cellStyle name="Poznámka 2 3 4 2 2 3 3 2" xfId="9427"/>
    <cellStyle name="Poznámka 2 3 4 2 2 3 3 3" xfId="9428"/>
    <cellStyle name="Poznámka 2 3 4 2 2 3 3 4" xfId="9429"/>
    <cellStyle name="Poznámka 2 3 4 2 2 3 4" xfId="9430"/>
    <cellStyle name="Poznámka 2 3 4 2 2 3 5" xfId="9431"/>
    <cellStyle name="Poznámka 2 3 4 2 2 3 6" xfId="9432"/>
    <cellStyle name="Poznámka 2 3 4 2 2 4" xfId="9433"/>
    <cellStyle name="Poznámka 2 3 4 2 2 4 2" xfId="9434"/>
    <cellStyle name="Poznámka 2 3 4 2 2 4 3" xfId="9435"/>
    <cellStyle name="Poznámka 2 3 4 2 2 4 4" xfId="9436"/>
    <cellStyle name="Poznámka 2 3 4 2 2 5" xfId="9437"/>
    <cellStyle name="Poznámka 2 3 4 2 2 5 2" xfId="9438"/>
    <cellStyle name="Poznámka 2 3 4 2 2 5 3" xfId="9439"/>
    <cellStyle name="Poznámka 2 3 4 2 2 5 4" xfId="9440"/>
    <cellStyle name="Poznámka 2 3 4 2 2 6" xfId="9441"/>
    <cellStyle name="Poznámka 2 3 4 2 2 7" xfId="9442"/>
    <cellStyle name="Poznámka 2 3 4 2 2 8" xfId="9443"/>
    <cellStyle name="Poznámka 2 3 4 2 3" xfId="9444"/>
    <cellStyle name="Poznámka 2 3 4 2 3 2" xfId="9445"/>
    <cellStyle name="Poznámka 2 3 4 2 3 2 2" xfId="9446"/>
    <cellStyle name="Poznámka 2 3 4 2 3 2 3" xfId="9447"/>
    <cellStyle name="Poznámka 2 3 4 2 3 2 4" xfId="9448"/>
    <cellStyle name="Poznámka 2 3 4 2 3 3" xfId="9449"/>
    <cellStyle name="Poznámka 2 3 4 2 3 3 2" xfId="9450"/>
    <cellStyle name="Poznámka 2 3 4 2 3 3 3" xfId="9451"/>
    <cellStyle name="Poznámka 2 3 4 2 3 3 4" xfId="9452"/>
    <cellStyle name="Poznámka 2 3 4 2 3 4" xfId="9453"/>
    <cellStyle name="Poznámka 2 3 4 2 3 5" xfId="9454"/>
    <cellStyle name="Poznámka 2 3 4 2 3 6" xfId="9455"/>
    <cellStyle name="Poznámka 2 3 4 2 4" xfId="9456"/>
    <cellStyle name="Poznámka 2 3 4 2 4 2" xfId="9457"/>
    <cellStyle name="Poznámka 2 3 4 2 4 2 2" xfId="9458"/>
    <cellStyle name="Poznámka 2 3 4 2 4 2 3" xfId="9459"/>
    <cellStyle name="Poznámka 2 3 4 2 4 2 4" xfId="9460"/>
    <cellStyle name="Poznámka 2 3 4 2 4 3" xfId="9461"/>
    <cellStyle name="Poznámka 2 3 4 2 4 3 2" xfId="9462"/>
    <cellStyle name="Poznámka 2 3 4 2 4 3 3" xfId="9463"/>
    <cellStyle name="Poznámka 2 3 4 2 4 3 4" xfId="9464"/>
    <cellStyle name="Poznámka 2 3 4 2 4 4" xfId="9465"/>
    <cellStyle name="Poznámka 2 3 4 2 4 5" xfId="9466"/>
    <cellStyle name="Poznámka 2 3 4 2 4 6" xfId="9467"/>
    <cellStyle name="Poznámka 2 3 4 2 5" xfId="9468"/>
    <cellStyle name="Poznámka 2 3 4 2 5 2" xfId="9469"/>
    <cellStyle name="Poznámka 2 3 4 2 5 3" xfId="9470"/>
    <cellStyle name="Poznámka 2 3 4 2 5 4" xfId="9471"/>
    <cellStyle name="Poznámka 2 3 4 2 6" xfId="9472"/>
    <cellStyle name="Poznámka 2 3 4 2 6 2" xfId="9473"/>
    <cellStyle name="Poznámka 2 3 4 2 6 3" xfId="9474"/>
    <cellStyle name="Poznámka 2 3 4 2 6 4" xfId="9475"/>
    <cellStyle name="Poznámka 2 3 4 2 7" xfId="9476"/>
    <cellStyle name="Poznámka 2 3 4 2 8" xfId="9477"/>
    <cellStyle name="Poznámka 2 3 4 2 9" xfId="9478"/>
    <cellStyle name="Poznámka 2 3 4 3" xfId="9479"/>
    <cellStyle name="Poznámka 2 3 4 3 2" xfId="9480"/>
    <cellStyle name="Poznámka 2 3 4 3 2 2" xfId="9481"/>
    <cellStyle name="Poznámka 2 3 4 3 2 2 2" xfId="9482"/>
    <cellStyle name="Poznámka 2 3 4 3 2 2 3" xfId="9483"/>
    <cellStyle name="Poznámka 2 3 4 3 2 2 4" xfId="9484"/>
    <cellStyle name="Poznámka 2 3 4 3 2 3" xfId="9485"/>
    <cellStyle name="Poznámka 2 3 4 3 2 3 2" xfId="9486"/>
    <cellStyle name="Poznámka 2 3 4 3 2 3 3" xfId="9487"/>
    <cellStyle name="Poznámka 2 3 4 3 2 3 4" xfId="9488"/>
    <cellStyle name="Poznámka 2 3 4 3 2 4" xfId="9489"/>
    <cellStyle name="Poznámka 2 3 4 3 2 5" xfId="9490"/>
    <cellStyle name="Poznámka 2 3 4 3 2 6" xfId="9491"/>
    <cellStyle name="Poznámka 2 3 4 3 3" xfId="9492"/>
    <cellStyle name="Poznámka 2 3 4 3 3 2" xfId="9493"/>
    <cellStyle name="Poznámka 2 3 4 3 3 2 2" xfId="9494"/>
    <cellStyle name="Poznámka 2 3 4 3 3 2 3" xfId="9495"/>
    <cellStyle name="Poznámka 2 3 4 3 3 2 4" xfId="9496"/>
    <cellStyle name="Poznámka 2 3 4 3 3 3" xfId="9497"/>
    <cellStyle name="Poznámka 2 3 4 3 3 3 2" xfId="9498"/>
    <cellStyle name="Poznámka 2 3 4 3 3 3 3" xfId="9499"/>
    <cellStyle name="Poznámka 2 3 4 3 3 3 4" xfId="9500"/>
    <cellStyle name="Poznámka 2 3 4 3 3 4" xfId="9501"/>
    <cellStyle name="Poznámka 2 3 4 3 3 5" xfId="9502"/>
    <cellStyle name="Poznámka 2 3 4 3 3 6" xfId="9503"/>
    <cellStyle name="Poznámka 2 3 4 3 4" xfId="9504"/>
    <cellStyle name="Poznámka 2 3 4 3 4 2" xfId="9505"/>
    <cellStyle name="Poznámka 2 3 4 3 4 3" xfId="9506"/>
    <cellStyle name="Poznámka 2 3 4 3 4 4" xfId="9507"/>
    <cellStyle name="Poznámka 2 3 4 3 5" xfId="9508"/>
    <cellStyle name="Poznámka 2 3 4 3 5 2" xfId="9509"/>
    <cellStyle name="Poznámka 2 3 4 3 5 3" xfId="9510"/>
    <cellStyle name="Poznámka 2 3 4 3 5 4" xfId="9511"/>
    <cellStyle name="Poznámka 2 3 4 3 6" xfId="9512"/>
    <cellStyle name="Poznámka 2 3 4 3 7" xfId="9513"/>
    <cellStyle name="Poznámka 2 3 4 3 8" xfId="9514"/>
    <cellStyle name="Poznámka 2 3 4 4" xfId="9515"/>
    <cellStyle name="Poznámka 2 3 4 4 2" xfId="9516"/>
    <cellStyle name="Poznámka 2 3 4 4 2 2" xfId="9517"/>
    <cellStyle name="Poznámka 2 3 4 4 2 3" xfId="9518"/>
    <cellStyle name="Poznámka 2 3 4 4 2 4" xfId="9519"/>
    <cellStyle name="Poznámka 2 3 4 4 3" xfId="9520"/>
    <cellStyle name="Poznámka 2 3 4 4 3 2" xfId="9521"/>
    <cellStyle name="Poznámka 2 3 4 4 3 3" xfId="9522"/>
    <cellStyle name="Poznámka 2 3 4 4 3 4" xfId="9523"/>
    <cellStyle name="Poznámka 2 3 4 4 4" xfId="9524"/>
    <cellStyle name="Poznámka 2 3 4 4 5" xfId="9525"/>
    <cellStyle name="Poznámka 2 3 4 4 6" xfId="9526"/>
    <cellStyle name="Poznámka 2 3 4 5" xfId="9527"/>
    <cellStyle name="Poznámka 2 3 4 5 2" xfId="9528"/>
    <cellStyle name="Poznámka 2 3 4 5 2 2" xfId="9529"/>
    <cellStyle name="Poznámka 2 3 4 5 2 3" xfId="9530"/>
    <cellStyle name="Poznámka 2 3 4 5 2 4" xfId="9531"/>
    <cellStyle name="Poznámka 2 3 4 5 3" xfId="9532"/>
    <cellStyle name="Poznámka 2 3 4 5 3 2" xfId="9533"/>
    <cellStyle name="Poznámka 2 3 4 5 3 3" xfId="9534"/>
    <cellStyle name="Poznámka 2 3 4 5 3 4" xfId="9535"/>
    <cellStyle name="Poznámka 2 3 4 5 4" xfId="9536"/>
    <cellStyle name="Poznámka 2 3 4 5 5" xfId="9537"/>
    <cellStyle name="Poznámka 2 3 4 5 6" xfId="9538"/>
    <cellStyle name="Poznámka 2 3 4 6" xfId="9539"/>
    <cellStyle name="Poznámka 2 3 4 6 2" xfId="9540"/>
    <cellStyle name="Poznámka 2 3 4 6 3" xfId="9541"/>
    <cellStyle name="Poznámka 2 3 4 6 4" xfId="9542"/>
    <cellStyle name="Poznámka 2 3 4 7" xfId="9543"/>
    <cellStyle name="Poznámka 2 3 4 7 2" xfId="9544"/>
    <cellStyle name="Poznámka 2 3 4 7 3" xfId="9545"/>
    <cellStyle name="Poznámka 2 3 4 7 4" xfId="9546"/>
    <cellStyle name="Poznámka 2 3 4 8" xfId="9547"/>
    <cellStyle name="Poznámka 2 3 4 9" xfId="9548"/>
    <cellStyle name="Poznámka 2 3 5" xfId="9549"/>
    <cellStyle name="Poznámka 2 3 5 10" xfId="9550"/>
    <cellStyle name="Poznámka 2 3 5 2" xfId="9551"/>
    <cellStyle name="Poznámka 2 3 5 2 2" xfId="9552"/>
    <cellStyle name="Poznámka 2 3 5 2 2 2" xfId="9553"/>
    <cellStyle name="Poznámka 2 3 5 2 2 2 2" xfId="9554"/>
    <cellStyle name="Poznámka 2 3 5 2 2 2 2 2" xfId="9555"/>
    <cellStyle name="Poznámka 2 3 5 2 2 2 2 3" xfId="9556"/>
    <cellStyle name="Poznámka 2 3 5 2 2 2 2 4" xfId="9557"/>
    <cellStyle name="Poznámka 2 3 5 2 2 2 3" xfId="9558"/>
    <cellStyle name="Poznámka 2 3 5 2 2 2 3 2" xfId="9559"/>
    <cellStyle name="Poznámka 2 3 5 2 2 2 3 3" xfId="9560"/>
    <cellStyle name="Poznámka 2 3 5 2 2 2 3 4" xfId="9561"/>
    <cellStyle name="Poznámka 2 3 5 2 2 2 4" xfId="9562"/>
    <cellStyle name="Poznámka 2 3 5 2 2 2 5" xfId="9563"/>
    <cellStyle name="Poznámka 2 3 5 2 2 2 6" xfId="9564"/>
    <cellStyle name="Poznámka 2 3 5 2 2 3" xfId="9565"/>
    <cellStyle name="Poznámka 2 3 5 2 2 3 2" xfId="9566"/>
    <cellStyle name="Poznámka 2 3 5 2 2 3 2 2" xfId="9567"/>
    <cellStyle name="Poznámka 2 3 5 2 2 3 2 3" xfId="9568"/>
    <cellStyle name="Poznámka 2 3 5 2 2 3 2 4" xfId="9569"/>
    <cellStyle name="Poznámka 2 3 5 2 2 3 3" xfId="9570"/>
    <cellStyle name="Poznámka 2 3 5 2 2 3 3 2" xfId="9571"/>
    <cellStyle name="Poznámka 2 3 5 2 2 3 3 3" xfId="9572"/>
    <cellStyle name="Poznámka 2 3 5 2 2 3 3 4" xfId="9573"/>
    <cellStyle name="Poznámka 2 3 5 2 2 3 4" xfId="9574"/>
    <cellStyle name="Poznámka 2 3 5 2 2 3 5" xfId="9575"/>
    <cellStyle name="Poznámka 2 3 5 2 2 3 6" xfId="9576"/>
    <cellStyle name="Poznámka 2 3 5 2 2 4" xfId="9577"/>
    <cellStyle name="Poznámka 2 3 5 2 2 4 2" xfId="9578"/>
    <cellStyle name="Poznámka 2 3 5 2 2 4 3" xfId="9579"/>
    <cellStyle name="Poznámka 2 3 5 2 2 4 4" xfId="9580"/>
    <cellStyle name="Poznámka 2 3 5 2 2 5" xfId="9581"/>
    <cellStyle name="Poznámka 2 3 5 2 2 5 2" xfId="9582"/>
    <cellStyle name="Poznámka 2 3 5 2 2 5 3" xfId="9583"/>
    <cellStyle name="Poznámka 2 3 5 2 2 5 4" xfId="9584"/>
    <cellStyle name="Poznámka 2 3 5 2 2 6" xfId="9585"/>
    <cellStyle name="Poznámka 2 3 5 2 2 7" xfId="9586"/>
    <cellStyle name="Poznámka 2 3 5 2 2 8" xfId="9587"/>
    <cellStyle name="Poznámka 2 3 5 2 3" xfId="9588"/>
    <cellStyle name="Poznámka 2 3 5 2 3 2" xfId="9589"/>
    <cellStyle name="Poznámka 2 3 5 2 3 2 2" xfId="9590"/>
    <cellStyle name="Poznámka 2 3 5 2 3 2 3" xfId="9591"/>
    <cellStyle name="Poznámka 2 3 5 2 3 2 4" xfId="9592"/>
    <cellStyle name="Poznámka 2 3 5 2 3 3" xfId="9593"/>
    <cellStyle name="Poznámka 2 3 5 2 3 3 2" xfId="9594"/>
    <cellStyle name="Poznámka 2 3 5 2 3 3 3" xfId="9595"/>
    <cellStyle name="Poznámka 2 3 5 2 3 3 4" xfId="9596"/>
    <cellStyle name="Poznámka 2 3 5 2 3 4" xfId="9597"/>
    <cellStyle name="Poznámka 2 3 5 2 3 5" xfId="9598"/>
    <cellStyle name="Poznámka 2 3 5 2 3 6" xfId="9599"/>
    <cellStyle name="Poznámka 2 3 5 2 4" xfId="9600"/>
    <cellStyle name="Poznámka 2 3 5 2 4 2" xfId="9601"/>
    <cellStyle name="Poznámka 2 3 5 2 4 2 2" xfId="9602"/>
    <cellStyle name="Poznámka 2 3 5 2 4 2 3" xfId="9603"/>
    <cellStyle name="Poznámka 2 3 5 2 4 2 4" xfId="9604"/>
    <cellStyle name="Poznámka 2 3 5 2 4 3" xfId="9605"/>
    <cellStyle name="Poznámka 2 3 5 2 4 3 2" xfId="9606"/>
    <cellStyle name="Poznámka 2 3 5 2 4 3 3" xfId="9607"/>
    <cellStyle name="Poznámka 2 3 5 2 4 3 4" xfId="9608"/>
    <cellStyle name="Poznámka 2 3 5 2 4 4" xfId="9609"/>
    <cellStyle name="Poznámka 2 3 5 2 4 5" xfId="9610"/>
    <cellStyle name="Poznámka 2 3 5 2 4 6" xfId="9611"/>
    <cellStyle name="Poznámka 2 3 5 2 5" xfId="9612"/>
    <cellStyle name="Poznámka 2 3 5 2 5 2" xfId="9613"/>
    <cellStyle name="Poznámka 2 3 5 2 5 3" xfId="9614"/>
    <cellStyle name="Poznámka 2 3 5 2 5 4" xfId="9615"/>
    <cellStyle name="Poznámka 2 3 5 2 6" xfId="9616"/>
    <cellStyle name="Poznámka 2 3 5 2 6 2" xfId="9617"/>
    <cellStyle name="Poznámka 2 3 5 2 6 3" xfId="9618"/>
    <cellStyle name="Poznámka 2 3 5 2 6 4" xfId="9619"/>
    <cellStyle name="Poznámka 2 3 5 2 7" xfId="9620"/>
    <cellStyle name="Poznámka 2 3 5 2 8" xfId="9621"/>
    <cellStyle name="Poznámka 2 3 5 2 9" xfId="9622"/>
    <cellStyle name="Poznámka 2 3 5 3" xfId="9623"/>
    <cellStyle name="Poznámka 2 3 5 3 2" xfId="9624"/>
    <cellStyle name="Poznámka 2 3 5 3 2 2" xfId="9625"/>
    <cellStyle name="Poznámka 2 3 5 3 2 2 2" xfId="9626"/>
    <cellStyle name="Poznámka 2 3 5 3 2 2 3" xfId="9627"/>
    <cellStyle name="Poznámka 2 3 5 3 2 2 4" xfId="9628"/>
    <cellStyle name="Poznámka 2 3 5 3 2 3" xfId="9629"/>
    <cellStyle name="Poznámka 2 3 5 3 2 3 2" xfId="9630"/>
    <cellStyle name="Poznámka 2 3 5 3 2 3 3" xfId="9631"/>
    <cellStyle name="Poznámka 2 3 5 3 2 3 4" xfId="9632"/>
    <cellStyle name="Poznámka 2 3 5 3 2 4" xfId="9633"/>
    <cellStyle name="Poznámka 2 3 5 3 2 5" xfId="9634"/>
    <cellStyle name="Poznámka 2 3 5 3 2 6" xfId="9635"/>
    <cellStyle name="Poznámka 2 3 5 3 3" xfId="9636"/>
    <cellStyle name="Poznámka 2 3 5 3 3 2" xfId="9637"/>
    <cellStyle name="Poznámka 2 3 5 3 3 2 2" xfId="9638"/>
    <cellStyle name="Poznámka 2 3 5 3 3 2 3" xfId="9639"/>
    <cellStyle name="Poznámka 2 3 5 3 3 2 4" xfId="9640"/>
    <cellStyle name="Poznámka 2 3 5 3 3 3" xfId="9641"/>
    <cellStyle name="Poznámka 2 3 5 3 3 3 2" xfId="9642"/>
    <cellStyle name="Poznámka 2 3 5 3 3 3 3" xfId="9643"/>
    <cellStyle name="Poznámka 2 3 5 3 3 3 4" xfId="9644"/>
    <cellStyle name="Poznámka 2 3 5 3 3 4" xfId="9645"/>
    <cellStyle name="Poznámka 2 3 5 3 3 5" xfId="9646"/>
    <cellStyle name="Poznámka 2 3 5 3 3 6" xfId="9647"/>
    <cellStyle name="Poznámka 2 3 5 3 4" xfId="9648"/>
    <cellStyle name="Poznámka 2 3 5 3 4 2" xfId="9649"/>
    <cellStyle name="Poznámka 2 3 5 3 4 3" xfId="9650"/>
    <cellStyle name="Poznámka 2 3 5 3 4 4" xfId="9651"/>
    <cellStyle name="Poznámka 2 3 5 3 5" xfId="9652"/>
    <cellStyle name="Poznámka 2 3 5 3 5 2" xfId="9653"/>
    <cellStyle name="Poznámka 2 3 5 3 5 3" xfId="9654"/>
    <cellStyle name="Poznámka 2 3 5 3 5 4" xfId="9655"/>
    <cellStyle name="Poznámka 2 3 5 3 6" xfId="9656"/>
    <cellStyle name="Poznámka 2 3 5 3 7" xfId="9657"/>
    <cellStyle name="Poznámka 2 3 5 3 8" xfId="9658"/>
    <cellStyle name="Poznámka 2 3 5 4" xfId="9659"/>
    <cellStyle name="Poznámka 2 3 5 4 2" xfId="9660"/>
    <cellStyle name="Poznámka 2 3 5 4 2 2" xfId="9661"/>
    <cellStyle name="Poznámka 2 3 5 4 2 3" xfId="9662"/>
    <cellStyle name="Poznámka 2 3 5 4 2 4" xfId="9663"/>
    <cellStyle name="Poznámka 2 3 5 4 3" xfId="9664"/>
    <cellStyle name="Poznámka 2 3 5 4 3 2" xfId="9665"/>
    <cellStyle name="Poznámka 2 3 5 4 3 3" xfId="9666"/>
    <cellStyle name="Poznámka 2 3 5 4 3 4" xfId="9667"/>
    <cellStyle name="Poznámka 2 3 5 4 4" xfId="9668"/>
    <cellStyle name="Poznámka 2 3 5 4 5" xfId="9669"/>
    <cellStyle name="Poznámka 2 3 5 4 6" xfId="9670"/>
    <cellStyle name="Poznámka 2 3 5 5" xfId="9671"/>
    <cellStyle name="Poznámka 2 3 5 5 2" xfId="9672"/>
    <cellStyle name="Poznámka 2 3 5 5 2 2" xfId="9673"/>
    <cellStyle name="Poznámka 2 3 5 5 2 3" xfId="9674"/>
    <cellStyle name="Poznámka 2 3 5 5 2 4" xfId="9675"/>
    <cellStyle name="Poznámka 2 3 5 5 3" xfId="9676"/>
    <cellStyle name="Poznámka 2 3 5 5 3 2" xfId="9677"/>
    <cellStyle name="Poznámka 2 3 5 5 3 3" xfId="9678"/>
    <cellStyle name="Poznámka 2 3 5 5 3 4" xfId="9679"/>
    <cellStyle name="Poznámka 2 3 5 5 4" xfId="9680"/>
    <cellStyle name="Poznámka 2 3 5 5 5" xfId="9681"/>
    <cellStyle name="Poznámka 2 3 5 5 6" xfId="9682"/>
    <cellStyle name="Poznámka 2 3 5 6" xfId="9683"/>
    <cellStyle name="Poznámka 2 3 5 6 2" xfId="9684"/>
    <cellStyle name="Poznámka 2 3 5 6 3" xfId="9685"/>
    <cellStyle name="Poznámka 2 3 5 6 4" xfId="9686"/>
    <cellStyle name="Poznámka 2 3 5 7" xfId="9687"/>
    <cellStyle name="Poznámka 2 3 5 7 2" xfId="9688"/>
    <cellStyle name="Poznámka 2 3 5 7 3" xfId="9689"/>
    <cellStyle name="Poznámka 2 3 5 7 4" xfId="9690"/>
    <cellStyle name="Poznámka 2 3 5 8" xfId="9691"/>
    <cellStyle name="Poznámka 2 3 5 9" xfId="9692"/>
    <cellStyle name="Poznámka 2 3 6" xfId="9693"/>
    <cellStyle name="Poznámka 2 3 6 10" xfId="9694"/>
    <cellStyle name="Poznámka 2 3 6 2" xfId="9695"/>
    <cellStyle name="Poznámka 2 3 6 2 2" xfId="9696"/>
    <cellStyle name="Poznámka 2 3 6 2 2 2" xfId="9697"/>
    <cellStyle name="Poznámka 2 3 6 2 2 2 2" xfId="9698"/>
    <cellStyle name="Poznámka 2 3 6 2 2 2 2 2" xfId="9699"/>
    <cellStyle name="Poznámka 2 3 6 2 2 2 2 3" xfId="9700"/>
    <cellStyle name="Poznámka 2 3 6 2 2 2 2 4" xfId="9701"/>
    <cellStyle name="Poznámka 2 3 6 2 2 2 3" xfId="9702"/>
    <cellStyle name="Poznámka 2 3 6 2 2 2 3 2" xfId="9703"/>
    <cellStyle name="Poznámka 2 3 6 2 2 2 3 3" xfId="9704"/>
    <cellStyle name="Poznámka 2 3 6 2 2 2 3 4" xfId="9705"/>
    <cellStyle name="Poznámka 2 3 6 2 2 2 4" xfId="9706"/>
    <cellStyle name="Poznámka 2 3 6 2 2 2 5" xfId="9707"/>
    <cellStyle name="Poznámka 2 3 6 2 2 2 6" xfId="9708"/>
    <cellStyle name="Poznámka 2 3 6 2 2 3" xfId="9709"/>
    <cellStyle name="Poznámka 2 3 6 2 2 3 2" xfId="9710"/>
    <cellStyle name="Poznámka 2 3 6 2 2 3 2 2" xfId="9711"/>
    <cellStyle name="Poznámka 2 3 6 2 2 3 2 3" xfId="9712"/>
    <cellStyle name="Poznámka 2 3 6 2 2 3 2 4" xfId="9713"/>
    <cellStyle name="Poznámka 2 3 6 2 2 3 3" xfId="9714"/>
    <cellStyle name="Poznámka 2 3 6 2 2 3 3 2" xfId="9715"/>
    <cellStyle name="Poznámka 2 3 6 2 2 3 3 3" xfId="9716"/>
    <cellStyle name="Poznámka 2 3 6 2 2 3 3 4" xfId="9717"/>
    <cellStyle name="Poznámka 2 3 6 2 2 3 4" xfId="9718"/>
    <cellStyle name="Poznámka 2 3 6 2 2 3 5" xfId="9719"/>
    <cellStyle name="Poznámka 2 3 6 2 2 3 6" xfId="9720"/>
    <cellStyle name="Poznámka 2 3 6 2 2 4" xfId="9721"/>
    <cellStyle name="Poznámka 2 3 6 2 2 4 2" xfId="9722"/>
    <cellStyle name="Poznámka 2 3 6 2 2 4 3" xfId="9723"/>
    <cellStyle name="Poznámka 2 3 6 2 2 4 4" xfId="9724"/>
    <cellStyle name="Poznámka 2 3 6 2 2 5" xfId="9725"/>
    <cellStyle name="Poznámka 2 3 6 2 2 5 2" xfId="9726"/>
    <cellStyle name="Poznámka 2 3 6 2 2 5 3" xfId="9727"/>
    <cellStyle name="Poznámka 2 3 6 2 2 5 4" xfId="9728"/>
    <cellStyle name="Poznámka 2 3 6 2 2 6" xfId="9729"/>
    <cellStyle name="Poznámka 2 3 6 2 2 7" xfId="9730"/>
    <cellStyle name="Poznámka 2 3 6 2 2 8" xfId="9731"/>
    <cellStyle name="Poznámka 2 3 6 2 3" xfId="9732"/>
    <cellStyle name="Poznámka 2 3 6 2 3 2" xfId="9733"/>
    <cellStyle name="Poznámka 2 3 6 2 3 2 2" xfId="9734"/>
    <cellStyle name="Poznámka 2 3 6 2 3 2 3" xfId="9735"/>
    <cellStyle name="Poznámka 2 3 6 2 3 2 4" xfId="9736"/>
    <cellStyle name="Poznámka 2 3 6 2 3 3" xfId="9737"/>
    <cellStyle name="Poznámka 2 3 6 2 3 3 2" xfId="9738"/>
    <cellStyle name="Poznámka 2 3 6 2 3 3 3" xfId="9739"/>
    <cellStyle name="Poznámka 2 3 6 2 3 3 4" xfId="9740"/>
    <cellStyle name="Poznámka 2 3 6 2 3 4" xfId="9741"/>
    <cellStyle name="Poznámka 2 3 6 2 3 5" xfId="9742"/>
    <cellStyle name="Poznámka 2 3 6 2 3 6" xfId="9743"/>
    <cellStyle name="Poznámka 2 3 6 2 4" xfId="9744"/>
    <cellStyle name="Poznámka 2 3 6 2 4 2" xfId="9745"/>
    <cellStyle name="Poznámka 2 3 6 2 4 2 2" xfId="9746"/>
    <cellStyle name="Poznámka 2 3 6 2 4 2 3" xfId="9747"/>
    <cellStyle name="Poznámka 2 3 6 2 4 2 4" xfId="9748"/>
    <cellStyle name="Poznámka 2 3 6 2 4 3" xfId="9749"/>
    <cellStyle name="Poznámka 2 3 6 2 4 3 2" xfId="9750"/>
    <cellStyle name="Poznámka 2 3 6 2 4 3 3" xfId="9751"/>
    <cellStyle name="Poznámka 2 3 6 2 4 3 4" xfId="9752"/>
    <cellStyle name="Poznámka 2 3 6 2 4 4" xfId="9753"/>
    <cellStyle name="Poznámka 2 3 6 2 4 5" xfId="9754"/>
    <cellStyle name="Poznámka 2 3 6 2 4 6" xfId="9755"/>
    <cellStyle name="Poznámka 2 3 6 2 5" xfId="9756"/>
    <cellStyle name="Poznámka 2 3 6 2 5 2" xfId="9757"/>
    <cellStyle name="Poznámka 2 3 6 2 5 3" xfId="9758"/>
    <cellStyle name="Poznámka 2 3 6 2 5 4" xfId="9759"/>
    <cellStyle name="Poznámka 2 3 6 2 6" xfId="9760"/>
    <cellStyle name="Poznámka 2 3 6 2 6 2" xfId="9761"/>
    <cellStyle name="Poznámka 2 3 6 2 6 3" xfId="9762"/>
    <cellStyle name="Poznámka 2 3 6 2 6 4" xfId="9763"/>
    <cellStyle name="Poznámka 2 3 6 2 7" xfId="9764"/>
    <cellStyle name="Poznámka 2 3 6 2 8" xfId="9765"/>
    <cellStyle name="Poznámka 2 3 6 2 9" xfId="9766"/>
    <cellStyle name="Poznámka 2 3 6 3" xfId="9767"/>
    <cellStyle name="Poznámka 2 3 6 3 2" xfId="9768"/>
    <cellStyle name="Poznámka 2 3 6 3 2 2" xfId="9769"/>
    <cellStyle name="Poznámka 2 3 6 3 2 2 2" xfId="9770"/>
    <cellStyle name="Poznámka 2 3 6 3 2 2 3" xfId="9771"/>
    <cellStyle name="Poznámka 2 3 6 3 2 2 4" xfId="9772"/>
    <cellStyle name="Poznámka 2 3 6 3 2 3" xfId="9773"/>
    <cellStyle name="Poznámka 2 3 6 3 2 3 2" xfId="9774"/>
    <cellStyle name="Poznámka 2 3 6 3 2 3 3" xfId="9775"/>
    <cellStyle name="Poznámka 2 3 6 3 2 3 4" xfId="9776"/>
    <cellStyle name="Poznámka 2 3 6 3 2 4" xfId="9777"/>
    <cellStyle name="Poznámka 2 3 6 3 2 5" xfId="9778"/>
    <cellStyle name="Poznámka 2 3 6 3 2 6" xfId="9779"/>
    <cellStyle name="Poznámka 2 3 6 3 3" xfId="9780"/>
    <cellStyle name="Poznámka 2 3 6 3 3 2" xfId="9781"/>
    <cellStyle name="Poznámka 2 3 6 3 3 2 2" xfId="9782"/>
    <cellStyle name="Poznámka 2 3 6 3 3 2 3" xfId="9783"/>
    <cellStyle name="Poznámka 2 3 6 3 3 2 4" xfId="9784"/>
    <cellStyle name="Poznámka 2 3 6 3 3 3" xfId="9785"/>
    <cellStyle name="Poznámka 2 3 6 3 3 3 2" xfId="9786"/>
    <cellStyle name="Poznámka 2 3 6 3 3 3 3" xfId="9787"/>
    <cellStyle name="Poznámka 2 3 6 3 3 3 4" xfId="9788"/>
    <cellStyle name="Poznámka 2 3 6 3 3 4" xfId="9789"/>
    <cellStyle name="Poznámka 2 3 6 3 3 5" xfId="9790"/>
    <cellStyle name="Poznámka 2 3 6 3 3 6" xfId="9791"/>
    <cellStyle name="Poznámka 2 3 6 3 4" xfId="9792"/>
    <cellStyle name="Poznámka 2 3 6 3 4 2" xfId="9793"/>
    <cellStyle name="Poznámka 2 3 6 3 4 3" xfId="9794"/>
    <cellStyle name="Poznámka 2 3 6 3 4 4" xfId="9795"/>
    <cellStyle name="Poznámka 2 3 6 3 5" xfId="9796"/>
    <cellStyle name="Poznámka 2 3 6 3 5 2" xfId="9797"/>
    <cellStyle name="Poznámka 2 3 6 3 5 3" xfId="9798"/>
    <cellStyle name="Poznámka 2 3 6 3 5 4" xfId="9799"/>
    <cellStyle name="Poznámka 2 3 6 3 6" xfId="9800"/>
    <cellStyle name="Poznámka 2 3 6 3 7" xfId="9801"/>
    <cellStyle name="Poznámka 2 3 6 3 8" xfId="9802"/>
    <cellStyle name="Poznámka 2 3 6 4" xfId="9803"/>
    <cellStyle name="Poznámka 2 3 6 4 2" xfId="9804"/>
    <cellStyle name="Poznámka 2 3 6 4 2 2" xfId="9805"/>
    <cellStyle name="Poznámka 2 3 6 4 2 3" xfId="9806"/>
    <cellStyle name="Poznámka 2 3 6 4 2 4" xfId="9807"/>
    <cellStyle name="Poznámka 2 3 6 4 3" xfId="9808"/>
    <cellStyle name="Poznámka 2 3 6 4 3 2" xfId="9809"/>
    <cellStyle name="Poznámka 2 3 6 4 3 3" xfId="9810"/>
    <cellStyle name="Poznámka 2 3 6 4 3 4" xfId="9811"/>
    <cellStyle name="Poznámka 2 3 6 4 4" xfId="9812"/>
    <cellStyle name="Poznámka 2 3 6 4 5" xfId="9813"/>
    <cellStyle name="Poznámka 2 3 6 4 6" xfId="9814"/>
    <cellStyle name="Poznámka 2 3 6 5" xfId="9815"/>
    <cellStyle name="Poznámka 2 3 6 5 2" xfId="9816"/>
    <cellStyle name="Poznámka 2 3 6 5 2 2" xfId="9817"/>
    <cellStyle name="Poznámka 2 3 6 5 2 3" xfId="9818"/>
    <cellStyle name="Poznámka 2 3 6 5 2 4" xfId="9819"/>
    <cellStyle name="Poznámka 2 3 6 5 3" xfId="9820"/>
    <cellStyle name="Poznámka 2 3 6 5 3 2" xfId="9821"/>
    <cellStyle name="Poznámka 2 3 6 5 3 3" xfId="9822"/>
    <cellStyle name="Poznámka 2 3 6 5 3 4" xfId="9823"/>
    <cellStyle name="Poznámka 2 3 6 5 4" xfId="9824"/>
    <cellStyle name="Poznámka 2 3 6 5 5" xfId="9825"/>
    <cellStyle name="Poznámka 2 3 6 5 6" xfId="9826"/>
    <cellStyle name="Poznámka 2 3 6 6" xfId="9827"/>
    <cellStyle name="Poznámka 2 3 6 6 2" xfId="9828"/>
    <cellStyle name="Poznámka 2 3 6 6 3" xfId="9829"/>
    <cellStyle name="Poznámka 2 3 6 6 4" xfId="9830"/>
    <cellStyle name="Poznámka 2 3 6 7" xfId="9831"/>
    <cellStyle name="Poznámka 2 3 6 7 2" xfId="9832"/>
    <cellStyle name="Poznámka 2 3 6 7 3" xfId="9833"/>
    <cellStyle name="Poznámka 2 3 6 7 4" xfId="9834"/>
    <cellStyle name="Poznámka 2 3 6 8" xfId="9835"/>
    <cellStyle name="Poznámka 2 3 6 9" xfId="9836"/>
    <cellStyle name="Poznámka 2 3 7" xfId="9837"/>
    <cellStyle name="Poznámka 2 3 7 2" xfId="9838"/>
    <cellStyle name="Poznámka 2 3 7 2 2" xfId="9839"/>
    <cellStyle name="Poznámka 2 3 7 2 2 2" xfId="9840"/>
    <cellStyle name="Poznámka 2 3 7 2 2 2 2" xfId="9841"/>
    <cellStyle name="Poznámka 2 3 7 2 2 2 3" xfId="9842"/>
    <cellStyle name="Poznámka 2 3 7 2 2 2 4" xfId="9843"/>
    <cellStyle name="Poznámka 2 3 7 2 2 3" xfId="9844"/>
    <cellStyle name="Poznámka 2 3 7 2 2 3 2" xfId="9845"/>
    <cellStyle name="Poznámka 2 3 7 2 2 3 3" xfId="9846"/>
    <cellStyle name="Poznámka 2 3 7 2 2 3 4" xfId="9847"/>
    <cellStyle name="Poznámka 2 3 7 2 2 4" xfId="9848"/>
    <cellStyle name="Poznámka 2 3 7 2 2 5" xfId="9849"/>
    <cellStyle name="Poznámka 2 3 7 2 2 6" xfId="9850"/>
    <cellStyle name="Poznámka 2 3 7 2 3" xfId="9851"/>
    <cellStyle name="Poznámka 2 3 7 2 3 2" xfId="9852"/>
    <cellStyle name="Poznámka 2 3 7 2 3 2 2" xfId="9853"/>
    <cellStyle name="Poznámka 2 3 7 2 3 2 3" xfId="9854"/>
    <cellStyle name="Poznámka 2 3 7 2 3 2 4" xfId="9855"/>
    <cellStyle name="Poznámka 2 3 7 2 3 3" xfId="9856"/>
    <cellStyle name="Poznámka 2 3 7 2 3 3 2" xfId="9857"/>
    <cellStyle name="Poznámka 2 3 7 2 3 3 3" xfId="9858"/>
    <cellStyle name="Poznámka 2 3 7 2 3 3 4" xfId="9859"/>
    <cellStyle name="Poznámka 2 3 7 2 3 4" xfId="9860"/>
    <cellStyle name="Poznámka 2 3 7 2 3 5" xfId="9861"/>
    <cellStyle name="Poznámka 2 3 7 2 3 6" xfId="9862"/>
    <cellStyle name="Poznámka 2 3 7 2 4" xfId="9863"/>
    <cellStyle name="Poznámka 2 3 7 2 4 2" xfId="9864"/>
    <cellStyle name="Poznámka 2 3 7 2 4 3" xfId="9865"/>
    <cellStyle name="Poznámka 2 3 7 2 4 4" xfId="9866"/>
    <cellStyle name="Poznámka 2 3 7 2 5" xfId="9867"/>
    <cellStyle name="Poznámka 2 3 7 2 5 2" xfId="9868"/>
    <cellStyle name="Poznámka 2 3 7 2 5 3" xfId="9869"/>
    <cellStyle name="Poznámka 2 3 7 2 5 4" xfId="9870"/>
    <cellStyle name="Poznámka 2 3 7 2 6" xfId="9871"/>
    <cellStyle name="Poznámka 2 3 7 2 7" xfId="9872"/>
    <cellStyle name="Poznámka 2 3 7 2 8" xfId="9873"/>
    <cellStyle name="Poznámka 2 3 7 3" xfId="9874"/>
    <cellStyle name="Poznámka 2 3 7 3 2" xfId="9875"/>
    <cellStyle name="Poznámka 2 3 7 3 2 2" xfId="9876"/>
    <cellStyle name="Poznámka 2 3 7 3 2 3" xfId="9877"/>
    <cellStyle name="Poznámka 2 3 7 3 2 4" xfId="9878"/>
    <cellStyle name="Poznámka 2 3 7 3 3" xfId="9879"/>
    <cellStyle name="Poznámka 2 3 7 3 3 2" xfId="9880"/>
    <cellStyle name="Poznámka 2 3 7 3 3 3" xfId="9881"/>
    <cellStyle name="Poznámka 2 3 7 3 3 4" xfId="9882"/>
    <cellStyle name="Poznámka 2 3 7 3 4" xfId="9883"/>
    <cellStyle name="Poznámka 2 3 7 3 5" xfId="9884"/>
    <cellStyle name="Poznámka 2 3 7 3 6" xfId="9885"/>
    <cellStyle name="Poznámka 2 3 7 4" xfId="9886"/>
    <cellStyle name="Poznámka 2 3 7 4 2" xfId="9887"/>
    <cellStyle name="Poznámka 2 3 7 4 2 2" xfId="9888"/>
    <cellStyle name="Poznámka 2 3 7 4 2 3" xfId="9889"/>
    <cellStyle name="Poznámka 2 3 7 4 2 4" xfId="9890"/>
    <cellStyle name="Poznámka 2 3 7 4 3" xfId="9891"/>
    <cellStyle name="Poznámka 2 3 7 4 3 2" xfId="9892"/>
    <cellStyle name="Poznámka 2 3 7 4 3 3" xfId="9893"/>
    <cellStyle name="Poznámka 2 3 7 4 3 4" xfId="9894"/>
    <cellStyle name="Poznámka 2 3 7 4 4" xfId="9895"/>
    <cellStyle name="Poznámka 2 3 7 4 5" xfId="9896"/>
    <cellStyle name="Poznámka 2 3 7 4 6" xfId="9897"/>
    <cellStyle name="Poznámka 2 3 7 5" xfId="9898"/>
    <cellStyle name="Poznámka 2 3 7 5 2" xfId="9899"/>
    <cellStyle name="Poznámka 2 3 7 5 3" xfId="9900"/>
    <cellStyle name="Poznámka 2 3 7 5 4" xfId="9901"/>
    <cellStyle name="Poznámka 2 3 7 6" xfId="9902"/>
    <cellStyle name="Poznámka 2 3 7 6 2" xfId="9903"/>
    <cellStyle name="Poznámka 2 3 7 6 3" xfId="9904"/>
    <cellStyle name="Poznámka 2 3 7 6 4" xfId="9905"/>
    <cellStyle name="Poznámka 2 3 7 7" xfId="9906"/>
    <cellStyle name="Poznámka 2 3 7 8" xfId="9907"/>
    <cellStyle name="Poznámka 2 3 7 9" xfId="9908"/>
    <cellStyle name="Poznámka 2 3 8" xfId="9909"/>
    <cellStyle name="Poznámka 2 3 8 2" xfId="9910"/>
    <cellStyle name="Poznámka 2 3 8 2 2" xfId="9911"/>
    <cellStyle name="Poznámka 2 3 8 2 2 2" xfId="9912"/>
    <cellStyle name="Poznámka 2 3 8 2 2 2 2" xfId="9913"/>
    <cellStyle name="Poznámka 2 3 8 2 2 2 3" xfId="9914"/>
    <cellStyle name="Poznámka 2 3 8 2 2 2 4" xfId="9915"/>
    <cellStyle name="Poznámka 2 3 8 2 2 3" xfId="9916"/>
    <cellStyle name="Poznámka 2 3 8 2 2 3 2" xfId="9917"/>
    <cellStyle name="Poznámka 2 3 8 2 2 3 3" xfId="9918"/>
    <cellStyle name="Poznámka 2 3 8 2 2 3 4" xfId="9919"/>
    <cellStyle name="Poznámka 2 3 8 2 2 4" xfId="9920"/>
    <cellStyle name="Poznámka 2 3 8 2 2 5" xfId="9921"/>
    <cellStyle name="Poznámka 2 3 8 2 2 6" xfId="9922"/>
    <cellStyle name="Poznámka 2 3 8 2 3" xfId="9923"/>
    <cellStyle name="Poznámka 2 3 8 2 3 2" xfId="9924"/>
    <cellStyle name="Poznámka 2 3 8 2 3 2 2" xfId="9925"/>
    <cellStyle name="Poznámka 2 3 8 2 3 2 3" xfId="9926"/>
    <cellStyle name="Poznámka 2 3 8 2 3 2 4" xfId="9927"/>
    <cellStyle name="Poznámka 2 3 8 2 3 3" xfId="9928"/>
    <cellStyle name="Poznámka 2 3 8 2 3 3 2" xfId="9929"/>
    <cellStyle name="Poznámka 2 3 8 2 3 3 3" xfId="9930"/>
    <cellStyle name="Poznámka 2 3 8 2 3 3 4" xfId="9931"/>
    <cellStyle name="Poznámka 2 3 8 2 3 4" xfId="9932"/>
    <cellStyle name="Poznámka 2 3 8 2 3 5" xfId="9933"/>
    <cellStyle name="Poznámka 2 3 8 2 3 6" xfId="9934"/>
    <cellStyle name="Poznámka 2 3 8 2 4" xfId="9935"/>
    <cellStyle name="Poznámka 2 3 8 2 4 2" xfId="9936"/>
    <cellStyle name="Poznámka 2 3 8 2 4 3" xfId="9937"/>
    <cellStyle name="Poznámka 2 3 8 2 4 4" xfId="9938"/>
    <cellStyle name="Poznámka 2 3 8 2 5" xfId="9939"/>
    <cellStyle name="Poznámka 2 3 8 2 5 2" xfId="9940"/>
    <cellStyle name="Poznámka 2 3 8 2 5 3" xfId="9941"/>
    <cellStyle name="Poznámka 2 3 8 2 5 4" xfId="9942"/>
    <cellStyle name="Poznámka 2 3 8 2 6" xfId="9943"/>
    <cellStyle name="Poznámka 2 3 8 2 7" xfId="9944"/>
    <cellStyle name="Poznámka 2 3 8 2 8" xfId="9945"/>
    <cellStyle name="Poznámka 2 3 8 3" xfId="9946"/>
    <cellStyle name="Poznámka 2 3 8 3 2" xfId="9947"/>
    <cellStyle name="Poznámka 2 3 8 3 2 2" xfId="9948"/>
    <cellStyle name="Poznámka 2 3 8 3 2 3" xfId="9949"/>
    <cellStyle name="Poznámka 2 3 8 3 2 4" xfId="9950"/>
    <cellStyle name="Poznámka 2 3 8 3 3" xfId="9951"/>
    <cellStyle name="Poznámka 2 3 8 3 3 2" xfId="9952"/>
    <cellStyle name="Poznámka 2 3 8 3 3 3" xfId="9953"/>
    <cellStyle name="Poznámka 2 3 8 3 3 4" xfId="9954"/>
    <cellStyle name="Poznámka 2 3 8 3 4" xfId="9955"/>
    <cellStyle name="Poznámka 2 3 8 3 5" xfId="9956"/>
    <cellStyle name="Poznámka 2 3 8 3 6" xfId="9957"/>
    <cellStyle name="Poznámka 2 3 8 4" xfId="9958"/>
    <cellStyle name="Poznámka 2 3 8 4 2" xfId="9959"/>
    <cellStyle name="Poznámka 2 3 8 4 2 2" xfId="9960"/>
    <cellStyle name="Poznámka 2 3 8 4 2 3" xfId="9961"/>
    <cellStyle name="Poznámka 2 3 8 4 2 4" xfId="9962"/>
    <cellStyle name="Poznámka 2 3 8 4 3" xfId="9963"/>
    <cellStyle name="Poznámka 2 3 8 4 3 2" xfId="9964"/>
    <cellStyle name="Poznámka 2 3 8 4 3 3" xfId="9965"/>
    <cellStyle name="Poznámka 2 3 8 4 3 4" xfId="9966"/>
    <cellStyle name="Poznámka 2 3 8 4 4" xfId="9967"/>
    <cellStyle name="Poznámka 2 3 8 4 5" xfId="9968"/>
    <cellStyle name="Poznámka 2 3 8 4 6" xfId="9969"/>
    <cellStyle name="Poznámka 2 3 8 5" xfId="9970"/>
    <cellStyle name="Poznámka 2 3 8 5 2" xfId="9971"/>
    <cellStyle name="Poznámka 2 3 8 5 3" xfId="9972"/>
    <cellStyle name="Poznámka 2 3 8 5 4" xfId="9973"/>
    <cellStyle name="Poznámka 2 3 8 6" xfId="9974"/>
    <cellStyle name="Poznámka 2 3 8 6 2" xfId="9975"/>
    <cellStyle name="Poznámka 2 3 8 6 3" xfId="9976"/>
    <cellStyle name="Poznámka 2 3 8 6 4" xfId="9977"/>
    <cellStyle name="Poznámka 2 3 8 7" xfId="9978"/>
    <cellStyle name="Poznámka 2 3 8 8" xfId="9979"/>
    <cellStyle name="Poznámka 2 3 8 9" xfId="9980"/>
    <cellStyle name="Poznámka 2 3 9" xfId="9981"/>
    <cellStyle name="Poznámka 2 3 9 2" xfId="9982"/>
    <cellStyle name="Poznámka 2 3 9 2 2" xfId="9983"/>
    <cellStyle name="Poznámka 2 3 9 2 2 2" xfId="9984"/>
    <cellStyle name="Poznámka 2 3 9 2 2 3" xfId="9985"/>
    <cellStyle name="Poznámka 2 3 9 2 2 4" xfId="9986"/>
    <cellStyle name="Poznámka 2 3 9 2 3" xfId="9987"/>
    <cellStyle name="Poznámka 2 3 9 2 3 2" xfId="9988"/>
    <cellStyle name="Poznámka 2 3 9 2 3 3" xfId="9989"/>
    <cellStyle name="Poznámka 2 3 9 2 3 4" xfId="9990"/>
    <cellStyle name="Poznámka 2 3 9 2 4" xfId="9991"/>
    <cellStyle name="Poznámka 2 3 9 2 5" xfId="9992"/>
    <cellStyle name="Poznámka 2 3 9 2 6" xfId="9993"/>
    <cellStyle name="Poznámka 2 3 9 3" xfId="9994"/>
    <cellStyle name="Poznámka 2 3 9 3 2" xfId="9995"/>
    <cellStyle name="Poznámka 2 3 9 3 2 2" xfId="9996"/>
    <cellStyle name="Poznámka 2 3 9 3 2 3" xfId="9997"/>
    <cellStyle name="Poznámka 2 3 9 3 2 4" xfId="9998"/>
    <cellStyle name="Poznámka 2 3 9 3 3" xfId="9999"/>
    <cellStyle name="Poznámka 2 3 9 3 3 2" xfId="10000"/>
    <cellStyle name="Poznámka 2 3 9 3 3 3" xfId="10001"/>
    <cellStyle name="Poznámka 2 3 9 3 3 4" xfId="10002"/>
    <cellStyle name="Poznámka 2 3 9 3 4" xfId="10003"/>
    <cellStyle name="Poznámka 2 3 9 3 5" xfId="10004"/>
    <cellStyle name="Poznámka 2 3 9 3 6" xfId="10005"/>
    <cellStyle name="Poznámka 2 3 9 4" xfId="10006"/>
    <cellStyle name="Poznámka 2 3 9 4 2" xfId="10007"/>
    <cellStyle name="Poznámka 2 3 9 4 3" xfId="10008"/>
    <cellStyle name="Poznámka 2 3 9 4 4" xfId="10009"/>
    <cellStyle name="Poznámka 2 3 9 5" xfId="10010"/>
    <cellStyle name="Poznámka 2 3 9 5 2" xfId="10011"/>
    <cellStyle name="Poznámka 2 3 9 5 3" xfId="10012"/>
    <cellStyle name="Poznámka 2 3 9 5 4" xfId="10013"/>
    <cellStyle name="Poznámka 2 3 9 6" xfId="10014"/>
    <cellStyle name="Poznámka 2 3 9 7" xfId="10015"/>
    <cellStyle name="Poznámka 2 3 9 8" xfId="10016"/>
    <cellStyle name="Poznámka 2 4" xfId="10017"/>
    <cellStyle name="Poznámka 2 4 10" xfId="10018"/>
    <cellStyle name="Poznámka 2 4 2" xfId="10019"/>
    <cellStyle name="Poznámka 2 4 2 2" xfId="10020"/>
    <cellStyle name="Poznámka 2 4 2 2 2" xfId="10021"/>
    <cellStyle name="Poznámka 2 4 2 2 2 2" xfId="10022"/>
    <cellStyle name="Poznámka 2 4 2 2 2 2 2" xfId="10023"/>
    <cellStyle name="Poznámka 2 4 2 2 2 2 3" xfId="10024"/>
    <cellStyle name="Poznámka 2 4 2 2 2 2 4" xfId="10025"/>
    <cellStyle name="Poznámka 2 4 2 2 2 3" xfId="10026"/>
    <cellStyle name="Poznámka 2 4 2 2 2 3 2" xfId="10027"/>
    <cellStyle name="Poznámka 2 4 2 2 2 3 3" xfId="10028"/>
    <cellStyle name="Poznámka 2 4 2 2 2 3 4" xfId="10029"/>
    <cellStyle name="Poznámka 2 4 2 2 2 4" xfId="10030"/>
    <cellStyle name="Poznámka 2 4 2 2 2 5" xfId="10031"/>
    <cellStyle name="Poznámka 2 4 2 2 2 6" xfId="10032"/>
    <cellStyle name="Poznámka 2 4 2 2 3" xfId="10033"/>
    <cellStyle name="Poznámka 2 4 2 2 3 2" xfId="10034"/>
    <cellStyle name="Poznámka 2 4 2 2 3 2 2" xfId="10035"/>
    <cellStyle name="Poznámka 2 4 2 2 3 2 3" xfId="10036"/>
    <cellStyle name="Poznámka 2 4 2 2 3 2 4" xfId="10037"/>
    <cellStyle name="Poznámka 2 4 2 2 3 3" xfId="10038"/>
    <cellStyle name="Poznámka 2 4 2 2 3 3 2" xfId="10039"/>
    <cellStyle name="Poznámka 2 4 2 2 3 3 3" xfId="10040"/>
    <cellStyle name="Poznámka 2 4 2 2 3 3 4" xfId="10041"/>
    <cellStyle name="Poznámka 2 4 2 2 3 4" xfId="10042"/>
    <cellStyle name="Poznámka 2 4 2 2 3 5" xfId="10043"/>
    <cellStyle name="Poznámka 2 4 2 2 3 6" xfId="10044"/>
    <cellStyle name="Poznámka 2 4 2 2 4" xfId="10045"/>
    <cellStyle name="Poznámka 2 4 2 2 4 2" xfId="10046"/>
    <cellStyle name="Poznámka 2 4 2 2 4 3" xfId="10047"/>
    <cellStyle name="Poznámka 2 4 2 2 4 4" xfId="10048"/>
    <cellStyle name="Poznámka 2 4 2 2 5" xfId="10049"/>
    <cellStyle name="Poznámka 2 4 2 2 5 2" xfId="10050"/>
    <cellStyle name="Poznámka 2 4 2 2 5 3" xfId="10051"/>
    <cellStyle name="Poznámka 2 4 2 2 5 4" xfId="10052"/>
    <cellStyle name="Poznámka 2 4 2 2 6" xfId="10053"/>
    <cellStyle name="Poznámka 2 4 2 2 7" xfId="10054"/>
    <cellStyle name="Poznámka 2 4 2 2 8" xfId="10055"/>
    <cellStyle name="Poznámka 2 4 2 3" xfId="10056"/>
    <cellStyle name="Poznámka 2 4 2 3 2" xfId="10057"/>
    <cellStyle name="Poznámka 2 4 2 3 2 2" xfId="10058"/>
    <cellStyle name="Poznámka 2 4 2 3 2 3" xfId="10059"/>
    <cellStyle name="Poznámka 2 4 2 3 2 4" xfId="10060"/>
    <cellStyle name="Poznámka 2 4 2 3 3" xfId="10061"/>
    <cellStyle name="Poznámka 2 4 2 3 3 2" xfId="10062"/>
    <cellStyle name="Poznámka 2 4 2 3 3 3" xfId="10063"/>
    <cellStyle name="Poznámka 2 4 2 3 3 4" xfId="10064"/>
    <cellStyle name="Poznámka 2 4 2 3 4" xfId="10065"/>
    <cellStyle name="Poznámka 2 4 2 3 5" xfId="10066"/>
    <cellStyle name="Poznámka 2 4 2 3 6" xfId="10067"/>
    <cellStyle name="Poznámka 2 4 2 4" xfId="10068"/>
    <cellStyle name="Poznámka 2 4 2 4 2" xfId="10069"/>
    <cellStyle name="Poznámka 2 4 2 4 2 2" xfId="10070"/>
    <cellStyle name="Poznámka 2 4 2 4 2 3" xfId="10071"/>
    <cellStyle name="Poznámka 2 4 2 4 2 4" xfId="10072"/>
    <cellStyle name="Poznámka 2 4 2 4 3" xfId="10073"/>
    <cellStyle name="Poznámka 2 4 2 4 3 2" xfId="10074"/>
    <cellStyle name="Poznámka 2 4 2 4 3 3" xfId="10075"/>
    <cellStyle name="Poznámka 2 4 2 4 3 4" xfId="10076"/>
    <cellStyle name="Poznámka 2 4 2 4 4" xfId="10077"/>
    <cellStyle name="Poznámka 2 4 2 4 5" xfId="10078"/>
    <cellStyle name="Poznámka 2 4 2 4 6" xfId="10079"/>
    <cellStyle name="Poznámka 2 4 2 5" xfId="10080"/>
    <cellStyle name="Poznámka 2 4 2 5 2" xfId="10081"/>
    <cellStyle name="Poznámka 2 4 2 5 3" xfId="10082"/>
    <cellStyle name="Poznámka 2 4 2 5 4" xfId="10083"/>
    <cellStyle name="Poznámka 2 4 2 6" xfId="10084"/>
    <cellStyle name="Poznámka 2 4 2 6 2" xfId="10085"/>
    <cellStyle name="Poznámka 2 4 2 6 3" xfId="10086"/>
    <cellStyle name="Poznámka 2 4 2 6 4" xfId="10087"/>
    <cellStyle name="Poznámka 2 4 2 7" xfId="10088"/>
    <cellStyle name="Poznámka 2 4 2 8" xfId="10089"/>
    <cellStyle name="Poznámka 2 4 2 9" xfId="10090"/>
    <cellStyle name="Poznámka 2 4 3" xfId="10091"/>
    <cellStyle name="Poznámka 2 4 3 2" xfId="10092"/>
    <cellStyle name="Poznámka 2 4 3 2 2" xfId="10093"/>
    <cellStyle name="Poznámka 2 4 3 2 2 2" xfId="10094"/>
    <cellStyle name="Poznámka 2 4 3 2 2 3" xfId="10095"/>
    <cellStyle name="Poznámka 2 4 3 2 2 4" xfId="10096"/>
    <cellStyle name="Poznámka 2 4 3 2 3" xfId="10097"/>
    <cellStyle name="Poznámka 2 4 3 2 3 2" xfId="10098"/>
    <cellStyle name="Poznámka 2 4 3 2 3 3" xfId="10099"/>
    <cellStyle name="Poznámka 2 4 3 2 3 4" xfId="10100"/>
    <cellStyle name="Poznámka 2 4 3 2 4" xfId="10101"/>
    <cellStyle name="Poznámka 2 4 3 2 5" xfId="10102"/>
    <cellStyle name="Poznámka 2 4 3 2 6" xfId="10103"/>
    <cellStyle name="Poznámka 2 4 3 3" xfId="10104"/>
    <cellStyle name="Poznámka 2 4 3 3 2" xfId="10105"/>
    <cellStyle name="Poznámka 2 4 3 3 2 2" xfId="10106"/>
    <cellStyle name="Poznámka 2 4 3 3 2 3" xfId="10107"/>
    <cellStyle name="Poznámka 2 4 3 3 2 4" xfId="10108"/>
    <cellStyle name="Poznámka 2 4 3 3 3" xfId="10109"/>
    <cellStyle name="Poznámka 2 4 3 3 3 2" xfId="10110"/>
    <cellStyle name="Poznámka 2 4 3 3 3 3" xfId="10111"/>
    <cellStyle name="Poznámka 2 4 3 3 3 4" xfId="10112"/>
    <cellStyle name="Poznámka 2 4 3 3 4" xfId="10113"/>
    <cellStyle name="Poznámka 2 4 3 3 5" xfId="10114"/>
    <cellStyle name="Poznámka 2 4 3 3 6" xfId="10115"/>
    <cellStyle name="Poznámka 2 4 3 4" xfId="10116"/>
    <cellStyle name="Poznámka 2 4 3 4 2" xfId="10117"/>
    <cellStyle name="Poznámka 2 4 3 4 3" xfId="10118"/>
    <cellStyle name="Poznámka 2 4 3 4 4" xfId="10119"/>
    <cellStyle name="Poznámka 2 4 3 5" xfId="10120"/>
    <cellStyle name="Poznámka 2 4 3 5 2" xfId="10121"/>
    <cellStyle name="Poznámka 2 4 3 5 3" xfId="10122"/>
    <cellStyle name="Poznámka 2 4 3 5 4" xfId="10123"/>
    <cellStyle name="Poznámka 2 4 3 6" xfId="10124"/>
    <cellStyle name="Poznámka 2 4 3 7" xfId="10125"/>
    <cellStyle name="Poznámka 2 4 3 8" xfId="10126"/>
    <cellStyle name="Poznámka 2 4 4" xfId="10127"/>
    <cellStyle name="Poznámka 2 4 4 2" xfId="10128"/>
    <cellStyle name="Poznámka 2 4 4 2 2" xfId="10129"/>
    <cellStyle name="Poznámka 2 4 4 2 3" xfId="10130"/>
    <cellStyle name="Poznámka 2 4 4 2 4" xfId="10131"/>
    <cellStyle name="Poznámka 2 4 4 3" xfId="10132"/>
    <cellStyle name="Poznámka 2 4 4 3 2" xfId="10133"/>
    <cellStyle name="Poznámka 2 4 4 3 3" xfId="10134"/>
    <cellStyle name="Poznámka 2 4 4 3 4" xfId="10135"/>
    <cellStyle name="Poznámka 2 4 4 4" xfId="10136"/>
    <cellStyle name="Poznámka 2 4 4 5" xfId="10137"/>
    <cellStyle name="Poznámka 2 4 4 6" xfId="10138"/>
    <cellStyle name="Poznámka 2 4 5" xfId="10139"/>
    <cellStyle name="Poznámka 2 4 5 2" xfId="10140"/>
    <cellStyle name="Poznámka 2 4 5 2 2" xfId="10141"/>
    <cellStyle name="Poznámka 2 4 5 2 3" xfId="10142"/>
    <cellStyle name="Poznámka 2 4 5 2 4" xfId="10143"/>
    <cellStyle name="Poznámka 2 4 5 3" xfId="10144"/>
    <cellStyle name="Poznámka 2 4 5 3 2" xfId="10145"/>
    <cellStyle name="Poznámka 2 4 5 3 3" xfId="10146"/>
    <cellStyle name="Poznámka 2 4 5 3 4" xfId="10147"/>
    <cellStyle name="Poznámka 2 4 5 4" xfId="10148"/>
    <cellStyle name="Poznámka 2 4 5 5" xfId="10149"/>
    <cellStyle name="Poznámka 2 4 5 6" xfId="10150"/>
    <cellStyle name="Poznámka 2 4 6" xfId="10151"/>
    <cellStyle name="Poznámka 2 4 6 2" xfId="10152"/>
    <cellStyle name="Poznámka 2 4 6 3" xfId="10153"/>
    <cellStyle name="Poznámka 2 4 6 4" xfId="10154"/>
    <cellStyle name="Poznámka 2 4 7" xfId="10155"/>
    <cellStyle name="Poznámka 2 4 7 2" xfId="10156"/>
    <cellStyle name="Poznámka 2 4 7 3" xfId="10157"/>
    <cellStyle name="Poznámka 2 4 7 4" xfId="10158"/>
    <cellStyle name="Poznámka 2 4 8" xfId="10159"/>
    <cellStyle name="Poznámka 2 4 9" xfId="10160"/>
    <cellStyle name="Poznámka 2 5" xfId="10161"/>
    <cellStyle name="Poznámka 2 5 10" xfId="10162"/>
    <cellStyle name="Poznámka 2 5 2" xfId="10163"/>
    <cellStyle name="Poznámka 2 5 2 2" xfId="10164"/>
    <cellStyle name="Poznámka 2 5 2 2 2" xfId="10165"/>
    <cellStyle name="Poznámka 2 5 2 2 2 2" xfId="10166"/>
    <cellStyle name="Poznámka 2 5 2 2 2 2 2" xfId="10167"/>
    <cellStyle name="Poznámka 2 5 2 2 2 2 3" xfId="10168"/>
    <cellStyle name="Poznámka 2 5 2 2 2 2 4" xfId="10169"/>
    <cellStyle name="Poznámka 2 5 2 2 2 3" xfId="10170"/>
    <cellStyle name="Poznámka 2 5 2 2 2 3 2" xfId="10171"/>
    <cellStyle name="Poznámka 2 5 2 2 2 3 3" xfId="10172"/>
    <cellStyle name="Poznámka 2 5 2 2 2 3 4" xfId="10173"/>
    <cellStyle name="Poznámka 2 5 2 2 2 4" xfId="10174"/>
    <cellStyle name="Poznámka 2 5 2 2 2 5" xfId="10175"/>
    <cellStyle name="Poznámka 2 5 2 2 2 6" xfId="10176"/>
    <cellStyle name="Poznámka 2 5 2 2 3" xfId="10177"/>
    <cellStyle name="Poznámka 2 5 2 2 3 2" xfId="10178"/>
    <cellStyle name="Poznámka 2 5 2 2 3 2 2" xfId="10179"/>
    <cellStyle name="Poznámka 2 5 2 2 3 2 3" xfId="10180"/>
    <cellStyle name="Poznámka 2 5 2 2 3 2 4" xfId="10181"/>
    <cellStyle name="Poznámka 2 5 2 2 3 3" xfId="10182"/>
    <cellStyle name="Poznámka 2 5 2 2 3 3 2" xfId="10183"/>
    <cellStyle name="Poznámka 2 5 2 2 3 3 3" xfId="10184"/>
    <cellStyle name="Poznámka 2 5 2 2 3 3 4" xfId="10185"/>
    <cellStyle name="Poznámka 2 5 2 2 3 4" xfId="10186"/>
    <cellStyle name="Poznámka 2 5 2 2 3 5" xfId="10187"/>
    <cellStyle name="Poznámka 2 5 2 2 3 6" xfId="10188"/>
    <cellStyle name="Poznámka 2 5 2 2 4" xfId="10189"/>
    <cellStyle name="Poznámka 2 5 2 2 4 2" xfId="10190"/>
    <cellStyle name="Poznámka 2 5 2 2 4 3" xfId="10191"/>
    <cellStyle name="Poznámka 2 5 2 2 4 4" xfId="10192"/>
    <cellStyle name="Poznámka 2 5 2 2 5" xfId="10193"/>
    <cellStyle name="Poznámka 2 5 2 2 5 2" xfId="10194"/>
    <cellStyle name="Poznámka 2 5 2 2 5 3" xfId="10195"/>
    <cellStyle name="Poznámka 2 5 2 2 5 4" xfId="10196"/>
    <cellStyle name="Poznámka 2 5 2 2 6" xfId="10197"/>
    <cellStyle name="Poznámka 2 5 2 2 7" xfId="10198"/>
    <cellStyle name="Poznámka 2 5 2 2 8" xfId="10199"/>
    <cellStyle name="Poznámka 2 5 2 3" xfId="10200"/>
    <cellStyle name="Poznámka 2 5 2 3 2" xfId="10201"/>
    <cellStyle name="Poznámka 2 5 2 3 2 2" xfId="10202"/>
    <cellStyle name="Poznámka 2 5 2 3 2 3" xfId="10203"/>
    <cellStyle name="Poznámka 2 5 2 3 2 4" xfId="10204"/>
    <cellStyle name="Poznámka 2 5 2 3 3" xfId="10205"/>
    <cellStyle name="Poznámka 2 5 2 3 3 2" xfId="10206"/>
    <cellStyle name="Poznámka 2 5 2 3 3 3" xfId="10207"/>
    <cellStyle name="Poznámka 2 5 2 3 3 4" xfId="10208"/>
    <cellStyle name="Poznámka 2 5 2 3 4" xfId="10209"/>
    <cellStyle name="Poznámka 2 5 2 3 5" xfId="10210"/>
    <cellStyle name="Poznámka 2 5 2 3 6" xfId="10211"/>
    <cellStyle name="Poznámka 2 5 2 4" xfId="10212"/>
    <cellStyle name="Poznámka 2 5 2 4 2" xfId="10213"/>
    <cellStyle name="Poznámka 2 5 2 4 2 2" xfId="10214"/>
    <cellStyle name="Poznámka 2 5 2 4 2 3" xfId="10215"/>
    <cellStyle name="Poznámka 2 5 2 4 2 4" xfId="10216"/>
    <cellStyle name="Poznámka 2 5 2 4 3" xfId="10217"/>
    <cellStyle name="Poznámka 2 5 2 4 3 2" xfId="10218"/>
    <cellStyle name="Poznámka 2 5 2 4 3 3" xfId="10219"/>
    <cellStyle name="Poznámka 2 5 2 4 3 4" xfId="10220"/>
    <cellStyle name="Poznámka 2 5 2 4 4" xfId="10221"/>
    <cellStyle name="Poznámka 2 5 2 4 5" xfId="10222"/>
    <cellStyle name="Poznámka 2 5 2 4 6" xfId="10223"/>
    <cellStyle name="Poznámka 2 5 2 5" xfId="10224"/>
    <cellStyle name="Poznámka 2 5 2 5 2" xfId="10225"/>
    <cellStyle name="Poznámka 2 5 2 5 3" xfId="10226"/>
    <cellStyle name="Poznámka 2 5 2 5 4" xfId="10227"/>
    <cellStyle name="Poznámka 2 5 2 6" xfId="10228"/>
    <cellStyle name="Poznámka 2 5 2 6 2" xfId="10229"/>
    <cellStyle name="Poznámka 2 5 2 6 3" xfId="10230"/>
    <cellStyle name="Poznámka 2 5 2 6 4" xfId="10231"/>
    <cellStyle name="Poznámka 2 5 2 7" xfId="10232"/>
    <cellStyle name="Poznámka 2 5 2 8" xfId="10233"/>
    <cellStyle name="Poznámka 2 5 2 9" xfId="10234"/>
    <cellStyle name="Poznámka 2 5 3" xfId="10235"/>
    <cellStyle name="Poznámka 2 5 3 2" xfId="10236"/>
    <cellStyle name="Poznámka 2 5 3 2 2" xfId="10237"/>
    <cellStyle name="Poznámka 2 5 3 2 2 2" xfId="10238"/>
    <cellStyle name="Poznámka 2 5 3 2 2 3" xfId="10239"/>
    <cellStyle name="Poznámka 2 5 3 2 2 4" xfId="10240"/>
    <cellStyle name="Poznámka 2 5 3 2 3" xfId="10241"/>
    <cellStyle name="Poznámka 2 5 3 2 3 2" xfId="10242"/>
    <cellStyle name="Poznámka 2 5 3 2 3 3" xfId="10243"/>
    <cellStyle name="Poznámka 2 5 3 2 3 4" xfId="10244"/>
    <cellStyle name="Poznámka 2 5 3 2 4" xfId="10245"/>
    <cellStyle name="Poznámka 2 5 3 2 5" xfId="10246"/>
    <cellStyle name="Poznámka 2 5 3 2 6" xfId="10247"/>
    <cellStyle name="Poznámka 2 5 3 3" xfId="10248"/>
    <cellStyle name="Poznámka 2 5 3 3 2" xfId="10249"/>
    <cellStyle name="Poznámka 2 5 3 3 2 2" xfId="10250"/>
    <cellStyle name="Poznámka 2 5 3 3 2 3" xfId="10251"/>
    <cellStyle name="Poznámka 2 5 3 3 2 4" xfId="10252"/>
    <cellStyle name="Poznámka 2 5 3 3 3" xfId="10253"/>
    <cellStyle name="Poznámka 2 5 3 3 3 2" xfId="10254"/>
    <cellStyle name="Poznámka 2 5 3 3 3 3" xfId="10255"/>
    <cellStyle name="Poznámka 2 5 3 3 3 4" xfId="10256"/>
    <cellStyle name="Poznámka 2 5 3 3 4" xfId="10257"/>
    <cellStyle name="Poznámka 2 5 3 3 5" xfId="10258"/>
    <cellStyle name="Poznámka 2 5 3 3 6" xfId="10259"/>
    <cellStyle name="Poznámka 2 5 3 4" xfId="10260"/>
    <cellStyle name="Poznámka 2 5 3 4 2" xfId="10261"/>
    <cellStyle name="Poznámka 2 5 3 4 3" xfId="10262"/>
    <cellStyle name="Poznámka 2 5 3 4 4" xfId="10263"/>
    <cellStyle name="Poznámka 2 5 3 5" xfId="10264"/>
    <cellStyle name="Poznámka 2 5 3 5 2" xfId="10265"/>
    <cellStyle name="Poznámka 2 5 3 5 3" xfId="10266"/>
    <cellStyle name="Poznámka 2 5 3 5 4" xfId="10267"/>
    <cellStyle name="Poznámka 2 5 3 6" xfId="10268"/>
    <cellStyle name="Poznámka 2 5 3 7" xfId="10269"/>
    <cellStyle name="Poznámka 2 5 3 8" xfId="10270"/>
    <cellStyle name="Poznámka 2 5 4" xfId="10271"/>
    <cellStyle name="Poznámka 2 5 4 2" xfId="10272"/>
    <cellStyle name="Poznámka 2 5 4 2 2" xfId="10273"/>
    <cellStyle name="Poznámka 2 5 4 2 3" xfId="10274"/>
    <cellStyle name="Poznámka 2 5 4 2 4" xfId="10275"/>
    <cellStyle name="Poznámka 2 5 4 3" xfId="10276"/>
    <cellStyle name="Poznámka 2 5 4 3 2" xfId="10277"/>
    <cellStyle name="Poznámka 2 5 4 3 3" xfId="10278"/>
    <cellStyle name="Poznámka 2 5 4 3 4" xfId="10279"/>
    <cellStyle name="Poznámka 2 5 4 4" xfId="10280"/>
    <cellStyle name="Poznámka 2 5 4 5" xfId="10281"/>
    <cellStyle name="Poznámka 2 5 4 6" xfId="10282"/>
    <cellStyle name="Poznámka 2 5 5" xfId="10283"/>
    <cellStyle name="Poznámka 2 5 5 2" xfId="10284"/>
    <cellStyle name="Poznámka 2 5 5 2 2" xfId="10285"/>
    <cellStyle name="Poznámka 2 5 5 2 3" xfId="10286"/>
    <cellStyle name="Poznámka 2 5 5 2 4" xfId="10287"/>
    <cellStyle name="Poznámka 2 5 5 3" xfId="10288"/>
    <cellStyle name="Poznámka 2 5 5 3 2" xfId="10289"/>
    <cellStyle name="Poznámka 2 5 5 3 3" xfId="10290"/>
    <cellStyle name="Poznámka 2 5 5 3 4" xfId="10291"/>
    <cellStyle name="Poznámka 2 5 5 4" xfId="10292"/>
    <cellStyle name="Poznámka 2 5 5 5" xfId="10293"/>
    <cellStyle name="Poznámka 2 5 5 6" xfId="10294"/>
    <cellStyle name="Poznámka 2 5 6" xfId="10295"/>
    <cellStyle name="Poznámka 2 5 6 2" xfId="10296"/>
    <cellStyle name="Poznámka 2 5 6 3" xfId="10297"/>
    <cellStyle name="Poznámka 2 5 6 4" xfId="10298"/>
    <cellStyle name="Poznámka 2 5 7" xfId="10299"/>
    <cellStyle name="Poznámka 2 5 7 2" xfId="10300"/>
    <cellStyle name="Poznámka 2 5 7 3" xfId="10301"/>
    <cellStyle name="Poznámka 2 5 7 4" xfId="10302"/>
    <cellStyle name="Poznámka 2 5 8" xfId="10303"/>
    <cellStyle name="Poznámka 2 5 9" xfId="10304"/>
    <cellStyle name="Poznámka 2 6" xfId="10305"/>
    <cellStyle name="Poznámka 2 6 10" xfId="10306"/>
    <cellStyle name="Poznámka 2 6 2" xfId="10307"/>
    <cellStyle name="Poznámka 2 6 2 2" xfId="10308"/>
    <cellStyle name="Poznámka 2 6 2 2 2" xfId="10309"/>
    <cellStyle name="Poznámka 2 6 2 2 2 2" xfId="10310"/>
    <cellStyle name="Poznámka 2 6 2 2 2 2 2" xfId="10311"/>
    <cellStyle name="Poznámka 2 6 2 2 2 2 3" xfId="10312"/>
    <cellStyle name="Poznámka 2 6 2 2 2 2 4" xfId="10313"/>
    <cellStyle name="Poznámka 2 6 2 2 2 3" xfId="10314"/>
    <cellStyle name="Poznámka 2 6 2 2 2 3 2" xfId="10315"/>
    <cellStyle name="Poznámka 2 6 2 2 2 3 3" xfId="10316"/>
    <cellStyle name="Poznámka 2 6 2 2 2 3 4" xfId="10317"/>
    <cellStyle name="Poznámka 2 6 2 2 2 4" xfId="10318"/>
    <cellStyle name="Poznámka 2 6 2 2 2 5" xfId="10319"/>
    <cellStyle name="Poznámka 2 6 2 2 2 6" xfId="10320"/>
    <cellStyle name="Poznámka 2 6 2 2 3" xfId="10321"/>
    <cellStyle name="Poznámka 2 6 2 2 3 2" xfId="10322"/>
    <cellStyle name="Poznámka 2 6 2 2 3 2 2" xfId="10323"/>
    <cellStyle name="Poznámka 2 6 2 2 3 2 3" xfId="10324"/>
    <cellStyle name="Poznámka 2 6 2 2 3 2 4" xfId="10325"/>
    <cellStyle name="Poznámka 2 6 2 2 3 3" xfId="10326"/>
    <cellStyle name="Poznámka 2 6 2 2 3 3 2" xfId="10327"/>
    <cellStyle name="Poznámka 2 6 2 2 3 3 3" xfId="10328"/>
    <cellStyle name="Poznámka 2 6 2 2 3 3 4" xfId="10329"/>
    <cellStyle name="Poznámka 2 6 2 2 3 4" xfId="10330"/>
    <cellStyle name="Poznámka 2 6 2 2 3 5" xfId="10331"/>
    <cellStyle name="Poznámka 2 6 2 2 3 6" xfId="10332"/>
    <cellStyle name="Poznámka 2 6 2 2 4" xfId="10333"/>
    <cellStyle name="Poznámka 2 6 2 2 4 2" xfId="10334"/>
    <cellStyle name="Poznámka 2 6 2 2 4 3" xfId="10335"/>
    <cellStyle name="Poznámka 2 6 2 2 4 4" xfId="10336"/>
    <cellStyle name="Poznámka 2 6 2 2 5" xfId="10337"/>
    <cellStyle name="Poznámka 2 6 2 2 5 2" xfId="10338"/>
    <cellStyle name="Poznámka 2 6 2 2 5 3" xfId="10339"/>
    <cellStyle name="Poznámka 2 6 2 2 5 4" xfId="10340"/>
    <cellStyle name="Poznámka 2 6 2 2 6" xfId="10341"/>
    <cellStyle name="Poznámka 2 6 2 2 7" xfId="10342"/>
    <cellStyle name="Poznámka 2 6 2 2 8" xfId="10343"/>
    <cellStyle name="Poznámka 2 6 2 3" xfId="10344"/>
    <cellStyle name="Poznámka 2 6 2 3 2" xfId="10345"/>
    <cellStyle name="Poznámka 2 6 2 3 2 2" xfId="10346"/>
    <cellStyle name="Poznámka 2 6 2 3 2 3" xfId="10347"/>
    <cellStyle name="Poznámka 2 6 2 3 2 4" xfId="10348"/>
    <cellStyle name="Poznámka 2 6 2 3 3" xfId="10349"/>
    <cellStyle name="Poznámka 2 6 2 3 3 2" xfId="10350"/>
    <cellStyle name="Poznámka 2 6 2 3 3 3" xfId="10351"/>
    <cellStyle name="Poznámka 2 6 2 3 3 4" xfId="10352"/>
    <cellStyle name="Poznámka 2 6 2 3 4" xfId="10353"/>
    <cellStyle name="Poznámka 2 6 2 3 5" xfId="10354"/>
    <cellStyle name="Poznámka 2 6 2 3 6" xfId="10355"/>
    <cellStyle name="Poznámka 2 6 2 4" xfId="10356"/>
    <cellStyle name="Poznámka 2 6 2 4 2" xfId="10357"/>
    <cellStyle name="Poznámka 2 6 2 4 2 2" xfId="10358"/>
    <cellStyle name="Poznámka 2 6 2 4 2 3" xfId="10359"/>
    <cellStyle name="Poznámka 2 6 2 4 2 4" xfId="10360"/>
    <cellStyle name="Poznámka 2 6 2 4 3" xfId="10361"/>
    <cellStyle name="Poznámka 2 6 2 4 3 2" xfId="10362"/>
    <cellStyle name="Poznámka 2 6 2 4 3 3" xfId="10363"/>
    <cellStyle name="Poznámka 2 6 2 4 3 4" xfId="10364"/>
    <cellStyle name="Poznámka 2 6 2 4 4" xfId="10365"/>
    <cellStyle name="Poznámka 2 6 2 4 5" xfId="10366"/>
    <cellStyle name="Poznámka 2 6 2 4 6" xfId="10367"/>
    <cellStyle name="Poznámka 2 6 2 5" xfId="10368"/>
    <cellStyle name="Poznámka 2 6 2 5 2" xfId="10369"/>
    <cellStyle name="Poznámka 2 6 2 5 3" xfId="10370"/>
    <cellStyle name="Poznámka 2 6 2 5 4" xfId="10371"/>
    <cellStyle name="Poznámka 2 6 2 6" xfId="10372"/>
    <cellStyle name="Poznámka 2 6 2 6 2" xfId="10373"/>
    <cellStyle name="Poznámka 2 6 2 6 3" xfId="10374"/>
    <cellStyle name="Poznámka 2 6 2 6 4" xfId="10375"/>
    <cellStyle name="Poznámka 2 6 2 7" xfId="10376"/>
    <cellStyle name="Poznámka 2 6 2 8" xfId="10377"/>
    <cellStyle name="Poznámka 2 6 2 9" xfId="10378"/>
    <cellStyle name="Poznámka 2 6 3" xfId="10379"/>
    <cellStyle name="Poznámka 2 6 3 2" xfId="10380"/>
    <cellStyle name="Poznámka 2 6 3 2 2" xfId="10381"/>
    <cellStyle name="Poznámka 2 6 3 2 2 2" xfId="10382"/>
    <cellStyle name="Poznámka 2 6 3 2 2 3" xfId="10383"/>
    <cellStyle name="Poznámka 2 6 3 2 2 4" xfId="10384"/>
    <cellStyle name="Poznámka 2 6 3 2 3" xfId="10385"/>
    <cellStyle name="Poznámka 2 6 3 2 3 2" xfId="10386"/>
    <cellStyle name="Poznámka 2 6 3 2 3 3" xfId="10387"/>
    <cellStyle name="Poznámka 2 6 3 2 3 4" xfId="10388"/>
    <cellStyle name="Poznámka 2 6 3 2 4" xfId="10389"/>
    <cellStyle name="Poznámka 2 6 3 2 5" xfId="10390"/>
    <cellStyle name="Poznámka 2 6 3 2 6" xfId="10391"/>
    <cellStyle name="Poznámka 2 6 3 3" xfId="10392"/>
    <cellStyle name="Poznámka 2 6 3 3 2" xfId="10393"/>
    <cellStyle name="Poznámka 2 6 3 3 2 2" xfId="10394"/>
    <cellStyle name="Poznámka 2 6 3 3 2 3" xfId="10395"/>
    <cellStyle name="Poznámka 2 6 3 3 2 4" xfId="10396"/>
    <cellStyle name="Poznámka 2 6 3 3 3" xfId="10397"/>
    <cellStyle name="Poznámka 2 6 3 3 3 2" xfId="10398"/>
    <cellStyle name="Poznámka 2 6 3 3 3 3" xfId="10399"/>
    <cellStyle name="Poznámka 2 6 3 3 3 4" xfId="10400"/>
    <cellStyle name="Poznámka 2 6 3 3 4" xfId="10401"/>
    <cellStyle name="Poznámka 2 6 3 3 5" xfId="10402"/>
    <cellStyle name="Poznámka 2 6 3 3 6" xfId="10403"/>
    <cellStyle name="Poznámka 2 6 3 4" xfId="10404"/>
    <cellStyle name="Poznámka 2 6 3 4 2" xfId="10405"/>
    <cellStyle name="Poznámka 2 6 3 4 3" xfId="10406"/>
    <cellStyle name="Poznámka 2 6 3 4 4" xfId="10407"/>
    <cellStyle name="Poznámka 2 6 3 5" xfId="10408"/>
    <cellStyle name="Poznámka 2 6 3 5 2" xfId="10409"/>
    <cellStyle name="Poznámka 2 6 3 5 3" xfId="10410"/>
    <cellStyle name="Poznámka 2 6 3 5 4" xfId="10411"/>
    <cellStyle name="Poznámka 2 6 3 6" xfId="10412"/>
    <cellStyle name="Poznámka 2 6 3 7" xfId="10413"/>
    <cellStyle name="Poznámka 2 6 3 8" xfId="10414"/>
    <cellStyle name="Poznámka 2 6 4" xfId="10415"/>
    <cellStyle name="Poznámka 2 6 4 2" xfId="10416"/>
    <cellStyle name="Poznámka 2 6 4 2 2" xfId="10417"/>
    <cellStyle name="Poznámka 2 6 4 2 3" xfId="10418"/>
    <cellStyle name="Poznámka 2 6 4 2 4" xfId="10419"/>
    <cellStyle name="Poznámka 2 6 4 3" xfId="10420"/>
    <cellStyle name="Poznámka 2 6 4 3 2" xfId="10421"/>
    <cellStyle name="Poznámka 2 6 4 3 3" xfId="10422"/>
    <cellStyle name="Poznámka 2 6 4 3 4" xfId="10423"/>
    <cellStyle name="Poznámka 2 6 4 4" xfId="10424"/>
    <cellStyle name="Poznámka 2 6 4 5" xfId="10425"/>
    <cellStyle name="Poznámka 2 6 4 6" xfId="10426"/>
    <cellStyle name="Poznámka 2 6 5" xfId="10427"/>
    <cellStyle name="Poznámka 2 6 5 2" xfId="10428"/>
    <cellStyle name="Poznámka 2 6 5 2 2" xfId="10429"/>
    <cellStyle name="Poznámka 2 6 5 2 3" xfId="10430"/>
    <cellStyle name="Poznámka 2 6 5 2 4" xfId="10431"/>
    <cellStyle name="Poznámka 2 6 5 3" xfId="10432"/>
    <cellStyle name="Poznámka 2 6 5 3 2" xfId="10433"/>
    <cellStyle name="Poznámka 2 6 5 3 3" xfId="10434"/>
    <cellStyle name="Poznámka 2 6 5 3 4" xfId="10435"/>
    <cellStyle name="Poznámka 2 6 5 4" xfId="10436"/>
    <cellStyle name="Poznámka 2 6 5 5" xfId="10437"/>
    <cellStyle name="Poznámka 2 6 5 6" xfId="10438"/>
    <cellStyle name="Poznámka 2 6 6" xfId="10439"/>
    <cellStyle name="Poznámka 2 6 6 2" xfId="10440"/>
    <cellStyle name="Poznámka 2 6 6 3" xfId="10441"/>
    <cellStyle name="Poznámka 2 6 6 4" xfId="10442"/>
    <cellStyle name="Poznámka 2 6 7" xfId="10443"/>
    <cellStyle name="Poznámka 2 6 7 2" xfId="10444"/>
    <cellStyle name="Poznámka 2 6 7 3" xfId="10445"/>
    <cellStyle name="Poznámka 2 6 7 4" xfId="10446"/>
    <cellStyle name="Poznámka 2 6 8" xfId="10447"/>
    <cellStyle name="Poznámka 2 6 9" xfId="10448"/>
    <cellStyle name="Poznámka 2 7" xfId="10449"/>
    <cellStyle name="Poznámka 2 7 10" xfId="10450"/>
    <cellStyle name="Poznámka 2 7 2" xfId="10451"/>
    <cellStyle name="Poznámka 2 7 2 2" xfId="10452"/>
    <cellStyle name="Poznámka 2 7 2 2 2" xfId="10453"/>
    <cellStyle name="Poznámka 2 7 2 2 2 2" xfId="10454"/>
    <cellStyle name="Poznámka 2 7 2 2 2 2 2" xfId="10455"/>
    <cellStyle name="Poznámka 2 7 2 2 2 2 3" xfId="10456"/>
    <cellStyle name="Poznámka 2 7 2 2 2 2 4" xfId="10457"/>
    <cellStyle name="Poznámka 2 7 2 2 2 3" xfId="10458"/>
    <cellStyle name="Poznámka 2 7 2 2 2 3 2" xfId="10459"/>
    <cellStyle name="Poznámka 2 7 2 2 2 3 3" xfId="10460"/>
    <cellStyle name="Poznámka 2 7 2 2 2 3 4" xfId="10461"/>
    <cellStyle name="Poznámka 2 7 2 2 2 4" xfId="10462"/>
    <cellStyle name="Poznámka 2 7 2 2 2 5" xfId="10463"/>
    <cellStyle name="Poznámka 2 7 2 2 2 6" xfId="10464"/>
    <cellStyle name="Poznámka 2 7 2 2 3" xfId="10465"/>
    <cellStyle name="Poznámka 2 7 2 2 3 2" xfId="10466"/>
    <cellStyle name="Poznámka 2 7 2 2 3 2 2" xfId="10467"/>
    <cellStyle name="Poznámka 2 7 2 2 3 2 3" xfId="10468"/>
    <cellStyle name="Poznámka 2 7 2 2 3 2 4" xfId="10469"/>
    <cellStyle name="Poznámka 2 7 2 2 3 3" xfId="10470"/>
    <cellStyle name="Poznámka 2 7 2 2 3 3 2" xfId="10471"/>
    <cellStyle name="Poznámka 2 7 2 2 3 3 3" xfId="10472"/>
    <cellStyle name="Poznámka 2 7 2 2 3 3 4" xfId="10473"/>
    <cellStyle name="Poznámka 2 7 2 2 3 4" xfId="10474"/>
    <cellStyle name="Poznámka 2 7 2 2 3 5" xfId="10475"/>
    <cellStyle name="Poznámka 2 7 2 2 3 6" xfId="10476"/>
    <cellStyle name="Poznámka 2 7 2 2 4" xfId="10477"/>
    <cellStyle name="Poznámka 2 7 2 2 4 2" xfId="10478"/>
    <cellStyle name="Poznámka 2 7 2 2 4 3" xfId="10479"/>
    <cellStyle name="Poznámka 2 7 2 2 4 4" xfId="10480"/>
    <cellStyle name="Poznámka 2 7 2 2 5" xfId="10481"/>
    <cellStyle name="Poznámka 2 7 2 2 5 2" xfId="10482"/>
    <cellStyle name="Poznámka 2 7 2 2 5 3" xfId="10483"/>
    <cellStyle name="Poznámka 2 7 2 2 5 4" xfId="10484"/>
    <cellStyle name="Poznámka 2 7 2 2 6" xfId="10485"/>
    <cellStyle name="Poznámka 2 7 2 2 7" xfId="10486"/>
    <cellStyle name="Poznámka 2 7 2 2 8" xfId="10487"/>
    <cellStyle name="Poznámka 2 7 2 3" xfId="10488"/>
    <cellStyle name="Poznámka 2 7 2 3 2" xfId="10489"/>
    <cellStyle name="Poznámka 2 7 2 3 2 2" xfId="10490"/>
    <cellStyle name="Poznámka 2 7 2 3 2 3" xfId="10491"/>
    <cellStyle name="Poznámka 2 7 2 3 2 4" xfId="10492"/>
    <cellStyle name="Poznámka 2 7 2 3 3" xfId="10493"/>
    <cellStyle name="Poznámka 2 7 2 3 3 2" xfId="10494"/>
    <cellStyle name="Poznámka 2 7 2 3 3 3" xfId="10495"/>
    <cellStyle name="Poznámka 2 7 2 3 3 4" xfId="10496"/>
    <cellStyle name="Poznámka 2 7 2 3 4" xfId="10497"/>
    <cellStyle name="Poznámka 2 7 2 3 5" xfId="10498"/>
    <cellStyle name="Poznámka 2 7 2 3 6" xfId="10499"/>
    <cellStyle name="Poznámka 2 7 2 4" xfId="10500"/>
    <cellStyle name="Poznámka 2 7 2 4 2" xfId="10501"/>
    <cellStyle name="Poznámka 2 7 2 4 2 2" xfId="10502"/>
    <cellStyle name="Poznámka 2 7 2 4 2 3" xfId="10503"/>
    <cellStyle name="Poznámka 2 7 2 4 2 4" xfId="10504"/>
    <cellStyle name="Poznámka 2 7 2 4 3" xfId="10505"/>
    <cellStyle name="Poznámka 2 7 2 4 3 2" xfId="10506"/>
    <cellStyle name="Poznámka 2 7 2 4 3 3" xfId="10507"/>
    <cellStyle name="Poznámka 2 7 2 4 3 4" xfId="10508"/>
    <cellStyle name="Poznámka 2 7 2 4 4" xfId="10509"/>
    <cellStyle name="Poznámka 2 7 2 4 5" xfId="10510"/>
    <cellStyle name="Poznámka 2 7 2 4 6" xfId="10511"/>
    <cellStyle name="Poznámka 2 7 2 5" xfId="10512"/>
    <cellStyle name="Poznámka 2 7 2 5 2" xfId="10513"/>
    <cellStyle name="Poznámka 2 7 2 5 3" xfId="10514"/>
    <cellStyle name="Poznámka 2 7 2 5 4" xfId="10515"/>
    <cellStyle name="Poznámka 2 7 2 6" xfId="10516"/>
    <cellStyle name="Poznámka 2 7 2 6 2" xfId="10517"/>
    <cellStyle name="Poznámka 2 7 2 6 3" xfId="10518"/>
    <cellStyle name="Poznámka 2 7 2 6 4" xfId="10519"/>
    <cellStyle name="Poznámka 2 7 2 7" xfId="10520"/>
    <cellStyle name="Poznámka 2 7 2 8" xfId="10521"/>
    <cellStyle name="Poznámka 2 7 2 9" xfId="10522"/>
    <cellStyle name="Poznámka 2 7 3" xfId="10523"/>
    <cellStyle name="Poznámka 2 7 3 2" xfId="10524"/>
    <cellStyle name="Poznámka 2 7 3 2 2" xfId="10525"/>
    <cellStyle name="Poznámka 2 7 3 2 2 2" xfId="10526"/>
    <cellStyle name="Poznámka 2 7 3 2 2 3" xfId="10527"/>
    <cellStyle name="Poznámka 2 7 3 2 2 4" xfId="10528"/>
    <cellStyle name="Poznámka 2 7 3 2 3" xfId="10529"/>
    <cellStyle name="Poznámka 2 7 3 2 3 2" xfId="10530"/>
    <cellStyle name="Poznámka 2 7 3 2 3 3" xfId="10531"/>
    <cellStyle name="Poznámka 2 7 3 2 3 4" xfId="10532"/>
    <cellStyle name="Poznámka 2 7 3 2 4" xfId="10533"/>
    <cellStyle name="Poznámka 2 7 3 2 5" xfId="10534"/>
    <cellStyle name="Poznámka 2 7 3 2 6" xfId="10535"/>
    <cellStyle name="Poznámka 2 7 3 3" xfId="10536"/>
    <cellStyle name="Poznámka 2 7 3 3 2" xfId="10537"/>
    <cellStyle name="Poznámka 2 7 3 3 2 2" xfId="10538"/>
    <cellStyle name="Poznámka 2 7 3 3 2 3" xfId="10539"/>
    <cellStyle name="Poznámka 2 7 3 3 2 4" xfId="10540"/>
    <cellStyle name="Poznámka 2 7 3 3 3" xfId="10541"/>
    <cellStyle name="Poznámka 2 7 3 3 3 2" xfId="10542"/>
    <cellStyle name="Poznámka 2 7 3 3 3 3" xfId="10543"/>
    <cellStyle name="Poznámka 2 7 3 3 3 4" xfId="10544"/>
    <cellStyle name="Poznámka 2 7 3 3 4" xfId="10545"/>
    <cellStyle name="Poznámka 2 7 3 3 5" xfId="10546"/>
    <cellStyle name="Poznámka 2 7 3 3 6" xfId="10547"/>
    <cellStyle name="Poznámka 2 7 3 4" xfId="10548"/>
    <cellStyle name="Poznámka 2 7 3 4 2" xfId="10549"/>
    <cellStyle name="Poznámka 2 7 3 4 3" xfId="10550"/>
    <cellStyle name="Poznámka 2 7 3 4 4" xfId="10551"/>
    <cellStyle name="Poznámka 2 7 3 5" xfId="10552"/>
    <cellStyle name="Poznámka 2 7 3 5 2" xfId="10553"/>
    <cellStyle name="Poznámka 2 7 3 5 3" xfId="10554"/>
    <cellStyle name="Poznámka 2 7 3 5 4" xfId="10555"/>
    <cellStyle name="Poznámka 2 7 3 6" xfId="10556"/>
    <cellStyle name="Poznámka 2 7 3 7" xfId="10557"/>
    <cellStyle name="Poznámka 2 7 3 8" xfId="10558"/>
    <cellStyle name="Poznámka 2 7 4" xfId="10559"/>
    <cellStyle name="Poznámka 2 7 4 2" xfId="10560"/>
    <cellStyle name="Poznámka 2 7 4 2 2" xfId="10561"/>
    <cellStyle name="Poznámka 2 7 4 2 3" xfId="10562"/>
    <cellStyle name="Poznámka 2 7 4 2 4" xfId="10563"/>
    <cellStyle name="Poznámka 2 7 4 3" xfId="10564"/>
    <cellStyle name="Poznámka 2 7 4 3 2" xfId="10565"/>
    <cellStyle name="Poznámka 2 7 4 3 3" xfId="10566"/>
    <cellStyle name="Poznámka 2 7 4 3 4" xfId="10567"/>
    <cellStyle name="Poznámka 2 7 4 4" xfId="10568"/>
    <cellStyle name="Poznámka 2 7 4 5" xfId="10569"/>
    <cellStyle name="Poznámka 2 7 4 6" xfId="10570"/>
    <cellStyle name="Poznámka 2 7 5" xfId="10571"/>
    <cellStyle name="Poznámka 2 7 5 2" xfId="10572"/>
    <cellStyle name="Poznámka 2 7 5 2 2" xfId="10573"/>
    <cellStyle name="Poznámka 2 7 5 2 3" xfId="10574"/>
    <cellStyle name="Poznámka 2 7 5 2 4" xfId="10575"/>
    <cellStyle name="Poznámka 2 7 5 3" xfId="10576"/>
    <cellStyle name="Poznámka 2 7 5 3 2" xfId="10577"/>
    <cellStyle name="Poznámka 2 7 5 3 3" xfId="10578"/>
    <cellStyle name="Poznámka 2 7 5 3 4" xfId="10579"/>
    <cellStyle name="Poznámka 2 7 5 4" xfId="10580"/>
    <cellStyle name="Poznámka 2 7 5 5" xfId="10581"/>
    <cellStyle name="Poznámka 2 7 5 6" xfId="10582"/>
    <cellStyle name="Poznámka 2 7 6" xfId="10583"/>
    <cellStyle name="Poznámka 2 7 6 2" xfId="10584"/>
    <cellStyle name="Poznámka 2 7 6 3" xfId="10585"/>
    <cellStyle name="Poznámka 2 7 6 4" xfId="10586"/>
    <cellStyle name="Poznámka 2 7 7" xfId="10587"/>
    <cellStyle name="Poznámka 2 7 7 2" xfId="10588"/>
    <cellStyle name="Poznámka 2 7 7 3" xfId="10589"/>
    <cellStyle name="Poznámka 2 7 7 4" xfId="10590"/>
    <cellStyle name="Poznámka 2 7 8" xfId="10591"/>
    <cellStyle name="Poznámka 2 7 9" xfId="10592"/>
    <cellStyle name="Poznámka 2 8" xfId="10593"/>
    <cellStyle name="Poznámka 2 8 10" xfId="10594"/>
    <cellStyle name="Poznámka 2 8 2" xfId="10595"/>
    <cellStyle name="Poznámka 2 8 2 2" xfId="10596"/>
    <cellStyle name="Poznámka 2 8 2 2 2" xfId="10597"/>
    <cellStyle name="Poznámka 2 8 2 2 2 2" xfId="10598"/>
    <cellStyle name="Poznámka 2 8 2 2 2 2 2" xfId="10599"/>
    <cellStyle name="Poznámka 2 8 2 2 2 2 3" xfId="10600"/>
    <cellStyle name="Poznámka 2 8 2 2 2 2 4" xfId="10601"/>
    <cellStyle name="Poznámka 2 8 2 2 2 3" xfId="10602"/>
    <cellStyle name="Poznámka 2 8 2 2 2 3 2" xfId="10603"/>
    <cellStyle name="Poznámka 2 8 2 2 2 3 3" xfId="10604"/>
    <cellStyle name="Poznámka 2 8 2 2 2 3 4" xfId="10605"/>
    <cellStyle name="Poznámka 2 8 2 2 2 4" xfId="10606"/>
    <cellStyle name="Poznámka 2 8 2 2 2 5" xfId="10607"/>
    <cellStyle name="Poznámka 2 8 2 2 2 6" xfId="10608"/>
    <cellStyle name="Poznámka 2 8 2 2 3" xfId="10609"/>
    <cellStyle name="Poznámka 2 8 2 2 3 2" xfId="10610"/>
    <cellStyle name="Poznámka 2 8 2 2 3 2 2" xfId="10611"/>
    <cellStyle name="Poznámka 2 8 2 2 3 2 3" xfId="10612"/>
    <cellStyle name="Poznámka 2 8 2 2 3 2 4" xfId="10613"/>
    <cellStyle name="Poznámka 2 8 2 2 3 3" xfId="10614"/>
    <cellStyle name="Poznámka 2 8 2 2 3 3 2" xfId="10615"/>
    <cellStyle name="Poznámka 2 8 2 2 3 3 3" xfId="10616"/>
    <cellStyle name="Poznámka 2 8 2 2 3 3 4" xfId="10617"/>
    <cellStyle name="Poznámka 2 8 2 2 3 4" xfId="10618"/>
    <cellStyle name="Poznámka 2 8 2 2 3 5" xfId="10619"/>
    <cellStyle name="Poznámka 2 8 2 2 3 6" xfId="10620"/>
    <cellStyle name="Poznámka 2 8 2 2 4" xfId="10621"/>
    <cellStyle name="Poznámka 2 8 2 2 4 2" xfId="10622"/>
    <cellStyle name="Poznámka 2 8 2 2 4 3" xfId="10623"/>
    <cellStyle name="Poznámka 2 8 2 2 4 4" xfId="10624"/>
    <cellStyle name="Poznámka 2 8 2 2 5" xfId="10625"/>
    <cellStyle name="Poznámka 2 8 2 2 5 2" xfId="10626"/>
    <cellStyle name="Poznámka 2 8 2 2 5 3" xfId="10627"/>
    <cellStyle name="Poznámka 2 8 2 2 5 4" xfId="10628"/>
    <cellStyle name="Poznámka 2 8 2 2 6" xfId="10629"/>
    <cellStyle name="Poznámka 2 8 2 2 7" xfId="10630"/>
    <cellStyle name="Poznámka 2 8 2 2 8" xfId="10631"/>
    <cellStyle name="Poznámka 2 8 2 3" xfId="10632"/>
    <cellStyle name="Poznámka 2 8 2 3 2" xfId="10633"/>
    <cellStyle name="Poznámka 2 8 2 3 2 2" xfId="10634"/>
    <cellStyle name="Poznámka 2 8 2 3 2 3" xfId="10635"/>
    <cellStyle name="Poznámka 2 8 2 3 2 4" xfId="10636"/>
    <cellStyle name="Poznámka 2 8 2 3 3" xfId="10637"/>
    <cellStyle name="Poznámka 2 8 2 3 3 2" xfId="10638"/>
    <cellStyle name="Poznámka 2 8 2 3 3 3" xfId="10639"/>
    <cellStyle name="Poznámka 2 8 2 3 3 4" xfId="10640"/>
    <cellStyle name="Poznámka 2 8 2 3 4" xfId="10641"/>
    <cellStyle name="Poznámka 2 8 2 3 5" xfId="10642"/>
    <cellStyle name="Poznámka 2 8 2 3 6" xfId="10643"/>
    <cellStyle name="Poznámka 2 8 2 4" xfId="10644"/>
    <cellStyle name="Poznámka 2 8 2 4 2" xfId="10645"/>
    <cellStyle name="Poznámka 2 8 2 4 2 2" xfId="10646"/>
    <cellStyle name="Poznámka 2 8 2 4 2 3" xfId="10647"/>
    <cellStyle name="Poznámka 2 8 2 4 2 4" xfId="10648"/>
    <cellStyle name="Poznámka 2 8 2 4 3" xfId="10649"/>
    <cellStyle name="Poznámka 2 8 2 4 3 2" xfId="10650"/>
    <cellStyle name="Poznámka 2 8 2 4 3 3" xfId="10651"/>
    <cellStyle name="Poznámka 2 8 2 4 3 4" xfId="10652"/>
    <cellStyle name="Poznámka 2 8 2 4 4" xfId="10653"/>
    <cellStyle name="Poznámka 2 8 2 4 5" xfId="10654"/>
    <cellStyle name="Poznámka 2 8 2 4 6" xfId="10655"/>
    <cellStyle name="Poznámka 2 8 2 5" xfId="10656"/>
    <cellStyle name="Poznámka 2 8 2 5 2" xfId="10657"/>
    <cellStyle name="Poznámka 2 8 2 5 3" xfId="10658"/>
    <cellStyle name="Poznámka 2 8 2 5 4" xfId="10659"/>
    <cellStyle name="Poznámka 2 8 2 6" xfId="10660"/>
    <cellStyle name="Poznámka 2 8 2 6 2" xfId="10661"/>
    <cellStyle name="Poznámka 2 8 2 6 3" xfId="10662"/>
    <cellStyle name="Poznámka 2 8 2 6 4" xfId="10663"/>
    <cellStyle name="Poznámka 2 8 2 7" xfId="10664"/>
    <cellStyle name="Poznámka 2 8 2 8" xfId="10665"/>
    <cellStyle name="Poznámka 2 8 2 9" xfId="10666"/>
    <cellStyle name="Poznámka 2 8 3" xfId="10667"/>
    <cellStyle name="Poznámka 2 8 3 2" xfId="10668"/>
    <cellStyle name="Poznámka 2 8 3 2 2" xfId="10669"/>
    <cellStyle name="Poznámka 2 8 3 2 2 2" xfId="10670"/>
    <cellStyle name="Poznámka 2 8 3 2 2 3" xfId="10671"/>
    <cellStyle name="Poznámka 2 8 3 2 2 4" xfId="10672"/>
    <cellStyle name="Poznámka 2 8 3 2 3" xfId="10673"/>
    <cellStyle name="Poznámka 2 8 3 2 3 2" xfId="10674"/>
    <cellStyle name="Poznámka 2 8 3 2 3 3" xfId="10675"/>
    <cellStyle name="Poznámka 2 8 3 2 3 4" xfId="10676"/>
    <cellStyle name="Poznámka 2 8 3 2 4" xfId="10677"/>
    <cellStyle name="Poznámka 2 8 3 2 5" xfId="10678"/>
    <cellStyle name="Poznámka 2 8 3 2 6" xfId="10679"/>
    <cellStyle name="Poznámka 2 8 3 3" xfId="10680"/>
    <cellStyle name="Poznámka 2 8 3 3 2" xfId="10681"/>
    <cellStyle name="Poznámka 2 8 3 3 2 2" xfId="10682"/>
    <cellStyle name="Poznámka 2 8 3 3 2 3" xfId="10683"/>
    <cellStyle name="Poznámka 2 8 3 3 2 4" xfId="10684"/>
    <cellStyle name="Poznámka 2 8 3 3 3" xfId="10685"/>
    <cellStyle name="Poznámka 2 8 3 3 3 2" xfId="10686"/>
    <cellStyle name="Poznámka 2 8 3 3 3 3" xfId="10687"/>
    <cellStyle name="Poznámka 2 8 3 3 3 4" xfId="10688"/>
    <cellStyle name="Poznámka 2 8 3 3 4" xfId="10689"/>
    <cellStyle name="Poznámka 2 8 3 3 5" xfId="10690"/>
    <cellStyle name="Poznámka 2 8 3 3 6" xfId="10691"/>
    <cellStyle name="Poznámka 2 8 3 4" xfId="10692"/>
    <cellStyle name="Poznámka 2 8 3 4 2" xfId="10693"/>
    <cellStyle name="Poznámka 2 8 3 4 3" xfId="10694"/>
    <cellStyle name="Poznámka 2 8 3 4 4" xfId="10695"/>
    <cellStyle name="Poznámka 2 8 3 5" xfId="10696"/>
    <cellStyle name="Poznámka 2 8 3 5 2" xfId="10697"/>
    <cellStyle name="Poznámka 2 8 3 5 3" xfId="10698"/>
    <cellStyle name="Poznámka 2 8 3 5 4" xfId="10699"/>
    <cellStyle name="Poznámka 2 8 3 6" xfId="10700"/>
    <cellStyle name="Poznámka 2 8 3 7" xfId="10701"/>
    <cellStyle name="Poznámka 2 8 3 8" xfId="10702"/>
    <cellStyle name="Poznámka 2 8 4" xfId="10703"/>
    <cellStyle name="Poznámka 2 8 4 2" xfId="10704"/>
    <cellStyle name="Poznámka 2 8 4 2 2" xfId="10705"/>
    <cellStyle name="Poznámka 2 8 4 2 3" xfId="10706"/>
    <cellStyle name="Poznámka 2 8 4 2 4" xfId="10707"/>
    <cellStyle name="Poznámka 2 8 4 3" xfId="10708"/>
    <cellStyle name="Poznámka 2 8 4 3 2" xfId="10709"/>
    <cellStyle name="Poznámka 2 8 4 3 3" xfId="10710"/>
    <cellStyle name="Poznámka 2 8 4 3 4" xfId="10711"/>
    <cellStyle name="Poznámka 2 8 4 4" xfId="10712"/>
    <cellStyle name="Poznámka 2 8 4 5" xfId="10713"/>
    <cellStyle name="Poznámka 2 8 4 6" xfId="10714"/>
    <cellStyle name="Poznámka 2 8 5" xfId="10715"/>
    <cellStyle name="Poznámka 2 8 5 2" xfId="10716"/>
    <cellStyle name="Poznámka 2 8 5 2 2" xfId="10717"/>
    <cellStyle name="Poznámka 2 8 5 2 3" xfId="10718"/>
    <cellStyle name="Poznámka 2 8 5 2 4" xfId="10719"/>
    <cellStyle name="Poznámka 2 8 5 3" xfId="10720"/>
    <cellStyle name="Poznámka 2 8 5 3 2" xfId="10721"/>
    <cellStyle name="Poznámka 2 8 5 3 3" xfId="10722"/>
    <cellStyle name="Poznámka 2 8 5 3 4" xfId="10723"/>
    <cellStyle name="Poznámka 2 8 5 4" xfId="10724"/>
    <cellStyle name="Poznámka 2 8 5 5" xfId="10725"/>
    <cellStyle name="Poznámka 2 8 5 6" xfId="10726"/>
    <cellStyle name="Poznámka 2 8 6" xfId="10727"/>
    <cellStyle name="Poznámka 2 8 6 2" xfId="10728"/>
    <cellStyle name="Poznámka 2 8 6 3" xfId="10729"/>
    <cellStyle name="Poznámka 2 8 6 4" xfId="10730"/>
    <cellStyle name="Poznámka 2 8 7" xfId="10731"/>
    <cellStyle name="Poznámka 2 8 7 2" xfId="10732"/>
    <cellStyle name="Poznámka 2 8 7 3" xfId="10733"/>
    <cellStyle name="Poznámka 2 8 7 4" xfId="10734"/>
    <cellStyle name="Poznámka 2 8 8" xfId="10735"/>
    <cellStyle name="Poznámka 2 8 9" xfId="10736"/>
    <cellStyle name="Poznámka 2 9" xfId="10737"/>
    <cellStyle name="Poznámka 2 9 2" xfId="10738"/>
    <cellStyle name="Poznámka 2 9 2 2" xfId="10739"/>
    <cellStyle name="Poznámka 2 9 2 2 2" xfId="10740"/>
    <cellStyle name="Poznámka 2 9 2 2 2 2" xfId="10741"/>
    <cellStyle name="Poznámka 2 9 2 2 2 3" xfId="10742"/>
    <cellStyle name="Poznámka 2 9 2 2 2 4" xfId="10743"/>
    <cellStyle name="Poznámka 2 9 2 2 3" xfId="10744"/>
    <cellStyle name="Poznámka 2 9 2 2 3 2" xfId="10745"/>
    <cellStyle name="Poznámka 2 9 2 2 3 3" xfId="10746"/>
    <cellStyle name="Poznámka 2 9 2 2 3 4" xfId="10747"/>
    <cellStyle name="Poznámka 2 9 2 2 4" xfId="10748"/>
    <cellStyle name="Poznámka 2 9 2 2 5" xfId="10749"/>
    <cellStyle name="Poznámka 2 9 2 2 6" xfId="10750"/>
    <cellStyle name="Poznámka 2 9 2 3" xfId="10751"/>
    <cellStyle name="Poznámka 2 9 2 3 2" xfId="10752"/>
    <cellStyle name="Poznámka 2 9 2 3 2 2" xfId="10753"/>
    <cellStyle name="Poznámka 2 9 2 3 2 3" xfId="10754"/>
    <cellStyle name="Poznámka 2 9 2 3 2 4" xfId="10755"/>
    <cellStyle name="Poznámka 2 9 2 3 3" xfId="10756"/>
    <cellStyle name="Poznámka 2 9 2 3 3 2" xfId="10757"/>
    <cellStyle name="Poznámka 2 9 2 3 3 3" xfId="10758"/>
    <cellStyle name="Poznámka 2 9 2 3 3 4" xfId="10759"/>
    <cellStyle name="Poznámka 2 9 2 3 4" xfId="10760"/>
    <cellStyle name="Poznámka 2 9 2 3 5" xfId="10761"/>
    <cellStyle name="Poznámka 2 9 2 3 6" xfId="10762"/>
    <cellStyle name="Poznámka 2 9 2 4" xfId="10763"/>
    <cellStyle name="Poznámka 2 9 2 4 2" xfId="10764"/>
    <cellStyle name="Poznámka 2 9 2 4 3" xfId="10765"/>
    <cellStyle name="Poznámka 2 9 2 4 4" xfId="10766"/>
    <cellStyle name="Poznámka 2 9 2 5" xfId="10767"/>
    <cellStyle name="Poznámka 2 9 2 5 2" xfId="10768"/>
    <cellStyle name="Poznámka 2 9 2 5 3" xfId="10769"/>
    <cellStyle name="Poznámka 2 9 2 5 4" xfId="10770"/>
    <cellStyle name="Poznámka 2 9 2 6" xfId="10771"/>
    <cellStyle name="Poznámka 2 9 2 7" xfId="10772"/>
    <cellStyle name="Poznámka 2 9 2 8" xfId="10773"/>
    <cellStyle name="Poznámka 2 9 3" xfId="10774"/>
    <cellStyle name="Poznámka 2 9 3 2" xfId="10775"/>
    <cellStyle name="Poznámka 2 9 3 2 2" xfId="10776"/>
    <cellStyle name="Poznámka 2 9 3 2 3" xfId="10777"/>
    <cellStyle name="Poznámka 2 9 3 2 4" xfId="10778"/>
    <cellStyle name="Poznámka 2 9 3 3" xfId="10779"/>
    <cellStyle name="Poznámka 2 9 3 3 2" xfId="10780"/>
    <cellStyle name="Poznámka 2 9 3 3 3" xfId="10781"/>
    <cellStyle name="Poznámka 2 9 3 3 4" xfId="10782"/>
    <cellStyle name="Poznámka 2 9 3 4" xfId="10783"/>
    <cellStyle name="Poznámka 2 9 3 5" xfId="10784"/>
    <cellStyle name="Poznámka 2 9 3 6" xfId="10785"/>
    <cellStyle name="Poznámka 2 9 4" xfId="10786"/>
    <cellStyle name="Poznámka 2 9 4 2" xfId="10787"/>
    <cellStyle name="Poznámka 2 9 4 2 2" xfId="10788"/>
    <cellStyle name="Poznámka 2 9 4 2 3" xfId="10789"/>
    <cellStyle name="Poznámka 2 9 4 2 4" xfId="10790"/>
    <cellStyle name="Poznámka 2 9 4 3" xfId="10791"/>
    <cellStyle name="Poznámka 2 9 4 3 2" xfId="10792"/>
    <cellStyle name="Poznámka 2 9 4 3 3" xfId="10793"/>
    <cellStyle name="Poznámka 2 9 4 3 4" xfId="10794"/>
    <cellStyle name="Poznámka 2 9 4 4" xfId="10795"/>
    <cellStyle name="Poznámka 2 9 4 5" xfId="10796"/>
    <cellStyle name="Poznámka 2 9 4 6" xfId="10797"/>
    <cellStyle name="Poznámka 2 9 5" xfId="10798"/>
    <cellStyle name="Poznámka 2 9 5 2" xfId="10799"/>
    <cellStyle name="Poznámka 2 9 5 3" xfId="10800"/>
    <cellStyle name="Poznámka 2 9 5 4" xfId="10801"/>
    <cellStyle name="Poznámka 2 9 6" xfId="10802"/>
    <cellStyle name="Poznámka 2 9 6 2" xfId="10803"/>
    <cellStyle name="Poznámka 2 9 6 3" xfId="10804"/>
    <cellStyle name="Poznámka 2 9 6 4" xfId="10805"/>
    <cellStyle name="Poznámka 2 9 7" xfId="10806"/>
    <cellStyle name="Poznámka 2 9 8" xfId="10807"/>
    <cellStyle name="Poznámka 2 9 9" xfId="10808"/>
    <cellStyle name="Poznámka 2_Xl0000028" xfId="10809"/>
    <cellStyle name="Poznámka 3" xfId="10810"/>
    <cellStyle name="Poznámka 3 10" xfId="10811"/>
    <cellStyle name="Poznámka 3 10 2" xfId="10812"/>
    <cellStyle name="Poznámka 3 10 2 2" xfId="10813"/>
    <cellStyle name="Poznámka 3 10 2 2 2" xfId="10814"/>
    <cellStyle name="Poznámka 3 10 2 2 2 2" xfId="10815"/>
    <cellStyle name="Poznámka 3 10 2 2 2 3" xfId="10816"/>
    <cellStyle name="Poznámka 3 10 2 2 2 4" xfId="10817"/>
    <cellStyle name="Poznámka 3 10 2 2 3" xfId="10818"/>
    <cellStyle name="Poznámka 3 10 2 2 3 2" xfId="10819"/>
    <cellStyle name="Poznámka 3 10 2 2 3 3" xfId="10820"/>
    <cellStyle name="Poznámka 3 10 2 2 3 4" xfId="10821"/>
    <cellStyle name="Poznámka 3 10 2 2 4" xfId="10822"/>
    <cellStyle name="Poznámka 3 10 2 2 5" xfId="10823"/>
    <cellStyle name="Poznámka 3 10 2 2 6" xfId="10824"/>
    <cellStyle name="Poznámka 3 10 2 3" xfId="10825"/>
    <cellStyle name="Poznámka 3 10 2 3 2" xfId="10826"/>
    <cellStyle name="Poznámka 3 10 2 3 2 2" xfId="10827"/>
    <cellStyle name="Poznámka 3 10 2 3 2 3" xfId="10828"/>
    <cellStyle name="Poznámka 3 10 2 3 2 4" xfId="10829"/>
    <cellStyle name="Poznámka 3 10 2 3 3" xfId="10830"/>
    <cellStyle name="Poznámka 3 10 2 3 3 2" xfId="10831"/>
    <cellStyle name="Poznámka 3 10 2 3 3 3" xfId="10832"/>
    <cellStyle name="Poznámka 3 10 2 3 3 4" xfId="10833"/>
    <cellStyle name="Poznámka 3 10 2 3 4" xfId="10834"/>
    <cellStyle name="Poznámka 3 10 2 3 5" xfId="10835"/>
    <cellStyle name="Poznámka 3 10 2 3 6" xfId="10836"/>
    <cellStyle name="Poznámka 3 10 2 4" xfId="10837"/>
    <cellStyle name="Poznámka 3 10 2 4 2" xfId="10838"/>
    <cellStyle name="Poznámka 3 10 2 4 3" xfId="10839"/>
    <cellStyle name="Poznámka 3 10 2 4 4" xfId="10840"/>
    <cellStyle name="Poznámka 3 10 2 5" xfId="10841"/>
    <cellStyle name="Poznámka 3 10 2 5 2" xfId="10842"/>
    <cellStyle name="Poznámka 3 10 2 5 3" xfId="10843"/>
    <cellStyle name="Poznámka 3 10 2 5 4" xfId="10844"/>
    <cellStyle name="Poznámka 3 10 2 6" xfId="10845"/>
    <cellStyle name="Poznámka 3 10 2 7" xfId="10846"/>
    <cellStyle name="Poznámka 3 10 2 8" xfId="10847"/>
    <cellStyle name="Poznámka 3 10 3" xfId="10848"/>
    <cellStyle name="Poznámka 3 10 3 2" xfId="10849"/>
    <cellStyle name="Poznámka 3 10 3 2 2" xfId="10850"/>
    <cellStyle name="Poznámka 3 10 3 2 3" xfId="10851"/>
    <cellStyle name="Poznámka 3 10 3 2 4" xfId="10852"/>
    <cellStyle name="Poznámka 3 10 3 3" xfId="10853"/>
    <cellStyle name="Poznámka 3 10 3 3 2" xfId="10854"/>
    <cellStyle name="Poznámka 3 10 3 3 3" xfId="10855"/>
    <cellStyle name="Poznámka 3 10 3 3 4" xfId="10856"/>
    <cellStyle name="Poznámka 3 10 3 4" xfId="10857"/>
    <cellStyle name="Poznámka 3 10 3 5" xfId="10858"/>
    <cellStyle name="Poznámka 3 10 3 6" xfId="10859"/>
    <cellStyle name="Poznámka 3 10 4" xfId="10860"/>
    <cellStyle name="Poznámka 3 10 4 2" xfId="10861"/>
    <cellStyle name="Poznámka 3 10 4 2 2" xfId="10862"/>
    <cellStyle name="Poznámka 3 10 4 2 3" xfId="10863"/>
    <cellStyle name="Poznámka 3 10 4 2 4" xfId="10864"/>
    <cellStyle name="Poznámka 3 10 4 3" xfId="10865"/>
    <cellStyle name="Poznámka 3 10 4 3 2" xfId="10866"/>
    <cellStyle name="Poznámka 3 10 4 3 3" xfId="10867"/>
    <cellStyle name="Poznámka 3 10 4 3 4" xfId="10868"/>
    <cellStyle name="Poznámka 3 10 4 4" xfId="10869"/>
    <cellStyle name="Poznámka 3 10 4 5" xfId="10870"/>
    <cellStyle name="Poznámka 3 10 4 6" xfId="10871"/>
    <cellStyle name="Poznámka 3 10 5" xfId="10872"/>
    <cellStyle name="Poznámka 3 10 5 2" xfId="10873"/>
    <cellStyle name="Poznámka 3 10 5 3" xfId="10874"/>
    <cellStyle name="Poznámka 3 10 5 4" xfId="10875"/>
    <cellStyle name="Poznámka 3 10 6" xfId="10876"/>
    <cellStyle name="Poznámka 3 10 6 2" xfId="10877"/>
    <cellStyle name="Poznámka 3 10 6 3" xfId="10878"/>
    <cellStyle name="Poznámka 3 10 6 4" xfId="10879"/>
    <cellStyle name="Poznámka 3 10 7" xfId="10880"/>
    <cellStyle name="Poznámka 3 10 8" xfId="10881"/>
    <cellStyle name="Poznámka 3 10 9" xfId="10882"/>
    <cellStyle name="Poznámka 3 11" xfId="10883"/>
    <cellStyle name="Poznámka 3 11 2" xfId="10884"/>
    <cellStyle name="Poznámka 3 11 2 2" xfId="10885"/>
    <cellStyle name="Poznámka 3 11 2 2 2" xfId="10886"/>
    <cellStyle name="Poznámka 3 11 2 2 3" xfId="10887"/>
    <cellStyle name="Poznámka 3 11 2 2 4" xfId="10888"/>
    <cellStyle name="Poznámka 3 11 2 3" xfId="10889"/>
    <cellStyle name="Poznámka 3 11 2 3 2" xfId="10890"/>
    <cellStyle name="Poznámka 3 11 2 3 3" xfId="10891"/>
    <cellStyle name="Poznámka 3 11 2 3 4" xfId="10892"/>
    <cellStyle name="Poznámka 3 11 2 4" xfId="10893"/>
    <cellStyle name="Poznámka 3 11 2 5" xfId="10894"/>
    <cellStyle name="Poznámka 3 11 2 6" xfId="10895"/>
    <cellStyle name="Poznámka 3 11 3" xfId="10896"/>
    <cellStyle name="Poznámka 3 11 3 2" xfId="10897"/>
    <cellStyle name="Poznámka 3 11 3 2 2" xfId="10898"/>
    <cellStyle name="Poznámka 3 11 3 2 3" xfId="10899"/>
    <cellStyle name="Poznámka 3 11 3 2 4" xfId="10900"/>
    <cellStyle name="Poznámka 3 11 3 3" xfId="10901"/>
    <cellStyle name="Poznámka 3 11 3 3 2" xfId="10902"/>
    <cellStyle name="Poznámka 3 11 3 3 3" xfId="10903"/>
    <cellStyle name="Poznámka 3 11 3 3 4" xfId="10904"/>
    <cellStyle name="Poznámka 3 11 3 4" xfId="10905"/>
    <cellStyle name="Poznámka 3 11 3 5" xfId="10906"/>
    <cellStyle name="Poznámka 3 11 3 6" xfId="10907"/>
    <cellStyle name="Poznámka 3 11 4" xfId="10908"/>
    <cellStyle name="Poznámka 3 11 4 2" xfId="10909"/>
    <cellStyle name="Poznámka 3 11 4 3" xfId="10910"/>
    <cellStyle name="Poznámka 3 11 4 4" xfId="10911"/>
    <cellStyle name="Poznámka 3 11 5" xfId="10912"/>
    <cellStyle name="Poznámka 3 11 5 2" xfId="10913"/>
    <cellStyle name="Poznámka 3 11 5 3" xfId="10914"/>
    <cellStyle name="Poznámka 3 11 5 4" xfId="10915"/>
    <cellStyle name="Poznámka 3 11 6" xfId="10916"/>
    <cellStyle name="Poznámka 3 11 7" xfId="10917"/>
    <cellStyle name="Poznámka 3 11 8" xfId="10918"/>
    <cellStyle name="Poznámka 3 12" xfId="10919"/>
    <cellStyle name="Poznámka 3 12 2" xfId="10920"/>
    <cellStyle name="Poznámka 3 12 2 2" xfId="10921"/>
    <cellStyle name="Poznámka 3 12 2 3" xfId="10922"/>
    <cellStyle name="Poznámka 3 12 2 4" xfId="10923"/>
    <cellStyle name="Poznámka 3 12 3" xfId="10924"/>
    <cellStyle name="Poznámka 3 12 3 2" xfId="10925"/>
    <cellStyle name="Poznámka 3 12 3 3" xfId="10926"/>
    <cellStyle name="Poznámka 3 12 3 4" xfId="10927"/>
    <cellStyle name="Poznámka 3 12 4" xfId="10928"/>
    <cellStyle name="Poznámka 3 12 5" xfId="10929"/>
    <cellStyle name="Poznámka 3 12 6" xfId="10930"/>
    <cellStyle name="Poznámka 3 13" xfId="10931"/>
    <cellStyle name="Poznámka 3 13 2" xfId="10932"/>
    <cellStyle name="Poznámka 3 13 2 2" xfId="10933"/>
    <cellStyle name="Poznámka 3 13 2 3" xfId="10934"/>
    <cellStyle name="Poznámka 3 13 2 4" xfId="10935"/>
    <cellStyle name="Poznámka 3 13 3" xfId="10936"/>
    <cellStyle name="Poznámka 3 13 3 2" xfId="10937"/>
    <cellStyle name="Poznámka 3 13 3 3" xfId="10938"/>
    <cellStyle name="Poznámka 3 13 3 4" xfId="10939"/>
    <cellStyle name="Poznámka 3 13 4" xfId="10940"/>
    <cellStyle name="Poznámka 3 13 5" xfId="10941"/>
    <cellStyle name="Poznámka 3 13 6" xfId="10942"/>
    <cellStyle name="Poznámka 3 14" xfId="10943"/>
    <cellStyle name="Poznámka 3 14 2" xfId="10944"/>
    <cellStyle name="Poznámka 3 14 3" xfId="10945"/>
    <cellStyle name="Poznámka 3 14 4" xfId="10946"/>
    <cellStyle name="Poznámka 3 15" xfId="10947"/>
    <cellStyle name="Poznámka 3 15 2" xfId="10948"/>
    <cellStyle name="Poznámka 3 15 3" xfId="10949"/>
    <cellStyle name="Poznámka 3 15 4" xfId="10950"/>
    <cellStyle name="Poznámka 3 16" xfId="10951"/>
    <cellStyle name="Poznámka 3 17" xfId="10952"/>
    <cellStyle name="Poznámka 3 18" xfId="10953"/>
    <cellStyle name="Poznámka 3 2" xfId="10954"/>
    <cellStyle name="Poznámka 3 2 10" xfId="10955"/>
    <cellStyle name="Poznámka 3 2 10 2" xfId="10956"/>
    <cellStyle name="Poznámka 3 2 10 2 2" xfId="10957"/>
    <cellStyle name="Poznámka 3 2 10 2 2 2" xfId="10958"/>
    <cellStyle name="Poznámka 3 2 10 2 2 3" xfId="10959"/>
    <cellStyle name="Poznámka 3 2 10 2 2 4" xfId="10960"/>
    <cellStyle name="Poznámka 3 2 10 2 3" xfId="10961"/>
    <cellStyle name="Poznámka 3 2 10 2 3 2" xfId="10962"/>
    <cellStyle name="Poznámka 3 2 10 2 3 3" xfId="10963"/>
    <cellStyle name="Poznámka 3 2 10 2 3 4" xfId="10964"/>
    <cellStyle name="Poznámka 3 2 10 2 4" xfId="10965"/>
    <cellStyle name="Poznámka 3 2 10 2 5" xfId="10966"/>
    <cellStyle name="Poznámka 3 2 10 2 6" xfId="10967"/>
    <cellStyle name="Poznámka 3 2 10 3" xfId="10968"/>
    <cellStyle name="Poznámka 3 2 10 3 2" xfId="10969"/>
    <cellStyle name="Poznámka 3 2 10 3 2 2" xfId="10970"/>
    <cellStyle name="Poznámka 3 2 10 3 2 3" xfId="10971"/>
    <cellStyle name="Poznámka 3 2 10 3 2 4" xfId="10972"/>
    <cellStyle name="Poznámka 3 2 10 3 3" xfId="10973"/>
    <cellStyle name="Poznámka 3 2 10 3 3 2" xfId="10974"/>
    <cellStyle name="Poznámka 3 2 10 3 3 3" xfId="10975"/>
    <cellStyle name="Poznámka 3 2 10 3 3 4" xfId="10976"/>
    <cellStyle name="Poznámka 3 2 10 3 4" xfId="10977"/>
    <cellStyle name="Poznámka 3 2 10 3 5" xfId="10978"/>
    <cellStyle name="Poznámka 3 2 10 3 6" xfId="10979"/>
    <cellStyle name="Poznámka 3 2 10 4" xfId="10980"/>
    <cellStyle name="Poznámka 3 2 10 4 2" xfId="10981"/>
    <cellStyle name="Poznámka 3 2 10 4 3" xfId="10982"/>
    <cellStyle name="Poznámka 3 2 10 4 4" xfId="10983"/>
    <cellStyle name="Poznámka 3 2 10 5" xfId="10984"/>
    <cellStyle name="Poznámka 3 2 10 5 2" xfId="10985"/>
    <cellStyle name="Poznámka 3 2 10 5 3" xfId="10986"/>
    <cellStyle name="Poznámka 3 2 10 5 4" xfId="10987"/>
    <cellStyle name="Poznámka 3 2 10 6" xfId="10988"/>
    <cellStyle name="Poznámka 3 2 10 7" xfId="10989"/>
    <cellStyle name="Poznámka 3 2 10 8" xfId="10990"/>
    <cellStyle name="Poznámka 3 2 11" xfId="10991"/>
    <cellStyle name="Poznámka 3 2 11 2" xfId="10992"/>
    <cellStyle name="Poznámka 3 2 11 2 2" xfId="10993"/>
    <cellStyle name="Poznámka 3 2 11 2 3" xfId="10994"/>
    <cellStyle name="Poznámka 3 2 11 2 4" xfId="10995"/>
    <cellStyle name="Poznámka 3 2 11 3" xfId="10996"/>
    <cellStyle name="Poznámka 3 2 11 3 2" xfId="10997"/>
    <cellStyle name="Poznámka 3 2 11 3 3" xfId="10998"/>
    <cellStyle name="Poznámka 3 2 11 3 4" xfId="10999"/>
    <cellStyle name="Poznámka 3 2 11 4" xfId="11000"/>
    <cellStyle name="Poznámka 3 2 11 5" xfId="11001"/>
    <cellStyle name="Poznámka 3 2 11 6" xfId="11002"/>
    <cellStyle name="Poznámka 3 2 12" xfId="11003"/>
    <cellStyle name="Poznámka 3 2 12 2" xfId="11004"/>
    <cellStyle name="Poznámka 3 2 12 2 2" xfId="11005"/>
    <cellStyle name="Poznámka 3 2 12 2 3" xfId="11006"/>
    <cellStyle name="Poznámka 3 2 12 2 4" xfId="11007"/>
    <cellStyle name="Poznámka 3 2 12 3" xfId="11008"/>
    <cellStyle name="Poznámka 3 2 12 3 2" xfId="11009"/>
    <cellStyle name="Poznámka 3 2 12 3 3" xfId="11010"/>
    <cellStyle name="Poznámka 3 2 12 3 4" xfId="11011"/>
    <cellStyle name="Poznámka 3 2 12 4" xfId="11012"/>
    <cellStyle name="Poznámka 3 2 12 5" xfId="11013"/>
    <cellStyle name="Poznámka 3 2 12 6" xfId="11014"/>
    <cellStyle name="Poznámka 3 2 13" xfId="11015"/>
    <cellStyle name="Poznámka 3 2 13 2" xfId="11016"/>
    <cellStyle name="Poznámka 3 2 13 3" xfId="11017"/>
    <cellStyle name="Poznámka 3 2 13 4" xfId="11018"/>
    <cellStyle name="Poznámka 3 2 14" xfId="11019"/>
    <cellStyle name="Poznámka 3 2 14 2" xfId="11020"/>
    <cellStyle name="Poznámka 3 2 14 3" xfId="11021"/>
    <cellStyle name="Poznámka 3 2 14 4" xfId="11022"/>
    <cellStyle name="Poznámka 3 2 15" xfId="11023"/>
    <cellStyle name="Poznámka 3 2 16" xfId="11024"/>
    <cellStyle name="Poznámka 3 2 17" xfId="11025"/>
    <cellStyle name="Poznámka 3 2 2" xfId="11026"/>
    <cellStyle name="Poznámka 3 2 2 10" xfId="11027"/>
    <cellStyle name="Poznámka 3 2 2 10 2" xfId="11028"/>
    <cellStyle name="Poznámka 3 2 2 10 2 2" xfId="11029"/>
    <cellStyle name="Poznámka 3 2 2 10 2 3" xfId="11030"/>
    <cellStyle name="Poznámka 3 2 2 10 2 4" xfId="11031"/>
    <cellStyle name="Poznámka 3 2 2 10 3" xfId="11032"/>
    <cellStyle name="Poznámka 3 2 2 10 3 2" xfId="11033"/>
    <cellStyle name="Poznámka 3 2 2 10 3 3" xfId="11034"/>
    <cellStyle name="Poznámka 3 2 2 10 3 4" xfId="11035"/>
    <cellStyle name="Poznámka 3 2 2 10 4" xfId="11036"/>
    <cellStyle name="Poznámka 3 2 2 10 5" xfId="11037"/>
    <cellStyle name="Poznámka 3 2 2 10 6" xfId="11038"/>
    <cellStyle name="Poznámka 3 2 2 11" xfId="11039"/>
    <cellStyle name="Poznámka 3 2 2 11 2" xfId="11040"/>
    <cellStyle name="Poznámka 3 2 2 11 2 2" xfId="11041"/>
    <cellStyle name="Poznámka 3 2 2 11 2 3" xfId="11042"/>
    <cellStyle name="Poznámka 3 2 2 11 2 4" xfId="11043"/>
    <cellStyle name="Poznámka 3 2 2 11 3" xfId="11044"/>
    <cellStyle name="Poznámka 3 2 2 11 3 2" xfId="11045"/>
    <cellStyle name="Poznámka 3 2 2 11 3 3" xfId="11046"/>
    <cellStyle name="Poznámka 3 2 2 11 3 4" xfId="11047"/>
    <cellStyle name="Poznámka 3 2 2 11 4" xfId="11048"/>
    <cellStyle name="Poznámka 3 2 2 11 5" xfId="11049"/>
    <cellStyle name="Poznámka 3 2 2 11 6" xfId="11050"/>
    <cellStyle name="Poznámka 3 2 2 12" xfId="11051"/>
    <cellStyle name="Poznámka 3 2 2 12 2" xfId="11052"/>
    <cellStyle name="Poznámka 3 2 2 12 3" xfId="11053"/>
    <cellStyle name="Poznámka 3 2 2 12 4" xfId="11054"/>
    <cellStyle name="Poznámka 3 2 2 13" xfId="11055"/>
    <cellStyle name="Poznámka 3 2 2 13 2" xfId="11056"/>
    <cellStyle name="Poznámka 3 2 2 13 3" xfId="11057"/>
    <cellStyle name="Poznámka 3 2 2 13 4" xfId="11058"/>
    <cellStyle name="Poznámka 3 2 2 14" xfId="11059"/>
    <cellStyle name="Poznámka 3 2 2 15" xfId="11060"/>
    <cellStyle name="Poznámka 3 2 2 16" xfId="11061"/>
    <cellStyle name="Poznámka 3 2 2 2" xfId="11062"/>
    <cellStyle name="Poznámka 3 2 2 2 10" xfId="11063"/>
    <cellStyle name="Poznámka 3 2 2 2 2" xfId="11064"/>
    <cellStyle name="Poznámka 3 2 2 2 2 2" xfId="11065"/>
    <cellStyle name="Poznámka 3 2 2 2 2 2 2" xfId="11066"/>
    <cellStyle name="Poznámka 3 2 2 2 2 2 2 2" xfId="11067"/>
    <cellStyle name="Poznámka 3 2 2 2 2 2 2 2 2" xfId="11068"/>
    <cellStyle name="Poznámka 3 2 2 2 2 2 2 2 3" xfId="11069"/>
    <cellStyle name="Poznámka 3 2 2 2 2 2 2 2 4" xfId="11070"/>
    <cellStyle name="Poznámka 3 2 2 2 2 2 2 3" xfId="11071"/>
    <cellStyle name="Poznámka 3 2 2 2 2 2 2 3 2" xfId="11072"/>
    <cellStyle name="Poznámka 3 2 2 2 2 2 2 3 3" xfId="11073"/>
    <cellStyle name="Poznámka 3 2 2 2 2 2 2 3 4" xfId="11074"/>
    <cellStyle name="Poznámka 3 2 2 2 2 2 2 4" xfId="11075"/>
    <cellStyle name="Poznámka 3 2 2 2 2 2 2 5" xfId="11076"/>
    <cellStyle name="Poznámka 3 2 2 2 2 2 2 6" xfId="11077"/>
    <cellStyle name="Poznámka 3 2 2 2 2 2 3" xfId="11078"/>
    <cellStyle name="Poznámka 3 2 2 2 2 2 3 2" xfId="11079"/>
    <cellStyle name="Poznámka 3 2 2 2 2 2 3 2 2" xfId="11080"/>
    <cellStyle name="Poznámka 3 2 2 2 2 2 3 2 3" xfId="11081"/>
    <cellStyle name="Poznámka 3 2 2 2 2 2 3 2 4" xfId="11082"/>
    <cellStyle name="Poznámka 3 2 2 2 2 2 3 3" xfId="11083"/>
    <cellStyle name="Poznámka 3 2 2 2 2 2 3 3 2" xfId="11084"/>
    <cellStyle name="Poznámka 3 2 2 2 2 2 3 3 3" xfId="11085"/>
    <cellStyle name="Poznámka 3 2 2 2 2 2 3 3 4" xfId="11086"/>
    <cellStyle name="Poznámka 3 2 2 2 2 2 3 4" xfId="11087"/>
    <cellStyle name="Poznámka 3 2 2 2 2 2 3 5" xfId="11088"/>
    <cellStyle name="Poznámka 3 2 2 2 2 2 3 6" xfId="11089"/>
    <cellStyle name="Poznámka 3 2 2 2 2 2 4" xfId="11090"/>
    <cellStyle name="Poznámka 3 2 2 2 2 2 4 2" xfId="11091"/>
    <cellStyle name="Poznámka 3 2 2 2 2 2 4 3" xfId="11092"/>
    <cellStyle name="Poznámka 3 2 2 2 2 2 4 4" xfId="11093"/>
    <cellStyle name="Poznámka 3 2 2 2 2 2 5" xfId="11094"/>
    <cellStyle name="Poznámka 3 2 2 2 2 2 5 2" xfId="11095"/>
    <cellStyle name="Poznámka 3 2 2 2 2 2 5 3" xfId="11096"/>
    <cellStyle name="Poznámka 3 2 2 2 2 2 5 4" xfId="11097"/>
    <cellStyle name="Poznámka 3 2 2 2 2 2 6" xfId="11098"/>
    <cellStyle name="Poznámka 3 2 2 2 2 2 7" xfId="11099"/>
    <cellStyle name="Poznámka 3 2 2 2 2 2 8" xfId="11100"/>
    <cellStyle name="Poznámka 3 2 2 2 2 3" xfId="11101"/>
    <cellStyle name="Poznámka 3 2 2 2 2 3 2" xfId="11102"/>
    <cellStyle name="Poznámka 3 2 2 2 2 3 2 2" xfId="11103"/>
    <cellStyle name="Poznámka 3 2 2 2 2 3 2 3" xfId="11104"/>
    <cellStyle name="Poznámka 3 2 2 2 2 3 2 4" xfId="11105"/>
    <cellStyle name="Poznámka 3 2 2 2 2 3 3" xfId="11106"/>
    <cellStyle name="Poznámka 3 2 2 2 2 3 3 2" xfId="11107"/>
    <cellStyle name="Poznámka 3 2 2 2 2 3 3 3" xfId="11108"/>
    <cellStyle name="Poznámka 3 2 2 2 2 3 3 4" xfId="11109"/>
    <cellStyle name="Poznámka 3 2 2 2 2 3 4" xfId="11110"/>
    <cellStyle name="Poznámka 3 2 2 2 2 3 5" xfId="11111"/>
    <cellStyle name="Poznámka 3 2 2 2 2 3 6" xfId="11112"/>
    <cellStyle name="Poznámka 3 2 2 2 2 4" xfId="11113"/>
    <cellStyle name="Poznámka 3 2 2 2 2 4 2" xfId="11114"/>
    <cellStyle name="Poznámka 3 2 2 2 2 4 2 2" xfId="11115"/>
    <cellStyle name="Poznámka 3 2 2 2 2 4 2 3" xfId="11116"/>
    <cellStyle name="Poznámka 3 2 2 2 2 4 2 4" xfId="11117"/>
    <cellStyle name="Poznámka 3 2 2 2 2 4 3" xfId="11118"/>
    <cellStyle name="Poznámka 3 2 2 2 2 4 3 2" xfId="11119"/>
    <cellStyle name="Poznámka 3 2 2 2 2 4 3 3" xfId="11120"/>
    <cellStyle name="Poznámka 3 2 2 2 2 4 3 4" xfId="11121"/>
    <cellStyle name="Poznámka 3 2 2 2 2 4 4" xfId="11122"/>
    <cellStyle name="Poznámka 3 2 2 2 2 4 5" xfId="11123"/>
    <cellStyle name="Poznámka 3 2 2 2 2 4 6" xfId="11124"/>
    <cellStyle name="Poznámka 3 2 2 2 2 5" xfId="11125"/>
    <cellStyle name="Poznámka 3 2 2 2 2 5 2" xfId="11126"/>
    <cellStyle name="Poznámka 3 2 2 2 2 5 3" xfId="11127"/>
    <cellStyle name="Poznámka 3 2 2 2 2 5 4" xfId="11128"/>
    <cellStyle name="Poznámka 3 2 2 2 2 6" xfId="11129"/>
    <cellStyle name="Poznámka 3 2 2 2 2 6 2" xfId="11130"/>
    <cellStyle name="Poznámka 3 2 2 2 2 6 3" xfId="11131"/>
    <cellStyle name="Poznámka 3 2 2 2 2 6 4" xfId="11132"/>
    <cellStyle name="Poznámka 3 2 2 2 2 7" xfId="11133"/>
    <cellStyle name="Poznámka 3 2 2 2 2 8" xfId="11134"/>
    <cellStyle name="Poznámka 3 2 2 2 2 9" xfId="11135"/>
    <cellStyle name="Poznámka 3 2 2 2 3" xfId="11136"/>
    <cellStyle name="Poznámka 3 2 2 2 3 2" xfId="11137"/>
    <cellStyle name="Poznámka 3 2 2 2 3 2 2" xfId="11138"/>
    <cellStyle name="Poznámka 3 2 2 2 3 2 2 2" xfId="11139"/>
    <cellStyle name="Poznámka 3 2 2 2 3 2 2 3" xfId="11140"/>
    <cellStyle name="Poznámka 3 2 2 2 3 2 2 4" xfId="11141"/>
    <cellStyle name="Poznámka 3 2 2 2 3 2 3" xfId="11142"/>
    <cellStyle name="Poznámka 3 2 2 2 3 2 3 2" xfId="11143"/>
    <cellStyle name="Poznámka 3 2 2 2 3 2 3 3" xfId="11144"/>
    <cellStyle name="Poznámka 3 2 2 2 3 2 3 4" xfId="11145"/>
    <cellStyle name="Poznámka 3 2 2 2 3 2 4" xfId="11146"/>
    <cellStyle name="Poznámka 3 2 2 2 3 2 5" xfId="11147"/>
    <cellStyle name="Poznámka 3 2 2 2 3 2 6" xfId="11148"/>
    <cellStyle name="Poznámka 3 2 2 2 3 3" xfId="11149"/>
    <cellStyle name="Poznámka 3 2 2 2 3 3 2" xfId="11150"/>
    <cellStyle name="Poznámka 3 2 2 2 3 3 2 2" xfId="11151"/>
    <cellStyle name="Poznámka 3 2 2 2 3 3 2 3" xfId="11152"/>
    <cellStyle name="Poznámka 3 2 2 2 3 3 2 4" xfId="11153"/>
    <cellStyle name="Poznámka 3 2 2 2 3 3 3" xfId="11154"/>
    <cellStyle name="Poznámka 3 2 2 2 3 3 3 2" xfId="11155"/>
    <cellStyle name="Poznámka 3 2 2 2 3 3 3 3" xfId="11156"/>
    <cellStyle name="Poznámka 3 2 2 2 3 3 3 4" xfId="11157"/>
    <cellStyle name="Poznámka 3 2 2 2 3 3 4" xfId="11158"/>
    <cellStyle name="Poznámka 3 2 2 2 3 3 5" xfId="11159"/>
    <cellStyle name="Poznámka 3 2 2 2 3 3 6" xfId="11160"/>
    <cellStyle name="Poznámka 3 2 2 2 3 4" xfId="11161"/>
    <cellStyle name="Poznámka 3 2 2 2 3 4 2" xfId="11162"/>
    <cellStyle name="Poznámka 3 2 2 2 3 4 3" xfId="11163"/>
    <cellStyle name="Poznámka 3 2 2 2 3 4 4" xfId="11164"/>
    <cellStyle name="Poznámka 3 2 2 2 3 5" xfId="11165"/>
    <cellStyle name="Poznámka 3 2 2 2 3 5 2" xfId="11166"/>
    <cellStyle name="Poznámka 3 2 2 2 3 5 3" xfId="11167"/>
    <cellStyle name="Poznámka 3 2 2 2 3 5 4" xfId="11168"/>
    <cellStyle name="Poznámka 3 2 2 2 3 6" xfId="11169"/>
    <cellStyle name="Poznámka 3 2 2 2 3 7" xfId="11170"/>
    <cellStyle name="Poznámka 3 2 2 2 3 8" xfId="11171"/>
    <cellStyle name="Poznámka 3 2 2 2 4" xfId="11172"/>
    <cellStyle name="Poznámka 3 2 2 2 4 2" xfId="11173"/>
    <cellStyle name="Poznámka 3 2 2 2 4 2 2" xfId="11174"/>
    <cellStyle name="Poznámka 3 2 2 2 4 2 3" xfId="11175"/>
    <cellStyle name="Poznámka 3 2 2 2 4 2 4" xfId="11176"/>
    <cellStyle name="Poznámka 3 2 2 2 4 3" xfId="11177"/>
    <cellStyle name="Poznámka 3 2 2 2 4 3 2" xfId="11178"/>
    <cellStyle name="Poznámka 3 2 2 2 4 3 3" xfId="11179"/>
    <cellStyle name="Poznámka 3 2 2 2 4 3 4" xfId="11180"/>
    <cellStyle name="Poznámka 3 2 2 2 4 4" xfId="11181"/>
    <cellStyle name="Poznámka 3 2 2 2 4 5" xfId="11182"/>
    <cellStyle name="Poznámka 3 2 2 2 4 6" xfId="11183"/>
    <cellStyle name="Poznámka 3 2 2 2 5" xfId="11184"/>
    <cellStyle name="Poznámka 3 2 2 2 5 2" xfId="11185"/>
    <cellStyle name="Poznámka 3 2 2 2 5 2 2" xfId="11186"/>
    <cellStyle name="Poznámka 3 2 2 2 5 2 3" xfId="11187"/>
    <cellStyle name="Poznámka 3 2 2 2 5 2 4" xfId="11188"/>
    <cellStyle name="Poznámka 3 2 2 2 5 3" xfId="11189"/>
    <cellStyle name="Poznámka 3 2 2 2 5 3 2" xfId="11190"/>
    <cellStyle name="Poznámka 3 2 2 2 5 3 3" xfId="11191"/>
    <cellStyle name="Poznámka 3 2 2 2 5 3 4" xfId="11192"/>
    <cellStyle name="Poznámka 3 2 2 2 5 4" xfId="11193"/>
    <cellStyle name="Poznámka 3 2 2 2 5 5" xfId="11194"/>
    <cellStyle name="Poznámka 3 2 2 2 5 6" xfId="11195"/>
    <cellStyle name="Poznámka 3 2 2 2 6" xfId="11196"/>
    <cellStyle name="Poznámka 3 2 2 2 6 2" xfId="11197"/>
    <cellStyle name="Poznámka 3 2 2 2 6 3" xfId="11198"/>
    <cellStyle name="Poznámka 3 2 2 2 6 4" xfId="11199"/>
    <cellStyle name="Poznámka 3 2 2 2 7" xfId="11200"/>
    <cellStyle name="Poznámka 3 2 2 2 7 2" xfId="11201"/>
    <cellStyle name="Poznámka 3 2 2 2 7 3" xfId="11202"/>
    <cellStyle name="Poznámka 3 2 2 2 7 4" xfId="11203"/>
    <cellStyle name="Poznámka 3 2 2 2 8" xfId="11204"/>
    <cellStyle name="Poznámka 3 2 2 2 9" xfId="11205"/>
    <cellStyle name="Poznámka 3 2 2 3" xfId="11206"/>
    <cellStyle name="Poznámka 3 2 2 3 10" xfId="11207"/>
    <cellStyle name="Poznámka 3 2 2 3 2" xfId="11208"/>
    <cellStyle name="Poznámka 3 2 2 3 2 2" xfId="11209"/>
    <cellStyle name="Poznámka 3 2 2 3 2 2 2" xfId="11210"/>
    <cellStyle name="Poznámka 3 2 2 3 2 2 2 2" xfId="11211"/>
    <cellStyle name="Poznámka 3 2 2 3 2 2 2 2 2" xfId="11212"/>
    <cellStyle name="Poznámka 3 2 2 3 2 2 2 2 3" xfId="11213"/>
    <cellStyle name="Poznámka 3 2 2 3 2 2 2 2 4" xfId="11214"/>
    <cellStyle name="Poznámka 3 2 2 3 2 2 2 3" xfId="11215"/>
    <cellStyle name="Poznámka 3 2 2 3 2 2 2 3 2" xfId="11216"/>
    <cellStyle name="Poznámka 3 2 2 3 2 2 2 3 3" xfId="11217"/>
    <cellStyle name="Poznámka 3 2 2 3 2 2 2 3 4" xfId="11218"/>
    <cellStyle name="Poznámka 3 2 2 3 2 2 2 4" xfId="11219"/>
    <cellStyle name="Poznámka 3 2 2 3 2 2 2 5" xfId="11220"/>
    <cellStyle name="Poznámka 3 2 2 3 2 2 2 6" xfId="11221"/>
    <cellStyle name="Poznámka 3 2 2 3 2 2 3" xfId="11222"/>
    <cellStyle name="Poznámka 3 2 2 3 2 2 3 2" xfId="11223"/>
    <cellStyle name="Poznámka 3 2 2 3 2 2 3 2 2" xfId="11224"/>
    <cellStyle name="Poznámka 3 2 2 3 2 2 3 2 3" xfId="11225"/>
    <cellStyle name="Poznámka 3 2 2 3 2 2 3 2 4" xfId="11226"/>
    <cellStyle name="Poznámka 3 2 2 3 2 2 3 3" xfId="11227"/>
    <cellStyle name="Poznámka 3 2 2 3 2 2 3 3 2" xfId="11228"/>
    <cellStyle name="Poznámka 3 2 2 3 2 2 3 3 3" xfId="11229"/>
    <cellStyle name="Poznámka 3 2 2 3 2 2 3 3 4" xfId="11230"/>
    <cellStyle name="Poznámka 3 2 2 3 2 2 3 4" xfId="11231"/>
    <cellStyle name="Poznámka 3 2 2 3 2 2 3 5" xfId="11232"/>
    <cellStyle name="Poznámka 3 2 2 3 2 2 3 6" xfId="11233"/>
    <cellStyle name="Poznámka 3 2 2 3 2 2 4" xfId="11234"/>
    <cellStyle name="Poznámka 3 2 2 3 2 2 4 2" xfId="11235"/>
    <cellStyle name="Poznámka 3 2 2 3 2 2 4 3" xfId="11236"/>
    <cellStyle name="Poznámka 3 2 2 3 2 2 4 4" xfId="11237"/>
    <cellStyle name="Poznámka 3 2 2 3 2 2 5" xfId="11238"/>
    <cellStyle name="Poznámka 3 2 2 3 2 2 5 2" xfId="11239"/>
    <cellStyle name="Poznámka 3 2 2 3 2 2 5 3" xfId="11240"/>
    <cellStyle name="Poznámka 3 2 2 3 2 2 5 4" xfId="11241"/>
    <cellStyle name="Poznámka 3 2 2 3 2 2 6" xfId="11242"/>
    <cellStyle name="Poznámka 3 2 2 3 2 2 7" xfId="11243"/>
    <cellStyle name="Poznámka 3 2 2 3 2 2 8" xfId="11244"/>
    <cellStyle name="Poznámka 3 2 2 3 2 3" xfId="11245"/>
    <cellStyle name="Poznámka 3 2 2 3 2 3 2" xfId="11246"/>
    <cellStyle name="Poznámka 3 2 2 3 2 3 2 2" xfId="11247"/>
    <cellStyle name="Poznámka 3 2 2 3 2 3 2 3" xfId="11248"/>
    <cellStyle name="Poznámka 3 2 2 3 2 3 2 4" xfId="11249"/>
    <cellStyle name="Poznámka 3 2 2 3 2 3 3" xfId="11250"/>
    <cellStyle name="Poznámka 3 2 2 3 2 3 3 2" xfId="11251"/>
    <cellStyle name="Poznámka 3 2 2 3 2 3 3 3" xfId="11252"/>
    <cellStyle name="Poznámka 3 2 2 3 2 3 3 4" xfId="11253"/>
    <cellStyle name="Poznámka 3 2 2 3 2 3 4" xfId="11254"/>
    <cellStyle name="Poznámka 3 2 2 3 2 3 5" xfId="11255"/>
    <cellStyle name="Poznámka 3 2 2 3 2 3 6" xfId="11256"/>
    <cellStyle name="Poznámka 3 2 2 3 2 4" xfId="11257"/>
    <cellStyle name="Poznámka 3 2 2 3 2 4 2" xfId="11258"/>
    <cellStyle name="Poznámka 3 2 2 3 2 4 2 2" xfId="11259"/>
    <cellStyle name="Poznámka 3 2 2 3 2 4 2 3" xfId="11260"/>
    <cellStyle name="Poznámka 3 2 2 3 2 4 2 4" xfId="11261"/>
    <cellStyle name="Poznámka 3 2 2 3 2 4 3" xfId="11262"/>
    <cellStyle name="Poznámka 3 2 2 3 2 4 3 2" xfId="11263"/>
    <cellStyle name="Poznámka 3 2 2 3 2 4 3 3" xfId="11264"/>
    <cellStyle name="Poznámka 3 2 2 3 2 4 3 4" xfId="11265"/>
    <cellStyle name="Poznámka 3 2 2 3 2 4 4" xfId="11266"/>
    <cellStyle name="Poznámka 3 2 2 3 2 4 5" xfId="11267"/>
    <cellStyle name="Poznámka 3 2 2 3 2 4 6" xfId="11268"/>
    <cellStyle name="Poznámka 3 2 2 3 2 5" xfId="11269"/>
    <cellStyle name="Poznámka 3 2 2 3 2 5 2" xfId="11270"/>
    <cellStyle name="Poznámka 3 2 2 3 2 5 3" xfId="11271"/>
    <cellStyle name="Poznámka 3 2 2 3 2 5 4" xfId="11272"/>
    <cellStyle name="Poznámka 3 2 2 3 2 6" xfId="11273"/>
    <cellStyle name="Poznámka 3 2 2 3 2 6 2" xfId="11274"/>
    <cellStyle name="Poznámka 3 2 2 3 2 6 3" xfId="11275"/>
    <cellStyle name="Poznámka 3 2 2 3 2 6 4" xfId="11276"/>
    <cellStyle name="Poznámka 3 2 2 3 2 7" xfId="11277"/>
    <cellStyle name="Poznámka 3 2 2 3 2 8" xfId="11278"/>
    <cellStyle name="Poznámka 3 2 2 3 2 9" xfId="11279"/>
    <cellStyle name="Poznámka 3 2 2 3 3" xfId="11280"/>
    <cellStyle name="Poznámka 3 2 2 3 3 2" xfId="11281"/>
    <cellStyle name="Poznámka 3 2 2 3 3 2 2" xfId="11282"/>
    <cellStyle name="Poznámka 3 2 2 3 3 2 2 2" xfId="11283"/>
    <cellStyle name="Poznámka 3 2 2 3 3 2 2 3" xfId="11284"/>
    <cellStyle name="Poznámka 3 2 2 3 3 2 2 4" xfId="11285"/>
    <cellStyle name="Poznámka 3 2 2 3 3 2 3" xfId="11286"/>
    <cellStyle name="Poznámka 3 2 2 3 3 2 3 2" xfId="11287"/>
    <cellStyle name="Poznámka 3 2 2 3 3 2 3 3" xfId="11288"/>
    <cellStyle name="Poznámka 3 2 2 3 3 2 3 4" xfId="11289"/>
    <cellStyle name="Poznámka 3 2 2 3 3 2 4" xfId="11290"/>
    <cellStyle name="Poznámka 3 2 2 3 3 2 5" xfId="11291"/>
    <cellStyle name="Poznámka 3 2 2 3 3 2 6" xfId="11292"/>
    <cellStyle name="Poznámka 3 2 2 3 3 3" xfId="11293"/>
    <cellStyle name="Poznámka 3 2 2 3 3 3 2" xfId="11294"/>
    <cellStyle name="Poznámka 3 2 2 3 3 3 2 2" xfId="11295"/>
    <cellStyle name="Poznámka 3 2 2 3 3 3 2 3" xfId="11296"/>
    <cellStyle name="Poznámka 3 2 2 3 3 3 2 4" xfId="11297"/>
    <cellStyle name="Poznámka 3 2 2 3 3 3 3" xfId="11298"/>
    <cellStyle name="Poznámka 3 2 2 3 3 3 3 2" xfId="11299"/>
    <cellStyle name="Poznámka 3 2 2 3 3 3 3 3" xfId="11300"/>
    <cellStyle name="Poznámka 3 2 2 3 3 3 3 4" xfId="11301"/>
    <cellStyle name="Poznámka 3 2 2 3 3 3 4" xfId="11302"/>
    <cellStyle name="Poznámka 3 2 2 3 3 3 5" xfId="11303"/>
    <cellStyle name="Poznámka 3 2 2 3 3 3 6" xfId="11304"/>
    <cellStyle name="Poznámka 3 2 2 3 3 4" xfId="11305"/>
    <cellStyle name="Poznámka 3 2 2 3 3 4 2" xfId="11306"/>
    <cellStyle name="Poznámka 3 2 2 3 3 4 3" xfId="11307"/>
    <cellStyle name="Poznámka 3 2 2 3 3 4 4" xfId="11308"/>
    <cellStyle name="Poznámka 3 2 2 3 3 5" xfId="11309"/>
    <cellStyle name="Poznámka 3 2 2 3 3 5 2" xfId="11310"/>
    <cellStyle name="Poznámka 3 2 2 3 3 5 3" xfId="11311"/>
    <cellStyle name="Poznámka 3 2 2 3 3 5 4" xfId="11312"/>
    <cellStyle name="Poznámka 3 2 2 3 3 6" xfId="11313"/>
    <cellStyle name="Poznámka 3 2 2 3 3 7" xfId="11314"/>
    <cellStyle name="Poznámka 3 2 2 3 3 8" xfId="11315"/>
    <cellStyle name="Poznámka 3 2 2 3 4" xfId="11316"/>
    <cellStyle name="Poznámka 3 2 2 3 4 2" xfId="11317"/>
    <cellStyle name="Poznámka 3 2 2 3 4 2 2" xfId="11318"/>
    <cellStyle name="Poznámka 3 2 2 3 4 2 3" xfId="11319"/>
    <cellStyle name="Poznámka 3 2 2 3 4 2 4" xfId="11320"/>
    <cellStyle name="Poznámka 3 2 2 3 4 3" xfId="11321"/>
    <cellStyle name="Poznámka 3 2 2 3 4 3 2" xfId="11322"/>
    <cellStyle name="Poznámka 3 2 2 3 4 3 3" xfId="11323"/>
    <cellStyle name="Poznámka 3 2 2 3 4 3 4" xfId="11324"/>
    <cellStyle name="Poznámka 3 2 2 3 4 4" xfId="11325"/>
    <cellStyle name="Poznámka 3 2 2 3 4 5" xfId="11326"/>
    <cellStyle name="Poznámka 3 2 2 3 4 6" xfId="11327"/>
    <cellStyle name="Poznámka 3 2 2 3 5" xfId="11328"/>
    <cellStyle name="Poznámka 3 2 2 3 5 2" xfId="11329"/>
    <cellStyle name="Poznámka 3 2 2 3 5 2 2" xfId="11330"/>
    <cellStyle name="Poznámka 3 2 2 3 5 2 3" xfId="11331"/>
    <cellStyle name="Poznámka 3 2 2 3 5 2 4" xfId="11332"/>
    <cellStyle name="Poznámka 3 2 2 3 5 3" xfId="11333"/>
    <cellStyle name="Poznámka 3 2 2 3 5 3 2" xfId="11334"/>
    <cellStyle name="Poznámka 3 2 2 3 5 3 3" xfId="11335"/>
    <cellStyle name="Poznámka 3 2 2 3 5 3 4" xfId="11336"/>
    <cellStyle name="Poznámka 3 2 2 3 5 4" xfId="11337"/>
    <cellStyle name="Poznámka 3 2 2 3 5 5" xfId="11338"/>
    <cellStyle name="Poznámka 3 2 2 3 5 6" xfId="11339"/>
    <cellStyle name="Poznámka 3 2 2 3 6" xfId="11340"/>
    <cellStyle name="Poznámka 3 2 2 3 6 2" xfId="11341"/>
    <cellStyle name="Poznámka 3 2 2 3 6 3" xfId="11342"/>
    <cellStyle name="Poznámka 3 2 2 3 6 4" xfId="11343"/>
    <cellStyle name="Poznámka 3 2 2 3 7" xfId="11344"/>
    <cellStyle name="Poznámka 3 2 2 3 7 2" xfId="11345"/>
    <cellStyle name="Poznámka 3 2 2 3 7 3" xfId="11346"/>
    <cellStyle name="Poznámka 3 2 2 3 7 4" xfId="11347"/>
    <cellStyle name="Poznámka 3 2 2 3 8" xfId="11348"/>
    <cellStyle name="Poznámka 3 2 2 3 9" xfId="11349"/>
    <cellStyle name="Poznámka 3 2 2 4" xfId="11350"/>
    <cellStyle name="Poznámka 3 2 2 4 10" xfId="11351"/>
    <cellStyle name="Poznámka 3 2 2 4 2" xfId="11352"/>
    <cellStyle name="Poznámka 3 2 2 4 2 2" xfId="11353"/>
    <cellStyle name="Poznámka 3 2 2 4 2 2 2" xfId="11354"/>
    <cellStyle name="Poznámka 3 2 2 4 2 2 2 2" xfId="11355"/>
    <cellStyle name="Poznámka 3 2 2 4 2 2 2 2 2" xfId="11356"/>
    <cellStyle name="Poznámka 3 2 2 4 2 2 2 2 3" xfId="11357"/>
    <cellStyle name="Poznámka 3 2 2 4 2 2 2 2 4" xfId="11358"/>
    <cellStyle name="Poznámka 3 2 2 4 2 2 2 3" xfId="11359"/>
    <cellStyle name="Poznámka 3 2 2 4 2 2 2 3 2" xfId="11360"/>
    <cellStyle name="Poznámka 3 2 2 4 2 2 2 3 3" xfId="11361"/>
    <cellStyle name="Poznámka 3 2 2 4 2 2 2 3 4" xfId="11362"/>
    <cellStyle name="Poznámka 3 2 2 4 2 2 2 4" xfId="11363"/>
    <cellStyle name="Poznámka 3 2 2 4 2 2 2 5" xfId="11364"/>
    <cellStyle name="Poznámka 3 2 2 4 2 2 2 6" xfId="11365"/>
    <cellStyle name="Poznámka 3 2 2 4 2 2 3" xfId="11366"/>
    <cellStyle name="Poznámka 3 2 2 4 2 2 3 2" xfId="11367"/>
    <cellStyle name="Poznámka 3 2 2 4 2 2 3 2 2" xfId="11368"/>
    <cellStyle name="Poznámka 3 2 2 4 2 2 3 2 3" xfId="11369"/>
    <cellStyle name="Poznámka 3 2 2 4 2 2 3 2 4" xfId="11370"/>
    <cellStyle name="Poznámka 3 2 2 4 2 2 3 3" xfId="11371"/>
    <cellStyle name="Poznámka 3 2 2 4 2 2 3 3 2" xfId="11372"/>
    <cellStyle name="Poznámka 3 2 2 4 2 2 3 3 3" xfId="11373"/>
    <cellStyle name="Poznámka 3 2 2 4 2 2 3 3 4" xfId="11374"/>
    <cellStyle name="Poznámka 3 2 2 4 2 2 3 4" xfId="11375"/>
    <cellStyle name="Poznámka 3 2 2 4 2 2 3 5" xfId="11376"/>
    <cellStyle name="Poznámka 3 2 2 4 2 2 3 6" xfId="11377"/>
    <cellStyle name="Poznámka 3 2 2 4 2 2 4" xfId="11378"/>
    <cellStyle name="Poznámka 3 2 2 4 2 2 4 2" xfId="11379"/>
    <cellStyle name="Poznámka 3 2 2 4 2 2 4 3" xfId="11380"/>
    <cellStyle name="Poznámka 3 2 2 4 2 2 4 4" xfId="11381"/>
    <cellStyle name="Poznámka 3 2 2 4 2 2 5" xfId="11382"/>
    <cellStyle name="Poznámka 3 2 2 4 2 2 5 2" xfId="11383"/>
    <cellStyle name="Poznámka 3 2 2 4 2 2 5 3" xfId="11384"/>
    <cellStyle name="Poznámka 3 2 2 4 2 2 5 4" xfId="11385"/>
    <cellStyle name="Poznámka 3 2 2 4 2 2 6" xfId="11386"/>
    <cellStyle name="Poznámka 3 2 2 4 2 2 7" xfId="11387"/>
    <cellStyle name="Poznámka 3 2 2 4 2 2 8" xfId="11388"/>
    <cellStyle name="Poznámka 3 2 2 4 2 3" xfId="11389"/>
    <cellStyle name="Poznámka 3 2 2 4 2 3 2" xfId="11390"/>
    <cellStyle name="Poznámka 3 2 2 4 2 3 2 2" xfId="11391"/>
    <cellStyle name="Poznámka 3 2 2 4 2 3 2 3" xfId="11392"/>
    <cellStyle name="Poznámka 3 2 2 4 2 3 2 4" xfId="11393"/>
    <cellStyle name="Poznámka 3 2 2 4 2 3 3" xfId="11394"/>
    <cellStyle name="Poznámka 3 2 2 4 2 3 3 2" xfId="11395"/>
    <cellStyle name="Poznámka 3 2 2 4 2 3 3 3" xfId="11396"/>
    <cellStyle name="Poznámka 3 2 2 4 2 3 3 4" xfId="11397"/>
    <cellStyle name="Poznámka 3 2 2 4 2 3 4" xfId="11398"/>
    <cellStyle name="Poznámka 3 2 2 4 2 3 5" xfId="11399"/>
    <cellStyle name="Poznámka 3 2 2 4 2 3 6" xfId="11400"/>
    <cellStyle name="Poznámka 3 2 2 4 2 4" xfId="11401"/>
    <cellStyle name="Poznámka 3 2 2 4 2 4 2" xfId="11402"/>
    <cellStyle name="Poznámka 3 2 2 4 2 4 2 2" xfId="11403"/>
    <cellStyle name="Poznámka 3 2 2 4 2 4 2 3" xfId="11404"/>
    <cellStyle name="Poznámka 3 2 2 4 2 4 2 4" xfId="11405"/>
    <cellStyle name="Poznámka 3 2 2 4 2 4 3" xfId="11406"/>
    <cellStyle name="Poznámka 3 2 2 4 2 4 3 2" xfId="11407"/>
    <cellStyle name="Poznámka 3 2 2 4 2 4 3 3" xfId="11408"/>
    <cellStyle name="Poznámka 3 2 2 4 2 4 3 4" xfId="11409"/>
    <cellStyle name="Poznámka 3 2 2 4 2 4 4" xfId="11410"/>
    <cellStyle name="Poznámka 3 2 2 4 2 4 5" xfId="11411"/>
    <cellStyle name="Poznámka 3 2 2 4 2 4 6" xfId="11412"/>
    <cellStyle name="Poznámka 3 2 2 4 2 5" xfId="11413"/>
    <cellStyle name="Poznámka 3 2 2 4 2 5 2" xfId="11414"/>
    <cellStyle name="Poznámka 3 2 2 4 2 5 3" xfId="11415"/>
    <cellStyle name="Poznámka 3 2 2 4 2 5 4" xfId="11416"/>
    <cellStyle name="Poznámka 3 2 2 4 2 6" xfId="11417"/>
    <cellStyle name="Poznámka 3 2 2 4 2 6 2" xfId="11418"/>
    <cellStyle name="Poznámka 3 2 2 4 2 6 3" xfId="11419"/>
    <cellStyle name="Poznámka 3 2 2 4 2 6 4" xfId="11420"/>
    <cellStyle name="Poznámka 3 2 2 4 2 7" xfId="11421"/>
    <cellStyle name="Poznámka 3 2 2 4 2 8" xfId="11422"/>
    <cellStyle name="Poznámka 3 2 2 4 2 9" xfId="11423"/>
    <cellStyle name="Poznámka 3 2 2 4 3" xfId="11424"/>
    <cellStyle name="Poznámka 3 2 2 4 3 2" xfId="11425"/>
    <cellStyle name="Poznámka 3 2 2 4 3 2 2" xfId="11426"/>
    <cellStyle name="Poznámka 3 2 2 4 3 2 2 2" xfId="11427"/>
    <cellStyle name="Poznámka 3 2 2 4 3 2 2 3" xfId="11428"/>
    <cellStyle name="Poznámka 3 2 2 4 3 2 2 4" xfId="11429"/>
    <cellStyle name="Poznámka 3 2 2 4 3 2 3" xfId="11430"/>
    <cellStyle name="Poznámka 3 2 2 4 3 2 3 2" xfId="11431"/>
    <cellStyle name="Poznámka 3 2 2 4 3 2 3 3" xfId="11432"/>
    <cellStyle name="Poznámka 3 2 2 4 3 2 3 4" xfId="11433"/>
    <cellStyle name="Poznámka 3 2 2 4 3 2 4" xfId="11434"/>
    <cellStyle name="Poznámka 3 2 2 4 3 2 5" xfId="11435"/>
    <cellStyle name="Poznámka 3 2 2 4 3 2 6" xfId="11436"/>
    <cellStyle name="Poznámka 3 2 2 4 3 3" xfId="11437"/>
    <cellStyle name="Poznámka 3 2 2 4 3 3 2" xfId="11438"/>
    <cellStyle name="Poznámka 3 2 2 4 3 3 2 2" xfId="11439"/>
    <cellStyle name="Poznámka 3 2 2 4 3 3 2 3" xfId="11440"/>
    <cellStyle name="Poznámka 3 2 2 4 3 3 2 4" xfId="11441"/>
    <cellStyle name="Poznámka 3 2 2 4 3 3 3" xfId="11442"/>
    <cellStyle name="Poznámka 3 2 2 4 3 3 3 2" xfId="11443"/>
    <cellStyle name="Poznámka 3 2 2 4 3 3 3 3" xfId="11444"/>
    <cellStyle name="Poznámka 3 2 2 4 3 3 3 4" xfId="11445"/>
    <cellStyle name="Poznámka 3 2 2 4 3 3 4" xfId="11446"/>
    <cellStyle name="Poznámka 3 2 2 4 3 3 5" xfId="11447"/>
    <cellStyle name="Poznámka 3 2 2 4 3 3 6" xfId="11448"/>
    <cellStyle name="Poznámka 3 2 2 4 3 4" xfId="11449"/>
    <cellStyle name="Poznámka 3 2 2 4 3 4 2" xfId="11450"/>
    <cellStyle name="Poznámka 3 2 2 4 3 4 3" xfId="11451"/>
    <cellStyle name="Poznámka 3 2 2 4 3 4 4" xfId="11452"/>
    <cellStyle name="Poznámka 3 2 2 4 3 5" xfId="11453"/>
    <cellStyle name="Poznámka 3 2 2 4 3 5 2" xfId="11454"/>
    <cellStyle name="Poznámka 3 2 2 4 3 5 3" xfId="11455"/>
    <cellStyle name="Poznámka 3 2 2 4 3 5 4" xfId="11456"/>
    <cellStyle name="Poznámka 3 2 2 4 3 6" xfId="11457"/>
    <cellStyle name="Poznámka 3 2 2 4 3 7" xfId="11458"/>
    <cellStyle name="Poznámka 3 2 2 4 3 8" xfId="11459"/>
    <cellStyle name="Poznámka 3 2 2 4 4" xfId="11460"/>
    <cellStyle name="Poznámka 3 2 2 4 4 2" xfId="11461"/>
    <cellStyle name="Poznámka 3 2 2 4 4 2 2" xfId="11462"/>
    <cellStyle name="Poznámka 3 2 2 4 4 2 3" xfId="11463"/>
    <cellStyle name="Poznámka 3 2 2 4 4 2 4" xfId="11464"/>
    <cellStyle name="Poznámka 3 2 2 4 4 3" xfId="11465"/>
    <cellStyle name="Poznámka 3 2 2 4 4 3 2" xfId="11466"/>
    <cellStyle name="Poznámka 3 2 2 4 4 3 3" xfId="11467"/>
    <cellStyle name="Poznámka 3 2 2 4 4 3 4" xfId="11468"/>
    <cellStyle name="Poznámka 3 2 2 4 4 4" xfId="11469"/>
    <cellStyle name="Poznámka 3 2 2 4 4 5" xfId="11470"/>
    <cellStyle name="Poznámka 3 2 2 4 4 6" xfId="11471"/>
    <cellStyle name="Poznámka 3 2 2 4 5" xfId="11472"/>
    <cellStyle name="Poznámka 3 2 2 4 5 2" xfId="11473"/>
    <cellStyle name="Poznámka 3 2 2 4 5 2 2" xfId="11474"/>
    <cellStyle name="Poznámka 3 2 2 4 5 2 3" xfId="11475"/>
    <cellStyle name="Poznámka 3 2 2 4 5 2 4" xfId="11476"/>
    <cellStyle name="Poznámka 3 2 2 4 5 3" xfId="11477"/>
    <cellStyle name="Poznámka 3 2 2 4 5 3 2" xfId="11478"/>
    <cellStyle name="Poznámka 3 2 2 4 5 3 3" xfId="11479"/>
    <cellStyle name="Poznámka 3 2 2 4 5 3 4" xfId="11480"/>
    <cellStyle name="Poznámka 3 2 2 4 5 4" xfId="11481"/>
    <cellStyle name="Poznámka 3 2 2 4 5 5" xfId="11482"/>
    <cellStyle name="Poznámka 3 2 2 4 5 6" xfId="11483"/>
    <cellStyle name="Poznámka 3 2 2 4 6" xfId="11484"/>
    <cellStyle name="Poznámka 3 2 2 4 6 2" xfId="11485"/>
    <cellStyle name="Poznámka 3 2 2 4 6 3" xfId="11486"/>
    <cellStyle name="Poznámka 3 2 2 4 6 4" xfId="11487"/>
    <cellStyle name="Poznámka 3 2 2 4 7" xfId="11488"/>
    <cellStyle name="Poznámka 3 2 2 4 7 2" xfId="11489"/>
    <cellStyle name="Poznámka 3 2 2 4 7 3" xfId="11490"/>
    <cellStyle name="Poznámka 3 2 2 4 7 4" xfId="11491"/>
    <cellStyle name="Poznámka 3 2 2 4 8" xfId="11492"/>
    <cellStyle name="Poznámka 3 2 2 4 9" xfId="11493"/>
    <cellStyle name="Poznámka 3 2 2 5" xfId="11494"/>
    <cellStyle name="Poznámka 3 2 2 5 10" xfId="11495"/>
    <cellStyle name="Poznámka 3 2 2 5 2" xfId="11496"/>
    <cellStyle name="Poznámka 3 2 2 5 2 2" xfId="11497"/>
    <cellStyle name="Poznámka 3 2 2 5 2 2 2" xfId="11498"/>
    <cellStyle name="Poznámka 3 2 2 5 2 2 2 2" xfId="11499"/>
    <cellStyle name="Poznámka 3 2 2 5 2 2 2 2 2" xfId="11500"/>
    <cellStyle name="Poznámka 3 2 2 5 2 2 2 2 3" xfId="11501"/>
    <cellStyle name="Poznámka 3 2 2 5 2 2 2 2 4" xfId="11502"/>
    <cellStyle name="Poznámka 3 2 2 5 2 2 2 3" xfId="11503"/>
    <cellStyle name="Poznámka 3 2 2 5 2 2 2 3 2" xfId="11504"/>
    <cellStyle name="Poznámka 3 2 2 5 2 2 2 3 3" xfId="11505"/>
    <cellStyle name="Poznámka 3 2 2 5 2 2 2 3 4" xfId="11506"/>
    <cellStyle name="Poznámka 3 2 2 5 2 2 2 4" xfId="11507"/>
    <cellStyle name="Poznámka 3 2 2 5 2 2 2 5" xfId="11508"/>
    <cellStyle name="Poznámka 3 2 2 5 2 2 2 6" xfId="11509"/>
    <cellStyle name="Poznámka 3 2 2 5 2 2 3" xfId="11510"/>
    <cellStyle name="Poznámka 3 2 2 5 2 2 3 2" xfId="11511"/>
    <cellStyle name="Poznámka 3 2 2 5 2 2 3 2 2" xfId="11512"/>
    <cellStyle name="Poznámka 3 2 2 5 2 2 3 2 3" xfId="11513"/>
    <cellStyle name="Poznámka 3 2 2 5 2 2 3 2 4" xfId="11514"/>
    <cellStyle name="Poznámka 3 2 2 5 2 2 3 3" xfId="11515"/>
    <cellStyle name="Poznámka 3 2 2 5 2 2 3 3 2" xfId="11516"/>
    <cellStyle name="Poznámka 3 2 2 5 2 2 3 3 3" xfId="11517"/>
    <cellStyle name="Poznámka 3 2 2 5 2 2 3 3 4" xfId="11518"/>
    <cellStyle name="Poznámka 3 2 2 5 2 2 3 4" xfId="11519"/>
    <cellStyle name="Poznámka 3 2 2 5 2 2 3 5" xfId="11520"/>
    <cellStyle name="Poznámka 3 2 2 5 2 2 3 6" xfId="11521"/>
    <cellStyle name="Poznámka 3 2 2 5 2 2 4" xfId="11522"/>
    <cellStyle name="Poznámka 3 2 2 5 2 2 4 2" xfId="11523"/>
    <cellStyle name="Poznámka 3 2 2 5 2 2 4 3" xfId="11524"/>
    <cellStyle name="Poznámka 3 2 2 5 2 2 4 4" xfId="11525"/>
    <cellStyle name="Poznámka 3 2 2 5 2 2 5" xfId="11526"/>
    <cellStyle name="Poznámka 3 2 2 5 2 2 5 2" xfId="11527"/>
    <cellStyle name="Poznámka 3 2 2 5 2 2 5 3" xfId="11528"/>
    <cellStyle name="Poznámka 3 2 2 5 2 2 5 4" xfId="11529"/>
    <cellStyle name="Poznámka 3 2 2 5 2 2 6" xfId="11530"/>
    <cellStyle name="Poznámka 3 2 2 5 2 2 7" xfId="11531"/>
    <cellStyle name="Poznámka 3 2 2 5 2 2 8" xfId="11532"/>
    <cellStyle name="Poznámka 3 2 2 5 2 3" xfId="11533"/>
    <cellStyle name="Poznámka 3 2 2 5 2 3 2" xfId="11534"/>
    <cellStyle name="Poznámka 3 2 2 5 2 3 2 2" xfId="11535"/>
    <cellStyle name="Poznámka 3 2 2 5 2 3 2 3" xfId="11536"/>
    <cellStyle name="Poznámka 3 2 2 5 2 3 2 4" xfId="11537"/>
    <cellStyle name="Poznámka 3 2 2 5 2 3 3" xfId="11538"/>
    <cellStyle name="Poznámka 3 2 2 5 2 3 3 2" xfId="11539"/>
    <cellStyle name="Poznámka 3 2 2 5 2 3 3 3" xfId="11540"/>
    <cellStyle name="Poznámka 3 2 2 5 2 3 3 4" xfId="11541"/>
    <cellStyle name="Poznámka 3 2 2 5 2 3 4" xfId="11542"/>
    <cellStyle name="Poznámka 3 2 2 5 2 3 5" xfId="11543"/>
    <cellStyle name="Poznámka 3 2 2 5 2 3 6" xfId="11544"/>
    <cellStyle name="Poznámka 3 2 2 5 2 4" xfId="11545"/>
    <cellStyle name="Poznámka 3 2 2 5 2 4 2" xfId="11546"/>
    <cellStyle name="Poznámka 3 2 2 5 2 4 2 2" xfId="11547"/>
    <cellStyle name="Poznámka 3 2 2 5 2 4 2 3" xfId="11548"/>
    <cellStyle name="Poznámka 3 2 2 5 2 4 2 4" xfId="11549"/>
    <cellStyle name="Poznámka 3 2 2 5 2 4 3" xfId="11550"/>
    <cellStyle name="Poznámka 3 2 2 5 2 4 3 2" xfId="11551"/>
    <cellStyle name="Poznámka 3 2 2 5 2 4 3 3" xfId="11552"/>
    <cellStyle name="Poznámka 3 2 2 5 2 4 3 4" xfId="11553"/>
    <cellStyle name="Poznámka 3 2 2 5 2 4 4" xfId="11554"/>
    <cellStyle name="Poznámka 3 2 2 5 2 4 5" xfId="11555"/>
    <cellStyle name="Poznámka 3 2 2 5 2 4 6" xfId="11556"/>
    <cellStyle name="Poznámka 3 2 2 5 2 5" xfId="11557"/>
    <cellStyle name="Poznámka 3 2 2 5 2 5 2" xfId="11558"/>
    <cellStyle name="Poznámka 3 2 2 5 2 5 3" xfId="11559"/>
    <cellStyle name="Poznámka 3 2 2 5 2 5 4" xfId="11560"/>
    <cellStyle name="Poznámka 3 2 2 5 2 6" xfId="11561"/>
    <cellStyle name="Poznámka 3 2 2 5 2 6 2" xfId="11562"/>
    <cellStyle name="Poznámka 3 2 2 5 2 6 3" xfId="11563"/>
    <cellStyle name="Poznámka 3 2 2 5 2 6 4" xfId="11564"/>
    <cellStyle name="Poznámka 3 2 2 5 2 7" xfId="11565"/>
    <cellStyle name="Poznámka 3 2 2 5 2 8" xfId="11566"/>
    <cellStyle name="Poznámka 3 2 2 5 2 9" xfId="11567"/>
    <cellStyle name="Poznámka 3 2 2 5 3" xfId="11568"/>
    <cellStyle name="Poznámka 3 2 2 5 3 2" xfId="11569"/>
    <cellStyle name="Poznámka 3 2 2 5 3 2 2" xfId="11570"/>
    <cellStyle name="Poznámka 3 2 2 5 3 2 2 2" xfId="11571"/>
    <cellStyle name="Poznámka 3 2 2 5 3 2 2 3" xfId="11572"/>
    <cellStyle name="Poznámka 3 2 2 5 3 2 2 4" xfId="11573"/>
    <cellStyle name="Poznámka 3 2 2 5 3 2 3" xfId="11574"/>
    <cellStyle name="Poznámka 3 2 2 5 3 2 3 2" xfId="11575"/>
    <cellStyle name="Poznámka 3 2 2 5 3 2 3 3" xfId="11576"/>
    <cellStyle name="Poznámka 3 2 2 5 3 2 3 4" xfId="11577"/>
    <cellStyle name="Poznámka 3 2 2 5 3 2 4" xfId="11578"/>
    <cellStyle name="Poznámka 3 2 2 5 3 2 5" xfId="11579"/>
    <cellStyle name="Poznámka 3 2 2 5 3 2 6" xfId="11580"/>
    <cellStyle name="Poznámka 3 2 2 5 3 3" xfId="11581"/>
    <cellStyle name="Poznámka 3 2 2 5 3 3 2" xfId="11582"/>
    <cellStyle name="Poznámka 3 2 2 5 3 3 2 2" xfId="11583"/>
    <cellStyle name="Poznámka 3 2 2 5 3 3 2 3" xfId="11584"/>
    <cellStyle name="Poznámka 3 2 2 5 3 3 2 4" xfId="11585"/>
    <cellStyle name="Poznámka 3 2 2 5 3 3 3" xfId="11586"/>
    <cellStyle name="Poznámka 3 2 2 5 3 3 3 2" xfId="11587"/>
    <cellStyle name="Poznámka 3 2 2 5 3 3 3 3" xfId="11588"/>
    <cellStyle name="Poznámka 3 2 2 5 3 3 3 4" xfId="11589"/>
    <cellStyle name="Poznámka 3 2 2 5 3 3 4" xfId="11590"/>
    <cellStyle name="Poznámka 3 2 2 5 3 3 5" xfId="11591"/>
    <cellStyle name="Poznámka 3 2 2 5 3 3 6" xfId="11592"/>
    <cellStyle name="Poznámka 3 2 2 5 3 4" xfId="11593"/>
    <cellStyle name="Poznámka 3 2 2 5 3 4 2" xfId="11594"/>
    <cellStyle name="Poznámka 3 2 2 5 3 4 3" xfId="11595"/>
    <cellStyle name="Poznámka 3 2 2 5 3 4 4" xfId="11596"/>
    <cellStyle name="Poznámka 3 2 2 5 3 5" xfId="11597"/>
    <cellStyle name="Poznámka 3 2 2 5 3 5 2" xfId="11598"/>
    <cellStyle name="Poznámka 3 2 2 5 3 5 3" xfId="11599"/>
    <cellStyle name="Poznámka 3 2 2 5 3 5 4" xfId="11600"/>
    <cellStyle name="Poznámka 3 2 2 5 3 6" xfId="11601"/>
    <cellStyle name="Poznámka 3 2 2 5 3 7" xfId="11602"/>
    <cellStyle name="Poznámka 3 2 2 5 3 8" xfId="11603"/>
    <cellStyle name="Poznámka 3 2 2 5 4" xfId="11604"/>
    <cellStyle name="Poznámka 3 2 2 5 4 2" xfId="11605"/>
    <cellStyle name="Poznámka 3 2 2 5 4 2 2" xfId="11606"/>
    <cellStyle name="Poznámka 3 2 2 5 4 2 3" xfId="11607"/>
    <cellStyle name="Poznámka 3 2 2 5 4 2 4" xfId="11608"/>
    <cellStyle name="Poznámka 3 2 2 5 4 3" xfId="11609"/>
    <cellStyle name="Poznámka 3 2 2 5 4 3 2" xfId="11610"/>
    <cellStyle name="Poznámka 3 2 2 5 4 3 3" xfId="11611"/>
    <cellStyle name="Poznámka 3 2 2 5 4 3 4" xfId="11612"/>
    <cellStyle name="Poznámka 3 2 2 5 4 4" xfId="11613"/>
    <cellStyle name="Poznámka 3 2 2 5 4 5" xfId="11614"/>
    <cellStyle name="Poznámka 3 2 2 5 4 6" xfId="11615"/>
    <cellStyle name="Poznámka 3 2 2 5 5" xfId="11616"/>
    <cellStyle name="Poznámka 3 2 2 5 5 2" xfId="11617"/>
    <cellStyle name="Poznámka 3 2 2 5 5 2 2" xfId="11618"/>
    <cellStyle name="Poznámka 3 2 2 5 5 2 3" xfId="11619"/>
    <cellStyle name="Poznámka 3 2 2 5 5 2 4" xfId="11620"/>
    <cellStyle name="Poznámka 3 2 2 5 5 3" xfId="11621"/>
    <cellStyle name="Poznámka 3 2 2 5 5 3 2" xfId="11622"/>
    <cellStyle name="Poznámka 3 2 2 5 5 3 3" xfId="11623"/>
    <cellStyle name="Poznámka 3 2 2 5 5 3 4" xfId="11624"/>
    <cellStyle name="Poznámka 3 2 2 5 5 4" xfId="11625"/>
    <cellStyle name="Poznámka 3 2 2 5 5 5" xfId="11626"/>
    <cellStyle name="Poznámka 3 2 2 5 5 6" xfId="11627"/>
    <cellStyle name="Poznámka 3 2 2 5 6" xfId="11628"/>
    <cellStyle name="Poznámka 3 2 2 5 6 2" xfId="11629"/>
    <cellStyle name="Poznámka 3 2 2 5 6 3" xfId="11630"/>
    <cellStyle name="Poznámka 3 2 2 5 6 4" xfId="11631"/>
    <cellStyle name="Poznámka 3 2 2 5 7" xfId="11632"/>
    <cellStyle name="Poznámka 3 2 2 5 7 2" xfId="11633"/>
    <cellStyle name="Poznámka 3 2 2 5 7 3" xfId="11634"/>
    <cellStyle name="Poznámka 3 2 2 5 7 4" xfId="11635"/>
    <cellStyle name="Poznámka 3 2 2 5 8" xfId="11636"/>
    <cellStyle name="Poznámka 3 2 2 5 9" xfId="11637"/>
    <cellStyle name="Poznámka 3 2 2 6" xfId="11638"/>
    <cellStyle name="Poznámka 3 2 2 6 10" xfId="11639"/>
    <cellStyle name="Poznámka 3 2 2 6 2" xfId="11640"/>
    <cellStyle name="Poznámka 3 2 2 6 2 2" xfId="11641"/>
    <cellStyle name="Poznámka 3 2 2 6 2 2 2" xfId="11642"/>
    <cellStyle name="Poznámka 3 2 2 6 2 2 2 2" xfId="11643"/>
    <cellStyle name="Poznámka 3 2 2 6 2 2 2 2 2" xfId="11644"/>
    <cellStyle name="Poznámka 3 2 2 6 2 2 2 2 3" xfId="11645"/>
    <cellStyle name="Poznámka 3 2 2 6 2 2 2 2 4" xfId="11646"/>
    <cellStyle name="Poznámka 3 2 2 6 2 2 2 3" xfId="11647"/>
    <cellStyle name="Poznámka 3 2 2 6 2 2 2 3 2" xfId="11648"/>
    <cellStyle name="Poznámka 3 2 2 6 2 2 2 3 3" xfId="11649"/>
    <cellStyle name="Poznámka 3 2 2 6 2 2 2 3 4" xfId="11650"/>
    <cellStyle name="Poznámka 3 2 2 6 2 2 2 4" xfId="11651"/>
    <cellStyle name="Poznámka 3 2 2 6 2 2 2 5" xfId="11652"/>
    <cellStyle name="Poznámka 3 2 2 6 2 2 2 6" xfId="11653"/>
    <cellStyle name="Poznámka 3 2 2 6 2 2 3" xfId="11654"/>
    <cellStyle name="Poznámka 3 2 2 6 2 2 3 2" xfId="11655"/>
    <cellStyle name="Poznámka 3 2 2 6 2 2 3 2 2" xfId="11656"/>
    <cellStyle name="Poznámka 3 2 2 6 2 2 3 2 3" xfId="11657"/>
    <cellStyle name="Poznámka 3 2 2 6 2 2 3 2 4" xfId="11658"/>
    <cellStyle name="Poznámka 3 2 2 6 2 2 3 3" xfId="11659"/>
    <cellStyle name="Poznámka 3 2 2 6 2 2 3 3 2" xfId="11660"/>
    <cellStyle name="Poznámka 3 2 2 6 2 2 3 3 3" xfId="11661"/>
    <cellStyle name="Poznámka 3 2 2 6 2 2 3 3 4" xfId="11662"/>
    <cellStyle name="Poznámka 3 2 2 6 2 2 3 4" xfId="11663"/>
    <cellStyle name="Poznámka 3 2 2 6 2 2 3 5" xfId="11664"/>
    <cellStyle name="Poznámka 3 2 2 6 2 2 3 6" xfId="11665"/>
    <cellStyle name="Poznámka 3 2 2 6 2 2 4" xfId="11666"/>
    <cellStyle name="Poznámka 3 2 2 6 2 2 4 2" xfId="11667"/>
    <cellStyle name="Poznámka 3 2 2 6 2 2 4 3" xfId="11668"/>
    <cellStyle name="Poznámka 3 2 2 6 2 2 4 4" xfId="11669"/>
    <cellStyle name="Poznámka 3 2 2 6 2 2 5" xfId="11670"/>
    <cellStyle name="Poznámka 3 2 2 6 2 2 5 2" xfId="11671"/>
    <cellStyle name="Poznámka 3 2 2 6 2 2 5 3" xfId="11672"/>
    <cellStyle name="Poznámka 3 2 2 6 2 2 5 4" xfId="11673"/>
    <cellStyle name="Poznámka 3 2 2 6 2 2 6" xfId="11674"/>
    <cellStyle name="Poznámka 3 2 2 6 2 2 7" xfId="11675"/>
    <cellStyle name="Poznámka 3 2 2 6 2 2 8" xfId="11676"/>
    <cellStyle name="Poznámka 3 2 2 6 2 3" xfId="11677"/>
    <cellStyle name="Poznámka 3 2 2 6 2 3 2" xfId="11678"/>
    <cellStyle name="Poznámka 3 2 2 6 2 3 2 2" xfId="11679"/>
    <cellStyle name="Poznámka 3 2 2 6 2 3 2 3" xfId="11680"/>
    <cellStyle name="Poznámka 3 2 2 6 2 3 2 4" xfId="11681"/>
    <cellStyle name="Poznámka 3 2 2 6 2 3 3" xfId="11682"/>
    <cellStyle name="Poznámka 3 2 2 6 2 3 3 2" xfId="11683"/>
    <cellStyle name="Poznámka 3 2 2 6 2 3 3 3" xfId="11684"/>
    <cellStyle name="Poznámka 3 2 2 6 2 3 3 4" xfId="11685"/>
    <cellStyle name="Poznámka 3 2 2 6 2 3 4" xfId="11686"/>
    <cellStyle name="Poznámka 3 2 2 6 2 3 5" xfId="11687"/>
    <cellStyle name="Poznámka 3 2 2 6 2 3 6" xfId="11688"/>
    <cellStyle name="Poznámka 3 2 2 6 2 4" xfId="11689"/>
    <cellStyle name="Poznámka 3 2 2 6 2 4 2" xfId="11690"/>
    <cellStyle name="Poznámka 3 2 2 6 2 4 2 2" xfId="11691"/>
    <cellStyle name="Poznámka 3 2 2 6 2 4 2 3" xfId="11692"/>
    <cellStyle name="Poznámka 3 2 2 6 2 4 2 4" xfId="11693"/>
    <cellStyle name="Poznámka 3 2 2 6 2 4 3" xfId="11694"/>
    <cellStyle name="Poznámka 3 2 2 6 2 4 3 2" xfId="11695"/>
    <cellStyle name="Poznámka 3 2 2 6 2 4 3 3" xfId="11696"/>
    <cellStyle name="Poznámka 3 2 2 6 2 4 3 4" xfId="11697"/>
    <cellStyle name="Poznámka 3 2 2 6 2 4 4" xfId="11698"/>
    <cellStyle name="Poznámka 3 2 2 6 2 4 5" xfId="11699"/>
    <cellStyle name="Poznámka 3 2 2 6 2 4 6" xfId="11700"/>
    <cellStyle name="Poznámka 3 2 2 6 2 5" xfId="11701"/>
    <cellStyle name="Poznámka 3 2 2 6 2 5 2" xfId="11702"/>
    <cellStyle name="Poznámka 3 2 2 6 2 5 3" xfId="11703"/>
    <cellStyle name="Poznámka 3 2 2 6 2 5 4" xfId="11704"/>
    <cellStyle name="Poznámka 3 2 2 6 2 6" xfId="11705"/>
    <cellStyle name="Poznámka 3 2 2 6 2 6 2" xfId="11706"/>
    <cellStyle name="Poznámka 3 2 2 6 2 6 3" xfId="11707"/>
    <cellStyle name="Poznámka 3 2 2 6 2 6 4" xfId="11708"/>
    <cellStyle name="Poznámka 3 2 2 6 2 7" xfId="11709"/>
    <cellStyle name="Poznámka 3 2 2 6 2 8" xfId="11710"/>
    <cellStyle name="Poznámka 3 2 2 6 2 9" xfId="11711"/>
    <cellStyle name="Poznámka 3 2 2 6 3" xfId="11712"/>
    <cellStyle name="Poznámka 3 2 2 6 3 2" xfId="11713"/>
    <cellStyle name="Poznámka 3 2 2 6 3 2 2" xfId="11714"/>
    <cellStyle name="Poznámka 3 2 2 6 3 2 2 2" xfId="11715"/>
    <cellStyle name="Poznámka 3 2 2 6 3 2 2 3" xfId="11716"/>
    <cellStyle name="Poznámka 3 2 2 6 3 2 2 4" xfId="11717"/>
    <cellStyle name="Poznámka 3 2 2 6 3 2 3" xfId="11718"/>
    <cellStyle name="Poznámka 3 2 2 6 3 2 3 2" xfId="11719"/>
    <cellStyle name="Poznámka 3 2 2 6 3 2 3 3" xfId="11720"/>
    <cellStyle name="Poznámka 3 2 2 6 3 2 3 4" xfId="11721"/>
    <cellStyle name="Poznámka 3 2 2 6 3 2 4" xfId="11722"/>
    <cellStyle name="Poznámka 3 2 2 6 3 2 5" xfId="11723"/>
    <cellStyle name="Poznámka 3 2 2 6 3 2 6" xfId="11724"/>
    <cellStyle name="Poznámka 3 2 2 6 3 3" xfId="11725"/>
    <cellStyle name="Poznámka 3 2 2 6 3 3 2" xfId="11726"/>
    <cellStyle name="Poznámka 3 2 2 6 3 3 2 2" xfId="11727"/>
    <cellStyle name="Poznámka 3 2 2 6 3 3 2 3" xfId="11728"/>
    <cellStyle name="Poznámka 3 2 2 6 3 3 2 4" xfId="11729"/>
    <cellStyle name="Poznámka 3 2 2 6 3 3 3" xfId="11730"/>
    <cellStyle name="Poznámka 3 2 2 6 3 3 3 2" xfId="11731"/>
    <cellStyle name="Poznámka 3 2 2 6 3 3 3 3" xfId="11732"/>
    <cellStyle name="Poznámka 3 2 2 6 3 3 3 4" xfId="11733"/>
    <cellStyle name="Poznámka 3 2 2 6 3 3 4" xfId="11734"/>
    <cellStyle name="Poznámka 3 2 2 6 3 3 5" xfId="11735"/>
    <cellStyle name="Poznámka 3 2 2 6 3 3 6" xfId="11736"/>
    <cellStyle name="Poznámka 3 2 2 6 3 4" xfId="11737"/>
    <cellStyle name="Poznámka 3 2 2 6 3 4 2" xfId="11738"/>
    <cellStyle name="Poznámka 3 2 2 6 3 4 3" xfId="11739"/>
    <cellStyle name="Poznámka 3 2 2 6 3 4 4" xfId="11740"/>
    <cellStyle name="Poznámka 3 2 2 6 3 5" xfId="11741"/>
    <cellStyle name="Poznámka 3 2 2 6 3 5 2" xfId="11742"/>
    <cellStyle name="Poznámka 3 2 2 6 3 5 3" xfId="11743"/>
    <cellStyle name="Poznámka 3 2 2 6 3 5 4" xfId="11744"/>
    <cellStyle name="Poznámka 3 2 2 6 3 6" xfId="11745"/>
    <cellStyle name="Poznámka 3 2 2 6 3 7" xfId="11746"/>
    <cellStyle name="Poznámka 3 2 2 6 3 8" xfId="11747"/>
    <cellStyle name="Poznámka 3 2 2 6 4" xfId="11748"/>
    <cellStyle name="Poznámka 3 2 2 6 4 2" xfId="11749"/>
    <cellStyle name="Poznámka 3 2 2 6 4 2 2" xfId="11750"/>
    <cellStyle name="Poznámka 3 2 2 6 4 2 3" xfId="11751"/>
    <cellStyle name="Poznámka 3 2 2 6 4 2 4" xfId="11752"/>
    <cellStyle name="Poznámka 3 2 2 6 4 3" xfId="11753"/>
    <cellStyle name="Poznámka 3 2 2 6 4 3 2" xfId="11754"/>
    <cellStyle name="Poznámka 3 2 2 6 4 3 3" xfId="11755"/>
    <cellStyle name="Poznámka 3 2 2 6 4 3 4" xfId="11756"/>
    <cellStyle name="Poznámka 3 2 2 6 4 4" xfId="11757"/>
    <cellStyle name="Poznámka 3 2 2 6 4 5" xfId="11758"/>
    <cellStyle name="Poznámka 3 2 2 6 4 6" xfId="11759"/>
    <cellStyle name="Poznámka 3 2 2 6 5" xfId="11760"/>
    <cellStyle name="Poznámka 3 2 2 6 5 2" xfId="11761"/>
    <cellStyle name="Poznámka 3 2 2 6 5 2 2" xfId="11762"/>
    <cellStyle name="Poznámka 3 2 2 6 5 2 3" xfId="11763"/>
    <cellStyle name="Poznámka 3 2 2 6 5 2 4" xfId="11764"/>
    <cellStyle name="Poznámka 3 2 2 6 5 3" xfId="11765"/>
    <cellStyle name="Poznámka 3 2 2 6 5 3 2" xfId="11766"/>
    <cellStyle name="Poznámka 3 2 2 6 5 3 3" xfId="11767"/>
    <cellStyle name="Poznámka 3 2 2 6 5 3 4" xfId="11768"/>
    <cellStyle name="Poznámka 3 2 2 6 5 4" xfId="11769"/>
    <cellStyle name="Poznámka 3 2 2 6 5 5" xfId="11770"/>
    <cellStyle name="Poznámka 3 2 2 6 5 6" xfId="11771"/>
    <cellStyle name="Poznámka 3 2 2 6 6" xfId="11772"/>
    <cellStyle name="Poznámka 3 2 2 6 6 2" xfId="11773"/>
    <cellStyle name="Poznámka 3 2 2 6 6 3" xfId="11774"/>
    <cellStyle name="Poznámka 3 2 2 6 6 4" xfId="11775"/>
    <cellStyle name="Poznámka 3 2 2 6 7" xfId="11776"/>
    <cellStyle name="Poznámka 3 2 2 6 7 2" xfId="11777"/>
    <cellStyle name="Poznámka 3 2 2 6 7 3" xfId="11778"/>
    <cellStyle name="Poznámka 3 2 2 6 7 4" xfId="11779"/>
    <cellStyle name="Poznámka 3 2 2 6 8" xfId="11780"/>
    <cellStyle name="Poznámka 3 2 2 6 9" xfId="11781"/>
    <cellStyle name="Poznámka 3 2 2 7" xfId="11782"/>
    <cellStyle name="Poznámka 3 2 2 7 2" xfId="11783"/>
    <cellStyle name="Poznámka 3 2 2 7 2 2" xfId="11784"/>
    <cellStyle name="Poznámka 3 2 2 7 2 2 2" xfId="11785"/>
    <cellStyle name="Poznámka 3 2 2 7 2 2 2 2" xfId="11786"/>
    <cellStyle name="Poznámka 3 2 2 7 2 2 2 3" xfId="11787"/>
    <cellStyle name="Poznámka 3 2 2 7 2 2 2 4" xfId="11788"/>
    <cellStyle name="Poznámka 3 2 2 7 2 2 3" xfId="11789"/>
    <cellStyle name="Poznámka 3 2 2 7 2 2 3 2" xfId="11790"/>
    <cellStyle name="Poznámka 3 2 2 7 2 2 3 3" xfId="11791"/>
    <cellStyle name="Poznámka 3 2 2 7 2 2 3 4" xfId="11792"/>
    <cellStyle name="Poznámka 3 2 2 7 2 2 4" xfId="11793"/>
    <cellStyle name="Poznámka 3 2 2 7 2 2 5" xfId="11794"/>
    <cellStyle name="Poznámka 3 2 2 7 2 2 6" xfId="11795"/>
    <cellStyle name="Poznámka 3 2 2 7 2 3" xfId="11796"/>
    <cellStyle name="Poznámka 3 2 2 7 2 3 2" xfId="11797"/>
    <cellStyle name="Poznámka 3 2 2 7 2 3 2 2" xfId="11798"/>
    <cellStyle name="Poznámka 3 2 2 7 2 3 2 3" xfId="11799"/>
    <cellStyle name="Poznámka 3 2 2 7 2 3 2 4" xfId="11800"/>
    <cellStyle name="Poznámka 3 2 2 7 2 3 3" xfId="11801"/>
    <cellStyle name="Poznámka 3 2 2 7 2 3 3 2" xfId="11802"/>
    <cellStyle name="Poznámka 3 2 2 7 2 3 3 3" xfId="11803"/>
    <cellStyle name="Poznámka 3 2 2 7 2 3 3 4" xfId="11804"/>
    <cellStyle name="Poznámka 3 2 2 7 2 3 4" xfId="11805"/>
    <cellStyle name="Poznámka 3 2 2 7 2 3 5" xfId="11806"/>
    <cellStyle name="Poznámka 3 2 2 7 2 3 6" xfId="11807"/>
    <cellStyle name="Poznámka 3 2 2 7 2 4" xfId="11808"/>
    <cellStyle name="Poznámka 3 2 2 7 2 4 2" xfId="11809"/>
    <cellStyle name="Poznámka 3 2 2 7 2 4 3" xfId="11810"/>
    <cellStyle name="Poznámka 3 2 2 7 2 4 4" xfId="11811"/>
    <cellStyle name="Poznámka 3 2 2 7 2 5" xfId="11812"/>
    <cellStyle name="Poznámka 3 2 2 7 2 5 2" xfId="11813"/>
    <cellStyle name="Poznámka 3 2 2 7 2 5 3" xfId="11814"/>
    <cellStyle name="Poznámka 3 2 2 7 2 5 4" xfId="11815"/>
    <cellStyle name="Poznámka 3 2 2 7 2 6" xfId="11816"/>
    <cellStyle name="Poznámka 3 2 2 7 2 7" xfId="11817"/>
    <cellStyle name="Poznámka 3 2 2 7 2 8" xfId="11818"/>
    <cellStyle name="Poznámka 3 2 2 7 3" xfId="11819"/>
    <cellStyle name="Poznámka 3 2 2 7 3 2" xfId="11820"/>
    <cellStyle name="Poznámka 3 2 2 7 3 2 2" xfId="11821"/>
    <cellStyle name="Poznámka 3 2 2 7 3 2 3" xfId="11822"/>
    <cellStyle name="Poznámka 3 2 2 7 3 2 4" xfId="11823"/>
    <cellStyle name="Poznámka 3 2 2 7 3 3" xfId="11824"/>
    <cellStyle name="Poznámka 3 2 2 7 3 3 2" xfId="11825"/>
    <cellStyle name="Poznámka 3 2 2 7 3 3 3" xfId="11826"/>
    <cellStyle name="Poznámka 3 2 2 7 3 3 4" xfId="11827"/>
    <cellStyle name="Poznámka 3 2 2 7 3 4" xfId="11828"/>
    <cellStyle name="Poznámka 3 2 2 7 3 5" xfId="11829"/>
    <cellStyle name="Poznámka 3 2 2 7 3 6" xfId="11830"/>
    <cellStyle name="Poznámka 3 2 2 7 4" xfId="11831"/>
    <cellStyle name="Poznámka 3 2 2 7 4 2" xfId="11832"/>
    <cellStyle name="Poznámka 3 2 2 7 4 2 2" xfId="11833"/>
    <cellStyle name="Poznámka 3 2 2 7 4 2 3" xfId="11834"/>
    <cellStyle name="Poznámka 3 2 2 7 4 2 4" xfId="11835"/>
    <cellStyle name="Poznámka 3 2 2 7 4 3" xfId="11836"/>
    <cellStyle name="Poznámka 3 2 2 7 4 3 2" xfId="11837"/>
    <cellStyle name="Poznámka 3 2 2 7 4 3 3" xfId="11838"/>
    <cellStyle name="Poznámka 3 2 2 7 4 3 4" xfId="11839"/>
    <cellStyle name="Poznámka 3 2 2 7 4 4" xfId="11840"/>
    <cellStyle name="Poznámka 3 2 2 7 4 5" xfId="11841"/>
    <cellStyle name="Poznámka 3 2 2 7 4 6" xfId="11842"/>
    <cellStyle name="Poznámka 3 2 2 7 5" xfId="11843"/>
    <cellStyle name="Poznámka 3 2 2 7 5 2" xfId="11844"/>
    <cellStyle name="Poznámka 3 2 2 7 5 3" xfId="11845"/>
    <cellStyle name="Poznámka 3 2 2 7 5 4" xfId="11846"/>
    <cellStyle name="Poznámka 3 2 2 7 6" xfId="11847"/>
    <cellStyle name="Poznámka 3 2 2 7 6 2" xfId="11848"/>
    <cellStyle name="Poznámka 3 2 2 7 6 3" xfId="11849"/>
    <cellStyle name="Poznámka 3 2 2 7 6 4" xfId="11850"/>
    <cellStyle name="Poznámka 3 2 2 7 7" xfId="11851"/>
    <cellStyle name="Poznámka 3 2 2 7 8" xfId="11852"/>
    <cellStyle name="Poznámka 3 2 2 7 9" xfId="11853"/>
    <cellStyle name="Poznámka 3 2 2 8" xfId="11854"/>
    <cellStyle name="Poznámka 3 2 2 8 2" xfId="11855"/>
    <cellStyle name="Poznámka 3 2 2 8 2 2" xfId="11856"/>
    <cellStyle name="Poznámka 3 2 2 8 2 2 2" xfId="11857"/>
    <cellStyle name="Poznámka 3 2 2 8 2 2 2 2" xfId="11858"/>
    <cellStyle name="Poznámka 3 2 2 8 2 2 2 3" xfId="11859"/>
    <cellStyle name="Poznámka 3 2 2 8 2 2 2 4" xfId="11860"/>
    <cellStyle name="Poznámka 3 2 2 8 2 2 3" xfId="11861"/>
    <cellStyle name="Poznámka 3 2 2 8 2 2 3 2" xfId="11862"/>
    <cellStyle name="Poznámka 3 2 2 8 2 2 3 3" xfId="11863"/>
    <cellStyle name="Poznámka 3 2 2 8 2 2 3 4" xfId="11864"/>
    <cellStyle name="Poznámka 3 2 2 8 2 2 4" xfId="11865"/>
    <cellStyle name="Poznámka 3 2 2 8 2 2 5" xfId="11866"/>
    <cellStyle name="Poznámka 3 2 2 8 2 2 6" xfId="11867"/>
    <cellStyle name="Poznámka 3 2 2 8 2 3" xfId="11868"/>
    <cellStyle name="Poznámka 3 2 2 8 2 3 2" xfId="11869"/>
    <cellStyle name="Poznámka 3 2 2 8 2 3 2 2" xfId="11870"/>
    <cellStyle name="Poznámka 3 2 2 8 2 3 2 3" xfId="11871"/>
    <cellStyle name="Poznámka 3 2 2 8 2 3 2 4" xfId="11872"/>
    <cellStyle name="Poznámka 3 2 2 8 2 3 3" xfId="11873"/>
    <cellStyle name="Poznámka 3 2 2 8 2 3 3 2" xfId="11874"/>
    <cellStyle name="Poznámka 3 2 2 8 2 3 3 3" xfId="11875"/>
    <cellStyle name="Poznámka 3 2 2 8 2 3 3 4" xfId="11876"/>
    <cellStyle name="Poznámka 3 2 2 8 2 3 4" xfId="11877"/>
    <cellStyle name="Poznámka 3 2 2 8 2 3 5" xfId="11878"/>
    <cellStyle name="Poznámka 3 2 2 8 2 3 6" xfId="11879"/>
    <cellStyle name="Poznámka 3 2 2 8 2 4" xfId="11880"/>
    <cellStyle name="Poznámka 3 2 2 8 2 4 2" xfId="11881"/>
    <cellStyle name="Poznámka 3 2 2 8 2 4 3" xfId="11882"/>
    <cellStyle name="Poznámka 3 2 2 8 2 4 4" xfId="11883"/>
    <cellStyle name="Poznámka 3 2 2 8 2 5" xfId="11884"/>
    <cellStyle name="Poznámka 3 2 2 8 2 5 2" xfId="11885"/>
    <cellStyle name="Poznámka 3 2 2 8 2 5 3" xfId="11886"/>
    <cellStyle name="Poznámka 3 2 2 8 2 5 4" xfId="11887"/>
    <cellStyle name="Poznámka 3 2 2 8 2 6" xfId="11888"/>
    <cellStyle name="Poznámka 3 2 2 8 2 7" xfId="11889"/>
    <cellStyle name="Poznámka 3 2 2 8 2 8" xfId="11890"/>
    <cellStyle name="Poznámka 3 2 2 8 3" xfId="11891"/>
    <cellStyle name="Poznámka 3 2 2 8 3 2" xfId="11892"/>
    <cellStyle name="Poznámka 3 2 2 8 3 2 2" xfId="11893"/>
    <cellStyle name="Poznámka 3 2 2 8 3 2 3" xfId="11894"/>
    <cellStyle name="Poznámka 3 2 2 8 3 2 4" xfId="11895"/>
    <cellStyle name="Poznámka 3 2 2 8 3 3" xfId="11896"/>
    <cellStyle name="Poznámka 3 2 2 8 3 3 2" xfId="11897"/>
    <cellStyle name="Poznámka 3 2 2 8 3 3 3" xfId="11898"/>
    <cellStyle name="Poznámka 3 2 2 8 3 3 4" xfId="11899"/>
    <cellStyle name="Poznámka 3 2 2 8 3 4" xfId="11900"/>
    <cellStyle name="Poznámka 3 2 2 8 3 5" xfId="11901"/>
    <cellStyle name="Poznámka 3 2 2 8 3 6" xfId="11902"/>
    <cellStyle name="Poznámka 3 2 2 8 4" xfId="11903"/>
    <cellStyle name="Poznámka 3 2 2 8 4 2" xfId="11904"/>
    <cellStyle name="Poznámka 3 2 2 8 4 2 2" xfId="11905"/>
    <cellStyle name="Poznámka 3 2 2 8 4 2 3" xfId="11906"/>
    <cellStyle name="Poznámka 3 2 2 8 4 2 4" xfId="11907"/>
    <cellStyle name="Poznámka 3 2 2 8 4 3" xfId="11908"/>
    <cellStyle name="Poznámka 3 2 2 8 4 3 2" xfId="11909"/>
    <cellStyle name="Poznámka 3 2 2 8 4 3 3" xfId="11910"/>
    <cellStyle name="Poznámka 3 2 2 8 4 3 4" xfId="11911"/>
    <cellStyle name="Poznámka 3 2 2 8 4 4" xfId="11912"/>
    <cellStyle name="Poznámka 3 2 2 8 4 5" xfId="11913"/>
    <cellStyle name="Poznámka 3 2 2 8 4 6" xfId="11914"/>
    <cellStyle name="Poznámka 3 2 2 8 5" xfId="11915"/>
    <cellStyle name="Poznámka 3 2 2 8 5 2" xfId="11916"/>
    <cellStyle name="Poznámka 3 2 2 8 5 3" xfId="11917"/>
    <cellStyle name="Poznámka 3 2 2 8 5 4" xfId="11918"/>
    <cellStyle name="Poznámka 3 2 2 8 6" xfId="11919"/>
    <cellStyle name="Poznámka 3 2 2 8 6 2" xfId="11920"/>
    <cellStyle name="Poznámka 3 2 2 8 6 3" xfId="11921"/>
    <cellStyle name="Poznámka 3 2 2 8 6 4" xfId="11922"/>
    <cellStyle name="Poznámka 3 2 2 8 7" xfId="11923"/>
    <cellStyle name="Poznámka 3 2 2 8 8" xfId="11924"/>
    <cellStyle name="Poznámka 3 2 2 8 9" xfId="11925"/>
    <cellStyle name="Poznámka 3 2 2 9" xfId="11926"/>
    <cellStyle name="Poznámka 3 2 2 9 2" xfId="11927"/>
    <cellStyle name="Poznámka 3 2 2 9 2 2" xfId="11928"/>
    <cellStyle name="Poznámka 3 2 2 9 2 2 2" xfId="11929"/>
    <cellStyle name="Poznámka 3 2 2 9 2 2 3" xfId="11930"/>
    <cellStyle name="Poznámka 3 2 2 9 2 2 4" xfId="11931"/>
    <cellStyle name="Poznámka 3 2 2 9 2 3" xfId="11932"/>
    <cellStyle name="Poznámka 3 2 2 9 2 3 2" xfId="11933"/>
    <cellStyle name="Poznámka 3 2 2 9 2 3 3" xfId="11934"/>
    <cellStyle name="Poznámka 3 2 2 9 2 3 4" xfId="11935"/>
    <cellStyle name="Poznámka 3 2 2 9 2 4" xfId="11936"/>
    <cellStyle name="Poznámka 3 2 2 9 2 5" xfId="11937"/>
    <cellStyle name="Poznámka 3 2 2 9 2 6" xfId="11938"/>
    <cellStyle name="Poznámka 3 2 2 9 3" xfId="11939"/>
    <cellStyle name="Poznámka 3 2 2 9 3 2" xfId="11940"/>
    <cellStyle name="Poznámka 3 2 2 9 3 2 2" xfId="11941"/>
    <cellStyle name="Poznámka 3 2 2 9 3 2 3" xfId="11942"/>
    <cellStyle name="Poznámka 3 2 2 9 3 2 4" xfId="11943"/>
    <cellStyle name="Poznámka 3 2 2 9 3 3" xfId="11944"/>
    <cellStyle name="Poznámka 3 2 2 9 3 3 2" xfId="11945"/>
    <cellStyle name="Poznámka 3 2 2 9 3 3 3" xfId="11946"/>
    <cellStyle name="Poznámka 3 2 2 9 3 3 4" xfId="11947"/>
    <cellStyle name="Poznámka 3 2 2 9 3 4" xfId="11948"/>
    <cellStyle name="Poznámka 3 2 2 9 3 5" xfId="11949"/>
    <cellStyle name="Poznámka 3 2 2 9 3 6" xfId="11950"/>
    <cellStyle name="Poznámka 3 2 2 9 4" xfId="11951"/>
    <cellStyle name="Poznámka 3 2 2 9 4 2" xfId="11952"/>
    <cellStyle name="Poznámka 3 2 2 9 4 3" xfId="11953"/>
    <cellStyle name="Poznámka 3 2 2 9 4 4" xfId="11954"/>
    <cellStyle name="Poznámka 3 2 2 9 5" xfId="11955"/>
    <cellStyle name="Poznámka 3 2 2 9 5 2" xfId="11956"/>
    <cellStyle name="Poznámka 3 2 2 9 5 3" xfId="11957"/>
    <cellStyle name="Poznámka 3 2 2 9 5 4" xfId="11958"/>
    <cellStyle name="Poznámka 3 2 2 9 6" xfId="11959"/>
    <cellStyle name="Poznámka 3 2 2 9 7" xfId="11960"/>
    <cellStyle name="Poznámka 3 2 2 9 8" xfId="11961"/>
    <cellStyle name="Poznámka 3 2 3" xfId="11962"/>
    <cellStyle name="Poznámka 3 2 3 10" xfId="11963"/>
    <cellStyle name="Poznámka 3 2 3 2" xfId="11964"/>
    <cellStyle name="Poznámka 3 2 3 2 2" xfId="11965"/>
    <cellStyle name="Poznámka 3 2 3 2 2 2" xfId="11966"/>
    <cellStyle name="Poznámka 3 2 3 2 2 2 2" xfId="11967"/>
    <cellStyle name="Poznámka 3 2 3 2 2 2 2 2" xfId="11968"/>
    <cellStyle name="Poznámka 3 2 3 2 2 2 2 3" xfId="11969"/>
    <cellStyle name="Poznámka 3 2 3 2 2 2 2 4" xfId="11970"/>
    <cellStyle name="Poznámka 3 2 3 2 2 2 3" xfId="11971"/>
    <cellStyle name="Poznámka 3 2 3 2 2 2 3 2" xfId="11972"/>
    <cellStyle name="Poznámka 3 2 3 2 2 2 3 3" xfId="11973"/>
    <cellStyle name="Poznámka 3 2 3 2 2 2 3 4" xfId="11974"/>
    <cellStyle name="Poznámka 3 2 3 2 2 2 4" xfId="11975"/>
    <cellStyle name="Poznámka 3 2 3 2 2 2 5" xfId="11976"/>
    <cellStyle name="Poznámka 3 2 3 2 2 2 6" xfId="11977"/>
    <cellStyle name="Poznámka 3 2 3 2 2 3" xfId="11978"/>
    <cellStyle name="Poznámka 3 2 3 2 2 3 2" xfId="11979"/>
    <cellStyle name="Poznámka 3 2 3 2 2 3 2 2" xfId="11980"/>
    <cellStyle name="Poznámka 3 2 3 2 2 3 2 3" xfId="11981"/>
    <cellStyle name="Poznámka 3 2 3 2 2 3 2 4" xfId="11982"/>
    <cellStyle name="Poznámka 3 2 3 2 2 3 3" xfId="11983"/>
    <cellStyle name="Poznámka 3 2 3 2 2 3 3 2" xfId="11984"/>
    <cellStyle name="Poznámka 3 2 3 2 2 3 3 3" xfId="11985"/>
    <cellStyle name="Poznámka 3 2 3 2 2 3 3 4" xfId="11986"/>
    <cellStyle name="Poznámka 3 2 3 2 2 3 4" xfId="11987"/>
    <cellStyle name="Poznámka 3 2 3 2 2 3 5" xfId="11988"/>
    <cellStyle name="Poznámka 3 2 3 2 2 3 6" xfId="11989"/>
    <cellStyle name="Poznámka 3 2 3 2 2 4" xfId="11990"/>
    <cellStyle name="Poznámka 3 2 3 2 2 4 2" xfId="11991"/>
    <cellStyle name="Poznámka 3 2 3 2 2 4 3" xfId="11992"/>
    <cellStyle name="Poznámka 3 2 3 2 2 4 4" xfId="11993"/>
    <cellStyle name="Poznámka 3 2 3 2 2 5" xfId="11994"/>
    <cellStyle name="Poznámka 3 2 3 2 2 5 2" xfId="11995"/>
    <cellStyle name="Poznámka 3 2 3 2 2 5 3" xfId="11996"/>
    <cellStyle name="Poznámka 3 2 3 2 2 5 4" xfId="11997"/>
    <cellStyle name="Poznámka 3 2 3 2 2 6" xfId="11998"/>
    <cellStyle name="Poznámka 3 2 3 2 2 7" xfId="11999"/>
    <cellStyle name="Poznámka 3 2 3 2 2 8" xfId="12000"/>
    <cellStyle name="Poznámka 3 2 3 2 3" xfId="12001"/>
    <cellStyle name="Poznámka 3 2 3 2 3 2" xfId="12002"/>
    <cellStyle name="Poznámka 3 2 3 2 3 2 2" xfId="12003"/>
    <cellStyle name="Poznámka 3 2 3 2 3 2 3" xfId="12004"/>
    <cellStyle name="Poznámka 3 2 3 2 3 2 4" xfId="12005"/>
    <cellStyle name="Poznámka 3 2 3 2 3 3" xfId="12006"/>
    <cellStyle name="Poznámka 3 2 3 2 3 3 2" xfId="12007"/>
    <cellStyle name="Poznámka 3 2 3 2 3 3 3" xfId="12008"/>
    <cellStyle name="Poznámka 3 2 3 2 3 3 4" xfId="12009"/>
    <cellStyle name="Poznámka 3 2 3 2 3 4" xfId="12010"/>
    <cellStyle name="Poznámka 3 2 3 2 3 5" xfId="12011"/>
    <cellStyle name="Poznámka 3 2 3 2 3 6" xfId="12012"/>
    <cellStyle name="Poznámka 3 2 3 2 4" xfId="12013"/>
    <cellStyle name="Poznámka 3 2 3 2 4 2" xfId="12014"/>
    <cellStyle name="Poznámka 3 2 3 2 4 2 2" xfId="12015"/>
    <cellStyle name="Poznámka 3 2 3 2 4 2 3" xfId="12016"/>
    <cellStyle name="Poznámka 3 2 3 2 4 2 4" xfId="12017"/>
    <cellStyle name="Poznámka 3 2 3 2 4 3" xfId="12018"/>
    <cellStyle name="Poznámka 3 2 3 2 4 3 2" xfId="12019"/>
    <cellStyle name="Poznámka 3 2 3 2 4 3 3" xfId="12020"/>
    <cellStyle name="Poznámka 3 2 3 2 4 3 4" xfId="12021"/>
    <cellStyle name="Poznámka 3 2 3 2 4 4" xfId="12022"/>
    <cellStyle name="Poznámka 3 2 3 2 4 5" xfId="12023"/>
    <cellStyle name="Poznámka 3 2 3 2 4 6" xfId="12024"/>
    <cellStyle name="Poznámka 3 2 3 2 5" xfId="12025"/>
    <cellStyle name="Poznámka 3 2 3 2 5 2" xfId="12026"/>
    <cellStyle name="Poznámka 3 2 3 2 5 3" xfId="12027"/>
    <cellStyle name="Poznámka 3 2 3 2 5 4" xfId="12028"/>
    <cellStyle name="Poznámka 3 2 3 2 6" xfId="12029"/>
    <cellStyle name="Poznámka 3 2 3 2 6 2" xfId="12030"/>
    <cellStyle name="Poznámka 3 2 3 2 6 3" xfId="12031"/>
    <cellStyle name="Poznámka 3 2 3 2 6 4" xfId="12032"/>
    <cellStyle name="Poznámka 3 2 3 2 7" xfId="12033"/>
    <cellStyle name="Poznámka 3 2 3 2 8" xfId="12034"/>
    <cellStyle name="Poznámka 3 2 3 2 9" xfId="12035"/>
    <cellStyle name="Poznámka 3 2 3 3" xfId="12036"/>
    <cellStyle name="Poznámka 3 2 3 3 2" xfId="12037"/>
    <cellStyle name="Poznámka 3 2 3 3 2 2" xfId="12038"/>
    <cellStyle name="Poznámka 3 2 3 3 2 2 2" xfId="12039"/>
    <cellStyle name="Poznámka 3 2 3 3 2 2 3" xfId="12040"/>
    <cellStyle name="Poznámka 3 2 3 3 2 2 4" xfId="12041"/>
    <cellStyle name="Poznámka 3 2 3 3 2 3" xfId="12042"/>
    <cellStyle name="Poznámka 3 2 3 3 2 3 2" xfId="12043"/>
    <cellStyle name="Poznámka 3 2 3 3 2 3 3" xfId="12044"/>
    <cellStyle name="Poznámka 3 2 3 3 2 3 4" xfId="12045"/>
    <cellStyle name="Poznámka 3 2 3 3 2 4" xfId="12046"/>
    <cellStyle name="Poznámka 3 2 3 3 2 5" xfId="12047"/>
    <cellStyle name="Poznámka 3 2 3 3 2 6" xfId="12048"/>
    <cellStyle name="Poznámka 3 2 3 3 3" xfId="12049"/>
    <cellStyle name="Poznámka 3 2 3 3 3 2" xfId="12050"/>
    <cellStyle name="Poznámka 3 2 3 3 3 2 2" xfId="12051"/>
    <cellStyle name="Poznámka 3 2 3 3 3 2 3" xfId="12052"/>
    <cellStyle name="Poznámka 3 2 3 3 3 2 4" xfId="12053"/>
    <cellStyle name="Poznámka 3 2 3 3 3 3" xfId="12054"/>
    <cellStyle name="Poznámka 3 2 3 3 3 3 2" xfId="12055"/>
    <cellStyle name="Poznámka 3 2 3 3 3 3 3" xfId="12056"/>
    <cellStyle name="Poznámka 3 2 3 3 3 3 4" xfId="12057"/>
    <cellStyle name="Poznámka 3 2 3 3 3 4" xfId="12058"/>
    <cellStyle name="Poznámka 3 2 3 3 3 5" xfId="12059"/>
    <cellStyle name="Poznámka 3 2 3 3 3 6" xfId="12060"/>
    <cellStyle name="Poznámka 3 2 3 3 4" xfId="12061"/>
    <cellStyle name="Poznámka 3 2 3 3 4 2" xfId="12062"/>
    <cellStyle name="Poznámka 3 2 3 3 4 3" xfId="12063"/>
    <cellStyle name="Poznámka 3 2 3 3 4 4" xfId="12064"/>
    <cellStyle name="Poznámka 3 2 3 3 5" xfId="12065"/>
    <cellStyle name="Poznámka 3 2 3 3 5 2" xfId="12066"/>
    <cellStyle name="Poznámka 3 2 3 3 5 3" xfId="12067"/>
    <cellStyle name="Poznámka 3 2 3 3 5 4" xfId="12068"/>
    <cellStyle name="Poznámka 3 2 3 3 6" xfId="12069"/>
    <cellStyle name="Poznámka 3 2 3 3 7" xfId="12070"/>
    <cellStyle name="Poznámka 3 2 3 3 8" xfId="12071"/>
    <cellStyle name="Poznámka 3 2 3 4" xfId="12072"/>
    <cellStyle name="Poznámka 3 2 3 4 2" xfId="12073"/>
    <cellStyle name="Poznámka 3 2 3 4 2 2" xfId="12074"/>
    <cellStyle name="Poznámka 3 2 3 4 2 3" xfId="12075"/>
    <cellStyle name="Poznámka 3 2 3 4 2 4" xfId="12076"/>
    <cellStyle name="Poznámka 3 2 3 4 3" xfId="12077"/>
    <cellStyle name="Poznámka 3 2 3 4 3 2" xfId="12078"/>
    <cellStyle name="Poznámka 3 2 3 4 3 3" xfId="12079"/>
    <cellStyle name="Poznámka 3 2 3 4 3 4" xfId="12080"/>
    <cellStyle name="Poznámka 3 2 3 4 4" xfId="12081"/>
    <cellStyle name="Poznámka 3 2 3 4 5" xfId="12082"/>
    <cellStyle name="Poznámka 3 2 3 4 6" xfId="12083"/>
    <cellStyle name="Poznámka 3 2 3 5" xfId="12084"/>
    <cellStyle name="Poznámka 3 2 3 5 2" xfId="12085"/>
    <cellStyle name="Poznámka 3 2 3 5 2 2" xfId="12086"/>
    <cellStyle name="Poznámka 3 2 3 5 2 3" xfId="12087"/>
    <cellStyle name="Poznámka 3 2 3 5 2 4" xfId="12088"/>
    <cellStyle name="Poznámka 3 2 3 5 3" xfId="12089"/>
    <cellStyle name="Poznámka 3 2 3 5 3 2" xfId="12090"/>
    <cellStyle name="Poznámka 3 2 3 5 3 3" xfId="12091"/>
    <cellStyle name="Poznámka 3 2 3 5 3 4" xfId="12092"/>
    <cellStyle name="Poznámka 3 2 3 5 4" xfId="12093"/>
    <cellStyle name="Poznámka 3 2 3 5 5" xfId="12094"/>
    <cellStyle name="Poznámka 3 2 3 5 6" xfId="12095"/>
    <cellStyle name="Poznámka 3 2 3 6" xfId="12096"/>
    <cellStyle name="Poznámka 3 2 3 6 2" xfId="12097"/>
    <cellStyle name="Poznámka 3 2 3 6 3" xfId="12098"/>
    <cellStyle name="Poznámka 3 2 3 6 4" xfId="12099"/>
    <cellStyle name="Poznámka 3 2 3 7" xfId="12100"/>
    <cellStyle name="Poznámka 3 2 3 7 2" xfId="12101"/>
    <cellStyle name="Poznámka 3 2 3 7 3" xfId="12102"/>
    <cellStyle name="Poznámka 3 2 3 7 4" xfId="12103"/>
    <cellStyle name="Poznámka 3 2 3 8" xfId="12104"/>
    <cellStyle name="Poznámka 3 2 3 9" xfId="12105"/>
    <cellStyle name="Poznámka 3 2 4" xfId="12106"/>
    <cellStyle name="Poznámka 3 2 4 10" xfId="12107"/>
    <cellStyle name="Poznámka 3 2 4 2" xfId="12108"/>
    <cellStyle name="Poznámka 3 2 4 2 2" xfId="12109"/>
    <cellStyle name="Poznámka 3 2 4 2 2 2" xfId="12110"/>
    <cellStyle name="Poznámka 3 2 4 2 2 2 2" xfId="12111"/>
    <cellStyle name="Poznámka 3 2 4 2 2 2 2 2" xfId="12112"/>
    <cellStyle name="Poznámka 3 2 4 2 2 2 2 3" xfId="12113"/>
    <cellStyle name="Poznámka 3 2 4 2 2 2 2 4" xfId="12114"/>
    <cellStyle name="Poznámka 3 2 4 2 2 2 3" xfId="12115"/>
    <cellStyle name="Poznámka 3 2 4 2 2 2 3 2" xfId="12116"/>
    <cellStyle name="Poznámka 3 2 4 2 2 2 3 3" xfId="12117"/>
    <cellStyle name="Poznámka 3 2 4 2 2 2 3 4" xfId="12118"/>
    <cellStyle name="Poznámka 3 2 4 2 2 2 4" xfId="12119"/>
    <cellStyle name="Poznámka 3 2 4 2 2 2 5" xfId="12120"/>
    <cellStyle name="Poznámka 3 2 4 2 2 2 6" xfId="12121"/>
    <cellStyle name="Poznámka 3 2 4 2 2 3" xfId="12122"/>
    <cellStyle name="Poznámka 3 2 4 2 2 3 2" xfId="12123"/>
    <cellStyle name="Poznámka 3 2 4 2 2 3 2 2" xfId="12124"/>
    <cellStyle name="Poznámka 3 2 4 2 2 3 2 3" xfId="12125"/>
    <cellStyle name="Poznámka 3 2 4 2 2 3 2 4" xfId="12126"/>
    <cellStyle name="Poznámka 3 2 4 2 2 3 3" xfId="12127"/>
    <cellStyle name="Poznámka 3 2 4 2 2 3 3 2" xfId="12128"/>
    <cellStyle name="Poznámka 3 2 4 2 2 3 3 3" xfId="12129"/>
    <cellStyle name="Poznámka 3 2 4 2 2 3 3 4" xfId="12130"/>
    <cellStyle name="Poznámka 3 2 4 2 2 3 4" xfId="12131"/>
    <cellStyle name="Poznámka 3 2 4 2 2 3 5" xfId="12132"/>
    <cellStyle name="Poznámka 3 2 4 2 2 3 6" xfId="12133"/>
    <cellStyle name="Poznámka 3 2 4 2 2 4" xfId="12134"/>
    <cellStyle name="Poznámka 3 2 4 2 2 4 2" xfId="12135"/>
    <cellStyle name="Poznámka 3 2 4 2 2 4 3" xfId="12136"/>
    <cellStyle name="Poznámka 3 2 4 2 2 4 4" xfId="12137"/>
    <cellStyle name="Poznámka 3 2 4 2 2 5" xfId="12138"/>
    <cellStyle name="Poznámka 3 2 4 2 2 5 2" xfId="12139"/>
    <cellStyle name="Poznámka 3 2 4 2 2 5 3" xfId="12140"/>
    <cellStyle name="Poznámka 3 2 4 2 2 5 4" xfId="12141"/>
    <cellStyle name="Poznámka 3 2 4 2 2 6" xfId="12142"/>
    <cellStyle name="Poznámka 3 2 4 2 2 7" xfId="12143"/>
    <cellStyle name="Poznámka 3 2 4 2 2 8" xfId="12144"/>
    <cellStyle name="Poznámka 3 2 4 2 3" xfId="12145"/>
    <cellStyle name="Poznámka 3 2 4 2 3 2" xfId="12146"/>
    <cellStyle name="Poznámka 3 2 4 2 3 2 2" xfId="12147"/>
    <cellStyle name="Poznámka 3 2 4 2 3 2 3" xfId="12148"/>
    <cellStyle name="Poznámka 3 2 4 2 3 2 4" xfId="12149"/>
    <cellStyle name="Poznámka 3 2 4 2 3 3" xfId="12150"/>
    <cellStyle name="Poznámka 3 2 4 2 3 3 2" xfId="12151"/>
    <cellStyle name="Poznámka 3 2 4 2 3 3 3" xfId="12152"/>
    <cellStyle name="Poznámka 3 2 4 2 3 3 4" xfId="12153"/>
    <cellStyle name="Poznámka 3 2 4 2 3 4" xfId="12154"/>
    <cellStyle name="Poznámka 3 2 4 2 3 5" xfId="12155"/>
    <cellStyle name="Poznámka 3 2 4 2 3 6" xfId="12156"/>
    <cellStyle name="Poznámka 3 2 4 2 4" xfId="12157"/>
    <cellStyle name="Poznámka 3 2 4 2 4 2" xfId="12158"/>
    <cellStyle name="Poznámka 3 2 4 2 4 2 2" xfId="12159"/>
    <cellStyle name="Poznámka 3 2 4 2 4 2 3" xfId="12160"/>
    <cellStyle name="Poznámka 3 2 4 2 4 2 4" xfId="12161"/>
    <cellStyle name="Poznámka 3 2 4 2 4 3" xfId="12162"/>
    <cellStyle name="Poznámka 3 2 4 2 4 3 2" xfId="12163"/>
    <cellStyle name="Poznámka 3 2 4 2 4 3 3" xfId="12164"/>
    <cellStyle name="Poznámka 3 2 4 2 4 3 4" xfId="12165"/>
    <cellStyle name="Poznámka 3 2 4 2 4 4" xfId="12166"/>
    <cellStyle name="Poznámka 3 2 4 2 4 5" xfId="12167"/>
    <cellStyle name="Poznámka 3 2 4 2 4 6" xfId="12168"/>
    <cellStyle name="Poznámka 3 2 4 2 5" xfId="12169"/>
    <cellStyle name="Poznámka 3 2 4 2 5 2" xfId="12170"/>
    <cellStyle name="Poznámka 3 2 4 2 5 3" xfId="12171"/>
    <cellStyle name="Poznámka 3 2 4 2 5 4" xfId="12172"/>
    <cellStyle name="Poznámka 3 2 4 2 6" xfId="12173"/>
    <cellStyle name="Poznámka 3 2 4 2 6 2" xfId="12174"/>
    <cellStyle name="Poznámka 3 2 4 2 6 3" xfId="12175"/>
    <cellStyle name="Poznámka 3 2 4 2 6 4" xfId="12176"/>
    <cellStyle name="Poznámka 3 2 4 2 7" xfId="12177"/>
    <cellStyle name="Poznámka 3 2 4 2 8" xfId="12178"/>
    <cellStyle name="Poznámka 3 2 4 2 9" xfId="12179"/>
    <cellStyle name="Poznámka 3 2 4 3" xfId="12180"/>
    <cellStyle name="Poznámka 3 2 4 3 2" xfId="12181"/>
    <cellStyle name="Poznámka 3 2 4 3 2 2" xfId="12182"/>
    <cellStyle name="Poznámka 3 2 4 3 2 2 2" xfId="12183"/>
    <cellStyle name="Poznámka 3 2 4 3 2 2 3" xfId="12184"/>
    <cellStyle name="Poznámka 3 2 4 3 2 2 4" xfId="12185"/>
    <cellStyle name="Poznámka 3 2 4 3 2 3" xfId="12186"/>
    <cellStyle name="Poznámka 3 2 4 3 2 3 2" xfId="12187"/>
    <cellStyle name="Poznámka 3 2 4 3 2 3 3" xfId="12188"/>
    <cellStyle name="Poznámka 3 2 4 3 2 3 4" xfId="12189"/>
    <cellStyle name="Poznámka 3 2 4 3 2 4" xfId="12190"/>
    <cellStyle name="Poznámka 3 2 4 3 2 5" xfId="12191"/>
    <cellStyle name="Poznámka 3 2 4 3 2 6" xfId="12192"/>
    <cellStyle name="Poznámka 3 2 4 3 3" xfId="12193"/>
    <cellStyle name="Poznámka 3 2 4 3 3 2" xfId="12194"/>
    <cellStyle name="Poznámka 3 2 4 3 3 2 2" xfId="12195"/>
    <cellStyle name="Poznámka 3 2 4 3 3 2 3" xfId="12196"/>
    <cellStyle name="Poznámka 3 2 4 3 3 2 4" xfId="12197"/>
    <cellStyle name="Poznámka 3 2 4 3 3 3" xfId="12198"/>
    <cellStyle name="Poznámka 3 2 4 3 3 3 2" xfId="12199"/>
    <cellStyle name="Poznámka 3 2 4 3 3 3 3" xfId="12200"/>
    <cellStyle name="Poznámka 3 2 4 3 3 3 4" xfId="12201"/>
    <cellStyle name="Poznámka 3 2 4 3 3 4" xfId="12202"/>
    <cellStyle name="Poznámka 3 2 4 3 3 5" xfId="12203"/>
    <cellStyle name="Poznámka 3 2 4 3 3 6" xfId="12204"/>
    <cellStyle name="Poznámka 3 2 4 3 4" xfId="12205"/>
    <cellStyle name="Poznámka 3 2 4 3 4 2" xfId="12206"/>
    <cellStyle name="Poznámka 3 2 4 3 4 3" xfId="12207"/>
    <cellStyle name="Poznámka 3 2 4 3 4 4" xfId="12208"/>
    <cellStyle name="Poznámka 3 2 4 3 5" xfId="12209"/>
    <cellStyle name="Poznámka 3 2 4 3 5 2" xfId="12210"/>
    <cellStyle name="Poznámka 3 2 4 3 5 3" xfId="12211"/>
    <cellStyle name="Poznámka 3 2 4 3 5 4" xfId="12212"/>
    <cellStyle name="Poznámka 3 2 4 3 6" xfId="12213"/>
    <cellStyle name="Poznámka 3 2 4 3 7" xfId="12214"/>
    <cellStyle name="Poznámka 3 2 4 3 8" xfId="12215"/>
    <cellStyle name="Poznámka 3 2 4 4" xfId="12216"/>
    <cellStyle name="Poznámka 3 2 4 4 2" xfId="12217"/>
    <cellStyle name="Poznámka 3 2 4 4 2 2" xfId="12218"/>
    <cellStyle name="Poznámka 3 2 4 4 2 3" xfId="12219"/>
    <cellStyle name="Poznámka 3 2 4 4 2 4" xfId="12220"/>
    <cellStyle name="Poznámka 3 2 4 4 3" xfId="12221"/>
    <cellStyle name="Poznámka 3 2 4 4 3 2" xfId="12222"/>
    <cellStyle name="Poznámka 3 2 4 4 3 3" xfId="12223"/>
    <cellStyle name="Poznámka 3 2 4 4 3 4" xfId="12224"/>
    <cellStyle name="Poznámka 3 2 4 4 4" xfId="12225"/>
    <cellStyle name="Poznámka 3 2 4 4 5" xfId="12226"/>
    <cellStyle name="Poznámka 3 2 4 4 6" xfId="12227"/>
    <cellStyle name="Poznámka 3 2 4 5" xfId="12228"/>
    <cellStyle name="Poznámka 3 2 4 5 2" xfId="12229"/>
    <cellStyle name="Poznámka 3 2 4 5 2 2" xfId="12230"/>
    <cellStyle name="Poznámka 3 2 4 5 2 3" xfId="12231"/>
    <cellStyle name="Poznámka 3 2 4 5 2 4" xfId="12232"/>
    <cellStyle name="Poznámka 3 2 4 5 3" xfId="12233"/>
    <cellStyle name="Poznámka 3 2 4 5 3 2" xfId="12234"/>
    <cellStyle name="Poznámka 3 2 4 5 3 3" xfId="12235"/>
    <cellStyle name="Poznámka 3 2 4 5 3 4" xfId="12236"/>
    <cellStyle name="Poznámka 3 2 4 5 4" xfId="12237"/>
    <cellStyle name="Poznámka 3 2 4 5 5" xfId="12238"/>
    <cellStyle name="Poznámka 3 2 4 5 6" xfId="12239"/>
    <cellStyle name="Poznámka 3 2 4 6" xfId="12240"/>
    <cellStyle name="Poznámka 3 2 4 6 2" xfId="12241"/>
    <cellStyle name="Poznámka 3 2 4 6 3" xfId="12242"/>
    <cellStyle name="Poznámka 3 2 4 6 4" xfId="12243"/>
    <cellStyle name="Poznámka 3 2 4 7" xfId="12244"/>
    <cellStyle name="Poznámka 3 2 4 7 2" xfId="12245"/>
    <cellStyle name="Poznámka 3 2 4 7 3" xfId="12246"/>
    <cellStyle name="Poznámka 3 2 4 7 4" xfId="12247"/>
    <cellStyle name="Poznámka 3 2 4 8" xfId="12248"/>
    <cellStyle name="Poznámka 3 2 4 9" xfId="12249"/>
    <cellStyle name="Poznámka 3 2 5" xfId="12250"/>
    <cellStyle name="Poznámka 3 2 5 10" xfId="12251"/>
    <cellStyle name="Poznámka 3 2 5 2" xfId="12252"/>
    <cellStyle name="Poznámka 3 2 5 2 2" xfId="12253"/>
    <cellStyle name="Poznámka 3 2 5 2 2 2" xfId="12254"/>
    <cellStyle name="Poznámka 3 2 5 2 2 2 2" xfId="12255"/>
    <cellStyle name="Poznámka 3 2 5 2 2 2 2 2" xfId="12256"/>
    <cellStyle name="Poznámka 3 2 5 2 2 2 2 3" xfId="12257"/>
    <cellStyle name="Poznámka 3 2 5 2 2 2 2 4" xfId="12258"/>
    <cellStyle name="Poznámka 3 2 5 2 2 2 3" xfId="12259"/>
    <cellStyle name="Poznámka 3 2 5 2 2 2 3 2" xfId="12260"/>
    <cellStyle name="Poznámka 3 2 5 2 2 2 3 3" xfId="12261"/>
    <cellStyle name="Poznámka 3 2 5 2 2 2 3 4" xfId="12262"/>
    <cellStyle name="Poznámka 3 2 5 2 2 2 4" xfId="12263"/>
    <cellStyle name="Poznámka 3 2 5 2 2 2 5" xfId="12264"/>
    <cellStyle name="Poznámka 3 2 5 2 2 2 6" xfId="12265"/>
    <cellStyle name="Poznámka 3 2 5 2 2 3" xfId="12266"/>
    <cellStyle name="Poznámka 3 2 5 2 2 3 2" xfId="12267"/>
    <cellStyle name="Poznámka 3 2 5 2 2 3 2 2" xfId="12268"/>
    <cellStyle name="Poznámka 3 2 5 2 2 3 2 3" xfId="12269"/>
    <cellStyle name="Poznámka 3 2 5 2 2 3 2 4" xfId="12270"/>
    <cellStyle name="Poznámka 3 2 5 2 2 3 3" xfId="12271"/>
    <cellStyle name="Poznámka 3 2 5 2 2 3 3 2" xfId="12272"/>
    <cellStyle name="Poznámka 3 2 5 2 2 3 3 3" xfId="12273"/>
    <cellStyle name="Poznámka 3 2 5 2 2 3 3 4" xfId="12274"/>
    <cellStyle name="Poznámka 3 2 5 2 2 3 4" xfId="12275"/>
    <cellStyle name="Poznámka 3 2 5 2 2 3 5" xfId="12276"/>
    <cellStyle name="Poznámka 3 2 5 2 2 3 6" xfId="12277"/>
    <cellStyle name="Poznámka 3 2 5 2 2 4" xfId="12278"/>
    <cellStyle name="Poznámka 3 2 5 2 2 4 2" xfId="12279"/>
    <cellStyle name="Poznámka 3 2 5 2 2 4 3" xfId="12280"/>
    <cellStyle name="Poznámka 3 2 5 2 2 4 4" xfId="12281"/>
    <cellStyle name="Poznámka 3 2 5 2 2 5" xfId="12282"/>
    <cellStyle name="Poznámka 3 2 5 2 2 5 2" xfId="12283"/>
    <cellStyle name="Poznámka 3 2 5 2 2 5 3" xfId="12284"/>
    <cellStyle name="Poznámka 3 2 5 2 2 5 4" xfId="12285"/>
    <cellStyle name="Poznámka 3 2 5 2 2 6" xfId="12286"/>
    <cellStyle name="Poznámka 3 2 5 2 2 7" xfId="12287"/>
    <cellStyle name="Poznámka 3 2 5 2 2 8" xfId="12288"/>
    <cellStyle name="Poznámka 3 2 5 2 3" xfId="12289"/>
    <cellStyle name="Poznámka 3 2 5 2 3 2" xfId="12290"/>
    <cellStyle name="Poznámka 3 2 5 2 3 2 2" xfId="12291"/>
    <cellStyle name="Poznámka 3 2 5 2 3 2 3" xfId="12292"/>
    <cellStyle name="Poznámka 3 2 5 2 3 2 4" xfId="12293"/>
    <cellStyle name="Poznámka 3 2 5 2 3 3" xfId="12294"/>
    <cellStyle name="Poznámka 3 2 5 2 3 3 2" xfId="12295"/>
    <cellStyle name="Poznámka 3 2 5 2 3 3 3" xfId="12296"/>
    <cellStyle name="Poznámka 3 2 5 2 3 3 4" xfId="12297"/>
    <cellStyle name="Poznámka 3 2 5 2 3 4" xfId="12298"/>
    <cellStyle name="Poznámka 3 2 5 2 3 5" xfId="12299"/>
    <cellStyle name="Poznámka 3 2 5 2 3 6" xfId="12300"/>
    <cellStyle name="Poznámka 3 2 5 2 4" xfId="12301"/>
    <cellStyle name="Poznámka 3 2 5 2 4 2" xfId="12302"/>
    <cellStyle name="Poznámka 3 2 5 2 4 2 2" xfId="12303"/>
    <cellStyle name="Poznámka 3 2 5 2 4 2 3" xfId="12304"/>
    <cellStyle name="Poznámka 3 2 5 2 4 2 4" xfId="12305"/>
    <cellStyle name="Poznámka 3 2 5 2 4 3" xfId="12306"/>
    <cellStyle name="Poznámka 3 2 5 2 4 3 2" xfId="12307"/>
    <cellStyle name="Poznámka 3 2 5 2 4 3 3" xfId="12308"/>
    <cellStyle name="Poznámka 3 2 5 2 4 3 4" xfId="12309"/>
    <cellStyle name="Poznámka 3 2 5 2 4 4" xfId="12310"/>
    <cellStyle name="Poznámka 3 2 5 2 4 5" xfId="12311"/>
    <cellStyle name="Poznámka 3 2 5 2 4 6" xfId="12312"/>
    <cellStyle name="Poznámka 3 2 5 2 5" xfId="12313"/>
    <cellStyle name="Poznámka 3 2 5 2 5 2" xfId="12314"/>
    <cellStyle name="Poznámka 3 2 5 2 5 3" xfId="12315"/>
    <cellStyle name="Poznámka 3 2 5 2 5 4" xfId="12316"/>
    <cellStyle name="Poznámka 3 2 5 2 6" xfId="12317"/>
    <cellStyle name="Poznámka 3 2 5 2 6 2" xfId="12318"/>
    <cellStyle name="Poznámka 3 2 5 2 6 3" xfId="12319"/>
    <cellStyle name="Poznámka 3 2 5 2 6 4" xfId="12320"/>
    <cellStyle name="Poznámka 3 2 5 2 7" xfId="12321"/>
    <cellStyle name="Poznámka 3 2 5 2 8" xfId="12322"/>
    <cellStyle name="Poznámka 3 2 5 2 9" xfId="12323"/>
    <cellStyle name="Poznámka 3 2 5 3" xfId="12324"/>
    <cellStyle name="Poznámka 3 2 5 3 2" xfId="12325"/>
    <cellStyle name="Poznámka 3 2 5 3 2 2" xfId="12326"/>
    <cellStyle name="Poznámka 3 2 5 3 2 2 2" xfId="12327"/>
    <cellStyle name="Poznámka 3 2 5 3 2 2 3" xfId="12328"/>
    <cellStyle name="Poznámka 3 2 5 3 2 2 4" xfId="12329"/>
    <cellStyle name="Poznámka 3 2 5 3 2 3" xfId="12330"/>
    <cellStyle name="Poznámka 3 2 5 3 2 3 2" xfId="12331"/>
    <cellStyle name="Poznámka 3 2 5 3 2 3 3" xfId="12332"/>
    <cellStyle name="Poznámka 3 2 5 3 2 3 4" xfId="12333"/>
    <cellStyle name="Poznámka 3 2 5 3 2 4" xfId="12334"/>
    <cellStyle name="Poznámka 3 2 5 3 2 5" xfId="12335"/>
    <cellStyle name="Poznámka 3 2 5 3 2 6" xfId="12336"/>
    <cellStyle name="Poznámka 3 2 5 3 3" xfId="12337"/>
    <cellStyle name="Poznámka 3 2 5 3 3 2" xfId="12338"/>
    <cellStyle name="Poznámka 3 2 5 3 3 2 2" xfId="12339"/>
    <cellStyle name="Poznámka 3 2 5 3 3 2 3" xfId="12340"/>
    <cellStyle name="Poznámka 3 2 5 3 3 2 4" xfId="12341"/>
    <cellStyle name="Poznámka 3 2 5 3 3 3" xfId="12342"/>
    <cellStyle name="Poznámka 3 2 5 3 3 3 2" xfId="12343"/>
    <cellStyle name="Poznámka 3 2 5 3 3 3 3" xfId="12344"/>
    <cellStyle name="Poznámka 3 2 5 3 3 3 4" xfId="12345"/>
    <cellStyle name="Poznámka 3 2 5 3 3 4" xfId="12346"/>
    <cellStyle name="Poznámka 3 2 5 3 3 5" xfId="12347"/>
    <cellStyle name="Poznámka 3 2 5 3 3 6" xfId="12348"/>
    <cellStyle name="Poznámka 3 2 5 3 4" xfId="12349"/>
    <cellStyle name="Poznámka 3 2 5 3 4 2" xfId="12350"/>
    <cellStyle name="Poznámka 3 2 5 3 4 3" xfId="12351"/>
    <cellStyle name="Poznámka 3 2 5 3 4 4" xfId="12352"/>
    <cellStyle name="Poznámka 3 2 5 3 5" xfId="12353"/>
    <cellStyle name="Poznámka 3 2 5 3 5 2" xfId="12354"/>
    <cellStyle name="Poznámka 3 2 5 3 5 3" xfId="12355"/>
    <cellStyle name="Poznámka 3 2 5 3 5 4" xfId="12356"/>
    <cellStyle name="Poznámka 3 2 5 3 6" xfId="12357"/>
    <cellStyle name="Poznámka 3 2 5 3 7" xfId="12358"/>
    <cellStyle name="Poznámka 3 2 5 3 8" xfId="12359"/>
    <cellStyle name="Poznámka 3 2 5 4" xfId="12360"/>
    <cellStyle name="Poznámka 3 2 5 4 2" xfId="12361"/>
    <cellStyle name="Poznámka 3 2 5 4 2 2" xfId="12362"/>
    <cellStyle name="Poznámka 3 2 5 4 2 3" xfId="12363"/>
    <cellStyle name="Poznámka 3 2 5 4 2 4" xfId="12364"/>
    <cellStyle name="Poznámka 3 2 5 4 3" xfId="12365"/>
    <cellStyle name="Poznámka 3 2 5 4 3 2" xfId="12366"/>
    <cellStyle name="Poznámka 3 2 5 4 3 3" xfId="12367"/>
    <cellStyle name="Poznámka 3 2 5 4 3 4" xfId="12368"/>
    <cellStyle name="Poznámka 3 2 5 4 4" xfId="12369"/>
    <cellStyle name="Poznámka 3 2 5 4 5" xfId="12370"/>
    <cellStyle name="Poznámka 3 2 5 4 6" xfId="12371"/>
    <cellStyle name="Poznámka 3 2 5 5" xfId="12372"/>
    <cellStyle name="Poznámka 3 2 5 5 2" xfId="12373"/>
    <cellStyle name="Poznámka 3 2 5 5 2 2" xfId="12374"/>
    <cellStyle name="Poznámka 3 2 5 5 2 3" xfId="12375"/>
    <cellStyle name="Poznámka 3 2 5 5 2 4" xfId="12376"/>
    <cellStyle name="Poznámka 3 2 5 5 3" xfId="12377"/>
    <cellStyle name="Poznámka 3 2 5 5 3 2" xfId="12378"/>
    <cellStyle name="Poznámka 3 2 5 5 3 3" xfId="12379"/>
    <cellStyle name="Poznámka 3 2 5 5 3 4" xfId="12380"/>
    <cellStyle name="Poznámka 3 2 5 5 4" xfId="12381"/>
    <cellStyle name="Poznámka 3 2 5 5 5" xfId="12382"/>
    <cellStyle name="Poznámka 3 2 5 5 6" xfId="12383"/>
    <cellStyle name="Poznámka 3 2 5 6" xfId="12384"/>
    <cellStyle name="Poznámka 3 2 5 6 2" xfId="12385"/>
    <cellStyle name="Poznámka 3 2 5 6 3" xfId="12386"/>
    <cellStyle name="Poznámka 3 2 5 6 4" xfId="12387"/>
    <cellStyle name="Poznámka 3 2 5 7" xfId="12388"/>
    <cellStyle name="Poznámka 3 2 5 7 2" xfId="12389"/>
    <cellStyle name="Poznámka 3 2 5 7 3" xfId="12390"/>
    <cellStyle name="Poznámka 3 2 5 7 4" xfId="12391"/>
    <cellStyle name="Poznámka 3 2 5 8" xfId="12392"/>
    <cellStyle name="Poznámka 3 2 5 9" xfId="12393"/>
    <cellStyle name="Poznámka 3 2 6" xfId="12394"/>
    <cellStyle name="Poznámka 3 2 6 10" xfId="12395"/>
    <cellStyle name="Poznámka 3 2 6 2" xfId="12396"/>
    <cellStyle name="Poznámka 3 2 6 2 2" xfId="12397"/>
    <cellStyle name="Poznámka 3 2 6 2 2 2" xfId="12398"/>
    <cellStyle name="Poznámka 3 2 6 2 2 2 2" xfId="12399"/>
    <cellStyle name="Poznámka 3 2 6 2 2 2 2 2" xfId="12400"/>
    <cellStyle name="Poznámka 3 2 6 2 2 2 2 3" xfId="12401"/>
    <cellStyle name="Poznámka 3 2 6 2 2 2 2 4" xfId="12402"/>
    <cellStyle name="Poznámka 3 2 6 2 2 2 3" xfId="12403"/>
    <cellStyle name="Poznámka 3 2 6 2 2 2 3 2" xfId="12404"/>
    <cellStyle name="Poznámka 3 2 6 2 2 2 3 3" xfId="12405"/>
    <cellStyle name="Poznámka 3 2 6 2 2 2 3 4" xfId="12406"/>
    <cellStyle name="Poznámka 3 2 6 2 2 2 4" xfId="12407"/>
    <cellStyle name="Poznámka 3 2 6 2 2 2 5" xfId="12408"/>
    <cellStyle name="Poznámka 3 2 6 2 2 2 6" xfId="12409"/>
    <cellStyle name="Poznámka 3 2 6 2 2 3" xfId="12410"/>
    <cellStyle name="Poznámka 3 2 6 2 2 3 2" xfId="12411"/>
    <cellStyle name="Poznámka 3 2 6 2 2 3 2 2" xfId="12412"/>
    <cellStyle name="Poznámka 3 2 6 2 2 3 2 3" xfId="12413"/>
    <cellStyle name="Poznámka 3 2 6 2 2 3 2 4" xfId="12414"/>
    <cellStyle name="Poznámka 3 2 6 2 2 3 3" xfId="12415"/>
    <cellStyle name="Poznámka 3 2 6 2 2 3 3 2" xfId="12416"/>
    <cellStyle name="Poznámka 3 2 6 2 2 3 3 3" xfId="12417"/>
    <cellStyle name="Poznámka 3 2 6 2 2 3 3 4" xfId="12418"/>
    <cellStyle name="Poznámka 3 2 6 2 2 3 4" xfId="12419"/>
    <cellStyle name="Poznámka 3 2 6 2 2 3 5" xfId="12420"/>
    <cellStyle name="Poznámka 3 2 6 2 2 3 6" xfId="12421"/>
    <cellStyle name="Poznámka 3 2 6 2 2 4" xfId="12422"/>
    <cellStyle name="Poznámka 3 2 6 2 2 4 2" xfId="12423"/>
    <cellStyle name="Poznámka 3 2 6 2 2 4 3" xfId="12424"/>
    <cellStyle name="Poznámka 3 2 6 2 2 4 4" xfId="12425"/>
    <cellStyle name="Poznámka 3 2 6 2 2 5" xfId="12426"/>
    <cellStyle name="Poznámka 3 2 6 2 2 5 2" xfId="12427"/>
    <cellStyle name="Poznámka 3 2 6 2 2 5 3" xfId="12428"/>
    <cellStyle name="Poznámka 3 2 6 2 2 5 4" xfId="12429"/>
    <cellStyle name="Poznámka 3 2 6 2 2 6" xfId="12430"/>
    <cellStyle name="Poznámka 3 2 6 2 2 7" xfId="12431"/>
    <cellStyle name="Poznámka 3 2 6 2 2 8" xfId="12432"/>
    <cellStyle name="Poznámka 3 2 6 2 3" xfId="12433"/>
    <cellStyle name="Poznámka 3 2 6 2 3 2" xfId="12434"/>
    <cellStyle name="Poznámka 3 2 6 2 3 2 2" xfId="12435"/>
    <cellStyle name="Poznámka 3 2 6 2 3 2 3" xfId="12436"/>
    <cellStyle name="Poznámka 3 2 6 2 3 2 4" xfId="12437"/>
    <cellStyle name="Poznámka 3 2 6 2 3 3" xfId="12438"/>
    <cellStyle name="Poznámka 3 2 6 2 3 3 2" xfId="12439"/>
    <cellStyle name="Poznámka 3 2 6 2 3 3 3" xfId="12440"/>
    <cellStyle name="Poznámka 3 2 6 2 3 3 4" xfId="12441"/>
    <cellStyle name="Poznámka 3 2 6 2 3 4" xfId="12442"/>
    <cellStyle name="Poznámka 3 2 6 2 3 5" xfId="12443"/>
    <cellStyle name="Poznámka 3 2 6 2 3 6" xfId="12444"/>
    <cellStyle name="Poznámka 3 2 6 2 4" xfId="12445"/>
    <cellStyle name="Poznámka 3 2 6 2 4 2" xfId="12446"/>
    <cellStyle name="Poznámka 3 2 6 2 4 2 2" xfId="12447"/>
    <cellStyle name="Poznámka 3 2 6 2 4 2 3" xfId="12448"/>
    <cellStyle name="Poznámka 3 2 6 2 4 2 4" xfId="12449"/>
    <cellStyle name="Poznámka 3 2 6 2 4 3" xfId="12450"/>
    <cellStyle name="Poznámka 3 2 6 2 4 3 2" xfId="12451"/>
    <cellStyle name="Poznámka 3 2 6 2 4 3 3" xfId="12452"/>
    <cellStyle name="Poznámka 3 2 6 2 4 3 4" xfId="12453"/>
    <cellStyle name="Poznámka 3 2 6 2 4 4" xfId="12454"/>
    <cellStyle name="Poznámka 3 2 6 2 4 5" xfId="12455"/>
    <cellStyle name="Poznámka 3 2 6 2 4 6" xfId="12456"/>
    <cellStyle name="Poznámka 3 2 6 2 5" xfId="12457"/>
    <cellStyle name="Poznámka 3 2 6 2 5 2" xfId="12458"/>
    <cellStyle name="Poznámka 3 2 6 2 5 3" xfId="12459"/>
    <cellStyle name="Poznámka 3 2 6 2 5 4" xfId="12460"/>
    <cellStyle name="Poznámka 3 2 6 2 6" xfId="12461"/>
    <cellStyle name="Poznámka 3 2 6 2 6 2" xfId="12462"/>
    <cellStyle name="Poznámka 3 2 6 2 6 3" xfId="12463"/>
    <cellStyle name="Poznámka 3 2 6 2 6 4" xfId="12464"/>
    <cellStyle name="Poznámka 3 2 6 2 7" xfId="12465"/>
    <cellStyle name="Poznámka 3 2 6 2 8" xfId="12466"/>
    <cellStyle name="Poznámka 3 2 6 2 9" xfId="12467"/>
    <cellStyle name="Poznámka 3 2 6 3" xfId="12468"/>
    <cellStyle name="Poznámka 3 2 6 3 2" xfId="12469"/>
    <cellStyle name="Poznámka 3 2 6 3 2 2" xfId="12470"/>
    <cellStyle name="Poznámka 3 2 6 3 2 2 2" xfId="12471"/>
    <cellStyle name="Poznámka 3 2 6 3 2 2 3" xfId="12472"/>
    <cellStyle name="Poznámka 3 2 6 3 2 2 4" xfId="12473"/>
    <cellStyle name="Poznámka 3 2 6 3 2 3" xfId="12474"/>
    <cellStyle name="Poznámka 3 2 6 3 2 3 2" xfId="12475"/>
    <cellStyle name="Poznámka 3 2 6 3 2 3 3" xfId="12476"/>
    <cellStyle name="Poznámka 3 2 6 3 2 3 4" xfId="12477"/>
    <cellStyle name="Poznámka 3 2 6 3 2 4" xfId="12478"/>
    <cellStyle name="Poznámka 3 2 6 3 2 5" xfId="12479"/>
    <cellStyle name="Poznámka 3 2 6 3 2 6" xfId="12480"/>
    <cellStyle name="Poznámka 3 2 6 3 3" xfId="12481"/>
    <cellStyle name="Poznámka 3 2 6 3 3 2" xfId="12482"/>
    <cellStyle name="Poznámka 3 2 6 3 3 2 2" xfId="12483"/>
    <cellStyle name="Poznámka 3 2 6 3 3 2 3" xfId="12484"/>
    <cellStyle name="Poznámka 3 2 6 3 3 2 4" xfId="12485"/>
    <cellStyle name="Poznámka 3 2 6 3 3 3" xfId="12486"/>
    <cellStyle name="Poznámka 3 2 6 3 3 3 2" xfId="12487"/>
    <cellStyle name="Poznámka 3 2 6 3 3 3 3" xfId="12488"/>
    <cellStyle name="Poznámka 3 2 6 3 3 3 4" xfId="12489"/>
    <cellStyle name="Poznámka 3 2 6 3 3 4" xfId="12490"/>
    <cellStyle name="Poznámka 3 2 6 3 3 5" xfId="12491"/>
    <cellStyle name="Poznámka 3 2 6 3 3 6" xfId="12492"/>
    <cellStyle name="Poznámka 3 2 6 3 4" xfId="12493"/>
    <cellStyle name="Poznámka 3 2 6 3 4 2" xfId="12494"/>
    <cellStyle name="Poznámka 3 2 6 3 4 3" xfId="12495"/>
    <cellStyle name="Poznámka 3 2 6 3 4 4" xfId="12496"/>
    <cellStyle name="Poznámka 3 2 6 3 5" xfId="12497"/>
    <cellStyle name="Poznámka 3 2 6 3 5 2" xfId="12498"/>
    <cellStyle name="Poznámka 3 2 6 3 5 3" xfId="12499"/>
    <cellStyle name="Poznámka 3 2 6 3 5 4" xfId="12500"/>
    <cellStyle name="Poznámka 3 2 6 3 6" xfId="12501"/>
    <cellStyle name="Poznámka 3 2 6 3 7" xfId="12502"/>
    <cellStyle name="Poznámka 3 2 6 3 8" xfId="12503"/>
    <cellStyle name="Poznámka 3 2 6 4" xfId="12504"/>
    <cellStyle name="Poznámka 3 2 6 4 2" xfId="12505"/>
    <cellStyle name="Poznámka 3 2 6 4 2 2" xfId="12506"/>
    <cellStyle name="Poznámka 3 2 6 4 2 3" xfId="12507"/>
    <cellStyle name="Poznámka 3 2 6 4 2 4" xfId="12508"/>
    <cellStyle name="Poznámka 3 2 6 4 3" xfId="12509"/>
    <cellStyle name="Poznámka 3 2 6 4 3 2" xfId="12510"/>
    <cellStyle name="Poznámka 3 2 6 4 3 3" xfId="12511"/>
    <cellStyle name="Poznámka 3 2 6 4 3 4" xfId="12512"/>
    <cellStyle name="Poznámka 3 2 6 4 4" xfId="12513"/>
    <cellStyle name="Poznámka 3 2 6 4 5" xfId="12514"/>
    <cellStyle name="Poznámka 3 2 6 4 6" xfId="12515"/>
    <cellStyle name="Poznámka 3 2 6 5" xfId="12516"/>
    <cellStyle name="Poznámka 3 2 6 5 2" xfId="12517"/>
    <cellStyle name="Poznámka 3 2 6 5 2 2" xfId="12518"/>
    <cellStyle name="Poznámka 3 2 6 5 2 3" xfId="12519"/>
    <cellStyle name="Poznámka 3 2 6 5 2 4" xfId="12520"/>
    <cellStyle name="Poznámka 3 2 6 5 3" xfId="12521"/>
    <cellStyle name="Poznámka 3 2 6 5 3 2" xfId="12522"/>
    <cellStyle name="Poznámka 3 2 6 5 3 3" xfId="12523"/>
    <cellStyle name="Poznámka 3 2 6 5 3 4" xfId="12524"/>
    <cellStyle name="Poznámka 3 2 6 5 4" xfId="12525"/>
    <cellStyle name="Poznámka 3 2 6 5 5" xfId="12526"/>
    <cellStyle name="Poznámka 3 2 6 5 6" xfId="12527"/>
    <cellStyle name="Poznámka 3 2 6 6" xfId="12528"/>
    <cellStyle name="Poznámka 3 2 6 6 2" xfId="12529"/>
    <cellStyle name="Poznámka 3 2 6 6 3" xfId="12530"/>
    <cellStyle name="Poznámka 3 2 6 6 4" xfId="12531"/>
    <cellStyle name="Poznámka 3 2 6 7" xfId="12532"/>
    <cellStyle name="Poznámka 3 2 6 7 2" xfId="12533"/>
    <cellStyle name="Poznámka 3 2 6 7 3" xfId="12534"/>
    <cellStyle name="Poznámka 3 2 6 7 4" xfId="12535"/>
    <cellStyle name="Poznámka 3 2 6 8" xfId="12536"/>
    <cellStyle name="Poznámka 3 2 6 9" xfId="12537"/>
    <cellStyle name="Poznámka 3 2 7" xfId="12538"/>
    <cellStyle name="Poznámka 3 2 7 10" xfId="12539"/>
    <cellStyle name="Poznámka 3 2 7 2" xfId="12540"/>
    <cellStyle name="Poznámka 3 2 7 2 2" xfId="12541"/>
    <cellStyle name="Poznámka 3 2 7 2 2 2" xfId="12542"/>
    <cellStyle name="Poznámka 3 2 7 2 2 2 2" xfId="12543"/>
    <cellStyle name="Poznámka 3 2 7 2 2 2 2 2" xfId="12544"/>
    <cellStyle name="Poznámka 3 2 7 2 2 2 2 3" xfId="12545"/>
    <cellStyle name="Poznámka 3 2 7 2 2 2 2 4" xfId="12546"/>
    <cellStyle name="Poznámka 3 2 7 2 2 2 3" xfId="12547"/>
    <cellStyle name="Poznámka 3 2 7 2 2 2 3 2" xfId="12548"/>
    <cellStyle name="Poznámka 3 2 7 2 2 2 3 3" xfId="12549"/>
    <cellStyle name="Poznámka 3 2 7 2 2 2 3 4" xfId="12550"/>
    <cellStyle name="Poznámka 3 2 7 2 2 2 4" xfId="12551"/>
    <cellStyle name="Poznámka 3 2 7 2 2 2 5" xfId="12552"/>
    <cellStyle name="Poznámka 3 2 7 2 2 2 6" xfId="12553"/>
    <cellStyle name="Poznámka 3 2 7 2 2 3" xfId="12554"/>
    <cellStyle name="Poznámka 3 2 7 2 2 3 2" xfId="12555"/>
    <cellStyle name="Poznámka 3 2 7 2 2 3 2 2" xfId="12556"/>
    <cellStyle name="Poznámka 3 2 7 2 2 3 2 3" xfId="12557"/>
    <cellStyle name="Poznámka 3 2 7 2 2 3 2 4" xfId="12558"/>
    <cellStyle name="Poznámka 3 2 7 2 2 3 3" xfId="12559"/>
    <cellStyle name="Poznámka 3 2 7 2 2 3 3 2" xfId="12560"/>
    <cellStyle name="Poznámka 3 2 7 2 2 3 3 3" xfId="12561"/>
    <cellStyle name="Poznámka 3 2 7 2 2 3 3 4" xfId="12562"/>
    <cellStyle name="Poznámka 3 2 7 2 2 3 4" xfId="12563"/>
    <cellStyle name="Poznámka 3 2 7 2 2 3 5" xfId="12564"/>
    <cellStyle name="Poznámka 3 2 7 2 2 3 6" xfId="12565"/>
    <cellStyle name="Poznámka 3 2 7 2 2 4" xfId="12566"/>
    <cellStyle name="Poznámka 3 2 7 2 2 4 2" xfId="12567"/>
    <cellStyle name="Poznámka 3 2 7 2 2 4 3" xfId="12568"/>
    <cellStyle name="Poznámka 3 2 7 2 2 4 4" xfId="12569"/>
    <cellStyle name="Poznámka 3 2 7 2 2 5" xfId="12570"/>
    <cellStyle name="Poznámka 3 2 7 2 2 5 2" xfId="12571"/>
    <cellStyle name="Poznámka 3 2 7 2 2 5 3" xfId="12572"/>
    <cellStyle name="Poznámka 3 2 7 2 2 5 4" xfId="12573"/>
    <cellStyle name="Poznámka 3 2 7 2 2 6" xfId="12574"/>
    <cellStyle name="Poznámka 3 2 7 2 2 7" xfId="12575"/>
    <cellStyle name="Poznámka 3 2 7 2 2 8" xfId="12576"/>
    <cellStyle name="Poznámka 3 2 7 2 3" xfId="12577"/>
    <cellStyle name="Poznámka 3 2 7 2 3 2" xfId="12578"/>
    <cellStyle name="Poznámka 3 2 7 2 3 2 2" xfId="12579"/>
    <cellStyle name="Poznámka 3 2 7 2 3 2 3" xfId="12580"/>
    <cellStyle name="Poznámka 3 2 7 2 3 2 4" xfId="12581"/>
    <cellStyle name="Poznámka 3 2 7 2 3 3" xfId="12582"/>
    <cellStyle name="Poznámka 3 2 7 2 3 3 2" xfId="12583"/>
    <cellStyle name="Poznámka 3 2 7 2 3 3 3" xfId="12584"/>
    <cellStyle name="Poznámka 3 2 7 2 3 3 4" xfId="12585"/>
    <cellStyle name="Poznámka 3 2 7 2 3 4" xfId="12586"/>
    <cellStyle name="Poznámka 3 2 7 2 3 5" xfId="12587"/>
    <cellStyle name="Poznámka 3 2 7 2 3 6" xfId="12588"/>
    <cellStyle name="Poznámka 3 2 7 2 4" xfId="12589"/>
    <cellStyle name="Poznámka 3 2 7 2 4 2" xfId="12590"/>
    <cellStyle name="Poznámka 3 2 7 2 4 2 2" xfId="12591"/>
    <cellStyle name="Poznámka 3 2 7 2 4 2 3" xfId="12592"/>
    <cellStyle name="Poznámka 3 2 7 2 4 2 4" xfId="12593"/>
    <cellStyle name="Poznámka 3 2 7 2 4 3" xfId="12594"/>
    <cellStyle name="Poznámka 3 2 7 2 4 3 2" xfId="12595"/>
    <cellStyle name="Poznámka 3 2 7 2 4 3 3" xfId="12596"/>
    <cellStyle name="Poznámka 3 2 7 2 4 3 4" xfId="12597"/>
    <cellStyle name="Poznámka 3 2 7 2 4 4" xfId="12598"/>
    <cellStyle name="Poznámka 3 2 7 2 4 5" xfId="12599"/>
    <cellStyle name="Poznámka 3 2 7 2 4 6" xfId="12600"/>
    <cellStyle name="Poznámka 3 2 7 2 5" xfId="12601"/>
    <cellStyle name="Poznámka 3 2 7 2 5 2" xfId="12602"/>
    <cellStyle name="Poznámka 3 2 7 2 5 3" xfId="12603"/>
    <cellStyle name="Poznámka 3 2 7 2 5 4" xfId="12604"/>
    <cellStyle name="Poznámka 3 2 7 2 6" xfId="12605"/>
    <cellStyle name="Poznámka 3 2 7 2 6 2" xfId="12606"/>
    <cellStyle name="Poznámka 3 2 7 2 6 3" xfId="12607"/>
    <cellStyle name="Poznámka 3 2 7 2 6 4" xfId="12608"/>
    <cellStyle name="Poznámka 3 2 7 2 7" xfId="12609"/>
    <cellStyle name="Poznámka 3 2 7 2 8" xfId="12610"/>
    <cellStyle name="Poznámka 3 2 7 2 9" xfId="12611"/>
    <cellStyle name="Poznámka 3 2 7 3" xfId="12612"/>
    <cellStyle name="Poznámka 3 2 7 3 2" xfId="12613"/>
    <cellStyle name="Poznámka 3 2 7 3 2 2" xfId="12614"/>
    <cellStyle name="Poznámka 3 2 7 3 2 2 2" xfId="12615"/>
    <cellStyle name="Poznámka 3 2 7 3 2 2 3" xfId="12616"/>
    <cellStyle name="Poznámka 3 2 7 3 2 2 4" xfId="12617"/>
    <cellStyle name="Poznámka 3 2 7 3 2 3" xfId="12618"/>
    <cellStyle name="Poznámka 3 2 7 3 2 3 2" xfId="12619"/>
    <cellStyle name="Poznámka 3 2 7 3 2 3 3" xfId="12620"/>
    <cellStyle name="Poznámka 3 2 7 3 2 3 4" xfId="12621"/>
    <cellStyle name="Poznámka 3 2 7 3 2 4" xfId="12622"/>
    <cellStyle name="Poznámka 3 2 7 3 2 5" xfId="12623"/>
    <cellStyle name="Poznámka 3 2 7 3 2 6" xfId="12624"/>
    <cellStyle name="Poznámka 3 2 7 3 3" xfId="12625"/>
    <cellStyle name="Poznámka 3 2 7 3 3 2" xfId="12626"/>
    <cellStyle name="Poznámka 3 2 7 3 3 2 2" xfId="12627"/>
    <cellStyle name="Poznámka 3 2 7 3 3 2 3" xfId="12628"/>
    <cellStyle name="Poznámka 3 2 7 3 3 2 4" xfId="12629"/>
    <cellStyle name="Poznámka 3 2 7 3 3 3" xfId="12630"/>
    <cellStyle name="Poznámka 3 2 7 3 3 3 2" xfId="12631"/>
    <cellStyle name="Poznámka 3 2 7 3 3 3 3" xfId="12632"/>
    <cellStyle name="Poznámka 3 2 7 3 3 3 4" xfId="12633"/>
    <cellStyle name="Poznámka 3 2 7 3 3 4" xfId="12634"/>
    <cellStyle name="Poznámka 3 2 7 3 3 5" xfId="12635"/>
    <cellStyle name="Poznámka 3 2 7 3 3 6" xfId="12636"/>
    <cellStyle name="Poznámka 3 2 7 3 4" xfId="12637"/>
    <cellStyle name="Poznámka 3 2 7 3 4 2" xfId="12638"/>
    <cellStyle name="Poznámka 3 2 7 3 4 3" xfId="12639"/>
    <cellStyle name="Poznámka 3 2 7 3 4 4" xfId="12640"/>
    <cellStyle name="Poznámka 3 2 7 3 5" xfId="12641"/>
    <cellStyle name="Poznámka 3 2 7 3 5 2" xfId="12642"/>
    <cellStyle name="Poznámka 3 2 7 3 5 3" xfId="12643"/>
    <cellStyle name="Poznámka 3 2 7 3 5 4" xfId="12644"/>
    <cellStyle name="Poznámka 3 2 7 3 6" xfId="12645"/>
    <cellStyle name="Poznámka 3 2 7 3 7" xfId="12646"/>
    <cellStyle name="Poznámka 3 2 7 3 8" xfId="12647"/>
    <cellStyle name="Poznámka 3 2 7 4" xfId="12648"/>
    <cellStyle name="Poznámka 3 2 7 4 2" xfId="12649"/>
    <cellStyle name="Poznámka 3 2 7 4 2 2" xfId="12650"/>
    <cellStyle name="Poznámka 3 2 7 4 2 3" xfId="12651"/>
    <cellStyle name="Poznámka 3 2 7 4 2 4" xfId="12652"/>
    <cellStyle name="Poznámka 3 2 7 4 3" xfId="12653"/>
    <cellStyle name="Poznámka 3 2 7 4 3 2" xfId="12654"/>
    <cellStyle name="Poznámka 3 2 7 4 3 3" xfId="12655"/>
    <cellStyle name="Poznámka 3 2 7 4 3 4" xfId="12656"/>
    <cellStyle name="Poznámka 3 2 7 4 4" xfId="12657"/>
    <cellStyle name="Poznámka 3 2 7 4 5" xfId="12658"/>
    <cellStyle name="Poznámka 3 2 7 4 6" xfId="12659"/>
    <cellStyle name="Poznámka 3 2 7 5" xfId="12660"/>
    <cellStyle name="Poznámka 3 2 7 5 2" xfId="12661"/>
    <cellStyle name="Poznámka 3 2 7 5 2 2" xfId="12662"/>
    <cellStyle name="Poznámka 3 2 7 5 2 3" xfId="12663"/>
    <cellStyle name="Poznámka 3 2 7 5 2 4" xfId="12664"/>
    <cellStyle name="Poznámka 3 2 7 5 3" xfId="12665"/>
    <cellStyle name="Poznámka 3 2 7 5 3 2" xfId="12666"/>
    <cellStyle name="Poznámka 3 2 7 5 3 3" xfId="12667"/>
    <cellStyle name="Poznámka 3 2 7 5 3 4" xfId="12668"/>
    <cellStyle name="Poznámka 3 2 7 5 4" xfId="12669"/>
    <cellStyle name="Poznámka 3 2 7 5 5" xfId="12670"/>
    <cellStyle name="Poznámka 3 2 7 5 6" xfId="12671"/>
    <cellStyle name="Poznámka 3 2 7 6" xfId="12672"/>
    <cellStyle name="Poznámka 3 2 7 6 2" xfId="12673"/>
    <cellStyle name="Poznámka 3 2 7 6 3" xfId="12674"/>
    <cellStyle name="Poznámka 3 2 7 6 4" xfId="12675"/>
    <cellStyle name="Poznámka 3 2 7 7" xfId="12676"/>
    <cellStyle name="Poznámka 3 2 7 7 2" xfId="12677"/>
    <cellStyle name="Poznámka 3 2 7 7 3" xfId="12678"/>
    <cellStyle name="Poznámka 3 2 7 7 4" xfId="12679"/>
    <cellStyle name="Poznámka 3 2 7 8" xfId="12680"/>
    <cellStyle name="Poznámka 3 2 7 9" xfId="12681"/>
    <cellStyle name="Poznámka 3 2 8" xfId="12682"/>
    <cellStyle name="Poznámka 3 2 8 2" xfId="12683"/>
    <cellStyle name="Poznámka 3 2 8 2 2" xfId="12684"/>
    <cellStyle name="Poznámka 3 2 8 2 2 2" xfId="12685"/>
    <cellStyle name="Poznámka 3 2 8 2 2 2 2" xfId="12686"/>
    <cellStyle name="Poznámka 3 2 8 2 2 2 3" xfId="12687"/>
    <cellStyle name="Poznámka 3 2 8 2 2 2 4" xfId="12688"/>
    <cellStyle name="Poznámka 3 2 8 2 2 3" xfId="12689"/>
    <cellStyle name="Poznámka 3 2 8 2 2 3 2" xfId="12690"/>
    <cellStyle name="Poznámka 3 2 8 2 2 3 3" xfId="12691"/>
    <cellStyle name="Poznámka 3 2 8 2 2 3 4" xfId="12692"/>
    <cellStyle name="Poznámka 3 2 8 2 2 4" xfId="12693"/>
    <cellStyle name="Poznámka 3 2 8 2 2 5" xfId="12694"/>
    <cellStyle name="Poznámka 3 2 8 2 2 6" xfId="12695"/>
    <cellStyle name="Poznámka 3 2 8 2 3" xfId="12696"/>
    <cellStyle name="Poznámka 3 2 8 2 3 2" xfId="12697"/>
    <cellStyle name="Poznámka 3 2 8 2 3 2 2" xfId="12698"/>
    <cellStyle name="Poznámka 3 2 8 2 3 2 3" xfId="12699"/>
    <cellStyle name="Poznámka 3 2 8 2 3 2 4" xfId="12700"/>
    <cellStyle name="Poznámka 3 2 8 2 3 3" xfId="12701"/>
    <cellStyle name="Poznámka 3 2 8 2 3 3 2" xfId="12702"/>
    <cellStyle name="Poznámka 3 2 8 2 3 3 3" xfId="12703"/>
    <cellStyle name="Poznámka 3 2 8 2 3 3 4" xfId="12704"/>
    <cellStyle name="Poznámka 3 2 8 2 3 4" xfId="12705"/>
    <cellStyle name="Poznámka 3 2 8 2 3 5" xfId="12706"/>
    <cellStyle name="Poznámka 3 2 8 2 3 6" xfId="12707"/>
    <cellStyle name="Poznámka 3 2 8 2 4" xfId="12708"/>
    <cellStyle name="Poznámka 3 2 8 2 4 2" xfId="12709"/>
    <cellStyle name="Poznámka 3 2 8 2 4 3" xfId="12710"/>
    <cellStyle name="Poznámka 3 2 8 2 4 4" xfId="12711"/>
    <cellStyle name="Poznámka 3 2 8 2 5" xfId="12712"/>
    <cellStyle name="Poznámka 3 2 8 2 5 2" xfId="12713"/>
    <cellStyle name="Poznámka 3 2 8 2 5 3" xfId="12714"/>
    <cellStyle name="Poznámka 3 2 8 2 5 4" xfId="12715"/>
    <cellStyle name="Poznámka 3 2 8 2 6" xfId="12716"/>
    <cellStyle name="Poznámka 3 2 8 2 7" xfId="12717"/>
    <cellStyle name="Poznámka 3 2 8 2 8" xfId="12718"/>
    <cellStyle name="Poznámka 3 2 8 3" xfId="12719"/>
    <cellStyle name="Poznámka 3 2 8 3 2" xfId="12720"/>
    <cellStyle name="Poznámka 3 2 8 3 2 2" xfId="12721"/>
    <cellStyle name="Poznámka 3 2 8 3 2 3" xfId="12722"/>
    <cellStyle name="Poznámka 3 2 8 3 2 4" xfId="12723"/>
    <cellStyle name="Poznámka 3 2 8 3 3" xfId="12724"/>
    <cellStyle name="Poznámka 3 2 8 3 3 2" xfId="12725"/>
    <cellStyle name="Poznámka 3 2 8 3 3 3" xfId="12726"/>
    <cellStyle name="Poznámka 3 2 8 3 3 4" xfId="12727"/>
    <cellStyle name="Poznámka 3 2 8 3 4" xfId="12728"/>
    <cellStyle name="Poznámka 3 2 8 3 5" xfId="12729"/>
    <cellStyle name="Poznámka 3 2 8 3 6" xfId="12730"/>
    <cellStyle name="Poznámka 3 2 8 4" xfId="12731"/>
    <cellStyle name="Poznámka 3 2 8 4 2" xfId="12732"/>
    <cellStyle name="Poznámka 3 2 8 4 2 2" xfId="12733"/>
    <cellStyle name="Poznámka 3 2 8 4 2 3" xfId="12734"/>
    <cellStyle name="Poznámka 3 2 8 4 2 4" xfId="12735"/>
    <cellStyle name="Poznámka 3 2 8 4 3" xfId="12736"/>
    <cellStyle name="Poznámka 3 2 8 4 3 2" xfId="12737"/>
    <cellStyle name="Poznámka 3 2 8 4 3 3" xfId="12738"/>
    <cellStyle name="Poznámka 3 2 8 4 3 4" xfId="12739"/>
    <cellStyle name="Poznámka 3 2 8 4 4" xfId="12740"/>
    <cellStyle name="Poznámka 3 2 8 4 5" xfId="12741"/>
    <cellStyle name="Poznámka 3 2 8 4 6" xfId="12742"/>
    <cellStyle name="Poznámka 3 2 8 5" xfId="12743"/>
    <cellStyle name="Poznámka 3 2 8 5 2" xfId="12744"/>
    <cellStyle name="Poznámka 3 2 8 5 3" xfId="12745"/>
    <cellStyle name="Poznámka 3 2 8 5 4" xfId="12746"/>
    <cellStyle name="Poznámka 3 2 8 6" xfId="12747"/>
    <cellStyle name="Poznámka 3 2 8 6 2" xfId="12748"/>
    <cellStyle name="Poznámka 3 2 8 6 3" xfId="12749"/>
    <cellStyle name="Poznámka 3 2 8 6 4" xfId="12750"/>
    <cellStyle name="Poznámka 3 2 8 7" xfId="12751"/>
    <cellStyle name="Poznámka 3 2 8 8" xfId="12752"/>
    <cellStyle name="Poznámka 3 2 8 9" xfId="12753"/>
    <cellStyle name="Poznámka 3 2 9" xfId="12754"/>
    <cellStyle name="Poznámka 3 2 9 2" xfId="12755"/>
    <cellStyle name="Poznámka 3 2 9 2 2" xfId="12756"/>
    <cellStyle name="Poznámka 3 2 9 2 2 2" xfId="12757"/>
    <cellStyle name="Poznámka 3 2 9 2 2 2 2" xfId="12758"/>
    <cellStyle name="Poznámka 3 2 9 2 2 2 3" xfId="12759"/>
    <cellStyle name="Poznámka 3 2 9 2 2 2 4" xfId="12760"/>
    <cellStyle name="Poznámka 3 2 9 2 2 3" xfId="12761"/>
    <cellStyle name="Poznámka 3 2 9 2 2 3 2" xfId="12762"/>
    <cellStyle name="Poznámka 3 2 9 2 2 3 3" xfId="12763"/>
    <cellStyle name="Poznámka 3 2 9 2 2 3 4" xfId="12764"/>
    <cellStyle name="Poznámka 3 2 9 2 2 4" xfId="12765"/>
    <cellStyle name="Poznámka 3 2 9 2 2 5" xfId="12766"/>
    <cellStyle name="Poznámka 3 2 9 2 2 6" xfId="12767"/>
    <cellStyle name="Poznámka 3 2 9 2 3" xfId="12768"/>
    <cellStyle name="Poznámka 3 2 9 2 3 2" xfId="12769"/>
    <cellStyle name="Poznámka 3 2 9 2 3 2 2" xfId="12770"/>
    <cellStyle name="Poznámka 3 2 9 2 3 2 3" xfId="12771"/>
    <cellStyle name="Poznámka 3 2 9 2 3 2 4" xfId="12772"/>
    <cellStyle name="Poznámka 3 2 9 2 3 3" xfId="12773"/>
    <cellStyle name="Poznámka 3 2 9 2 3 3 2" xfId="12774"/>
    <cellStyle name="Poznámka 3 2 9 2 3 3 3" xfId="12775"/>
    <cellStyle name="Poznámka 3 2 9 2 3 3 4" xfId="12776"/>
    <cellStyle name="Poznámka 3 2 9 2 3 4" xfId="12777"/>
    <cellStyle name="Poznámka 3 2 9 2 3 5" xfId="12778"/>
    <cellStyle name="Poznámka 3 2 9 2 3 6" xfId="12779"/>
    <cellStyle name="Poznámka 3 2 9 2 4" xfId="12780"/>
    <cellStyle name="Poznámka 3 2 9 2 4 2" xfId="12781"/>
    <cellStyle name="Poznámka 3 2 9 2 4 3" xfId="12782"/>
    <cellStyle name="Poznámka 3 2 9 2 4 4" xfId="12783"/>
    <cellStyle name="Poznámka 3 2 9 2 5" xfId="12784"/>
    <cellStyle name="Poznámka 3 2 9 2 5 2" xfId="12785"/>
    <cellStyle name="Poznámka 3 2 9 2 5 3" xfId="12786"/>
    <cellStyle name="Poznámka 3 2 9 2 5 4" xfId="12787"/>
    <cellStyle name="Poznámka 3 2 9 2 6" xfId="12788"/>
    <cellStyle name="Poznámka 3 2 9 2 7" xfId="12789"/>
    <cellStyle name="Poznámka 3 2 9 2 8" xfId="12790"/>
    <cellStyle name="Poznámka 3 2 9 3" xfId="12791"/>
    <cellStyle name="Poznámka 3 2 9 3 2" xfId="12792"/>
    <cellStyle name="Poznámka 3 2 9 3 2 2" xfId="12793"/>
    <cellStyle name="Poznámka 3 2 9 3 2 3" xfId="12794"/>
    <cellStyle name="Poznámka 3 2 9 3 2 4" xfId="12795"/>
    <cellStyle name="Poznámka 3 2 9 3 3" xfId="12796"/>
    <cellStyle name="Poznámka 3 2 9 3 3 2" xfId="12797"/>
    <cellStyle name="Poznámka 3 2 9 3 3 3" xfId="12798"/>
    <cellStyle name="Poznámka 3 2 9 3 3 4" xfId="12799"/>
    <cellStyle name="Poznámka 3 2 9 3 4" xfId="12800"/>
    <cellStyle name="Poznámka 3 2 9 3 5" xfId="12801"/>
    <cellStyle name="Poznámka 3 2 9 3 6" xfId="12802"/>
    <cellStyle name="Poznámka 3 2 9 4" xfId="12803"/>
    <cellStyle name="Poznámka 3 2 9 4 2" xfId="12804"/>
    <cellStyle name="Poznámka 3 2 9 4 2 2" xfId="12805"/>
    <cellStyle name="Poznámka 3 2 9 4 2 3" xfId="12806"/>
    <cellStyle name="Poznámka 3 2 9 4 2 4" xfId="12807"/>
    <cellStyle name="Poznámka 3 2 9 4 3" xfId="12808"/>
    <cellStyle name="Poznámka 3 2 9 4 3 2" xfId="12809"/>
    <cellStyle name="Poznámka 3 2 9 4 3 3" xfId="12810"/>
    <cellStyle name="Poznámka 3 2 9 4 3 4" xfId="12811"/>
    <cellStyle name="Poznámka 3 2 9 4 4" xfId="12812"/>
    <cellStyle name="Poznámka 3 2 9 4 5" xfId="12813"/>
    <cellStyle name="Poznámka 3 2 9 4 6" xfId="12814"/>
    <cellStyle name="Poznámka 3 2 9 5" xfId="12815"/>
    <cellStyle name="Poznámka 3 2 9 5 2" xfId="12816"/>
    <cellStyle name="Poznámka 3 2 9 5 3" xfId="12817"/>
    <cellStyle name="Poznámka 3 2 9 5 4" xfId="12818"/>
    <cellStyle name="Poznámka 3 2 9 6" xfId="12819"/>
    <cellStyle name="Poznámka 3 2 9 6 2" xfId="12820"/>
    <cellStyle name="Poznámka 3 2 9 6 3" xfId="12821"/>
    <cellStyle name="Poznámka 3 2 9 6 4" xfId="12822"/>
    <cellStyle name="Poznámka 3 2 9 7" xfId="12823"/>
    <cellStyle name="Poznámka 3 2 9 8" xfId="12824"/>
    <cellStyle name="Poznámka 3 2 9 9" xfId="12825"/>
    <cellStyle name="Poznámka 3 2_Xl0000028" xfId="12826"/>
    <cellStyle name="Poznámka 3 3" xfId="12827"/>
    <cellStyle name="Poznámka 3 3 10" xfId="12828"/>
    <cellStyle name="Poznámka 3 3 10 2" xfId="12829"/>
    <cellStyle name="Poznámka 3 3 10 2 2" xfId="12830"/>
    <cellStyle name="Poznámka 3 3 10 2 3" xfId="12831"/>
    <cellStyle name="Poznámka 3 3 10 2 4" xfId="12832"/>
    <cellStyle name="Poznámka 3 3 10 3" xfId="12833"/>
    <cellStyle name="Poznámka 3 3 10 3 2" xfId="12834"/>
    <cellStyle name="Poznámka 3 3 10 3 3" xfId="12835"/>
    <cellStyle name="Poznámka 3 3 10 3 4" xfId="12836"/>
    <cellStyle name="Poznámka 3 3 10 4" xfId="12837"/>
    <cellStyle name="Poznámka 3 3 10 5" xfId="12838"/>
    <cellStyle name="Poznámka 3 3 10 6" xfId="12839"/>
    <cellStyle name="Poznámka 3 3 11" xfId="12840"/>
    <cellStyle name="Poznámka 3 3 11 2" xfId="12841"/>
    <cellStyle name="Poznámka 3 3 11 2 2" xfId="12842"/>
    <cellStyle name="Poznámka 3 3 11 2 3" xfId="12843"/>
    <cellStyle name="Poznámka 3 3 11 2 4" xfId="12844"/>
    <cellStyle name="Poznámka 3 3 11 3" xfId="12845"/>
    <cellStyle name="Poznámka 3 3 11 3 2" xfId="12846"/>
    <cellStyle name="Poznámka 3 3 11 3 3" xfId="12847"/>
    <cellStyle name="Poznámka 3 3 11 3 4" xfId="12848"/>
    <cellStyle name="Poznámka 3 3 11 4" xfId="12849"/>
    <cellStyle name="Poznámka 3 3 11 5" xfId="12850"/>
    <cellStyle name="Poznámka 3 3 11 6" xfId="12851"/>
    <cellStyle name="Poznámka 3 3 12" xfId="12852"/>
    <cellStyle name="Poznámka 3 3 12 2" xfId="12853"/>
    <cellStyle name="Poznámka 3 3 12 3" xfId="12854"/>
    <cellStyle name="Poznámka 3 3 12 4" xfId="12855"/>
    <cellStyle name="Poznámka 3 3 13" xfId="12856"/>
    <cellStyle name="Poznámka 3 3 13 2" xfId="12857"/>
    <cellStyle name="Poznámka 3 3 13 3" xfId="12858"/>
    <cellStyle name="Poznámka 3 3 13 4" xfId="12859"/>
    <cellStyle name="Poznámka 3 3 14" xfId="12860"/>
    <cellStyle name="Poznámka 3 3 15" xfId="12861"/>
    <cellStyle name="Poznámka 3 3 16" xfId="12862"/>
    <cellStyle name="Poznámka 3 3 2" xfId="12863"/>
    <cellStyle name="Poznámka 3 3 2 10" xfId="12864"/>
    <cellStyle name="Poznámka 3 3 2 2" xfId="12865"/>
    <cellStyle name="Poznámka 3 3 2 2 2" xfId="12866"/>
    <cellStyle name="Poznámka 3 3 2 2 2 2" xfId="12867"/>
    <cellStyle name="Poznámka 3 3 2 2 2 2 2" xfId="12868"/>
    <cellStyle name="Poznámka 3 3 2 2 2 2 2 2" xfId="12869"/>
    <cellStyle name="Poznámka 3 3 2 2 2 2 2 3" xfId="12870"/>
    <cellStyle name="Poznámka 3 3 2 2 2 2 2 4" xfId="12871"/>
    <cellStyle name="Poznámka 3 3 2 2 2 2 3" xfId="12872"/>
    <cellStyle name="Poznámka 3 3 2 2 2 2 3 2" xfId="12873"/>
    <cellStyle name="Poznámka 3 3 2 2 2 2 3 3" xfId="12874"/>
    <cellStyle name="Poznámka 3 3 2 2 2 2 3 4" xfId="12875"/>
    <cellStyle name="Poznámka 3 3 2 2 2 2 4" xfId="12876"/>
    <cellStyle name="Poznámka 3 3 2 2 2 2 5" xfId="12877"/>
    <cellStyle name="Poznámka 3 3 2 2 2 2 6" xfId="12878"/>
    <cellStyle name="Poznámka 3 3 2 2 2 3" xfId="12879"/>
    <cellStyle name="Poznámka 3 3 2 2 2 3 2" xfId="12880"/>
    <cellStyle name="Poznámka 3 3 2 2 2 3 2 2" xfId="12881"/>
    <cellStyle name="Poznámka 3 3 2 2 2 3 2 3" xfId="12882"/>
    <cellStyle name="Poznámka 3 3 2 2 2 3 2 4" xfId="12883"/>
    <cellStyle name="Poznámka 3 3 2 2 2 3 3" xfId="12884"/>
    <cellStyle name="Poznámka 3 3 2 2 2 3 3 2" xfId="12885"/>
    <cellStyle name="Poznámka 3 3 2 2 2 3 3 3" xfId="12886"/>
    <cellStyle name="Poznámka 3 3 2 2 2 3 3 4" xfId="12887"/>
    <cellStyle name="Poznámka 3 3 2 2 2 3 4" xfId="12888"/>
    <cellStyle name="Poznámka 3 3 2 2 2 3 5" xfId="12889"/>
    <cellStyle name="Poznámka 3 3 2 2 2 3 6" xfId="12890"/>
    <cellStyle name="Poznámka 3 3 2 2 2 4" xfId="12891"/>
    <cellStyle name="Poznámka 3 3 2 2 2 4 2" xfId="12892"/>
    <cellStyle name="Poznámka 3 3 2 2 2 4 3" xfId="12893"/>
    <cellStyle name="Poznámka 3 3 2 2 2 4 4" xfId="12894"/>
    <cellStyle name="Poznámka 3 3 2 2 2 5" xfId="12895"/>
    <cellStyle name="Poznámka 3 3 2 2 2 5 2" xfId="12896"/>
    <cellStyle name="Poznámka 3 3 2 2 2 5 3" xfId="12897"/>
    <cellStyle name="Poznámka 3 3 2 2 2 5 4" xfId="12898"/>
    <cellStyle name="Poznámka 3 3 2 2 2 6" xfId="12899"/>
    <cellStyle name="Poznámka 3 3 2 2 2 7" xfId="12900"/>
    <cellStyle name="Poznámka 3 3 2 2 2 8" xfId="12901"/>
    <cellStyle name="Poznámka 3 3 2 2 3" xfId="12902"/>
    <cellStyle name="Poznámka 3 3 2 2 3 2" xfId="12903"/>
    <cellStyle name="Poznámka 3 3 2 2 3 2 2" xfId="12904"/>
    <cellStyle name="Poznámka 3 3 2 2 3 2 3" xfId="12905"/>
    <cellStyle name="Poznámka 3 3 2 2 3 2 4" xfId="12906"/>
    <cellStyle name="Poznámka 3 3 2 2 3 3" xfId="12907"/>
    <cellStyle name="Poznámka 3 3 2 2 3 3 2" xfId="12908"/>
    <cellStyle name="Poznámka 3 3 2 2 3 3 3" xfId="12909"/>
    <cellStyle name="Poznámka 3 3 2 2 3 3 4" xfId="12910"/>
    <cellStyle name="Poznámka 3 3 2 2 3 4" xfId="12911"/>
    <cellStyle name="Poznámka 3 3 2 2 3 5" xfId="12912"/>
    <cellStyle name="Poznámka 3 3 2 2 3 6" xfId="12913"/>
    <cellStyle name="Poznámka 3 3 2 2 4" xfId="12914"/>
    <cellStyle name="Poznámka 3 3 2 2 4 2" xfId="12915"/>
    <cellStyle name="Poznámka 3 3 2 2 4 2 2" xfId="12916"/>
    <cellStyle name="Poznámka 3 3 2 2 4 2 3" xfId="12917"/>
    <cellStyle name="Poznámka 3 3 2 2 4 2 4" xfId="12918"/>
    <cellStyle name="Poznámka 3 3 2 2 4 3" xfId="12919"/>
    <cellStyle name="Poznámka 3 3 2 2 4 3 2" xfId="12920"/>
    <cellStyle name="Poznámka 3 3 2 2 4 3 3" xfId="12921"/>
    <cellStyle name="Poznámka 3 3 2 2 4 3 4" xfId="12922"/>
    <cellStyle name="Poznámka 3 3 2 2 4 4" xfId="12923"/>
    <cellStyle name="Poznámka 3 3 2 2 4 5" xfId="12924"/>
    <cellStyle name="Poznámka 3 3 2 2 4 6" xfId="12925"/>
    <cellStyle name="Poznámka 3 3 2 2 5" xfId="12926"/>
    <cellStyle name="Poznámka 3 3 2 2 5 2" xfId="12927"/>
    <cellStyle name="Poznámka 3 3 2 2 5 3" xfId="12928"/>
    <cellStyle name="Poznámka 3 3 2 2 5 4" xfId="12929"/>
    <cellStyle name="Poznámka 3 3 2 2 6" xfId="12930"/>
    <cellStyle name="Poznámka 3 3 2 2 6 2" xfId="12931"/>
    <cellStyle name="Poznámka 3 3 2 2 6 3" xfId="12932"/>
    <cellStyle name="Poznámka 3 3 2 2 6 4" xfId="12933"/>
    <cellStyle name="Poznámka 3 3 2 2 7" xfId="12934"/>
    <cellStyle name="Poznámka 3 3 2 2 8" xfId="12935"/>
    <cellStyle name="Poznámka 3 3 2 2 9" xfId="12936"/>
    <cellStyle name="Poznámka 3 3 2 3" xfId="12937"/>
    <cellStyle name="Poznámka 3 3 2 3 2" xfId="12938"/>
    <cellStyle name="Poznámka 3 3 2 3 2 2" xfId="12939"/>
    <cellStyle name="Poznámka 3 3 2 3 2 2 2" xfId="12940"/>
    <cellStyle name="Poznámka 3 3 2 3 2 2 3" xfId="12941"/>
    <cellStyle name="Poznámka 3 3 2 3 2 2 4" xfId="12942"/>
    <cellStyle name="Poznámka 3 3 2 3 2 3" xfId="12943"/>
    <cellStyle name="Poznámka 3 3 2 3 2 3 2" xfId="12944"/>
    <cellStyle name="Poznámka 3 3 2 3 2 3 3" xfId="12945"/>
    <cellStyle name="Poznámka 3 3 2 3 2 3 4" xfId="12946"/>
    <cellStyle name="Poznámka 3 3 2 3 2 4" xfId="12947"/>
    <cellStyle name="Poznámka 3 3 2 3 2 5" xfId="12948"/>
    <cellStyle name="Poznámka 3 3 2 3 2 6" xfId="12949"/>
    <cellStyle name="Poznámka 3 3 2 3 3" xfId="12950"/>
    <cellStyle name="Poznámka 3 3 2 3 3 2" xfId="12951"/>
    <cellStyle name="Poznámka 3 3 2 3 3 2 2" xfId="12952"/>
    <cellStyle name="Poznámka 3 3 2 3 3 2 3" xfId="12953"/>
    <cellStyle name="Poznámka 3 3 2 3 3 2 4" xfId="12954"/>
    <cellStyle name="Poznámka 3 3 2 3 3 3" xfId="12955"/>
    <cellStyle name="Poznámka 3 3 2 3 3 3 2" xfId="12956"/>
    <cellStyle name="Poznámka 3 3 2 3 3 3 3" xfId="12957"/>
    <cellStyle name="Poznámka 3 3 2 3 3 3 4" xfId="12958"/>
    <cellStyle name="Poznámka 3 3 2 3 3 4" xfId="12959"/>
    <cellStyle name="Poznámka 3 3 2 3 3 5" xfId="12960"/>
    <cellStyle name="Poznámka 3 3 2 3 3 6" xfId="12961"/>
    <cellStyle name="Poznámka 3 3 2 3 4" xfId="12962"/>
    <cellStyle name="Poznámka 3 3 2 3 4 2" xfId="12963"/>
    <cellStyle name="Poznámka 3 3 2 3 4 3" xfId="12964"/>
    <cellStyle name="Poznámka 3 3 2 3 4 4" xfId="12965"/>
    <cellStyle name="Poznámka 3 3 2 3 5" xfId="12966"/>
    <cellStyle name="Poznámka 3 3 2 3 5 2" xfId="12967"/>
    <cellStyle name="Poznámka 3 3 2 3 5 3" xfId="12968"/>
    <cellStyle name="Poznámka 3 3 2 3 5 4" xfId="12969"/>
    <cellStyle name="Poznámka 3 3 2 3 6" xfId="12970"/>
    <cellStyle name="Poznámka 3 3 2 3 7" xfId="12971"/>
    <cellStyle name="Poznámka 3 3 2 3 8" xfId="12972"/>
    <cellStyle name="Poznámka 3 3 2 4" xfId="12973"/>
    <cellStyle name="Poznámka 3 3 2 4 2" xfId="12974"/>
    <cellStyle name="Poznámka 3 3 2 4 2 2" xfId="12975"/>
    <cellStyle name="Poznámka 3 3 2 4 2 3" xfId="12976"/>
    <cellStyle name="Poznámka 3 3 2 4 2 4" xfId="12977"/>
    <cellStyle name="Poznámka 3 3 2 4 3" xfId="12978"/>
    <cellStyle name="Poznámka 3 3 2 4 3 2" xfId="12979"/>
    <cellStyle name="Poznámka 3 3 2 4 3 3" xfId="12980"/>
    <cellStyle name="Poznámka 3 3 2 4 3 4" xfId="12981"/>
    <cellStyle name="Poznámka 3 3 2 4 4" xfId="12982"/>
    <cellStyle name="Poznámka 3 3 2 4 5" xfId="12983"/>
    <cellStyle name="Poznámka 3 3 2 4 6" xfId="12984"/>
    <cellStyle name="Poznámka 3 3 2 5" xfId="12985"/>
    <cellStyle name="Poznámka 3 3 2 5 2" xfId="12986"/>
    <cellStyle name="Poznámka 3 3 2 5 2 2" xfId="12987"/>
    <cellStyle name="Poznámka 3 3 2 5 2 3" xfId="12988"/>
    <cellStyle name="Poznámka 3 3 2 5 2 4" xfId="12989"/>
    <cellStyle name="Poznámka 3 3 2 5 3" xfId="12990"/>
    <cellStyle name="Poznámka 3 3 2 5 3 2" xfId="12991"/>
    <cellStyle name="Poznámka 3 3 2 5 3 3" xfId="12992"/>
    <cellStyle name="Poznámka 3 3 2 5 3 4" xfId="12993"/>
    <cellStyle name="Poznámka 3 3 2 5 4" xfId="12994"/>
    <cellStyle name="Poznámka 3 3 2 5 5" xfId="12995"/>
    <cellStyle name="Poznámka 3 3 2 5 6" xfId="12996"/>
    <cellStyle name="Poznámka 3 3 2 6" xfId="12997"/>
    <cellStyle name="Poznámka 3 3 2 6 2" xfId="12998"/>
    <cellStyle name="Poznámka 3 3 2 6 3" xfId="12999"/>
    <cellStyle name="Poznámka 3 3 2 6 4" xfId="13000"/>
    <cellStyle name="Poznámka 3 3 2 7" xfId="13001"/>
    <cellStyle name="Poznámka 3 3 2 7 2" xfId="13002"/>
    <cellStyle name="Poznámka 3 3 2 7 3" xfId="13003"/>
    <cellStyle name="Poznámka 3 3 2 7 4" xfId="13004"/>
    <cellStyle name="Poznámka 3 3 2 8" xfId="13005"/>
    <cellStyle name="Poznámka 3 3 2 9" xfId="13006"/>
    <cellStyle name="Poznámka 3 3 3" xfId="13007"/>
    <cellStyle name="Poznámka 3 3 3 10" xfId="13008"/>
    <cellStyle name="Poznámka 3 3 3 2" xfId="13009"/>
    <cellStyle name="Poznámka 3 3 3 2 2" xfId="13010"/>
    <cellStyle name="Poznámka 3 3 3 2 2 2" xfId="13011"/>
    <cellStyle name="Poznámka 3 3 3 2 2 2 2" xfId="13012"/>
    <cellStyle name="Poznámka 3 3 3 2 2 2 2 2" xfId="13013"/>
    <cellStyle name="Poznámka 3 3 3 2 2 2 2 3" xfId="13014"/>
    <cellStyle name="Poznámka 3 3 3 2 2 2 2 4" xfId="13015"/>
    <cellStyle name="Poznámka 3 3 3 2 2 2 3" xfId="13016"/>
    <cellStyle name="Poznámka 3 3 3 2 2 2 3 2" xfId="13017"/>
    <cellStyle name="Poznámka 3 3 3 2 2 2 3 3" xfId="13018"/>
    <cellStyle name="Poznámka 3 3 3 2 2 2 3 4" xfId="13019"/>
    <cellStyle name="Poznámka 3 3 3 2 2 2 4" xfId="13020"/>
    <cellStyle name="Poznámka 3 3 3 2 2 2 5" xfId="13021"/>
    <cellStyle name="Poznámka 3 3 3 2 2 2 6" xfId="13022"/>
    <cellStyle name="Poznámka 3 3 3 2 2 3" xfId="13023"/>
    <cellStyle name="Poznámka 3 3 3 2 2 3 2" xfId="13024"/>
    <cellStyle name="Poznámka 3 3 3 2 2 3 2 2" xfId="13025"/>
    <cellStyle name="Poznámka 3 3 3 2 2 3 2 3" xfId="13026"/>
    <cellStyle name="Poznámka 3 3 3 2 2 3 2 4" xfId="13027"/>
    <cellStyle name="Poznámka 3 3 3 2 2 3 3" xfId="13028"/>
    <cellStyle name="Poznámka 3 3 3 2 2 3 3 2" xfId="13029"/>
    <cellStyle name="Poznámka 3 3 3 2 2 3 3 3" xfId="13030"/>
    <cellStyle name="Poznámka 3 3 3 2 2 3 3 4" xfId="13031"/>
    <cellStyle name="Poznámka 3 3 3 2 2 3 4" xfId="13032"/>
    <cellStyle name="Poznámka 3 3 3 2 2 3 5" xfId="13033"/>
    <cellStyle name="Poznámka 3 3 3 2 2 3 6" xfId="13034"/>
    <cellStyle name="Poznámka 3 3 3 2 2 4" xfId="13035"/>
    <cellStyle name="Poznámka 3 3 3 2 2 4 2" xfId="13036"/>
    <cellStyle name="Poznámka 3 3 3 2 2 4 3" xfId="13037"/>
    <cellStyle name="Poznámka 3 3 3 2 2 4 4" xfId="13038"/>
    <cellStyle name="Poznámka 3 3 3 2 2 5" xfId="13039"/>
    <cellStyle name="Poznámka 3 3 3 2 2 5 2" xfId="13040"/>
    <cellStyle name="Poznámka 3 3 3 2 2 5 3" xfId="13041"/>
    <cellStyle name="Poznámka 3 3 3 2 2 5 4" xfId="13042"/>
    <cellStyle name="Poznámka 3 3 3 2 2 6" xfId="13043"/>
    <cellStyle name="Poznámka 3 3 3 2 2 7" xfId="13044"/>
    <cellStyle name="Poznámka 3 3 3 2 2 8" xfId="13045"/>
    <cellStyle name="Poznámka 3 3 3 2 3" xfId="13046"/>
    <cellStyle name="Poznámka 3 3 3 2 3 2" xfId="13047"/>
    <cellStyle name="Poznámka 3 3 3 2 3 2 2" xfId="13048"/>
    <cellStyle name="Poznámka 3 3 3 2 3 2 3" xfId="13049"/>
    <cellStyle name="Poznámka 3 3 3 2 3 2 4" xfId="13050"/>
    <cellStyle name="Poznámka 3 3 3 2 3 3" xfId="13051"/>
    <cellStyle name="Poznámka 3 3 3 2 3 3 2" xfId="13052"/>
    <cellStyle name="Poznámka 3 3 3 2 3 3 3" xfId="13053"/>
    <cellStyle name="Poznámka 3 3 3 2 3 3 4" xfId="13054"/>
    <cellStyle name="Poznámka 3 3 3 2 3 4" xfId="13055"/>
    <cellStyle name="Poznámka 3 3 3 2 3 5" xfId="13056"/>
    <cellStyle name="Poznámka 3 3 3 2 3 6" xfId="13057"/>
    <cellStyle name="Poznámka 3 3 3 2 4" xfId="13058"/>
    <cellStyle name="Poznámka 3 3 3 2 4 2" xfId="13059"/>
    <cellStyle name="Poznámka 3 3 3 2 4 2 2" xfId="13060"/>
    <cellStyle name="Poznámka 3 3 3 2 4 2 3" xfId="13061"/>
    <cellStyle name="Poznámka 3 3 3 2 4 2 4" xfId="13062"/>
    <cellStyle name="Poznámka 3 3 3 2 4 3" xfId="13063"/>
    <cellStyle name="Poznámka 3 3 3 2 4 3 2" xfId="13064"/>
    <cellStyle name="Poznámka 3 3 3 2 4 3 3" xfId="13065"/>
    <cellStyle name="Poznámka 3 3 3 2 4 3 4" xfId="13066"/>
    <cellStyle name="Poznámka 3 3 3 2 4 4" xfId="13067"/>
    <cellStyle name="Poznámka 3 3 3 2 4 5" xfId="13068"/>
    <cellStyle name="Poznámka 3 3 3 2 4 6" xfId="13069"/>
    <cellStyle name="Poznámka 3 3 3 2 5" xfId="13070"/>
    <cellStyle name="Poznámka 3 3 3 2 5 2" xfId="13071"/>
    <cellStyle name="Poznámka 3 3 3 2 5 3" xfId="13072"/>
    <cellStyle name="Poznámka 3 3 3 2 5 4" xfId="13073"/>
    <cellStyle name="Poznámka 3 3 3 2 6" xfId="13074"/>
    <cellStyle name="Poznámka 3 3 3 2 6 2" xfId="13075"/>
    <cellStyle name="Poznámka 3 3 3 2 6 3" xfId="13076"/>
    <cellStyle name="Poznámka 3 3 3 2 6 4" xfId="13077"/>
    <cellStyle name="Poznámka 3 3 3 2 7" xfId="13078"/>
    <cellStyle name="Poznámka 3 3 3 2 8" xfId="13079"/>
    <cellStyle name="Poznámka 3 3 3 2 9" xfId="13080"/>
    <cellStyle name="Poznámka 3 3 3 3" xfId="13081"/>
    <cellStyle name="Poznámka 3 3 3 3 2" xfId="13082"/>
    <cellStyle name="Poznámka 3 3 3 3 2 2" xfId="13083"/>
    <cellStyle name="Poznámka 3 3 3 3 2 2 2" xfId="13084"/>
    <cellStyle name="Poznámka 3 3 3 3 2 2 3" xfId="13085"/>
    <cellStyle name="Poznámka 3 3 3 3 2 2 4" xfId="13086"/>
    <cellStyle name="Poznámka 3 3 3 3 2 3" xfId="13087"/>
    <cellStyle name="Poznámka 3 3 3 3 2 3 2" xfId="13088"/>
    <cellStyle name="Poznámka 3 3 3 3 2 3 3" xfId="13089"/>
    <cellStyle name="Poznámka 3 3 3 3 2 3 4" xfId="13090"/>
    <cellStyle name="Poznámka 3 3 3 3 2 4" xfId="13091"/>
    <cellStyle name="Poznámka 3 3 3 3 2 5" xfId="13092"/>
    <cellStyle name="Poznámka 3 3 3 3 2 6" xfId="13093"/>
    <cellStyle name="Poznámka 3 3 3 3 3" xfId="13094"/>
    <cellStyle name="Poznámka 3 3 3 3 3 2" xfId="13095"/>
    <cellStyle name="Poznámka 3 3 3 3 3 2 2" xfId="13096"/>
    <cellStyle name="Poznámka 3 3 3 3 3 2 3" xfId="13097"/>
    <cellStyle name="Poznámka 3 3 3 3 3 2 4" xfId="13098"/>
    <cellStyle name="Poznámka 3 3 3 3 3 3" xfId="13099"/>
    <cellStyle name="Poznámka 3 3 3 3 3 3 2" xfId="13100"/>
    <cellStyle name="Poznámka 3 3 3 3 3 3 3" xfId="13101"/>
    <cellStyle name="Poznámka 3 3 3 3 3 3 4" xfId="13102"/>
    <cellStyle name="Poznámka 3 3 3 3 3 4" xfId="13103"/>
    <cellStyle name="Poznámka 3 3 3 3 3 5" xfId="13104"/>
    <cellStyle name="Poznámka 3 3 3 3 3 6" xfId="13105"/>
    <cellStyle name="Poznámka 3 3 3 3 4" xfId="13106"/>
    <cellStyle name="Poznámka 3 3 3 3 4 2" xfId="13107"/>
    <cellStyle name="Poznámka 3 3 3 3 4 3" xfId="13108"/>
    <cellStyle name="Poznámka 3 3 3 3 4 4" xfId="13109"/>
    <cellStyle name="Poznámka 3 3 3 3 5" xfId="13110"/>
    <cellStyle name="Poznámka 3 3 3 3 5 2" xfId="13111"/>
    <cellStyle name="Poznámka 3 3 3 3 5 3" xfId="13112"/>
    <cellStyle name="Poznámka 3 3 3 3 5 4" xfId="13113"/>
    <cellStyle name="Poznámka 3 3 3 3 6" xfId="13114"/>
    <cellStyle name="Poznámka 3 3 3 3 7" xfId="13115"/>
    <cellStyle name="Poznámka 3 3 3 3 8" xfId="13116"/>
    <cellStyle name="Poznámka 3 3 3 4" xfId="13117"/>
    <cellStyle name="Poznámka 3 3 3 4 2" xfId="13118"/>
    <cellStyle name="Poznámka 3 3 3 4 2 2" xfId="13119"/>
    <cellStyle name="Poznámka 3 3 3 4 2 3" xfId="13120"/>
    <cellStyle name="Poznámka 3 3 3 4 2 4" xfId="13121"/>
    <cellStyle name="Poznámka 3 3 3 4 3" xfId="13122"/>
    <cellStyle name="Poznámka 3 3 3 4 3 2" xfId="13123"/>
    <cellStyle name="Poznámka 3 3 3 4 3 3" xfId="13124"/>
    <cellStyle name="Poznámka 3 3 3 4 3 4" xfId="13125"/>
    <cellStyle name="Poznámka 3 3 3 4 4" xfId="13126"/>
    <cellStyle name="Poznámka 3 3 3 4 5" xfId="13127"/>
    <cellStyle name="Poznámka 3 3 3 4 6" xfId="13128"/>
    <cellStyle name="Poznámka 3 3 3 5" xfId="13129"/>
    <cellStyle name="Poznámka 3 3 3 5 2" xfId="13130"/>
    <cellStyle name="Poznámka 3 3 3 5 2 2" xfId="13131"/>
    <cellStyle name="Poznámka 3 3 3 5 2 3" xfId="13132"/>
    <cellStyle name="Poznámka 3 3 3 5 2 4" xfId="13133"/>
    <cellStyle name="Poznámka 3 3 3 5 3" xfId="13134"/>
    <cellStyle name="Poznámka 3 3 3 5 3 2" xfId="13135"/>
    <cellStyle name="Poznámka 3 3 3 5 3 3" xfId="13136"/>
    <cellStyle name="Poznámka 3 3 3 5 3 4" xfId="13137"/>
    <cellStyle name="Poznámka 3 3 3 5 4" xfId="13138"/>
    <cellStyle name="Poznámka 3 3 3 5 5" xfId="13139"/>
    <cellStyle name="Poznámka 3 3 3 5 6" xfId="13140"/>
    <cellStyle name="Poznámka 3 3 3 6" xfId="13141"/>
    <cellStyle name="Poznámka 3 3 3 6 2" xfId="13142"/>
    <cellStyle name="Poznámka 3 3 3 6 3" xfId="13143"/>
    <cellStyle name="Poznámka 3 3 3 6 4" xfId="13144"/>
    <cellStyle name="Poznámka 3 3 3 7" xfId="13145"/>
    <cellStyle name="Poznámka 3 3 3 7 2" xfId="13146"/>
    <cellStyle name="Poznámka 3 3 3 7 3" xfId="13147"/>
    <cellStyle name="Poznámka 3 3 3 7 4" xfId="13148"/>
    <cellStyle name="Poznámka 3 3 3 8" xfId="13149"/>
    <cellStyle name="Poznámka 3 3 3 9" xfId="13150"/>
    <cellStyle name="Poznámka 3 3 4" xfId="13151"/>
    <cellStyle name="Poznámka 3 3 4 10" xfId="13152"/>
    <cellStyle name="Poznámka 3 3 4 2" xfId="13153"/>
    <cellStyle name="Poznámka 3 3 4 2 2" xfId="13154"/>
    <cellStyle name="Poznámka 3 3 4 2 2 2" xfId="13155"/>
    <cellStyle name="Poznámka 3 3 4 2 2 2 2" xfId="13156"/>
    <cellStyle name="Poznámka 3 3 4 2 2 2 2 2" xfId="13157"/>
    <cellStyle name="Poznámka 3 3 4 2 2 2 2 3" xfId="13158"/>
    <cellStyle name="Poznámka 3 3 4 2 2 2 2 4" xfId="13159"/>
    <cellStyle name="Poznámka 3 3 4 2 2 2 3" xfId="13160"/>
    <cellStyle name="Poznámka 3 3 4 2 2 2 3 2" xfId="13161"/>
    <cellStyle name="Poznámka 3 3 4 2 2 2 3 3" xfId="13162"/>
    <cellStyle name="Poznámka 3 3 4 2 2 2 3 4" xfId="13163"/>
    <cellStyle name="Poznámka 3 3 4 2 2 2 4" xfId="13164"/>
    <cellStyle name="Poznámka 3 3 4 2 2 2 5" xfId="13165"/>
    <cellStyle name="Poznámka 3 3 4 2 2 2 6" xfId="13166"/>
    <cellStyle name="Poznámka 3 3 4 2 2 3" xfId="13167"/>
    <cellStyle name="Poznámka 3 3 4 2 2 3 2" xfId="13168"/>
    <cellStyle name="Poznámka 3 3 4 2 2 3 2 2" xfId="13169"/>
    <cellStyle name="Poznámka 3 3 4 2 2 3 2 3" xfId="13170"/>
    <cellStyle name="Poznámka 3 3 4 2 2 3 2 4" xfId="13171"/>
    <cellStyle name="Poznámka 3 3 4 2 2 3 3" xfId="13172"/>
    <cellStyle name="Poznámka 3 3 4 2 2 3 3 2" xfId="13173"/>
    <cellStyle name="Poznámka 3 3 4 2 2 3 3 3" xfId="13174"/>
    <cellStyle name="Poznámka 3 3 4 2 2 3 3 4" xfId="13175"/>
    <cellStyle name="Poznámka 3 3 4 2 2 3 4" xfId="13176"/>
    <cellStyle name="Poznámka 3 3 4 2 2 3 5" xfId="13177"/>
    <cellStyle name="Poznámka 3 3 4 2 2 3 6" xfId="13178"/>
    <cellStyle name="Poznámka 3 3 4 2 2 4" xfId="13179"/>
    <cellStyle name="Poznámka 3 3 4 2 2 4 2" xfId="13180"/>
    <cellStyle name="Poznámka 3 3 4 2 2 4 3" xfId="13181"/>
    <cellStyle name="Poznámka 3 3 4 2 2 4 4" xfId="13182"/>
    <cellStyle name="Poznámka 3 3 4 2 2 5" xfId="13183"/>
    <cellStyle name="Poznámka 3 3 4 2 2 5 2" xfId="13184"/>
    <cellStyle name="Poznámka 3 3 4 2 2 5 3" xfId="13185"/>
    <cellStyle name="Poznámka 3 3 4 2 2 5 4" xfId="13186"/>
    <cellStyle name="Poznámka 3 3 4 2 2 6" xfId="13187"/>
    <cellStyle name="Poznámka 3 3 4 2 2 7" xfId="13188"/>
    <cellStyle name="Poznámka 3 3 4 2 2 8" xfId="13189"/>
    <cellStyle name="Poznámka 3 3 4 2 3" xfId="13190"/>
    <cellStyle name="Poznámka 3 3 4 2 3 2" xfId="13191"/>
    <cellStyle name="Poznámka 3 3 4 2 3 2 2" xfId="13192"/>
    <cellStyle name="Poznámka 3 3 4 2 3 2 3" xfId="13193"/>
    <cellStyle name="Poznámka 3 3 4 2 3 2 4" xfId="13194"/>
    <cellStyle name="Poznámka 3 3 4 2 3 3" xfId="13195"/>
    <cellStyle name="Poznámka 3 3 4 2 3 3 2" xfId="13196"/>
    <cellStyle name="Poznámka 3 3 4 2 3 3 3" xfId="13197"/>
    <cellStyle name="Poznámka 3 3 4 2 3 3 4" xfId="13198"/>
    <cellStyle name="Poznámka 3 3 4 2 3 4" xfId="13199"/>
    <cellStyle name="Poznámka 3 3 4 2 3 5" xfId="13200"/>
    <cellStyle name="Poznámka 3 3 4 2 3 6" xfId="13201"/>
    <cellStyle name="Poznámka 3 3 4 2 4" xfId="13202"/>
    <cellStyle name="Poznámka 3 3 4 2 4 2" xfId="13203"/>
    <cellStyle name="Poznámka 3 3 4 2 4 2 2" xfId="13204"/>
    <cellStyle name="Poznámka 3 3 4 2 4 2 3" xfId="13205"/>
    <cellStyle name="Poznámka 3 3 4 2 4 2 4" xfId="13206"/>
    <cellStyle name="Poznámka 3 3 4 2 4 3" xfId="13207"/>
    <cellStyle name="Poznámka 3 3 4 2 4 3 2" xfId="13208"/>
    <cellStyle name="Poznámka 3 3 4 2 4 3 3" xfId="13209"/>
    <cellStyle name="Poznámka 3 3 4 2 4 3 4" xfId="13210"/>
    <cellStyle name="Poznámka 3 3 4 2 4 4" xfId="13211"/>
    <cellStyle name="Poznámka 3 3 4 2 4 5" xfId="13212"/>
    <cellStyle name="Poznámka 3 3 4 2 4 6" xfId="13213"/>
    <cellStyle name="Poznámka 3 3 4 2 5" xfId="13214"/>
    <cellStyle name="Poznámka 3 3 4 2 5 2" xfId="13215"/>
    <cellStyle name="Poznámka 3 3 4 2 5 3" xfId="13216"/>
    <cellStyle name="Poznámka 3 3 4 2 5 4" xfId="13217"/>
    <cellStyle name="Poznámka 3 3 4 2 6" xfId="13218"/>
    <cellStyle name="Poznámka 3 3 4 2 6 2" xfId="13219"/>
    <cellStyle name="Poznámka 3 3 4 2 6 3" xfId="13220"/>
    <cellStyle name="Poznámka 3 3 4 2 6 4" xfId="13221"/>
    <cellStyle name="Poznámka 3 3 4 2 7" xfId="13222"/>
    <cellStyle name="Poznámka 3 3 4 2 8" xfId="13223"/>
    <cellStyle name="Poznámka 3 3 4 2 9" xfId="13224"/>
    <cellStyle name="Poznámka 3 3 4 3" xfId="13225"/>
    <cellStyle name="Poznámka 3 3 4 3 2" xfId="13226"/>
    <cellStyle name="Poznámka 3 3 4 3 2 2" xfId="13227"/>
    <cellStyle name="Poznámka 3 3 4 3 2 2 2" xfId="13228"/>
    <cellStyle name="Poznámka 3 3 4 3 2 2 3" xfId="13229"/>
    <cellStyle name="Poznámka 3 3 4 3 2 2 4" xfId="13230"/>
    <cellStyle name="Poznámka 3 3 4 3 2 3" xfId="13231"/>
    <cellStyle name="Poznámka 3 3 4 3 2 3 2" xfId="13232"/>
    <cellStyle name="Poznámka 3 3 4 3 2 3 3" xfId="13233"/>
    <cellStyle name="Poznámka 3 3 4 3 2 3 4" xfId="13234"/>
    <cellStyle name="Poznámka 3 3 4 3 2 4" xfId="13235"/>
    <cellStyle name="Poznámka 3 3 4 3 2 5" xfId="13236"/>
    <cellStyle name="Poznámka 3 3 4 3 2 6" xfId="13237"/>
    <cellStyle name="Poznámka 3 3 4 3 3" xfId="13238"/>
    <cellStyle name="Poznámka 3 3 4 3 3 2" xfId="13239"/>
    <cellStyle name="Poznámka 3 3 4 3 3 2 2" xfId="13240"/>
    <cellStyle name="Poznámka 3 3 4 3 3 2 3" xfId="13241"/>
    <cellStyle name="Poznámka 3 3 4 3 3 2 4" xfId="13242"/>
    <cellStyle name="Poznámka 3 3 4 3 3 3" xfId="13243"/>
    <cellStyle name="Poznámka 3 3 4 3 3 3 2" xfId="13244"/>
    <cellStyle name="Poznámka 3 3 4 3 3 3 3" xfId="13245"/>
    <cellStyle name="Poznámka 3 3 4 3 3 3 4" xfId="13246"/>
    <cellStyle name="Poznámka 3 3 4 3 3 4" xfId="13247"/>
    <cellStyle name="Poznámka 3 3 4 3 3 5" xfId="13248"/>
    <cellStyle name="Poznámka 3 3 4 3 3 6" xfId="13249"/>
    <cellStyle name="Poznámka 3 3 4 3 4" xfId="13250"/>
    <cellStyle name="Poznámka 3 3 4 3 4 2" xfId="13251"/>
    <cellStyle name="Poznámka 3 3 4 3 4 3" xfId="13252"/>
    <cellStyle name="Poznámka 3 3 4 3 4 4" xfId="13253"/>
    <cellStyle name="Poznámka 3 3 4 3 5" xfId="13254"/>
    <cellStyle name="Poznámka 3 3 4 3 5 2" xfId="13255"/>
    <cellStyle name="Poznámka 3 3 4 3 5 3" xfId="13256"/>
    <cellStyle name="Poznámka 3 3 4 3 5 4" xfId="13257"/>
    <cellStyle name="Poznámka 3 3 4 3 6" xfId="13258"/>
    <cellStyle name="Poznámka 3 3 4 3 7" xfId="13259"/>
    <cellStyle name="Poznámka 3 3 4 3 8" xfId="13260"/>
    <cellStyle name="Poznámka 3 3 4 4" xfId="13261"/>
    <cellStyle name="Poznámka 3 3 4 4 2" xfId="13262"/>
    <cellStyle name="Poznámka 3 3 4 4 2 2" xfId="13263"/>
    <cellStyle name="Poznámka 3 3 4 4 2 3" xfId="13264"/>
    <cellStyle name="Poznámka 3 3 4 4 2 4" xfId="13265"/>
    <cellStyle name="Poznámka 3 3 4 4 3" xfId="13266"/>
    <cellStyle name="Poznámka 3 3 4 4 3 2" xfId="13267"/>
    <cellStyle name="Poznámka 3 3 4 4 3 3" xfId="13268"/>
    <cellStyle name="Poznámka 3 3 4 4 3 4" xfId="13269"/>
    <cellStyle name="Poznámka 3 3 4 4 4" xfId="13270"/>
    <cellStyle name="Poznámka 3 3 4 4 5" xfId="13271"/>
    <cellStyle name="Poznámka 3 3 4 4 6" xfId="13272"/>
    <cellStyle name="Poznámka 3 3 4 5" xfId="13273"/>
    <cellStyle name="Poznámka 3 3 4 5 2" xfId="13274"/>
    <cellStyle name="Poznámka 3 3 4 5 2 2" xfId="13275"/>
    <cellStyle name="Poznámka 3 3 4 5 2 3" xfId="13276"/>
    <cellStyle name="Poznámka 3 3 4 5 2 4" xfId="13277"/>
    <cellStyle name="Poznámka 3 3 4 5 3" xfId="13278"/>
    <cellStyle name="Poznámka 3 3 4 5 3 2" xfId="13279"/>
    <cellStyle name="Poznámka 3 3 4 5 3 3" xfId="13280"/>
    <cellStyle name="Poznámka 3 3 4 5 3 4" xfId="13281"/>
    <cellStyle name="Poznámka 3 3 4 5 4" xfId="13282"/>
    <cellStyle name="Poznámka 3 3 4 5 5" xfId="13283"/>
    <cellStyle name="Poznámka 3 3 4 5 6" xfId="13284"/>
    <cellStyle name="Poznámka 3 3 4 6" xfId="13285"/>
    <cellStyle name="Poznámka 3 3 4 6 2" xfId="13286"/>
    <cellStyle name="Poznámka 3 3 4 6 3" xfId="13287"/>
    <cellStyle name="Poznámka 3 3 4 6 4" xfId="13288"/>
    <cellStyle name="Poznámka 3 3 4 7" xfId="13289"/>
    <cellStyle name="Poznámka 3 3 4 7 2" xfId="13290"/>
    <cellStyle name="Poznámka 3 3 4 7 3" xfId="13291"/>
    <cellStyle name="Poznámka 3 3 4 7 4" xfId="13292"/>
    <cellStyle name="Poznámka 3 3 4 8" xfId="13293"/>
    <cellStyle name="Poznámka 3 3 4 9" xfId="13294"/>
    <cellStyle name="Poznámka 3 3 5" xfId="13295"/>
    <cellStyle name="Poznámka 3 3 5 10" xfId="13296"/>
    <cellStyle name="Poznámka 3 3 5 2" xfId="13297"/>
    <cellStyle name="Poznámka 3 3 5 2 2" xfId="13298"/>
    <cellStyle name="Poznámka 3 3 5 2 2 2" xfId="13299"/>
    <cellStyle name="Poznámka 3 3 5 2 2 2 2" xfId="13300"/>
    <cellStyle name="Poznámka 3 3 5 2 2 2 2 2" xfId="13301"/>
    <cellStyle name="Poznámka 3 3 5 2 2 2 2 3" xfId="13302"/>
    <cellStyle name="Poznámka 3 3 5 2 2 2 2 4" xfId="13303"/>
    <cellStyle name="Poznámka 3 3 5 2 2 2 3" xfId="13304"/>
    <cellStyle name="Poznámka 3 3 5 2 2 2 3 2" xfId="13305"/>
    <cellStyle name="Poznámka 3 3 5 2 2 2 3 3" xfId="13306"/>
    <cellStyle name="Poznámka 3 3 5 2 2 2 3 4" xfId="13307"/>
    <cellStyle name="Poznámka 3 3 5 2 2 2 4" xfId="13308"/>
    <cellStyle name="Poznámka 3 3 5 2 2 2 5" xfId="13309"/>
    <cellStyle name="Poznámka 3 3 5 2 2 2 6" xfId="13310"/>
    <cellStyle name="Poznámka 3 3 5 2 2 3" xfId="13311"/>
    <cellStyle name="Poznámka 3 3 5 2 2 3 2" xfId="13312"/>
    <cellStyle name="Poznámka 3 3 5 2 2 3 2 2" xfId="13313"/>
    <cellStyle name="Poznámka 3 3 5 2 2 3 2 3" xfId="13314"/>
    <cellStyle name="Poznámka 3 3 5 2 2 3 2 4" xfId="13315"/>
    <cellStyle name="Poznámka 3 3 5 2 2 3 3" xfId="13316"/>
    <cellStyle name="Poznámka 3 3 5 2 2 3 3 2" xfId="13317"/>
    <cellStyle name="Poznámka 3 3 5 2 2 3 3 3" xfId="13318"/>
    <cellStyle name="Poznámka 3 3 5 2 2 3 3 4" xfId="13319"/>
    <cellStyle name="Poznámka 3 3 5 2 2 3 4" xfId="13320"/>
    <cellStyle name="Poznámka 3 3 5 2 2 3 5" xfId="13321"/>
    <cellStyle name="Poznámka 3 3 5 2 2 3 6" xfId="13322"/>
    <cellStyle name="Poznámka 3 3 5 2 2 4" xfId="13323"/>
    <cellStyle name="Poznámka 3 3 5 2 2 4 2" xfId="13324"/>
    <cellStyle name="Poznámka 3 3 5 2 2 4 3" xfId="13325"/>
    <cellStyle name="Poznámka 3 3 5 2 2 4 4" xfId="13326"/>
    <cellStyle name="Poznámka 3 3 5 2 2 5" xfId="13327"/>
    <cellStyle name="Poznámka 3 3 5 2 2 5 2" xfId="13328"/>
    <cellStyle name="Poznámka 3 3 5 2 2 5 3" xfId="13329"/>
    <cellStyle name="Poznámka 3 3 5 2 2 5 4" xfId="13330"/>
    <cellStyle name="Poznámka 3 3 5 2 2 6" xfId="13331"/>
    <cellStyle name="Poznámka 3 3 5 2 2 7" xfId="13332"/>
    <cellStyle name="Poznámka 3 3 5 2 2 8" xfId="13333"/>
    <cellStyle name="Poznámka 3 3 5 2 3" xfId="13334"/>
    <cellStyle name="Poznámka 3 3 5 2 3 2" xfId="13335"/>
    <cellStyle name="Poznámka 3 3 5 2 3 2 2" xfId="13336"/>
    <cellStyle name="Poznámka 3 3 5 2 3 2 3" xfId="13337"/>
    <cellStyle name="Poznámka 3 3 5 2 3 2 4" xfId="13338"/>
    <cellStyle name="Poznámka 3 3 5 2 3 3" xfId="13339"/>
    <cellStyle name="Poznámka 3 3 5 2 3 3 2" xfId="13340"/>
    <cellStyle name="Poznámka 3 3 5 2 3 3 3" xfId="13341"/>
    <cellStyle name="Poznámka 3 3 5 2 3 3 4" xfId="13342"/>
    <cellStyle name="Poznámka 3 3 5 2 3 4" xfId="13343"/>
    <cellStyle name="Poznámka 3 3 5 2 3 5" xfId="13344"/>
    <cellStyle name="Poznámka 3 3 5 2 3 6" xfId="13345"/>
    <cellStyle name="Poznámka 3 3 5 2 4" xfId="13346"/>
    <cellStyle name="Poznámka 3 3 5 2 4 2" xfId="13347"/>
    <cellStyle name="Poznámka 3 3 5 2 4 2 2" xfId="13348"/>
    <cellStyle name="Poznámka 3 3 5 2 4 2 3" xfId="13349"/>
    <cellStyle name="Poznámka 3 3 5 2 4 2 4" xfId="13350"/>
    <cellStyle name="Poznámka 3 3 5 2 4 3" xfId="13351"/>
    <cellStyle name="Poznámka 3 3 5 2 4 3 2" xfId="13352"/>
    <cellStyle name="Poznámka 3 3 5 2 4 3 3" xfId="13353"/>
    <cellStyle name="Poznámka 3 3 5 2 4 3 4" xfId="13354"/>
    <cellStyle name="Poznámka 3 3 5 2 4 4" xfId="13355"/>
    <cellStyle name="Poznámka 3 3 5 2 4 5" xfId="13356"/>
    <cellStyle name="Poznámka 3 3 5 2 4 6" xfId="13357"/>
    <cellStyle name="Poznámka 3 3 5 2 5" xfId="13358"/>
    <cellStyle name="Poznámka 3 3 5 2 5 2" xfId="13359"/>
    <cellStyle name="Poznámka 3 3 5 2 5 3" xfId="13360"/>
    <cellStyle name="Poznámka 3 3 5 2 5 4" xfId="13361"/>
    <cellStyle name="Poznámka 3 3 5 2 6" xfId="13362"/>
    <cellStyle name="Poznámka 3 3 5 2 6 2" xfId="13363"/>
    <cellStyle name="Poznámka 3 3 5 2 6 3" xfId="13364"/>
    <cellStyle name="Poznámka 3 3 5 2 6 4" xfId="13365"/>
    <cellStyle name="Poznámka 3 3 5 2 7" xfId="13366"/>
    <cellStyle name="Poznámka 3 3 5 2 8" xfId="13367"/>
    <cellStyle name="Poznámka 3 3 5 2 9" xfId="13368"/>
    <cellStyle name="Poznámka 3 3 5 3" xfId="13369"/>
    <cellStyle name="Poznámka 3 3 5 3 2" xfId="13370"/>
    <cellStyle name="Poznámka 3 3 5 3 2 2" xfId="13371"/>
    <cellStyle name="Poznámka 3 3 5 3 2 2 2" xfId="13372"/>
    <cellStyle name="Poznámka 3 3 5 3 2 2 3" xfId="13373"/>
    <cellStyle name="Poznámka 3 3 5 3 2 2 4" xfId="13374"/>
    <cellStyle name="Poznámka 3 3 5 3 2 3" xfId="13375"/>
    <cellStyle name="Poznámka 3 3 5 3 2 3 2" xfId="13376"/>
    <cellStyle name="Poznámka 3 3 5 3 2 3 3" xfId="13377"/>
    <cellStyle name="Poznámka 3 3 5 3 2 3 4" xfId="13378"/>
    <cellStyle name="Poznámka 3 3 5 3 2 4" xfId="13379"/>
    <cellStyle name="Poznámka 3 3 5 3 2 5" xfId="13380"/>
    <cellStyle name="Poznámka 3 3 5 3 2 6" xfId="13381"/>
    <cellStyle name="Poznámka 3 3 5 3 3" xfId="13382"/>
    <cellStyle name="Poznámka 3 3 5 3 3 2" xfId="13383"/>
    <cellStyle name="Poznámka 3 3 5 3 3 2 2" xfId="13384"/>
    <cellStyle name="Poznámka 3 3 5 3 3 2 3" xfId="13385"/>
    <cellStyle name="Poznámka 3 3 5 3 3 2 4" xfId="13386"/>
    <cellStyle name="Poznámka 3 3 5 3 3 3" xfId="13387"/>
    <cellStyle name="Poznámka 3 3 5 3 3 3 2" xfId="13388"/>
    <cellStyle name="Poznámka 3 3 5 3 3 3 3" xfId="13389"/>
    <cellStyle name="Poznámka 3 3 5 3 3 3 4" xfId="13390"/>
    <cellStyle name="Poznámka 3 3 5 3 3 4" xfId="13391"/>
    <cellStyle name="Poznámka 3 3 5 3 3 5" xfId="13392"/>
    <cellStyle name="Poznámka 3 3 5 3 3 6" xfId="13393"/>
    <cellStyle name="Poznámka 3 3 5 3 4" xfId="13394"/>
    <cellStyle name="Poznámka 3 3 5 3 4 2" xfId="13395"/>
    <cellStyle name="Poznámka 3 3 5 3 4 3" xfId="13396"/>
    <cellStyle name="Poznámka 3 3 5 3 4 4" xfId="13397"/>
    <cellStyle name="Poznámka 3 3 5 3 5" xfId="13398"/>
    <cellStyle name="Poznámka 3 3 5 3 5 2" xfId="13399"/>
    <cellStyle name="Poznámka 3 3 5 3 5 3" xfId="13400"/>
    <cellStyle name="Poznámka 3 3 5 3 5 4" xfId="13401"/>
    <cellStyle name="Poznámka 3 3 5 3 6" xfId="13402"/>
    <cellStyle name="Poznámka 3 3 5 3 7" xfId="13403"/>
    <cellStyle name="Poznámka 3 3 5 3 8" xfId="13404"/>
    <cellStyle name="Poznámka 3 3 5 4" xfId="13405"/>
    <cellStyle name="Poznámka 3 3 5 4 2" xfId="13406"/>
    <cellStyle name="Poznámka 3 3 5 4 2 2" xfId="13407"/>
    <cellStyle name="Poznámka 3 3 5 4 2 3" xfId="13408"/>
    <cellStyle name="Poznámka 3 3 5 4 2 4" xfId="13409"/>
    <cellStyle name="Poznámka 3 3 5 4 3" xfId="13410"/>
    <cellStyle name="Poznámka 3 3 5 4 3 2" xfId="13411"/>
    <cellStyle name="Poznámka 3 3 5 4 3 3" xfId="13412"/>
    <cellStyle name="Poznámka 3 3 5 4 3 4" xfId="13413"/>
    <cellStyle name="Poznámka 3 3 5 4 4" xfId="13414"/>
    <cellStyle name="Poznámka 3 3 5 4 5" xfId="13415"/>
    <cellStyle name="Poznámka 3 3 5 4 6" xfId="13416"/>
    <cellStyle name="Poznámka 3 3 5 5" xfId="13417"/>
    <cellStyle name="Poznámka 3 3 5 5 2" xfId="13418"/>
    <cellStyle name="Poznámka 3 3 5 5 2 2" xfId="13419"/>
    <cellStyle name="Poznámka 3 3 5 5 2 3" xfId="13420"/>
    <cellStyle name="Poznámka 3 3 5 5 2 4" xfId="13421"/>
    <cellStyle name="Poznámka 3 3 5 5 3" xfId="13422"/>
    <cellStyle name="Poznámka 3 3 5 5 3 2" xfId="13423"/>
    <cellStyle name="Poznámka 3 3 5 5 3 3" xfId="13424"/>
    <cellStyle name="Poznámka 3 3 5 5 3 4" xfId="13425"/>
    <cellStyle name="Poznámka 3 3 5 5 4" xfId="13426"/>
    <cellStyle name="Poznámka 3 3 5 5 5" xfId="13427"/>
    <cellStyle name="Poznámka 3 3 5 5 6" xfId="13428"/>
    <cellStyle name="Poznámka 3 3 5 6" xfId="13429"/>
    <cellStyle name="Poznámka 3 3 5 6 2" xfId="13430"/>
    <cellStyle name="Poznámka 3 3 5 6 3" xfId="13431"/>
    <cellStyle name="Poznámka 3 3 5 6 4" xfId="13432"/>
    <cellStyle name="Poznámka 3 3 5 7" xfId="13433"/>
    <cellStyle name="Poznámka 3 3 5 7 2" xfId="13434"/>
    <cellStyle name="Poznámka 3 3 5 7 3" xfId="13435"/>
    <cellStyle name="Poznámka 3 3 5 7 4" xfId="13436"/>
    <cellStyle name="Poznámka 3 3 5 8" xfId="13437"/>
    <cellStyle name="Poznámka 3 3 5 9" xfId="13438"/>
    <cellStyle name="Poznámka 3 3 6" xfId="13439"/>
    <cellStyle name="Poznámka 3 3 6 10" xfId="13440"/>
    <cellStyle name="Poznámka 3 3 6 2" xfId="13441"/>
    <cellStyle name="Poznámka 3 3 6 2 2" xfId="13442"/>
    <cellStyle name="Poznámka 3 3 6 2 2 2" xfId="13443"/>
    <cellStyle name="Poznámka 3 3 6 2 2 2 2" xfId="13444"/>
    <cellStyle name="Poznámka 3 3 6 2 2 2 2 2" xfId="13445"/>
    <cellStyle name="Poznámka 3 3 6 2 2 2 2 3" xfId="13446"/>
    <cellStyle name="Poznámka 3 3 6 2 2 2 2 4" xfId="13447"/>
    <cellStyle name="Poznámka 3 3 6 2 2 2 3" xfId="13448"/>
    <cellStyle name="Poznámka 3 3 6 2 2 2 3 2" xfId="13449"/>
    <cellStyle name="Poznámka 3 3 6 2 2 2 3 3" xfId="13450"/>
    <cellStyle name="Poznámka 3 3 6 2 2 2 3 4" xfId="13451"/>
    <cellStyle name="Poznámka 3 3 6 2 2 2 4" xfId="13452"/>
    <cellStyle name="Poznámka 3 3 6 2 2 2 5" xfId="13453"/>
    <cellStyle name="Poznámka 3 3 6 2 2 2 6" xfId="13454"/>
    <cellStyle name="Poznámka 3 3 6 2 2 3" xfId="13455"/>
    <cellStyle name="Poznámka 3 3 6 2 2 3 2" xfId="13456"/>
    <cellStyle name="Poznámka 3 3 6 2 2 3 2 2" xfId="13457"/>
    <cellStyle name="Poznámka 3 3 6 2 2 3 2 3" xfId="13458"/>
    <cellStyle name="Poznámka 3 3 6 2 2 3 2 4" xfId="13459"/>
    <cellStyle name="Poznámka 3 3 6 2 2 3 3" xfId="13460"/>
    <cellStyle name="Poznámka 3 3 6 2 2 3 3 2" xfId="13461"/>
    <cellStyle name="Poznámka 3 3 6 2 2 3 3 3" xfId="13462"/>
    <cellStyle name="Poznámka 3 3 6 2 2 3 3 4" xfId="13463"/>
    <cellStyle name="Poznámka 3 3 6 2 2 3 4" xfId="13464"/>
    <cellStyle name="Poznámka 3 3 6 2 2 3 5" xfId="13465"/>
    <cellStyle name="Poznámka 3 3 6 2 2 3 6" xfId="13466"/>
    <cellStyle name="Poznámka 3 3 6 2 2 4" xfId="13467"/>
    <cellStyle name="Poznámka 3 3 6 2 2 4 2" xfId="13468"/>
    <cellStyle name="Poznámka 3 3 6 2 2 4 3" xfId="13469"/>
    <cellStyle name="Poznámka 3 3 6 2 2 4 4" xfId="13470"/>
    <cellStyle name="Poznámka 3 3 6 2 2 5" xfId="13471"/>
    <cellStyle name="Poznámka 3 3 6 2 2 5 2" xfId="13472"/>
    <cellStyle name="Poznámka 3 3 6 2 2 5 3" xfId="13473"/>
    <cellStyle name="Poznámka 3 3 6 2 2 5 4" xfId="13474"/>
    <cellStyle name="Poznámka 3 3 6 2 2 6" xfId="13475"/>
    <cellStyle name="Poznámka 3 3 6 2 2 7" xfId="13476"/>
    <cellStyle name="Poznámka 3 3 6 2 2 8" xfId="13477"/>
    <cellStyle name="Poznámka 3 3 6 2 3" xfId="13478"/>
    <cellStyle name="Poznámka 3 3 6 2 3 2" xfId="13479"/>
    <cellStyle name="Poznámka 3 3 6 2 3 2 2" xfId="13480"/>
    <cellStyle name="Poznámka 3 3 6 2 3 2 3" xfId="13481"/>
    <cellStyle name="Poznámka 3 3 6 2 3 2 4" xfId="13482"/>
    <cellStyle name="Poznámka 3 3 6 2 3 3" xfId="13483"/>
    <cellStyle name="Poznámka 3 3 6 2 3 3 2" xfId="13484"/>
    <cellStyle name="Poznámka 3 3 6 2 3 3 3" xfId="13485"/>
    <cellStyle name="Poznámka 3 3 6 2 3 3 4" xfId="13486"/>
    <cellStyle name="Poznámka 3 3 6 2 3 4" xfId="13487"/>
    <cellStyle name="Poznámka 3 3 6 2 3 5" xfId="13488"/>
    <cellStyle name="Poznámka 3 3 6 2 3 6" xfId="13489"/>
    <cellStyle name="Poznámka 3 3 6 2 4" xfId="13490"/>
    <cellStyle name="Poznámka 3 3 6 2 4 2" xfId="13491"/>
    <cellStyle name="Poznámka 3 3 6 2 4 2 2" xfId="13492"/>
    <cellStyle name="Poznámka 3 3 6 2 4 2 3" xfId="13493"/>
    <cellStyle name="Poznámka 3 3 6 2 4 2 4" xfId="13494"/>
    <cellStyle name="Poznámka 3 3 6 2 4 3" xfId="13495"/>
    <cellStyle name="Poznámka 3 3 6 2 4 3 2" xfId="13496"/>
    <cellStyle name="Poznámka 3 3 6 2 4 3 3" xfId="13497"/>
    <cellStyle name="Poznámka 3 3 6 2 4 3 4" xfId="13498"/>
    <cellStyle name="Poznámka 3 3 6 2 4 4" xfId="13499"/>
    <cellStyle name="Poznámka 3 3 6 2 4 5" xfId="13500"/>
    <cellStyle name="Poznámka 3 3 6 2 4 6" xfId="13501"/>
    <cellStyle name="Poznámka 3 3 6 2 5" xfId="13502"/>
    <cellStyle name="Poznámka 3 3 6 2 5 2" xfId="13503"/>
    <cellStyle name="Poznámka 3 3 6 2 5 3" xfId="13504"/>
    <cellStyle name="Poznámka 3 3 6 2 5 4" xfId="13505"/>
    <cellStyle name="Poznámka 3 3 6 2 6" xfId="13506"/>
    <cellStyle name="Poznámka 3 3 6 2 6 2" xfId="13507"/>
    <cellStyle name="Poznámka 3 3 6 2 6 3" xfId="13508"/>
    <cellStyle name="Poznámka 3 3 6 2 6 4" xfId="13509"/>
    <cellStyle name="Poznámka 3 3 6 2 7" xfId="13510"/>
    <cellStyle name="Poznámka 3 3 6 2 8" xfId="13511"/>
    <cellStyle name="Poznámka 3 3 6 2 9" xfId="13512"/>
    <cellStyle name="Poznámka 3 3 6 3" xfId="13513"/>
    <cellStyle name="Poznámka 3 3 6 3 2" xfId="13514"/>
    <cellStyle name="Poznámka 3 3 6 3 2 2" xfId="13515"/>
    <cellStyle name="Poznámka 3 3 6 3 2 2 2" xfId="13516"/>
    <cellStyle name="Poznámka 3 3 6 3 2 2 3" xfId="13517"/>
    <cellStyle name="Poznámka 3 3 6 3 2 2 4" xfId="13518"/>
    <cellStyle name="Poznámka 3 3 6 3 2 3" xfId="13519"/>
    <cellStyle name="Poznámka 3 3 6 3 2 3 2" xfId="13520"/>
    <cellStyle name="Poznámka 3 3 6 3 2 3 3" xfId="13521"/>
    <cellStyle name="Poznámka 3 3 6 3 2 3 4" xfId="13522"/>
    <cellStyle name="Poznámka 3 3 6 3 2 4" xfId="13523"/>
    <cellStyle name="Poznámka 3 3 6 3 2 5" xfId="13524"/>
    <cellStyle name="Poznámka 3 3 6 3 2 6" xfId="13525"/>
    <cellStyle name="Poznámka 3 3 6 3 3" xfId="13526"/>
    <cellStyle name="Poznámka 3 3 6 3 3 2" xfId="13527"/>
    <cellStyle name="Poznámka 3 3 6 3 3 2 2" xfId="13528"/>
    <cellStyle name="Poznámka 3 3 6 3 3 2 3" xfId="13529"/>
    <cellStyle name="Poznámka 3 3 6 3 3 2 4" xfId="13530"/>
    <cellStyle name="Poznámka 3 3 6 3 3 3" xfId="13531"/>
    <cellStyle name="Poznámka 3 3 6 3 3 3 2" xfId="13532"/>
    <cellStyle name="Poznámka 3 3 6 3 3 3 3" xfId="13533"/>
    <cellStyle name="Poznámka 3 3 6 3 3 3 4" xfId="13534"/>
    <cellStyle name="Poznámka 3 3 6 3 3 4" xfId="13535"/>
    <cellStyle name="Poznámka 3 3 6 3 3 5" xfId="13536"/>
    <cellStyle name="Poznámka 3 3 6 3 3 6" xfId="13537"/>
    <cellStyle name="Poznámka 3 3 6 3 4" xfId="13538"/>
    <cellStyle name="Poznámka 3 3 6 3 4 2" xfId="13539"/>
    <cellStyle name="Poznámka 3 3 6 3 4 3" xfId="13540"/>
    <cellStyle name="Poznámka 3 3 6 3 4 4" xfId="13541"/>
    <cellStyle name="Poznámka 3 3 6 3 5" xfId="13542"/>
    <cellStyle name="Poznámka 3 3 6 3 5 2" xfId="13543"/>
    <cellStyle name="Poznámka 3 3 6 3 5 3" xfId="13544"/>
    <cellStyle name="Poznámka 3 3 6 3 5 4" xfId="13545"/>
    <cellStyle name="Poznámka 3 3 6 3 6" xfId="13546"/>
    <cellStyle name="Poznámka 3 3 6 3 7" xfId="13547"/>
    <cellStyle name="Poznámka 3 3 6 3 8" xfId="13548"/>
    <cellStyle name="Poznámka 3 3 6 4" xfId="13549"/>
    <cellStyle name="Poznámka 3 3 6 4 2" xfId="13550"/>
    <cellStyle name="Poznámka 3 3 6 4 2 2" xfId="13551"/>
    <cellStyle name="Poznámka 3 3 6 4 2 3" xfId="13552"/>
    <cellStyle name="Poznámka 3 3 6 4 2 4" xfId="13553"/>
    <cellStyle name="Poznámka 3 3 6 4 3" xfId="13554"/>
    <cellStyle name="Poznámka 3 3 6 4 3 2" xfId="13555"/>
    <cellStyle name="Poznámka 3 3 6 4 3 3" xfId="13556"/>
    <cellStyle name="Poznámka 3 3 6 4 3 4" xfId="13557"/>
    <cellStyle name="Poznámka 3 3 6 4 4" xfId="13558"/>
    <cellStyle name="Poznámka 3 3 6 4 5" xfId="13559"/>
    <cellStyle name="Poznámka 3 3 6 4 6" xfId="13560"/>
    <cellStyle name="Poznámka 3 3 6 5" xfId="13561"/>
    <cellStyle name="Poznámka 3 3 6 5 2" xfId="13562"/>
    <cellStyle name="Poznámka 3 3 6 5 2 2" xfId="13563"/>
    <cellStyle name="Poznámka 3 3 6 5 2 3" xfId="13564"/>
    <cellStyle name="Poznámka 3 3 6 5 2 4" xfId="13565"/>
    <cellStyle name="Poznámka 3 3 6 5 3" xfId="13566"/>
    <cellStyle name="Poznámka 3 3 6 5 3 2" xfId="13567"/>
    <cellStyle name="Poznámka 3 3 6 5 3 3" xfId="13568"/>
    <cellStyle name="Poznámka 3 3 6 5 3 4" xfId="13569"/>
    <cellStyle name="Poznámka 3 3 6 5 4" xfId="13570"/>
    <cellStyle name="Poznámka 3 3 6 5 5" xfId="13571"/>
    <cellStyle name="Poznámka 3 3 6 5 6" xfId="13572"/>
    <cellStyle name="Poznámka 3 3 6 6" xfId="13573"/>
    <cellStyle name="Poznámka 3 3 6 6 2" xfId="13574"/>
    <cellStyle name="Poznámka 3 3 6 6 3" xfId="13575"/>
    <cellStyle name="Poznámka 3 3 6 6 4" xfId="13576"/>
    <cellStyle name="Poznámka 3 3 6 7" xfId="13577"/>
    <cellStyle name="Poznámka 3 3 6 7 2" xfId="13578"/>
    <cellStyle name="Poznámka 3 3 6 7 3" xfId="13579"/>
    <cellStyle name="Poznámka 3 3 6 7 4" xfId="13580"/>
    <cellStyle name="Poznámka 3 3 6 8" xfId="13581"/>
    <cellStyle name="Poznámka 3 3 6 9" xfId="13582"/>
    <cellStyle name="Poznámka 3 3 7" xfId="13583"/>
    <cellStyle name="Poznámka 3 3 7 2" xfId="13584"/>
    <cellStyle name="Poznámka 3 3 7 2 2" xfId="13585"/>
    <cellStyle name="Poznámka 3 3 7 2 2 2" xfId="13586"/>
    <cellStyle name="Poznámka 3 3 7 2 2 2 2" xfId="13587"/>
    <cellStyle name="Poznámka 3 3 7 2 2 2 3" xfId="13588"/>
    <cellStyle name="Poznámka 3 3 7 2 2 2 4" xfId="13589"/>
    <cellStyle name="Poznámka 3 3 7 2 2 3" xfId="13590"/>
    <cellStyle name="Poznámka 3 3 7 2 2 3 2" xfId="13591"/>
    <cellStyle name="Poznámka 3 3 7 2 2 3 3" xfId="13592"/>
    <cellStyle name="Poznámka 3 3 7 2 2 3 4" xfId="13593"/>
    <cellStyle name="Poznámka 3 3 7 2 2 4" xfId="13594"/>
    <cellStyle name="Poznámka 3 3 7 2 2 5" xfId="13595"/>
    <cellStyle name="Poznámka 3 3 7 2 2 6" xfId="13596"/>
    <cellStyle name="Poznámka 3 3 7 2 3" xfId="13597"/>
    <cellStyle name="Poznámka 3 3 7 2 3 2" xfId="13598"/>
    <cellStyle name="Poznámka 3 3 7 2 3 2 2" xfId="13599"/>
    <cellStyle name="Poznámka 3 3 7 2 3 2 3" xfId="13600"/>
    <cellStyle name="Poznámka 3 3 7 2 3 2 4" xfId="13601"/>
    <cellStyle name="Poznámka 3 3 7 2 3 3" xfId="13602"/>
    <cellStyle name="Poznámka 3 3 7 2 3 3 2" xfId="13603"/>
    <cellStyle name="Poznámka 3 3 7 2 3 3 3" xfId="13604"/>
    <cellStyle name="Poznámka 3 3 7 2 3 3 4" xfId="13605"/>
    <cellStyle name="Poznámka 3 3 7 2 3 4" xfId="13606"/>
    <cellStyle name="Poznámka 3 3 7 2 3 5" xfId="13607"/>
    <cellStyle name="Poznámka 3 3 7 2 3 6" xfId="13608"/>
    <cellStyle name="Poznámka 3 3 7 2 4" xfId="13609"/>
    <cellStyle name="Poznámka 3 3 7 2 4 2" xfId="13610"/>
    <cellStyle name="Poznámka 3 3 7 2 4 3" xfId="13611"/>
    <cellStyle name="Poznámka 3 3 7 2 4 4" xfId="13612"/>
    <cellStyle name="Poznámka 3 3 7 2 5" xfId="13613"/>
    <cellStyle name="Poznámka 3 3 7 2 5 2" xfId="13614"/>
    <cellStyle name="Poznámka 3 3 7 2 5 3" xfId="13615"/>
    <cellStyle name="Poznámka 3 3 7 2 5 4" xfId="13616"/>
    <cellStyle name="Poznámka 3 3 7 2 6" xfId="13617"/>
    <cellStyle name="Poznámka 3 3 7 2 7" xfId="13618"/>
    <cellStyle name="Poznámka 3 3 7 2 8" xfId="13619"/>
    <cellStyle name="Poznámka 3 3 7 3" xfId="13620"/>
    <cellStyle name="Poznámka 3 3 7 3 2" xfId="13621"/>
    <cellStyle name="Poznámka 3 3 7 3 2 2" xfId="13622"/>
    <cellStyle name="Poznámka 3 3 7 3 2 3" xfId="13623"/>
    <cellStyle name="Poznámka 3 3 7 3 2 4" xfId="13624"/>
    <cellStyle name="Poznámka 3 3 7 3 3" xfId="13625"/>
    <cellStyle name="Poznámka 3 3 7 3 3 2" xfId="13626"/>
    <cellStyle name="Poznámka 3 3 7 3 3 3" xfId="13627"/>
    <cellStyle name="Poznámka 3 3 7 3 3 4" xfId="13628"/>
    <cellStyle name="Poznámka 3 3 7 3 4" xfId="13629"/>
    <cellStyle name="Poznámka 3 3 7 3 5" xfId="13630"/>
    <cellStyle name="Poznámka 3 3 7 3 6" xfId="13631"/>
    <cellStyle name="Poznámka 3 3 7 4" xfId="13632"/>
    <cellStyle name="Poznámka 3 3 7 4 2" xfId="13633"/>
    <cellStyle name="Poznámka 3 3 7 4 2 2" xfId="13634"/>
    <cellStyle name="Poznámka 3 3 7 4 2 3" xfId="13635"/>
    <cellStyle name="Poznámka 3 3 7 4 2 4" xfId="13636"/>
    <cellStyle name="Poznámka 3 3 7 4 3" xfId="13637"/>
    <cellStyle name="Poznámka 3 3 7 4 3 2" xfId="13638"/>
    <cellStyle name="Poznámka 3 3 7 4 3 3" xfId="13639"/>
    <cellStyle name="Poznámka 3 3 7 4 3 4" xfId="13640"/>
    <cellStyle name="Poznámka 3 3 7 4 4" xfId="13641"/>
    <cellStyle name="Poznámka 3 3 7 4 5" xfId="13642"/>
    <cellStyle name="Poznámka 3 3 7 4 6" xfId="13643"/>
    <cellStyle name="Poznámka 3 3 7 5" xfId="13644"/>
    <cellStyle name="Poznámka 3 3 7 5 2" xfId="13645"/>
    <cellStyle name="Poznámka 3 3 7 5 3" xfId="13646"/>
    <cellStyle name="Poznámka 3 3 7 5 4" xfId="13647"/>
    <cellStyle name="Poznámka 3 3 7 6" xfId="13648"/>
    <cellStyle name="Poznámka 3 3 7 6 2" xfId="13649"/>
    <cellStyle name="Poznámka 3 3 7 6 3" xfId="13650"/>
    <cellStyle name="Poznámka 3 3 7 6 4" xfId="13651"/>
    <cellStyle name="Poznámka 3 3 7 7" xfId="13652"/>
    <cellStyle name="Poznámka 3 3 7 8" xfId="13653"/>
    <cellStyle name="Poznámka 3 3 7 9" xfId="13654"/>
    <cellStyle name="Poznámka 3 3 8" xfId="13655"/>
    <cellStyle name="Poznámka 3 3 8 2" xfId="13656"/>
    <cellStyle name="Poznámka 3 3 8 2 2" xfId="13657"/>
    <cellStyle name="Poznámka 3 3 8 2 2 2" xfId="13658"/>
    <cellStyle name="Poznámka 3 3 8 2 2 2 2" xfId="13659"/>
    <cellStyle name="Poznámka 3 3 8 2 2 2 3" xfId="13660"/>
    <cellStyle name="Poznámka 3 3 8 2 2 2 4" xfId="13661"/>
    <cellStyle name="Poznámka 3 3 8 2 2 3" xfId="13662"/>
    <cellStyle name="Poznámka 3 3 8 2 2 3 2" xfId="13663"/>
    <cellStyle name="Poznámka 3 3 8 2 2 3 3" xfId="13664"/>
    <cellStyle name="Poznámka 3 3 8 2 2 3 4" xfId="13665"/>
    <cellStyle name="Poznámka 3 3 8 2 2 4" xfId="13666"/>
    <cellStyle name="Poznámka 3 3 8 2 2 5" xfId="13667"/>
    <cellStyle name="Poznámka 3 3 8 2 2 6" xfId="13668"/>
    <cellStyle name="Poznámka 3 3 8 2 3" xfId="13669"/>
    <cellStyle name="Poznámka 3 3 8 2 3 2" xfId="13670"/>
    <cellStyle name="Poznámka 3 3 8 2 3 2 2" xfId="13671"/>
    <cellStyle name="Poznámka 3 3 8 2 3 2 3" xfId="13672"/>
    <cellStyle name="Poznámka 3 3 8 2 3 2 4" xfId="13673"/>
    <cellStyle name="Poznámka 3 3 8 2 3 3" xfId="13674"/>
    <cellStyle name="Poznámka 3 3 8 2 3 3 2" xfId="13675"/>
    <cellStyle name="Poznámka 3 3 8 2 3 3 3" xfId="13676"/>
    <cellStyle name="Poznámka 3 3 8 2 3 3 4" xfId="13677"/>
    <cellStyle name="Poznámka 3 3 8 2 3 4" xfId="13678"/>
    <cellStyle name="Poznámka 3 3 8 2 3 5" xfId="13679"/>
    <cellStyle name="Poznámka 3 3 8 2 3 6" xfId="13680"/>
    <cellStyle name="Poznámka 3 3 8 2 4" xfId="13681"/>
    <cellStyle name="Poznámka 3 3 8 2 4 2" xfId="13682"/>
    <cellStyle name="Poznámka 3 3 8 2 4 3" xfId="13683"/>
    <cellStyle name="Poznámka 3 3 8 2 4 4" xfId="13684"/>
    <cellStyle name="Poznámka 3 3 8 2 5" xfId="13685"/>
    <cellStyle name="Poznámka 3 3 8 2 5 2" xfId="13686"/>
    <cellStyle name="Poznámka 3 3 8 2 5 3" xfId="13687"/>
    <cellStyle name="Poznámka 3 3 8 2 5 4" xfId="13688"/>
    <cellStyle name="Poznámka 3 3 8 2 6" xfId="13689"/>
    <cellStyle name="Poznámka 3 3 8 2 7" xfId="13690"/>
    <cellStyle name="Poznámka 3 3 8 2 8" xfId="13691"/>
    <cellStyle name="Poznámka 3 3 8 3" xfId="13692"/>
    <cellStyle name="Poznámka 3 3 8 3 2" xfId="13693"/>
    <cellStyle name="Poznámka 3 3 8 3 2 2" xfId="13694"/>
    <cellStyle name="Poznámka 3 3 8 3 2 3" xfId="13695"/>
    <cellStyle name="Poznámka 3 3 8 3 2 4" xfId="13696"/>
    <cellStyle name="Poznámka 3 3 8 3 3" xfId="13697"/>
    <cellStyle name="Poznámka 3 3 8 3 3 2" xfId="13698"/>
    <cellStyle name="Poznámka 3 3 8 3 3 3" xfId="13699"/>
    <cellStyle name="Poznámka 3 3 8 3 3 4" xfId="13700"/>
    <cellStyle name="Poznámka 3 3 8 3 4" xfId="13701"/>
    <cellStyle name="Poznámka 3 3 8 3 5" xfId="13702"/>
    <cellStyle name="Poznámka 3 3 8 3 6" xfId="13703"/>
    <cellStyle name="Poznámka 3 3 8 4" xfId="13704"/>
    <cellStyle name="Poznámka 3 3 8 4 2" xfId="13705"/>
    <cellStyle name="Poznámka 3 3 8 4 2 2" xfId="13706"/>
    <cellStyle name="Poznámka 3 3 8 4 2 3" xfId="13707"/>
    <cellStyle name="Poznámka 3 3 8 4 2 4" xfId="13708"/>
    <cellStyle name="Poznámka 3 3 8 4 3" xfId="13709"/>
    <cellStyle name="Poznámka 3 3 8 4 3 2" xfId="13710"/>
    <cellStyle name="Poznámka 3 3 8 4 3 3" xfId="13711"/>
    <cellStyle name="Poznámka 3 3 8 4 3 4" xfId="13712"/>
    <cellStyle name="Poznámka 3 3 8 4 4" xfId="13713"/>
    <cellStyle name="Poznámka 3 3 8 4 5" xfId="13714"/>
    <cellStyle name="Poznámka 3 3 8 4 6" xfId="13715"/>
    <cellStyle name="Poznámka 3 3 8 5" xfId="13716"/>
    <cellStyle name="Poznámka 3 3 8 5 2" xfId="13717"/>
    <cellStyle name="Poznámka 3 3 8 5 3" xfId="13718"/>
    <cellStyle name="Poznámka 3 3 8 5 4" xfId="13719"/>
    <cellStyle name="Poznámka 3 3 8 6" xfId="13720"/>
    <cellStyle name="Poznámka 3 3 8 6 2" xfId="13721"/>
    <cellStyle name="Poznámka 3 3 8 6 3" xfId="13722"/>
    <cellStyle name="Poznámka 3 3 8 6 4" xfId="13723"/>
    <cellStyle name="Poznámka 3 3 8 7" xfId="13724"/>
    <cellStyle name="Poznámka 3 3 8 8" xfId="13725"/>
    <cellStyle name="Poznámka 3 3 8 9" xfId="13726"/>
    <cellStyle name="Poznámka 3 3 9" xfId="13727"/>
    <cellStyle name="Poznámka 3 3 9 2" xfId="13728"/>
    <cellStyle name="Poznámka 3 3 9 2 2" xfId="13729"/>
    <cellStyle name="Poznámka 3 3 9 2 2 2" xfId="13730"/>
    <cellStyle name="Poznámka 3 3 9 2 2 3" xfId="13731"/>
    <cellStyle name="Poznámka 3 3 9 2 2 4" xfId="13732"/>
    <cellStyle name="Poznámka 3 3 9 2 3" xfId="13733"/>
    <cellStyle name="Poznámka 3 3 9 2 3 2" xfId="13734"/>
    <cellStyle name="Poznámka 3 3 9 2 3 3" xfId="13735"/>
    <cellStyle name="Poznámka 3 3 9 2 3 4" xfId="13736"/>
    <cellStyle name="Poznámka 3 3 9 2 4" xfId="13737"/>
    <cellStyle name="Poznámka 3 3 9 2 5" xfId="13738"/>
    <cellStyle name="Poznámka 3 3 9 2 6" xfId="13739"/>
    <cellStyle name="Poznámka 3 3 9 3" xfId="13740"/>
    <cellStyle name="Poznámka 3 3 9 3 2" xfId="13741"/>
    <cellStyle name="Poznámka 3 3 9 3 2 2" xfId="13742"/>
    <cellStyle name="Poznámka 3 3 9 3 2 3" xfId="13743"/>
    <cellStyle name="Poznámka 3 3 9 3 2 4" xfId="13744"/>
    <cellStyle name="Poznámka 3 3 9 3 3" xfId="13745"/>
    <cellStyle name="Poznámka 3 3 9 3 3 2" xfId="13746"/>
    <cellStyle name="Poznámka 3 3 9 3 3 3" xfId="13747"/>
    <cellStyle name="Poznámka 3 3 9 3 3 4" xfId="13748"/>
    <cellStyle name="Poznámka 3 3 9 3 4" xfId="13749"/>
    <cellStyle name="Poznámka 3 3 9 3 5" xfId="13750"/>
    <cellStyle name="Poznámka 3 3 9 3 6" xfId="13751"/>
    <cellStyle name="Poznámka 3 3 9 4" xfId="13752"/>
    <cellStyle name="Poznámka 3 3 9 4 2" xfId="13753"/>
    <cellStyle name="Poznámka 3 3 9 4 3" xfId="13754"/>
    <cellStyle name="Poznámka 3 3 9 4 4" xfId="13755"/>
    <cellStyle name="Poznámka 3 3 9 5" xfId="13756"/>
    <cellStyle name="Poznámka 3 3 9 5 2" xfId="13757"/>
    <cellStyle name="Poznámka 3 3 9 5 3" xfId="13758"/>
    <cellStyle name="Poznámka 3 3 9 5 4" xfId="13759"/>
    <cellStyle name="Poznámka 3 3 9 6" xfId="13760"/>
    <cellStyle name="Poznámka 3 3 9 7" xfId="13761"/>
    <cellStyle name="Poznámka 3 3 9 8" xfId="13762"/>
    <cellStyle name="Poznámka 3 4" xfId="13763"/>
    <cellStyle name="Poznámka 3 4 10" xfId="13764"/>
    <cellStyle name="Poznámka 3 4 2" xfId="13765"/>
    <cellStyle name="Poznámka 3 4 2 2" xfId="13766"/>
    <cellStyle name="Poznámka 3 4 2 2 2" xfId="13767"/>
    <cellStyle name="Poznámka 3 4 2 2 2 2" xfId="13768"/>
    <cellStyle name="Poznámka 3 4 2 2 2 2 2" xfId="13769"/>
    <cellStyle name="Poznámka 3 4 2 2 2 2 3" xfId="13770"/>
    <cellStyle name="Poznámka 3 4 2 2 2 2 4" xfId="13771"/>
    <cellStyle name="Poznámka 3 4 2 2 2 3" xfId="13772"/>
    <cellStyle name="Poznámka 3 4 2 2 2 3 2" xfId="13773"/>
    <cellStyle name="Poznámka 3 4 2 2 2 3 3" xfId="13774"/>
    <cellStyle name="Poznámka 3 4 2 2 2 3 4" xfId="13775"/>
    <cellStyle name="Poznámka 3 4 2 2 2 4" xfId="13776"/>
    <cellStyle name="Poznámka 3 4 2 2 2 5" xfId="13777"/>
    <cellStyle name="Poznámka 3 4 2 2 2 6" xfId="13778"/>
    <cellStyle name="Poznámka 3 4 2 2 3" xfId="13779"/>
    <cellStyle name="Poznámka 3 4 2 2 3 2" xfId="13780"/>
    <cellStyle name="Poznámka 3 4 2 2 3 2 2" xfId="13781"/>
    <cellStyle name="Poznámka 3 4 2 2 3 2 3" xfId="13782"/>
    <cellStyle name="Poznámka 3 4 2 2 3 2 4" xfId="13783"/>
    <cellStyle name="Poznámka 3 4 2 2 3 3" xfId="13784"/>
    <cellStyle name="Poznámka 3 4 2 2 3 3 2" xfId="13785"/>
    <cellStyle name="Poznámka 3 4 2 2 3 3 3" xfId="13786"/>
    <cellStyle name="Poznámka 3 4 2 2 3 3 4" xfId="13787"/>
    <cellStyle name="Poznámka 3 4 2 2 3 4" xfId="13788"/>
    <cellStyle name="Poznámka 3 4 2 2 3 5" xfId="13789"/>
    <cellStyle name="Poznámka 3 4 2 2 3 6" xfId="13790"/>
    <cellStyle name="Poznámka 3 4 2 2 4" xfId="13791"/>
    <cellStyle name="Poznámka 3 4 2 2 4 2" xfId="13792"/>
    <cellStyle name="Poznámka 3 4 2 2 4 3" xfId="13793"/>
    <cellStyle name="Poznámka 3 4 2 2 4 4" xfId="13794"/>
    <cellStyle name="Poznámka 3 4 2 2 5" xfId="13795"/>
    <cellStyle name="Poznámka 3 4 2 2 5 2" xfId="13796"/>
    <cellStyle name="Poznámka 3 4 2 2 5 3" xfId="13797"/>
    <cellStyle name="Poznámka 3 4 2 2 5 4" xfId="13798"/>
    <cellStyle name="Poznámka 3 4 2 2 6" xfId="13799"/>
    <cellStyle name="Poznámka 3 4 2 2 7" xfId="13800"/>
    <cellStyle name="Poznámka 3 4 2 2 8" xfId="13801"/>
    <cellStyle name="Poznámka 3 4 2 3" xfId="13802"/>
    <cellStyle name="Poznámka 3 4 2 3 2" xfId="13803"/>
    <cellStyle name="Poznámka 3 4 2 3 2 2" xfId="13804"/>
    <cellStyle name="Poznámka 3 4 2 3 2 3" xfId="13805"/>
    <cellStyle name="Poznámka 3 4 2 3 2 4" xfId="13806"/>
    <cellStyle name="Poznámka 3 4 2 3 3" xfId="13807"/>
    <cellStyle name="Poznámka 3 4 2 3 3 2" xfId="13808"/>
    <cellStyle name="Poznámka 3 4 2 3 3 3" xfId="13809"/>
    <cellStyle name="Poznámka 3 4 2 3 3 4" xfId="13810"/>
    <cellStyle name="Poznámka 3 4 2 3 4" xfId="13811"/>
    <cellStyle name="Poznámka 3 4 2 3 5" xfId="13812"/>
    <cellStyle name="Poznámka 3 4 2 3 6" xfId="13813"/>
    <cellStyle name="Poznámka 3 4 2 4" xfId="13814"/>
    <cellStyle name="Poznámka 3 4 2 4 2" xfId="13815"/>
    <cellStyle name="Poznámka 3 4 2 4 2 2" xfId="13816"/>
    <cellStyle name="Poznámka 3 4 2 4 2 3" xfId="13817"/>
    <cellStyle name="Poznámka 3 4 2 4 2 4" xfId="13818"/>
    <cellStyle name="Poznámka 3 4 2 4 3" xfId="13819"/>
    <cellStyle name="Poznámka 3 4 2 4 3 2" xfId="13820"/>
    <cellStyle name="Poznámka 3 4 2 4 3 3" xfId="13821"/>
    <cellStyle name="Poznámka 3 4 2 4 3 4" xfId="13822"/>
    <cellStyle name="Poznámka 3 4 2 4 4" xfId="13823"/>
    <cellStyle name="Poznámka 3 4 2 4 5" xfId="13824"/>
    <cellStyle name="Poznámka 3 4 2 4 6" xfId="13825"/>
    <cellStyle name="Poznámka 3 4 2 5" xfId="13826"/>
    <cellStyle name="Poznámka 3 4 2 5 2" xfId="13827"/>
    <cellStyle name="Poznámka 3 4 2 5 3" xfId="13828"/>
    <cellStyle name="Poznámka 3 4 2 5 4" xfId="13829"/>
    <cellStyle name="Poznámka 3 4 2 6" xfId="13830"/>
    <cellStyle name="Poznámka 3 4 2 6 2" xfId="13831"/>
    <cellStyle name="Poznámka 3 4 2 6 3" xfId="13832"/>
    <cellStyle name="Poznámka 3 4 2 6 4" xfId="13833"/>
    <cellStyle name="Poznámka 3 4 2 7" xfId="13834"/>
    <cellStyle name="Poznámka 3 4 2 8" xfId="13835"/>
    <cellStyle name="Poznámka 3 4 2 9" xfId="13836"/>
    <cellStyle name="Poznámka 3 4 3" xfId="13837"/>
    <cellStyle name="Poznámka 3 4 3 2" xfId="13838"/>
    <cellStyle name="Poznámka 3 4 3 2 2" xfId="13839"/>
    <cellStyle name="Poznámka 3 4 3 2 2 2" xfId="13840"/>
    <cellStyle name="Poznámka 3 4 3 2 2 3" xfId="13841"/>
    <cellStyle name="Poznámka 3 4 3 2 2 4" xfId="13842"/>
    <cellStyle name="Poznámka 3 4 3 2 3" xfId="13843"/>
    <cellStyle name="Poznámka 3 4 3 2 3 2" xfId="13844"/>
    <cellStyle name="Poznámka 3 4 3 2 3 3" xfId="13845"/>
    <cellStyle name="Poznámka 3 4 3 2 3 4" xfId="13846"/>
    <cellStyle name="Poznámka 3 4 3 2 4" xfId="13847"/>
    <cellStyle name="Poznámka 3 4 3 2 5" xfId="13848"/>
    <cellStyle name="Poznámka 3 4 3 2 6" xfId="13849"/>
    <cellStyle name="Poznámka 3 4 3 3" xfId="13850"/>
    <cellStyle name="Poznámka 3 4 3 3 2" xfId="13851"/>
    <cellStyle name="Poznámka 3 4 3 3 2 2" xfId="13852"/>
    <cellStyle name="Poznámka 3 4 3 3 2 3" xfId="13853"/>
    <cellStyle name="Poznámka 3 4 3 3 2 4" xfId="13854"/>
    <cellStyle name="Poznámka 3 4 3 3 3" xfId="13855"/>
    <cellStyle name="Poznámka 3 4 3 3 3 2" xfId="13856"/>
    <cellStyle name="Poznámka 3 4 3 3 3 3" xfId="13857"/>
    <cellStyle name="Poznámka 3 4 3 3 3 4" xfId="13858"/>
    <cellStyle name="Poznámka 3 4 3 3 4" xfId="13859"/>
    <cellStyle name="Poznámka 3 4 3 3 5" xfId="13860"/>
    <cellStyle name="Poznámka 3 4 3 3 6" xfId="13861"/>
    <cellStyle name="Poznámka 3 4 3 4" xfId="13862"/>
    <cellStyle name="Poznámka 3 4 3 4 2" xfId="13863"/>
    <cellStyle name="Poznámka 3 4 3 4 3" xfId="13864"/>
    <cellStyle name="Poznámka 3 4 3 4 4" xfId="13865"/>
    <cellStyle name="Poznámka 3 4 3 5" xfId="13866"/>
    <cellStyle name="Poznámka 3 4 3 5 2" xfId="13867"/>
    <cellStyle name="Poznámka 3 4 3 5 3" xfId="13868"/>
    <cellStyle name="Poznámka 3 4 3 5 4" xfId="13869"/>
    <cellStyle name="Poznámka 3 4 3 6" xfId="13870"/>
    <cellStyle name="Poznámka 3 4 3 7" xfId="13871"/>
    <cellStyle name="Poznámka 3 4 3 8" xfId="13872"/>
    <cellStyle name="Poznámka 3 4 4" xfId="13873"/>
    <cellStyle name="Poznámka 3 4 4 2" xfId="13874"/>
    <cellStyle name="Poznámka 3 4 4 2 2" xfId="13875"/>
    <cellStyle name="Poznámka 3 4 4 2 3" xfId="13876"/>
    <cellStyle name="Poznámka 3 4 4 2 4" xfId="13877"/>
    <cellStyle name="Poznámka 3 4 4 3" xfId="13878"/>
    <cellStyle name="Poznámka 3 4 4 3 2" xfId="13879"/>
    <cellStyle name="Poznámka 3 4 4 3 3" xfId="13880"/>
    <cellStyle name="Poznámka 3 4 4 3 4" xfId="13881"/>
    <cellStyle name="Poznámka 3 4 4 4" xfId="13882"/>
    <cellStyle name="Poznámka 3 4 4 5" xfId="13883"/>
    <cellStyle name="Poznámka 3 4 4 6" xfId="13884"/>
    <cellStyle name="Poznámka 3 4 5" xfId="13885"/>
    <cellStyle name="Poznámka 3 4 5 2" xfId="13886"/>
    <cellStyle name="Poznámka 3 4 5 2 2" xfId="13887"/>
    <cellStyle name="Poznámka 3 4 5 2 3" xfId="13888"/>
    <cellStyle name="Poznámka 3 4 5 2 4" xfId="13889"/>
    <cellStyle name="Poznámka 3 4 5 3" xfId="13890"/>
    <cellStyle name="Poznámka 3 4 5 3 2" xfId="13891"/>
    <cellStyle name="Poznámka 3 4 5 3 3" xfId="13892"/>
    <cellStyle name="Poznámka 3 4 5 3 4" xfId="13893"/>
    <cellStyle name="Poznámka 3 4 5 4" xfId="13894"/>
    <cellStyle name="Poznámka 3 4 5 5" xfId="13895"/>
    <cellStyle name="Poznámka 3 4 5 6" xfId="13896"/>
    <cellStyle name="Poznámka 3 4 6" xfId="13897"/>
    <cellStyle name="Poznámka 3 4 6 2" xfId="13898"/>
    <cellStyle name="Poznámka 3 4 6 3" xfId="13899"/>
    <cellStyle name="Poznámka 3 4 6 4" xfId="13900"/>
    <cellStyle name="Poznámka 3 4 7" xfId="13901"/>
    <cellStyle name="Poznámka 3 4 7 2" xfId="13902"/>
    <cellStyle name="Poznámka 3 4 7 3" xfId="13903"/>
    <cellStyle name="Poznámka 3 4 7 4" xfId="13904"/>
    <cellStyle name="Poznámka 3 4 8" xfId="13905"/>
    <cellStyle name="Poznámka 3 4 9" xfId="13906"/>
    <cellStyle name="Poznámka 3 5" xfId="13907"/>
    <cellStyle name="Poznámka 3 5 10" xfId="13908"/>
    <cellStyle name="Poznámka 3 5 2" xfId="13909"/>
    <cellStyle name="Poznámka 3 5 2 2" xfId="13910"/>
    <cellStyle name="Poznámka 3 5 2 2 2" xfId="13911"/>
    <cellStyle name="Poznámka 3 5 2 2 2 2" xfId="13912"/>
    <cellStyle name="Poznámka 3 5 2 2 2 2 2" xfId="13913"/>
    <cellStyle name="Poznámka 3 5 2 2 2 2 3" xfId="13914"/>
    <cellStyle name="Poznámka 3 5 2 2 2 2 4" xfId="13915"/>
    <cellStyle name="Poznámka 3 5 2 2 2 3" xfId="13916"/>
    <cellStyle name="Poznámka 3 5 2 2 2 3 2" xfId="13917"/>
    <cellStyle name="Poznámka 3 5 2 2 2 3 3" xfId="13918"/>
    <cellStyle name="Poznámka 3 5 2 2 2 3 4" xfId="13919"/>
    <cellStyle name="Poznámka 3 5 2 2 2 4" xfId="13920"/>
    <cellStyle name="Poznámka 3 5 2 2 2 5" xfId="13921"/>
    <cellStyle name="Poznámka 3 5 2 2 2 6" xfId="13922"/>
    <cellStyle name="Poznámka 3 5 2 2 3" xfId="13923"/>
    <cellStyle name="Poznámka 3 5 2 2 3 2" xfId="13924"/>
    <cellStyle name="Poznámka 3 5 2 2 3 2 2" xfId="13925"/>
    <cellStyle name="Poznámka 3 5 2 2 3 2 3" xfId="13926"/>
    <cellStyle name="Poznámka 3 5 2 2 3 2 4" xfId="13927"/>
    <cellStyle name="Poznámka 3 5 2 2 3 3" xfId="13928"/>
    <cellStyle name="Poznámka 3 5 2 2 3 3 2" xfId="13929"/>
    <cellStyle name="Poznámka 3 5 2 2 3 3 3" xfId="13930"/>
    <cellStyle name="Poznámka 3 5 2 2 3 3 4" xfId="13931"/>
    <cellStyle name="Poznámka 3 5 2 2 3 4" xfId="13932"/>
    <cellStyle name="Poznámka 3 5 2 2 3 5" xfId="13933"/>
    <cellStyle name="Poznámka 3 5 2 2 3 6" xfId="13934"/>
    <cellStyle name="Poznámka 3 5 2 2 4" xfId="13935"/>
    <cellStyle name="Poznámka 3 5 2 2 4 2" xfId="13936"/>
    <cellStyle name="Poznámka 3 5 2 2 4 3" xfId="13937"/>
    <cellStyle name="Poznámka 3 5 2 2 4 4" xfId="13938"/>
    <cellStyle name="Poznámka 3 5 2 2 5" xfId="13939"/>
    <cellStyle name="Poznámka 3 5 2 2 5 2" xfId="13940"/>
    <cellStyle name="Poznámka 3 5 2 2 5 3" xfId="13941"/>
    <cellStyle name="Poznámka 3 5 2 2 5 4" xfId="13942"/>
    <cellStyle name="Poznámka 3 5 2 2 6" xfId="13943"/>
    <cellStyle name="Poznámka 3 5 2 2 7" xfId="13944"/>
    <cellStyle name="Poznámka 3 5 2 2 8" xfId="13945"/>
    <cellStyle name="Poznámka 3 5 2 3" xfId="13946"/>
    <cellStyle name="Poznámka 3 5 2 3 2" xfId="13947"/>
    <cellStyle name="Poznámka 3 5 2 3 2 2" xfId="13948"/>
    <cellStyle name="Poznámka 3 5 2 3 2 3" xfId="13949"/>
    <cellStyle name="Poznámka 3 5 2 3 2 4" xfId="13950"/>
    <cellStyle name="Poznámka 3 5 2 3 3" xfId="13951"/>
    <cellStyle name="Poznámka 3 5 2 3 3 2" xfId="13952"/>
    <cellStyle name="Poznámka 3 5 2 3 3 3" xfId="13953"/>
    <cellStyle name="Poznámka 3 5 2 3 3 4" xfId="13954"/>
    <cellStyle name="Poznámka 3 5 2 3 4" xfId="13955"/>
    <cellStyle name="Poznámka 3 5 2 3 5" xfId="13956"/>
    <cellStyle name="Poznámka 3 5 2 3 6" xfId="13957"/>
    <cellStyle name="Poznámka 3 5 2 4" xfId="13958"/>
    <cellStyle name="Poznámka 3 5 2 4 2" xfId="13959"/>
    <cellStyle name="Poznámka 3 5 2 4 2 2" xfId="13960"/>
    <cellStyle name="Poznámka 3 5 2 4 2 3" xfId="13961"/>
    <cellStyle name="Poznámka 3 5 2 4 2 4" xfId="13962"/>
    <cellStyle name="Poznámka 3 5 2 4 3" xfId="13963"/>
    <cellStyle name="Poznámka 3 5 2 4 3 2" xfId="13964"/>
    <cellStyle name="Poznámka 3 5 2 4 3 3" xfId="13965"/>
    <cellStyle name="Poznámka 3 5 2 4 3 4" xfId="13966"/>
    <cellStyle name="Poznámka 3 5 2 4 4" xfId="13967"/>
    <cellStyle name="Poznámka 3 5 2 4 5" xfId="13968"/>
    <cellStyle name="Poznámka 3 5 2 4 6" xfId="13969"/>
    <cellStyle name="Poznámka 3 5 2 5" xfId="13970"/>
    <cellStyle name="Poznámka 3 5 2 5 2" xfId="13971"/>
    <cellStyle name="Poznámka 3 5 2 5 3" xfId="13972"/>
    <cellStyle name="Poznámka 3 5 2 5 4" xfId="13973"/>
    <cellStyle name="Poznámka 3 5 2 6" xfId="13974"/>
    <cellStyle name="Poznámka 3 5 2 6 2" xfId="13975"/>
    <cellStyle name="Poznámka 3 5 2 6 3" xfId="13976"/>
    <cellStyle name="Poznámka 3 5 2 6 4" xfId="13977"/>
    <cellStyle name="Poznámka 3 5 2 7" xfId="13978"/>
    <cellStyle name="Poznámka 3 5 2 8" xfId="13979"/>
    <cellStyle name="Poznámka 3 5 2 9" xfId="13980"/>
    <cellStyle name="Poznámka 3 5 3" xfId="13981"/>
    <cellStyle name="Poznámka 3 5 3 2" xfId="13982"/>
    <cellStyle name="Poznámka 3 5 3 2 2" xfId="13983"/>
    <cellStyle name="Poznámka 3 5 3 2 2 2" xfId="13984"/>
    <cellStyle name="Poznámka 3 5 3 2 2 3" xfId="13985"/>
    <cellStyle name="Poznámka 3 5 3 2 2 4" xfId="13986"/>
    <cellStyle name="Poznámka 3 5 3 2 3" xfId="13987"/>
    <cellStyle name="Poznámka 3 5 3 2 3 2" xfId="13988"/>
    <cellStyle name="Poznámka 3 5 3 2 3 3" xfId="13989"/>
    <cellStyle name="Poznámka 3 5 3 2 3 4" xfId="13990"/>
    <cellStyle name="Poznámka 3 5 3 2 4" xfId="13991"/>
    <cellStyle name="Poznámka 3 5 3 2 5" xfId="13992"/>
    <cellStyle name="Poznámka 3 5 3 2 6" xfId="13993"/>
    <cellStyle name="Poznámka 3 5 3 3" xfId="13994"/>
    <cellStyle name="Poznámka 3 5 3 3 2" xfId="13995"/>
    <cellStyle name="Poznámka 3 5 3 3 2 2" xfId="13996"/>
    <cellStyle name="Poznámka 3 5 3 3 2 3" xfId="13997"/>
    <cellStyle name="Poznámka 3 5 3 3 2 4" xfId="13998"/>
    <cellStyle name="Poznámka 3 5 3 3 3" xfId="13999"/>
    <cellStyle name="Poznámka 3 5 3 3 3 2" xfId="14000"/>
    <cellStyle name="Poznámka 3 5 3 3 3 3" xfId="14001"/>
    <cellStyle name="Poznámka 3 5 3 3 3 4" xfId="14002"/>
    <cellStyle name="Poznámka 3 5 3 3 4" xfId="14003"/>
    <cellStyle name="Poznámka 3 5 3 3 5" xfId="14004"/>
    <cellStyle name="Poznámka 3 5 3 3 6" xfId="14005"/>
    <cellStyle name="Poznámka 3 5 3 4" xfId="14006"/>
    <cellStyle name="Poznámka 3 5 3 4 2" xfId="14007"/>
    <cellStyle name="Poznámka 3 5 3 4 3" xfId="14008"/>
    <cellStyle name="Poznámka 3 5 3 4 4" xfId="14009"/>
    <cellStyle name="Poznámka 3 5 3 5" xfId="14010"/>
    <cellStyle name="Poznámka 3 5 3 5 2" xfId="14011"/>
    <cellStyle name="Poznámka 3 5 3 5 3" xfId="14012"/>
    <cellStyle name="Poznámka 3 5 3 5 4" xfId="14013"/>
    <cellStyle name="Poznámka 3 5 3 6" xfId="14014"/>
    <cellStyle name="Poznámka 3 5 3 7" xfId="14015"/>
    <cellStyle name="Poznámka 3 5 3 8" xfId="14016"/>
    <cellStyle name="Poznámka 3 5 4" xfId="14017"/>
    <cellStyle name="Poznámka 3 5 4 2" xfId="14018"/>
    <cellStyle name="Poznámka 3 5 4 2 2" xfId="14019"/>
    <cellStyle name="Poznámka 3 5 4 2 3" xfId="14020"/>
    <cellStyle name="Poznámka 3 5 4 2 4" xfId="14021"/>
    <cellStyle name="Poznámka 3 5 4 3" xfId="14022"/>
    <cellStyle name="Poznámka 3 5 4 3 2" xfId="14023"/>
    <cellStyle name="Poznámka 3 5 4 3 3" xfId="14024"/>
    <cellStyle name="Poznámka 3 5 4 3 4" xfId="14025"/>
    <cellStyle name="Poznámka 3 5 4 4" xfId="14026"/>
    <cellStyle name="Poznámka 3 5 4 5" xfId="14027"/>
    <cellStyle name="Poznámka 3 5 4 6" xfId="14028"/>
    <cellStyle name="Poznámka 3 5 5" xfId="14029"/>
    <cellStyle name="Poznámka 3 5 5 2" xfId="14030"/>
    <cellStyle name="Poznámka 3 5 5 2 2" xfId="14031"/>
    <cellStyle name="Poznámka 3 5 5 2 3" xfId="14032"/>
    <cellStyle name="Poznámka 3 5 5 2 4" xfId="14033"/>
    <cellStyle name="Poznámka 3 5 5 3" xfId="14034"/>
    <cellStyle name="Poznámka 3 5 5 3 2" xfId="14035"/>
    <cellStyle name="Poznámka 3 5 5 3 3" xfId="14036"/>
    <cellStyle name="Poznámka 3 5 5 3 4" xfId="14037"/>
    <cellStyle name="Poznámka 3 5 5 4" xfId="14038"/>
    <cellStyle name="Poznámka 3 5 5 5" xfId="14039"/>
    <cellStyle name="Poznámka 3 5 5 6" xfId="14040"/>
    <cellStyle name="Poznámka 3 5 6" xfId="14041"/>
    <cellStyle name="Poznámka 3 5 6 2" xfId="14042"/>
    <cellStyle name="Poznámka 3 5 6 3" xfId="14043"/>
    <cellStyle name="Poznámka 3 5 6 4" xfId="14044"/>
    <cellStyle name="Poznámka 3 5 7" xfId="14045"/>
    <cellStyle name="Poznámka 3 5 7 2" xfId="14046"/>
    <cellStyle name="Poznámka 3 5 7 3" xfId="14047"/>
    <cellStyle name="Poznámka 3 5 7 4" xfId="14048"/>
    <cellStyle name="Poznámka 3 5 8" xfId="14049"/>
    <cellStyle name="Poznámka 3 5 9" xfId="14050"/>
    <cellStyle name="Poznámka 3 6" xfId="14051"/>
    <cellStyle name="Poznámka 3 6 10" xfId="14052"/>
    <cellStyle name="Poznámka 3 6 2" xfId="14053"/>
    <cellStyle name="Poznámka 3 6 2 2" xfId="14054"/>
    <cellStyle name="Poznámka 3 6 2 2 2" xfId="14055"/>
    <cellStyle name="Poznámka 3 6 2 2 2 2" xfId="14056"/>
    <cellStyle name="Poznámka 3 6 2 2 2 2 2" xfId="14057"/>
    <cellStyle name="Poznámka 3 6 2 2 2 2 3" xfId="14058"/>
    <cellStyle name="Poznámka 3 6 2 2 2 2 4" xfId="14059"/>
    <cellStyle name="Poznámka 3 6 2 2 2 3" xfId="14060"/>
    <cellStyle name="Poznámka 3 6 2 2 2 3 2" xfId="14061"/>
    <cellStyle name="Poznámka 3 6 2 2 2 3 3" xfId="14062"/>
    <cellStyle name="Poznámka 3 6 2 2 2 3 4" xfId="14063"/>
    <cellStyle name="Poznámka 3 6 2 2 2 4" xfId="14064"/>
    <cellStyle name="Poznámka 3 6 2 2 2 5" xfId="14065"/>
    <cellStyle name="Poznámka 3 6 2 2 2 6" xfId="14066"/>
    <cellStyle name="Poznámka 3 6 2 2 3" xfId="14067"/>
    <cellStyle name="Poznámka 3 6 2 2 3 2" xfId="14068"/>
    <cellStyle name="Poznámka 3 6 2 2 3 2 2" xfId="14069"/>
    <cellStyle name="Poznámka 3 6 2 2 3 2 3" xfId="14070"/>
    <cellStyle name="Poznámka 3 6 2 2 3 2 4" xfId="14071"/>
    <cellStyle name="Poznámka 3 6 2 2 3 3" xfId="14072"/>
    <cellStyle name="Poznámka 3 6 2 2 3 3 2" xfId="14073"/>
    <cellStyle name="Poznámka 3 6 2 2 3 3 3" xfId="14074"/>
    <cellStyle name="Poznámka 3 6 2 2 3 3 4" xfId="14075"/>
    <cellStyle name="Poznámka 3 6 2 2 3 4" xfId="14076"/>
    <cellStyle name="Poznámka 3 6 2 2 3 5" xfId="14077"/>
    <cellStyle name="Poznámka 3 6 2 2 3 6" xfId="14078"/>
    <cellStyle name="Poznámka 3 6 2 2 4" xfId="14079"/>
    <cellStyle name="Poznámka 3 6 2 2 4 2" xfId="14080"/>
    <cellStyle name="Poznámka 3 6 2 2 4 3" xfId="14081"/>
    <cellStyle name="Poznámka 3 6 2 2 4 4" xfId="14082"/>
    <cellStyle name="Poznámka 3 6 2 2 5" xfId="14083"/>
    <cellStyle name="Poznámka 3 6 2 2 5 2" xfId="14084"/>
    <cellStyle name="Poznámka 3 6 2 2 5 3" xfId="14085"/>
    <cellStyle name="Poznámka 3 6 2 2 5 4" xfId="14086"/>
    <cellStyle name="Poznámka 3 6 2 2 6" xfId="14087"/>
    <cellStyle name="Poznámka 3 6 2 2 7" xfId="14088"/>
    <cellStyle name="Poznámka 3 6 2 2 8" xfId="14089"/>
    <cellStyle name="Poznámka 3 6 2 3" xfId="14090"/>
    <cellStyle name="Poznámka 3 6 2 3 2" xfId="14091"/>
    <cellStyle name="Poznámka 3 6 2 3 2 2" xfId="14092"/>
    <cellStyle name="Poznámka 3 6 2 3 2 3" xfId="14093"/>
    <cellStyle name="Poznámka 3 6 2 3 2 4" xfId="14094"/>
    <cellStyle name="Poznámka 3 6 2 3 3" xfId="14095"/>
    <cellStyle name="Poznámka 3 6 2 3 3 2" xfId="14096"/>
    <cellStyle name="Poznámka 3 6 2 3 3 3" xfId="14097"/>
    <cellStyle name="Poznámka 3 6 2 3 3 4" xfId="14098"/>
    <cellStyle name="Poznámka 3 6 2 3 4" xfId="14099"/>
    <cellStyle name="Poznámka 3 6 2 3 5" xfId="14100"/>
    <cellStyle name="Poznámka 3 6 2 3 6" xfId="14101"/>
    <cellStyle name="Poznámka 3 6 2 4" xfId="14102"/>
    <cellStyle name="Poznámka 3 6 2 4 2" xfId="14103"/>
    <cellStyle name="Poznámka 3 6 2 4 2 2" xfId="14104"/>
    <cellStyle name="Poznámka 3 6 2 4 2 3" xfId="14105"/>
    <cellStyle name="Poznámka 3 6 2 4 2 4" xfId="14106"/>
    <cellStyle name="Poznámka 3 6 2 4 3" xfId="14107"/>
    <cellStyle name="Poznámka 3 6 2 4 3 2" xfId="14108"/>
    <cellStyle name="Poznámka 3 6 2 4 3 3" xfId="14109"/>
    <cellStyle name="Poznámka 3 6 2 4 3 4" xfId="14110"/>
    <cellStyle name="Poznámka 3 6 2 4 4" xfId="14111"/>
    <cellStyle name="Poznámka 3 6 2 4 5" xfId="14112"/>
    <cellStyle name="Poznámka 3 6 2 4 6" xfId="14113"/>
    <cellStyle name="Poznámka 3 6 2 5" xfId="14114"/>
    <cellStyle name="Poznámka 3 6 2 5 2" xfId="14115"/>
    <cellStyle name="Poznámka 3 6 2 5 3" xfId="14116"/>
    <cellStyle name="Poznámka 3 6 2 5 4" xfId="14117"/>
    <cellStyle name="Poznámka 3 6 2 6" xfId="14118"/>
    <cellStyle name="Poznámka 3 6 2 6 2" xfId="14119"/>
    <cellStyle name="Poznámka 3 6 2 6 3" xfId="14120"/>
    <cellStyle name="Poznámka 3 6 2 6 4" xfId="14121"/>
    <cellStyle name="Poznámka 3 6 2 7" xfId="14122"/>
    <cellStyle name="Poznámka 3 6 2 8" xfId="14123"/>
    <cellStyle name="Poznámka 3 6 2 9" xfId="14124"/>
    <cellStyle name="Poznámka 3 6 3" xfId="14125"/>
    <cellStyle name="Poznámka 3 6 3 2" xfId="14126"/>
    <cellStyle name="Poznámka 3 6 3 2 2" xfId="14127"/>
    <cellStyle name="Poznámka 3 6 3 2 2 2" xfId="14128"/>
    <cellStyle name="Poznámka 3 6 3 2 2 3" xfId="14129"/>
    <cellStyle name="Poznámka 3 6 3 2 2 4" xfId="14130"/>
    <cellStyle name="Poznámka 3 6 3 2 3" xfId="14131"/>
    <cellStyle name="Poznámka 3 6 3 2 3 2" xfId="14132"/>
    <cellStyle name="Poznámka 3 6 3 2 3 3" xfId="14133"/>
    <cellStyle name="Poznámka 3 6 3 2 3 4" xfId="14134"/>
    <cellStyle name="Poznámka 3 6 3 2 4" xfId="14135"/>
    <cellStyle name="Poznámka 3 6 3 2 5" xfId="14136"/>
    <cellStyle name="Poznámka 3 6 3 2 6" xfId="14137"/>
    <cellStyle name="Poznámka 3 6 3 3" xfId="14138"/>
    <cellStyle name="Poznámka 3 6 3 3 2" xfId="14139"/>
    <cellStyle name="Poznámka 3 6 3 3 2 2" xfId="14140"/>
    <cellStyle name="Poznámka 3 6 3 3 2 3" xfId="14141"/>
    <cellStyle name="Poznámka 3 6 3 3 2 4" xfId="14142"/>
    <cellStyle name="Poznámka 3 6 3 3 3" xfId="14143"/>
    <cellStyle name="Poznámka 3 6 3 3 3 2" xfId="14144"/>
    <cellStyle name="Poznámka 3 6 3 3 3 3" xfId="14145"/>
    <cellStyle name="Poznámka 3 6 3 3 3 4" xfId="14146"/>
    <cellStyle name="Poznámka 3 6 3 3 4" xfId="14147"/>
    <cellStyle name="Poznámka 3 6 3 3 5" xfId="14148"/>
    <cellStyle name="Poznámka 3 6 3 3 6" xfId="14149"/>
    <cellStyle name="Poznámka 3 6 3 4" xfId="14150"/>
    <cellStyle name="Poznámka 3 6 3 4 2" xfId="14151"/>
    <cellStyle name="Poznámka 3 6 3 4 3" xfId="14152"/>
    <cellStyle name="Poznámka 3 6 3 4 4" xfId="14153"/>
    <cellStyle name="Poznámka 3 6 3 5" xfId="14154"/>
    <cellStyle name="Poznámka 3 6 3 5 2" xfId="14155"/>
    <cellStyle name="Poznámka 3 6 3 5 3" xfId="14156"/>
    <cellStyle name="Poznámka 3 6 3 5 4" xfId="14157"/>
    <cellStyle name="Poznámka 3 6 3 6" xfId="14158"/>
    <cellStyle name="Poznámka 3 6 3 7" xfId="14159"/>
    <cellStyle name="Poznámka 3 6 3 8" xfId="14160"/>
    <cellStyle name="Poznámka 3 6 4" xfId="14161"/>
    <cellStyle name="Poznámka 3 6 4 2" xfId="14162"/>
    <cellStyle name="Poznámka 3 6 4 2 2" xfId="14163"/>
    <cellStyle name="Poznámka 3 6 4 2 3" xfId="14164"/>
    <cellStyle name="Poznámka 3 6 4 2 4" xfId="14165"/>
    <cellStyle name="Poznámka 3 6 4 3" xfId="14166"/>
    <cellStyle name="Poznámka 3 6 4 3 2" xfId="14167"/>
    <cellStyle name="Poznámka 3 6 4 3 3" xfId="14168"/>
    <cellStyle name="Poznámka 3 6 4 3 4" xfId="14169"/>
    <cellStyle name="Poznámka 3 6 4 4" xfId="14170"/>
    <cellStyle name="Poznámka 3 6 4 5" xfId="14171"/>
    <cellStyle name="Poznámka 3 6 4 6" xfId="14172"/>
    <cellStyle name="Poznámka 3 6 5" xfId="14173"/>
    <cellStyle name="Poznámka 3 6 5 2" xfId="14174"/>
    <cellStyle name="Poznámka 3 6 5 2 2" xfId="14175"/>
    <cellStyle name="Poznámka 3 6 5 2 3" xfId="14176"/>
    <cellStyle name="Poznámka 3 6 5 2 4" xfId="14177"/>
    <cellStyle name="Poznámka 3 6 5 3" xfId="14178"/>
    <cellStyle name="Poznámka 3 6 5 3 2" xfId="14179"/>
    <cellStyle name="Poznámka 3 6 5 3 3" xfId="14180"/>
    <cellStyle name="Poznámka 3 6 5 3 4" xfId="14181"/>
    <cellStyle name="Poznámka 3 6 5 4" xfId="14182"/>
    <cellStyle name="Poznámka 3 6 5 5" xfId="14183"/>
    <cellStyle name="Poznámka 3 6 5 6" xfId="14184"/>
    <cellStyle name="Poznámka 3 6 6" xfId="14185"/>
    <cellStyle name="Poznámka 3 6 6 2" xfId="14186"/>
    <cellStyle name="Poznámka 3 6 6 3" xfId="14187"/>
    <cellStyle name="Poznámka 3 6 6 4" xfId="14188"/>
    <cellStyle name="Poznámka 3 6 7" xfId="14189"/>
    <cellStyle name="Poznámka 3 6 7 2" xfId="14190"/>
    <cellStyle name="Poznámka 3 6 7 3" xfId="14191"/>
    <cellStyle name="Poznámka 3 6 7 4" xfId="14192"/>
    <cellStyle name="Poznámka 3 6 8" xfId="14193"/>
    <cellStyle name="Poznámka 3 6 9" xfId="14194"/>
    <cellStyle name="Poznámka 3 7" xfId="14195"/>
    <cellStyle name="Poznámka 3 7 10" xfId="14196"/>
    <cellStyle name="Poznámka 3 7 2" xfId="14197"/>
    <cellStyle name="Poznámka 3 7 2 2" xfId="14198"/>
    <cellStyle name="Poznámka 3 7 2 2 2" xfId="14199"/>
    <cellStyle name="Poznámka 3 7 2 2 2 2" xfId="14200"/>
    <cellStyle name="Poznámka 3 7 2 2 2 2 2" xfId="14201"/>
    <cellStyle name="Poznámka 3 7 2 2 2 2 3" xfId="14202"/>
    <cellStyle name="Poznámka 3 7 2 2 2 2 4" xfId="14203"/>
    <cellStyle name="Poznámka 3 7 2 2 2 3" xfId="14204"/>
    <cellStyle name="Poznámka 3 7 2 2 2 3 2" xfId="14205"/>
    <cellStyle name="Poznámka 3 7 2 2 2 3 3" xfId="14206"/>
    <cellStyle name="Poznámka 3 7 2 2 2 3 4" xfId="14207"/>
    <cellStyle name="Poznámka 3 7 2 2 2 4" xfId="14208"/>
    <cellStyle name="Poznámka 3 7 2 2 2 5" xfId="14209"/>
    <cellStyle name="Poznámka 3 7 2 2 2 6" xfId="14210"/>
    <cellStyle name="Poznámka 3 7 2 2 3" xfId="14211"/>
    <cellStyle name="Poznámka 3 7 2 2 3 2" xfId="14212"/>
    <cellStyle name="Poznámka 3 7 2 2 3 2 2" xfId="14213"/>
    <cellStyle name="Poznámka 3 7 2 2 3 2 3" xfId="14214"/>
    <cellStyle name="Poznámka 3 7 2 2 3 2 4" xfId="14215"/>
    <cellStyle name="Poznámka 3 7 2 2 3 3" xfId="14216"/>
    <cellStyle name="Poznámka 3 7 2 2 3 3 2" xfId="14217"/>
    <cellStyle name="Poznámka 3 7 2 2 3 3 3" xfId="14218"/>
    <cellStyle name="Poznámka 3 7 2 2 3 3 4" xfId="14219"/>
    <cellStyle name="Poznámka 3 7 2 2 3 4" xfId="14220"/>
    <cellStyle name="Poznámka 3 7 2 2 3 5" xfId="14221"/>
    <cellStyle name="Poznámka 3 7 2 2 3 6" xfId="14222"/>
    <cellStyle name="Poznámka 3 7 2 2 4" xfId="14223"/>
    <cellStyle name="Poznámka 3 7 2 2 4 2" xfId="14224"/>
    <cellStyle name="Poznámka 3 7 2 2 4 3" xfId="14225"/>
    <cellStyle name="Poznámka 3 7 2 2 4 4" xfId="14226"/>
    <cellStyle name="Poznámka 3 7 2 2 5" xfId="14227"/>
    <cellStyle name="Poznámka 3 7 2 2 5 2" xfId="14228"/>
    <cellStyle name="Poznámka 3 7 2 2 5 3" xfId="14229"/>
    <cellStyle name="Poznámka 3 7 2 2 5 4" xfId="14230"/>
    <cellStyle name="Poznámka 3 7 2 2 6" xfId="14231"/>
    <cellStyle name="Poznámka 3 7 2 2 7" xfId="14232"/>
    <cellStyle name="Poznámka 3 7 2 2 8" xfId="14233"/>
    <cellStyle name="Poznámka 3 7 2 3" xfId="14234"/>
    <cellStyle name="Poznámka 3 7 2 3 2" xfId="14235"/>
    <cellStyle name="Poznámka 3 7 2 3 2 2" xfId="14236"/>
    <cellStyle name="Poznámka 3 7 2 3 2 3" xfId="14237"/>
    <cellStyle name="Poznámka 3 7 2 3 2 4" xfId="14238"/>
    <cellStyle name="Poznámka 3 7 2 3 3" xfId="14239"/>
    <cellStyle name="Poznámka 3 7 2 3 3 2" xfId="14240"/>
    <cellStyle name="Poznámka 3 7 2 3 3 3" xfId="14241"/>
    <cellStyle name="Poznámka 3 7 2 3 3 4" xfId="14242"/>
    <cellStyle name="Poznámka 3 7 2 3 4" xfId="14243"/>
    <cellStyle name="Poznámka 3 7 2 3 5" xfId="14244"/>
    <cellStyle name="Poznámka 3 7 2 3 6" xfId="14245"/>
    <cellStyle name="Poznámka 3 7 2 4" xfId="14246"/>
    <cellStyle name="Poznámka 3 7 2 4 2" xfId="14247"/>
    <cellStyle name="Poznámka 3 7 2 4 2 2" xfId="14248"/>
    <cellStyle name="Poznámka 3 7 2 4 2 3" xfId="14249"/>
    <cellStyle name="Poznámka 3 7 2 4 2 4" xfId="14250"/>
    <cellStyle name="Poznámka 3 7 2 4 3" xfId="14251"/>
    <cellStyle name="Poznámka 3 7 2 4 3 2" xfId="14252"/>
    <cellStyle name="Poznámka 3 7 2 4 3 3" xfId="14253"/>
    <cellStyle name="Poznámka 3 7 2 4 3 4" xfId="14254"/>
    <cellStyle name="Poznámka 3 7 2 4 4" xfId="14255"/>
    <cellStyle name="Poznámka 3 7 2 4 5" xfId="14256"/>
    <cellStyle name="Poznámka 3 7 2 4 6" xfId="14257"/>
    <cellStyle name="Poznámka 3 7 2 5" xfId="14258"/>
    <cellStyle name="Poznámka 3 7 2 5 2" xfId="14259"/>
    <cellStyle name="Poznámka 3 7 2 5 3" xfId="14260"/>
    <cellStyle name="Poznámka 3 7 2 5 4" xfId="14261"/>
    <cellStyle name="Poznámka 3 7 2 6" xfId="14262"/>
    <cellStyle name="Poznámka 3 7 2 6 2" xfId="14263"/>
    <cellStyle name="Poznámka 3 7 2 6 3" xfId="14264"/>
    <cellStyle name="Poznámka 3 7 2 6 4" xfId="14265"/>
    <cellStyle name="Poznámka 3 7 2 7" xfId="14266"/>
    <cellStyle name="Poznámka 3 7 2 8" xfId="14267"/>
    <cellStyle name="Poznámka 3 7 2 9" xfId="14268"/>
    <cellStyle name="Poznámka 3 7 3" xfId="14269"/>
    <cellStyle name="Poznámka 3 7 3 2" xfId="14270"/>
    <cellStyle name="Poznámka 3 7 3 2 2" xfId="14271"/>
    <cellStyle name="Poznámka 3 7 3 2 2 2" xfId="14272"/>
    <cellStyle name="Poznámka 3 7 3 2 2 3" xfId="14273"/>
    <cellStyle name="Poznámka 3 7 3 2 2 4" xfId="14274"/>
    <cellStyle name="Poznámka 3 7 3 2 3" xfId="14275"/>
    <cellStyle name="Poznámka 3 7 3 2 3 2" xfId="14276"/>
    <cellStyle name="Poznámka 3 7 3 2 3 3" xfId="14277"/>
    <cellStyle name="Poznámka 3 7 3 2 3 4" xfId="14278"/>
    <cellStyle name="Poznámka 3 7 3 2 4" xfId="14279"/>
    <cellStyle name="Poznámka 3 7 3 2 5" xfId="14280"/>
    <cellStyle name="Poznámka 3 7 3 2 6" xfId="14281"/>
    <cellStyle name="Poznámka 3 7 3 3" xfId="14282"/>
    <cellStyle name="Poznámka 3 7 3 3 2" xfId="14283"/>
    <cellStyle name="Poznámka 3 7 3 3 2 2" xfId="14284"/>
    <cellStyle name="Poznámka 3 7 3 3 2 3" xfId="14285"/>
    <cellStyle name="Poznámka 3 7 3 3 2 4" xfId="14286"/>
    <cellStyle name="Poznámka 3 7 3 3 3" xfId="14287"/>
    <cellStyle name="Poznámka 3 7 3 3 3 2" xfId="14288"/>
    <cellStyle name="Poznámka 3 7 3 3 3 3" xfId="14289"/>
    <cellStyle name="Poznámka 3 7 3 3 3 4" xfId="14290"/>
    <cellStyle name="Poznámka 3 7 3 3 4" xfId="14291"/>
    <cellStyle name="Poznámka 3 7 3 3 5" xfId="14292"/>
    <cellStyle name="Poznámka 3 7 3 3 6" xfId="14293"/>
    <cellStyle name="Poznámka 3 7 3 4" xfId="14294"/>
    <cellStyle name="Poznámka 3 7 3 4 2" xfId="14295"/>
    <cellStyle name="Poznámka 3 7 3 4 3" xfId="14296"/>
    <cellStyle name="Poznámka 3 7 3 4 4" xfId="14297"/>
    <cellStyle name="Poznámka 3 7 3 5" xfId="14298"/>
    <cellStyle name="Poznámka 3 7 3 5 2" xfId="14299"/>
    <cellStyle name="Poznámka 3 7 3 5 3" xfId="14300"/>
    <cellStyle name="Poznámka 3 7 3 5 4" xfId="14301"/>
    <cellStyle name="Poznámka 3 7 3 6" xfId="14302"/>
    <cellStyle name="Poznámka 3 7 3 7" xfId="14303"/>
    <cellStyle name="Poznámka 3 7 3 8" xfId="14304"/>
    <cellStyle name="Poznámka 3 7 4" xfId="14305"/>
    <cellStyle name="Poznámka 3 7 4 2" xfId="14306"/>
    <cellStyle name="Poznámka 3 7 4 2 2" xfId="14307"/>
    <cellStyle name="Poznámka 3 7 4 2 3" xfId="14308"/>
    <cellStyle name="Poznámka 3 7 4 2 4" xfId="14309"/>
    <cellStyle name="Poznámka 3 7 4 3" xfId="14310"/>
    <cellStyle name="Poznámka 3 7 4 3 2" xfId="14311"/>
    <cellStyle name="Poznámka 3 7 4 3 3" xfId="14312"/>
    <cellStyle name="Poznámka 3 7 4 3 4" xfId="14313"/>
    <cellStyle name="Poznámka 3 7 4 4" xfId="14314"/>
    <cellStyle name="Poznámka 3 7 4 5" xfId="14315"/>
    <cellStyle name="Poznámka 3 7 4 6" xfId="14316"/>
    <cellStyle name="Poznámka 3 7 5" xfId="14317"/>
    <cellStyle name="Poznámka 3 7 5 2" xfId="14318"/>
    <cellStyle name="Poznámka 3 7 5 2 2" xfId="14319"/>
    <cellStyle name="Poznámka 3 7 5 2 3" xfId="14320"/>
    <cellStyle name="Poznámka 3 7 5 2 4" xfId="14321"/>
    <cellStyle name="Poznámka 3 7 5 3" xfId="14322"/>
    <cellStyle name="Poznámka 3 7 5 3 2" xfId="14323"/>
    <cellStyle name="Poznámka 3 7 5 3 3" xfId="14324"/>
    <cellStyle name="Poznámka 3 7 5 3 4" xfId="14325"/>
    <cellStyle name="Poznámka 3 7 5 4" xfId="14326"/>
    <cellStyle name="Poznámka 3 7 5 5" xfId="14327"/>
    <cellStyle name="Poznámka 3 7 5 6" xfId="14328"/>
    <cellStyle name="Poznámka 3 7 6" xfId="14329"/>
    <cellStyle name="Poznámka 3 7 6 2" xfId="14330"/>
    <cellStyle name="Poznámka 3 7 6 3" xfId="14331"/>
    <cellStyle name="Poznámka 3 7 6 4" xfId="14332"/>
    <cellStyle name="Poznámka 3 7 7" xfId="14333"/>
    <cellStyle name="Poznámka 3 7 7 2" xfId="14334"/>
    <cellStyle name="Poznámka 3 7 7 3" xfId="14335"/>
    <cellStyle name="Poznámka 3 7 7 4" xfId="14336"/>
    <cellStyle name="Poznámka 3 7 8" xfId="14337"/>
    <cellStyle name="Poznámka 3 7 9" xfId="14338"/>
    <cellStyle name="Poznámka 3 8" xfId="14339"/>
    <cellStyle name="Poznámka 3 8 10" xfId="14340"/>
    <cellStyle name="Poznámka 3 8 2" xfId="14341"/>
    <cellStyle name="Poznámka 3 8 2 2" xfId="14342"/>
    <cellStyle name="Poznámka 3 8 2 2 2" xfId="14343"/>
    <cellStyle name="Poznámka 3 8 2 2 2 2" xfId="14344"/>
    <cellStyle name="Poznámka 3 8 2 2 2 2 2" xfId="14345"/>
    <cellStyle name="Poznámka 3 8 2 2 2 2 3" xfId="14346"/>
    <cellStyle name="Poznámka 3 8 2 2 2 2 4" xfId="14347"/>
    <cellStyle name="Poznámka 3 8 2 2 2 3" xfId="14348"/>
    <cellStyle name="Poznámka 3 8 2 2 2 3 2" xfId="14349"/>
    <cellStyle name="Poznámka 3 8 2 2 2 3 3" xfId="14350"/>
    <cellStyle name="Poznámka 3 8 2 2 2 3 4" xfId="14351"/>
    <cellStyle name="Poznámka 3 8 2 2 2 4" xfId="14352"/>
    <cellStyle name="Poznámka 3 8 2 2 2 5" xfId="14353"/>
    <cellStyle name="Poznámka 3 8 2 2 2 6" xfId="14354"/>
    <cellStyle name="Poznámka 3 8 2 2 3" xfId="14355"/>
    <cellStyle name="Poznámka 3 8 2 2 3 2" xfId="14356"/>
    <cellStyle name="Poznámka 3 8 2 2 3 2 2" xfId="14357"/>
    <cellStyle name="Poznámka 3 8 2 2 3 2 3" xfId="14358"/>
    <cellStyle name="Poznámka 3 8 2 2 3 2 4" xfId="14359"/>
    <cellStyle name="Poznámka 3 8 2 2 3 3" xfId="14360"/>
    <cellStyle name="Poznámka 3 8 2 2 3 3 2" xfId="14361"/>
    <cellStyle name="Poznámka 3 8 2 2 3 3 3" xfId="14362"/>
    <cellStyle name="Poznámka 3 8 2 2 3 3 4" xfId="14363"/>
    <cellStyle name="Poznámka 3 8 2 2 3 4" xfId="14364"/>
    <cellStyle name="Poznámka 3 8 2 2 3 5" xfId="14365"/>
    <cellStyle name="Poznámka 3 8 2 2 3 6" xfId="14366"/>
    <cellStyle name="Poznámka 3 8 2 2 4" xfId="14367"/>
    <cellStyle name="Poznámka 3 8 2 2 4 2" xfId="14368"/>
    <cellStyle name="Poznámka 3 8 2 2 4 3" xfId="14369"/>
    <cellStyle name="Poznámka 3 8 2 2 4 4" xfId="14370"/>
    <cellStyle name="Poznámka 3 8 2 2 5" xfId="14371"/>
    <cellStyle name="Poznámka 3 8 2 2 5 2" xfId="14372"/>
    <cellStyle name="Poznámka 3 8 2 2 5 3" xfId="14373"/>
    <cellStyle name="Poznámka 3 8 2 2 5 4" xfId="14374"/>
    <cellStyle name="Poznámka 3 8 2 2 6" xfId="14375"/>
    <cellStyle name="Poznámka 3 8 2 2 7" xfId="14376"/>
    <cellStyle name="Poznámka 3 8 2 2 8" xfId="14377"/>
    <cellStyle name="Poznámka 3 8 2 3" xfId="14378"/>
    <cellStyle name="Poznámka 3 8 2 3 2" xfId="14379"/>
    <cellStyle name="Poznámka 3 8 2 3 2 2" xfId="14380"/>
    <cellStyle name="Poznámka 3 8 2 3 2 3" xfId="14381"/>
    <cellStyle name="Poznámka 3 8 2 3 2 4" xfId="14382"/>
    <cellStyle name="Poznámka 3 8 2 3 3" xfId="14383"/>
    <cellStyle name="Poznámka 3 8 2 3 3 2" xfId="14384"/>
    <cellStyle name="Poznámka 3 8 2 3 3 3" xfId="14385"/>
    <cellStyle name="Poznámka 3 8 2 3 3 4" xfId="14386"/>
    <cellStyle name="Poznámka 3 8 2 3 4" xfId="14387"/>
    <cellStyle name="Poznámka 3 8 2 3 5" xfId="14388"/>
    <cellStyle name="Poznámka 3 8 2 3 6" xfId="14389"/>
    <cellStyle name="Poznámka 3 8 2 4" xfId="14390"/>
    <cellStyle name="Poznámka 3 8 2 4 2" xfId="14391"/>
    <cellStyle name="Poznámka 3 8 2 4 2 2" xfId="14392"/>
    <cellStyle name="Poznámka 3 8 2 4 2 3" xfId="14393"/>
    <cellStyle name="Poznámka 3 8 2 4 2 4" xfId="14394"/>
    <cellStyle name="Poznámka 3 8 2 4 3" xfId="14395"/>
    <cellStyle name="Poznámka 3 8 2 4 3 2" xfId="14396"/>
    <cellStyle name="Poznámka 3 8 2 4 3 3" xfId="14397"/>
    <cellStyle name="Poznámka 3 8 2 4 3 4" xfId="14398"/>
    <cellStyle name="Poznámka 3 8 2 4 4" xfId="14399"/>
    <cellStyle name="Poznámka 3 8 2 4 5" xfId="14400"/>
    <cellStyle name="Poznámka 3 8 2 4 6" xfId="14401"/>
    <cellStyle name="Poznámka 3 8 2 5" xfId="14402"/>
    <cellStyle name="Poznámka 3 8 2 5 2" xfId="14403"/>
    <cellStyle name="Poznámka 3 8 2 5 3" xfId="14404"/>
    <cellStyle name="Poznámka 3 8 2 5 4" xfId="14405"/>
    <cellStyle name="Poznámka 3 8 2 6" xfId="14406"/>
    <cellStyle name="Poznámka 3 8 2 6 2" xfId="14407"/>
    <cellStyle name="Poznámka 3 8 2 6 3" xfId="14408"/>
    <cellStyle name="Poznámka 3 8 2 6 4" xfId="14409"/>
    <cellStyle name="Poznámka 3 8 2 7" xfId="14410"/>
    <cellStyle name="Poznámka 3 8 2 8" xfId="14411"/>
    <cellStyle name="Poznámka 3 8 2 9" xfId="14412"/>
    <cellStyle name="Poznámka 3 8 3" xfId="14413"/>
    <cellStyle name="Poznámka 3 8 3 2" xfId="14414"/>
    <cellStyle name="Poznámka 3 8 3 2 2" xfId="14415"/>
    <cellStyle name="Poznámka 3 8 3 2 2 2" xfId="14416"/>
    <cellStyle name="Poznámka 3 8 3 2 2 3" xfId="14417"/>
    <cellStyle name="Poznámka 3 8 3 2 2 4" xfId="14418"/>
    <cellStyle name="Poznámka 3 8 3 2 3" xfId="14419"/>
    <cellStyle name="Poznámka 3 8 3 2 3 2" xfId="14420"/>
    <cellStyle name="Poznámka 3 8 3 2 3 3" xfId="14421"/>
    <cellStyle name="Poznámka 3 8 3 2 3 4" xfId="14422"/>
    <cellStyle name="Poznámka 3 8 3 2 4" xfId="14423"/>
    <cellStyle name="Poznámka 3 8 3 2 5" xfId="14424"/>
    <cellStyle name="Poznámka 3 8 3 2 6" xfId="14425"/>
    <cellStyle name="Poznámka 3 8 3 3" xfId="14426"/>
    <cellStyle name="Poznámka 3 8 3 3 2" xfId="14427"/>
    <cellStyle name="Poznámka 3 8 3 3 2 2" xfId="14428"/>
    <cellStyle name="Poznámka 3 8 3 3 2 3" xfId="14429"/>
    <cellStyle name="Poznámka 3 8 3 3 2 4" xfId="14430"/>
    <cellStyle name="Poznámka 3 8 3 3 3" xfId="14431"/>
    <cellStyle name="Poznámka 3 8 3 3 3 2" xfId="14432"/>
    <cellStyle name="Poznámka 3 8 3 3 3 3" xfId="14433"/>
    <cellStyle name="Poznámka 3 8 3 3 3 4" xfId="14434"/>
    <cellStyle name="Poznámka 3 8 3 3 4" xfId="14435"/>
    <cellStyle name="Poznámka 3 8 3 3 5" xfId="14436"/>
    <cellStyle name="Poznámka 3 8 3 3 6" xfId="14437"/>
    <cellStyle name="Poznámka 3 8 3 4" xfId="14438"/>
    <cellStyle name="Poznámka 3 8 3 4 2" xfId="14439"/>
    <cellStyle name="Poznámka 3 8 3 4 3" xfId="14440"/>
    <cellStyle name="Poznámka 3 8 3 4 4" xfId="14441"/>
    <cellStyle name="Poznámka 3 8 3 5" xfId="14442"/>
    <cellStyle name="Poznámka 3 8 3 5 2" xfId="14443"/>
    <cellStyle name="Poznámka 3 8 3 5 3" xfId="14444"/>
    <cellStyle name="Poznámka 3 8 3 5 4" xfId="14445"/>
    <cellStyle name="Poznámka 3 8 3 6" xfId="14446"/>
    <cellStyle name="Poznámka 3 8 3 7" xfId="14447"/>
    <cellStyle name="Poznámka 3 8 3 8" xfId="14448"/>
    <cellStyle name="Poznámka 3 8 4" xfId="14449"/>
    <cellStyle name="Poznámka 3 8 4 2" xfId="14450"/>
    <cellStyle name="Poznámka 3 8 4 2 2" xfId="14451"/>
    <cellStyle name="Poznámka 3 8 4 2 3" xfId="14452"/>
    <cellStyle name="Poznámka 3 8 4 2 4" xfId="14453"/>
    <cellStyle name="Poznámka 3 8 4 3" xfId="14454"/>
    <cellStyle name="Poznámka 3 8 4 3 2" xfId="14455"/>
    <cellStyle name="Poznámka 3 8 4 3 3" xfId="14456"/>
    <cellStyle name="Poznámka 3 8 4 3 4" xfId="14457"/>
    <cellStyle name="Poznámka 3 8 4 4" xfId="14458"/>
    <cellStyle name="Poznámka 3 8 4 5" xfId="14459"/>
    <cellStyle name="Poznámka 3 8 4 6" xfId="14460"/>
    <cellStyle name="Poznámka 3 8 5" xfId="14461"/>
    <cellStyle name="Poznámka 3 8 5 2" xfId="14462"/>
    <cellStyle name="Poznámka 3 8 5 2 2" xfId="14463"/>
    <cellStyle name="Poznámka 3 8 5 2 3" xfId="14464"/>
    <cellStyle name="Poznámka 3 8 5 2 4" xfId="14465"/>
    <cellStyle name="Poznámka 3 8 5 3" xfId="14466"/>
    <cellStyle name="Poznámka 3 8 5 3 2" xfId="14467"/>
    <cellStyle name="Poznámka 3 8 5 3 3" xfId="14468"/>
    <cellStyle name="Poznámka 3 8 5 3 4" xfId="14469"/>
    <cellStyle name="Poznámka 3 8 5 4" xfId="14470"/>
    <cellStyle name="Poznámka 3 8 5 5" xfId="14471"/>
    <cellStyle name="Poznámka 3 8 5 6" xfId="14472"/>
    <cellStyle name="Poznámka 3 8 6" xfId="14473"/>
    <cellStyle name="Poznámka 3 8 6 2" xfId="14474"/>
    <cellStyle name="Poznámka 3 8 6 3" xfId="14475"/>
    <cellStyle name="Poznámka 3 8 6 4" xfId="14476"/>
    <cellStyle name="Poznámka 3 8 7" xfId="14477"/>
    <cellStyle name="Poznámka 3 8 7 2" xfId="14478"/>
    <cellStyle name="Poznámka 3 8 7 3" xfId="14479"/>
    <cellStyle name="Poznámka 3 8 7 4" xfId="14480"/>
    <cellStyle name="Poznámka 3 8 8" xfId="14481"/>
    <cellStyle name="Poznámka 3 8 9" xfId="14482"/>
    <cellStyle name="Poznámka 3 9" xfId="14483"/>
    <cellStyle name="Poznámka 3 9 2" xfId="14484"/>
    <cellStyle name="Poznámka 3 9 2 2" xfId="14485"/>
    <cellStyle name="Poznámka 3 9 2 2 2" xfId="14486"/>
    <cellStyle name="Poznámka 3 9 2 2 2 2" xfId="14487"/>
    <cellStyle name="Poznámka 3 9 2 2 2 3" xfId="14488"/>
    <cellStyle name="Poznámka 3 9 2 2 2 4" xfId="14489"/>
    <cellStyle name="Poznámka 3 9 2 2 3" xfId="14490"/>
    <cellStyle name="Poznámka 3 9 2 2 3 2" xfId="14491"/>
    <cellStyle name="Poznámka 3 9 2 2 3 3" xfId="14492"/>
    <cellStyle name="Poznámka 3 9 2 2 3 4" xfId="14493"/>
    <cellStyle name="Poznámka 3 9 2 2 4" xfId="14494"/>
    <cellStyle name="Poznámka 3 9 2 2 5" xfId="14495"/>
    <cellStyle name="Poznámka 3 9 2 2 6" xfId="14496"/>
    <cellStyle name="Poznámka 3 9 2 3" xfId="14497"/>
    <cellStyle name="Poznámka 3 9 2 3 2" xfId="14498"/>
    <cellStyle name="Poznámka 3 9 2 3 2 2" xfId="14499"/>
    <cellStyle name="Poznámka 3 9 2 3 2 3" xfId="14500"/>
    <cellStyle name="Poznámka 3 9 2 3 2 4" xfId="14501"/>
    <cellStyle name="Poznámka 3 9 2 3 3" xfId="14502"/>
    <cellStyle name="Poznámka 3 9 2 3 3 2" xfId="14503"/>
    <cellStyle name="Poznámka 3 9 2 3 3 3" xfId="14504"/>
    <cellStyle name="Poznámka 3 9 2 3 3 4" xfId="14505"/>
    <cellStyle name="Poznámka 3 9 2 3 4" xfId="14506"/>
    <cellStyle name="Poznámka 3 9 2 3 5" xfId="14507"/>
    <cellStyle name="Poznámka 3 9 2 3 6" xfId="14508"/>
    <cellStyle name="Poznámka 3 9 2 4" xfId="14509"/>
    <cellStyle name="Poznámka 3 9 2 4 2" xfId="14510"/>
    <cellStyle name="Poznámka 3 9 2 4 3" xfId="14511"/>
    <cellStyle name="Poznámka 3 9 2 4 4" xfId="14512"/>
    <cellStyle name="Poznámka 3 9 2 5" xfId="14513"/>
    <cellStyle name="Poznámka 3 9 2 5 2" xfId="14514"/>
    <cellStyle name="Poznámka 3 9 2 5 3" xfId="14515"/>
    <cellStyle name="Poznámka 3 9 2 5 4" xfId="14516"/>
    <cellStyle name="Poznámka 3 9 2 6" xfId="14517"/>
    <cellStyle name="Poznámka 3 9 2 7" xfId="14518"/>
    <cellStyle name="Poznámka 3 9 2 8" xfId="14519"/>
    <cellStyle name="Poznámka 3 9 3" xfId="14520"/>
    <cellStyle name="Poznámka 3 9 3 2" xfId="14521"/>
    <cellStyle name="Poznámka 3 9 3 2 2" xfId="14522"/>
    <cellStyle name="Poznámka 3 9 3 2 3" xfId="14523"/>
    <cellStyle name="Poznámka 3 9 3 2 4" xfId="14524"/>
    <cellStyle name="Poznámka 3 9 3 3" xfId="14525"/>
    <cellStyle name="Poznámka 3 9 3 3 2" xfId="14526"/>
    <cellStyle name="Poznámka 3 9 3 3 3" xfId="14527"/>
    <cellStyle name="Poznámka 3 9 3 3 4" xfId="14528"/>
    <cellStyle name="Poznámka 3 9 3 4" xfId="14529"/>
    <cellStyle name="Poznámka 3 9 3 5" xfId="14530"/>
    <cellStyle name="Poznámka 3 9 3 6" xfId="14531"/>
    <cellStyle name="Poznámka 3 9 4" xfId="14532"/>
    <cellStyle name="Poznámka 3 9 4 2" xfId="14533"/>
    <cellStyle name="Poznámka 3 9 4 2 2" xfId="14534"/>
    <cellStyle name="Poznámka 3 9 4 2 3" xfId="14535"/>
    <cellStyle name="Poznámka 3 9 4 2 4" xfId="14536"/>
    <cellStyle name="Poznámka 3 9 4 3" xfId="14537"/>
    <cellStyle name="Poznámka 3 9 4 3 2" xfId="14538"/>
    <cellStyle name="Poznámka 3 9 4 3 3" xfId="14539"/>
    <cellStyle name="Poznámka 3 9 4 3 4" xfId="14540"/>
    <cellStyle name="Poznámka 3 9 4 4" xfId="14541"/>
    <cellStyle name="Poznámka 3 9 4 5" xfId="14542"/>
    <cellStyle name="Poznámka 3 9 4 6" xfId="14543"/>
    <cellStyle name="Poznámka 3 9 5" xfId="14544"/>
    <cellStyle name="Poznámka 3 9 5 2" xfId="14545"/>
    <cellStyle name="Poznámka 3 9 5 3" xfId="14546"/>
    <cellStyle name="Poznámka 3 9 5 4" xfId="14547"/>
    <cellStyle name="Poznámka 3 9 6" xfId="14548"/>
    <cellStyle name="Poznámka 3 9 6 2" xfId="14549"/>
    <cellStyle name="Poznámka 3 9 6 3" xfId="14550"/>
    <cellStyle name="Poznámka 3 9 6 4" xfId="14551"/>
    <cellStyle name="Poznámka 3 9 7" xfId="14552"/>
    <cellStyle name="Poznámka 3 9 8" xfId="14553"/>
    <cellStyle name="Poznámka 3 9 9" xfId="14554"/>
    <cellStyle name="Poznámka 3_Xl0000028" xfId="14555"/>
    <cellStyle name="Poznámka 4" xfId="14556"/>
    <cellStyle name="Poznámka 4 10" xfId="14557"/>
    <cellStyle name="Poznámka 4 10 2" xfId="14558"/>
    <cellStyle name="Poznámka 4 10 2 2" xfId="14559"/>
    <cellStyle name="Poznámka 4 10 2 2 2" xfId="14560"/>
    <cellStyle name="Poznámka 4 10 2 2 2 2" xfId="14561"/>
    <cellStyle name="Poznámka 4 10 2 2 2 3" xfId="14562"/>
    <cellStyle name="Poznámka 4 10 2 2 2 4" xfId="14563"/>
    <cellStyle name="Poznámka 4 10 2 2 3" xfId="14564"/>
    <cellStyle name="Poznámka 4 10 2 2 3 2" xfId="14565"/>
    <cellStyle name="Poznámka 4 10 2 2 3 3" xfId="14566"/>
    <cellStyle name="Poznámka 4 10 2 2 3 4" xfId="14567"/>
    <cellStyle name="Poznámka 4 10 2 2 4" xfId="14568"/>
    <cellStyle name="Poznámka 4 10 2 2 5" xfId="14569"/>
    <cellStyle name="Poznámka 4 10 2 2 6" xfId="14570"/>
    <cellStyle name="Poznámka 4 10 2 3" xfId="14571"/>
    <cellStyle name="Poznámka 4 10 2 3 2" xfId="14572"/>
    <cellStyle name="Poznámka 4 10 2 3 2 2" xfId="14573"/>
    <cellStyle name="Poznámka 4 10 2 3 2 3" xfId="14574"/>
    <cellStyle name="Poznámka 4 10 2 3 2 4" xfId="14575"/>
    <cellStyle name="Poznámka 4 10 2 3 3" xfId="14576"/>
    <cellStyle name="Poznámka 4 10 2 3 3 2" xfId="14577"/>
    <cellStyle name="Poznámka 4 10 2 3 3 3" xfId="14578"/>
    <cellStyle name="Poznámka 4 10 2 3 3 4" xfId="14579"/>
    <cellStyle name="Poznámka 4 10 2 3 4" xfId="14580"/>
    <cellStyle name="Poznámka 4 10 2 3 5" xfId="14581"/>
    <cellStyle name="Poznámka 4 10 2 3 6" xfId="14582"/>
    <cellStyle name="Poznámka 4 10 2 4" xfId="14583"/>
    <cellStyle name="Poznámka 4 10 2 4 2" xfId="14584"/>
    <cellStyle name="Poznámka 4 10 2 4 3" xfId="14585"/>
    <cellStyle name="Poznámka 4 10 2 4 4" xfId="14586"/>
    <cellStyle name="Poznámka 4 10 2 5" xfId="14587"/>
    <cellStyle name="Poznámka 4 10 2 5 2" xfId="14588"/>
    <cellStyle name="Poznámka 4 10 2 5 3" xfId="14589"/>
    <cellStyle name="Poznámka 4 10 2 5 4" xfId="14590"/>
    <cellStyle name="Poznámka 4 10 2 6" xfId="14591"/>
    <cellStyle name="Poznámka 4 10 2 7" xfId="14592"/>
    <cellStyle name="Poznámka 4 10 2 8" xfId="14593"/>
    <cellStyle name="Poznámka 4 10 3" xfId="14594"/>
    <cellStyle name="Poznámka 4 10 3 2" xfId="14595"/>
    <cellStyle name="Poznámka 4 10 3 2 2" xfId="14596"/>
    <cellStyle name="Poznámka 4 10 3 2 3" xfId="14597"/>
    <cellStyle name="Poznámka 4 10 3 2 4" xfId="14598"/>
    <cellStyle name="Poznámka 4 10 3 3" xfId="14599"/>
    <cellStyle name="Poznámka 4 10 3 3 2" xfId="14600"/>
    <cellStyle name="Poznámka 4 10 3 3 3" xfId="14601"/>
    <cellStyle name="Poznámka 4 10 3 3 4" xfId="14602"/>
    <cellStyle name="Poznámka 4 10 3 4" xfId="14603"/>
    <cellStyle name="Poznámka 4 10 3 5" xfId="14604"/>
    <cellStyle name="Poznámka 4 10 3 6" xfId="14605"/>
    <cellStyle name="Poznámka 4 10 4" xfId="14606"/>
    <cellStyle name="Poznámka 4 10 4 2" xfId="14607"/>
    <cellStyle name="Poznámka 4 10 4 2 2" xfId="14608"/>
    <cellStyle name="Poznámka 4 10 4 2 3" xfId="14609"/>
    <cellStyle name="Poznámka 4 10 4 2 4" xfId="14610"/>
    <cellStyle name="Poznámka 4 10 4 3" xfId="14611"/>
    <cellStyle name="Poznámka 4 10 4 3 2" xfId="14612"/>
    <cellStyle name="Poznámka 4 10 4 3 3" xfId="14613"/>
    <cellStyle name="Poznámka 4 10 4 3 4" xfId="14614"/>
    <cellStyle name="Poznámka 4 10 4 4" xfId="14615"/>
    <cellStyle name="Poznámka 4 10 4 5" xfId="14616"/>
    <cellStyle name="Poznámka 4 10 4 6" xfId="14617"/>
    <cellStyle name="Poznámka 4 10 5" xfId="14618"/>
    <cellStyle name="Poznámka 4 10 5 2" xfId="14619"/>
    <cellStyle name="Poznámka 4 10 5 3" xfId="14620"/>
    <cellStyle name="Poznámka 4 10 5 4" xfId="14621"/>
    <cellStyle name="Poznámka 4 10 6" xfId="14622"/>
    <cellStyle name="Poznámka 4 10 6 2" xfId="14623"/>
    <cellStyle name="Poznámka 4 10 6 3" xfId="14624"/>
    <cellStyle name="Poznámka 4 10 6 4" xfId="14625"/>
    <cellStyle name="Poznámka 4 10 7" xfId="14626"/>
    <cellStyle name="Poznámka 4 10 8" xfId="14627"/>
    <cellStyle name="Poznámka 4 10 9" xfId="14628"/>
    <cellStyle name="Poznámka 4 11" xfId="14629"/>
    <cellStyle name="Poznámka 4 11 2" xfId="14630"/>
    <cellStyle name="Poznámka 4 11 2 2" xfId="14631"/>
    <cellStyle name="Poznámka 4 11 2 2 2" xfId="14632"/>
    <cellStyle name="Poznámka 4 11 2 2 3" xfId="14633"/>
    <cellStyle name="Poznámka 4 11 2 2 4" xfId="14634"/>
    <cellStyle name="Poznámka 4 11 2 3" xfId="14635"/>
    <cellStyle name="Poznámka 4 11 2 3 2" xfId="14636"/>
    <cellStyle name="Poznámka 4 11 2 3 3" xfId="14637"/>
    <cellStyle name="Poznámka 4 11 2 3 4" xfId="14638"/>
    <cellStyle name="Poznámka 4 11 2 4" xfId="14639"/>
    <cellStyle name="Poznámka 4 11 2 5" xfId="14640"/>
    <cellStyle name="Poznámka 4 11 2 6" xfId="14641"/>
    <cellStyle name="Poznámka 4 11 3" xfId="14642"/>
    <cellStyle name="Poznámka 4 11 3 2" xfId="14643"/>
    <cellStyle name="Poznámka 4 11 3 2 2" xfId="14644"/>
    <cellStyle name="Poznámka 4 11 3 2 3" xfId="14645"/>
    <cellStyle name="Poznámka 4 11 3 2 4" xfId="14646"/>
    <cellStyle name="Poznámka 4 11 3 3" xfId="14647"/>
    <cellStyle name="Poznámka 4 11 3 3 2" xfId="14648"/>
    <cellStyle name="Poznámka 4 11 3 3 3" xfId="14649"/>
    <cellStyle name="Poznámka 4 11 3 3 4" xfId="14650"/>
    <cellStyle name="Poznámka 4 11 3 4" xfId="14651"/>
    <cellStyle name="Poznámka 4 11 3 5" xfId="14652"/>
    <cellStyle name="Poznámka 4 11 3 6" xfId="14653"/>
    <cellStyle name="Poznámka 4 11 4" xfId="14654"/>
    <cellStyle name="Poznámka 4 11 4 2" xfId="14655"/>
    <cellStyle name="Poznámka 4 11 4 3" xfId="14656"/>
    <cellStyle name="Poznámka 4 11 4 4" xfId="14657"/>
    <cellStyle name="Poznámka 4 11 5" xfId="14658"/>
    <cellStyle name="Poznámka 4 11 5 2" xfId="14659"/>
    <cellStyle name="Poznámka 4 11 5 3" xfId="14660"/>
    <cellStyle name="Poznámka 4 11 5 4" xfId="14661"/>
    <cellStyle name="Poznámka 4 11 6" xfId="14662"/>
    <cellStyle name="Poznámka 4 11 7" xfId="14663"/>
    <cellStyle name="Poznámka 4 11 8" xfId="14664"/>
    <cellStyle name="Poznámka 4 12" xfId="14665"/>
    <cellStyle name="Poznámka 4 12 2" xfId="14666"/>
    <cellStyle name="Poznámka 4 12 2 2" xfId="14667"/>
    <cellStyle name="Poznámka 4 12 2 3" xfId="14668"/>
    <cellStyle name="Poznámka 4 12 2 4" xfId="14669"/>
    <cellStyle name="Poznámka 4 12 3" xfId="14670"/>
    <cellStyle name="Poznámka 4 12 3 2" xfId="14671"/>
    <cellStyle name="Poznámka 4 12 3 3" xfId="14672"/>
    <cellStyle name="Poznámka 4 12 3 4" xfId="14673"/>
    <cellStyle name="Poznámka 4 12 4" xfId="14674"/>
    <cellStyle name="Poznámka 4 12 5" xfId="14675"/>
    <cellStyle name="Poznámka 4 12 6" xfId="14676"/>
    <cellStyle name="Poznámka 4 13" xfId="14677"/>
    <cellStyle name="Poznámka 4 13 2" xfId="14678"/>
    <cellStyle name="Poznámka 4 13 2 2" xfId="14679"/>
    <cellStyle name="Poznámka 4 13 2 3" xfId="14680"/>
    <cellStyle name="Poznámka 4 13 2 4" xfId="14681"/>
    <cellStyle name="Poznámka 4 13 3" xfId="14682"/>
    <cellStyle name="Poznámka 4 13 3 2" xfId="14683"/>
    <cellStyle name="Poznámka 4 13 3 3" xfId="14684"/>
    <cellStyle name="Poznámka 4 13 3 4" xfId="14685"/>
    <cellStyle name="Poznámka 4 13 4" xfId="14686"/>
    <cellStyle name="Poznámka 4 13 5" xfId="14687"/>
    <cellStyle name="Poznámka 4 13 6" xfId="14688"/>
    <cellStyle name="Poznámka 4 14" xfId="14689"/>
    <cellStyle name="Poznámka 4 14 2" xfId="14690"/>
    <cellStyle name="Poznámka 4 14 3" xfId="14691"/>
    <cellStyle name="Poznámka 4 14 4" xfId="14692"/>
    <cellStyle name="Poznámka 4 15" xfId="14693"/>
    <cellStyle name="Poznámka 4 15 2" xfId="14694"/>
    <cellStyle name="Poznámka 4 15 3" xfId="14695"/>
    <cellStyle name="Poznámka 4 15 4" xfId="14696"/>
    <cellStyle name="Poznámka 4 16" xfId="14697"/>
    <cellStyle name="Poznámka 4 17" xfId="14698"/>
    <cellStyle name="Poznámka 4 18" xfId="14699"/>
    <cellStyle name="Poznámka 4 2" xfId="14700"/>
    <cellStyle name="Poznámka 4 2 10" xfId="14701"/>
    <cellStyle name="Poznámka 4 2 10 2" xfId="14702"/>
    <cellStyle name="Poznámka 4 2 10 2 2" xfId="14703"/>
    <cellStyle name="Poznámka 4 2 10 2 2 2" xfId="14704"/>
    <cellStyle name="Poznámka 4 2 10 2 2 3" xfId="14705"/>
    <cellStyle name="Poznámka 4 2 10 2 2 4" xfId="14706"/>
    <cellStyle name="Poznámka 4 2 10 2 3" xfId="14707"/>
    <cellStyle name="Poznámka 4 2 10 2 3 2" xfId="14708"/>
    <cellStyle name="Poznámka 4 2 10 2 3 3" xfId="14709"/>
    <cellStyle name="Poznámka 4 2 10 2 3 4" xfId="14710"/>
    <cellStyle name="Poznámka 4 2 10 2 4" xfId="14711"/>
    <cellStyle name="Poznámka 4 2 10 2 5" xfId="14712"/>
    <cellStyle name="Poznámka 4 2 10 2 6" xfId="14713"/>
    <cellStyle name="Poznámka 4 2 10 3" xfId="14714"/>
    <cellStyle name="Poznámka 4 2 10 3 2" xfId="14715"/>
    <cellStyle name="Poznámka 4 2 10 3 2 2" xfId="14716"/>
    <cellStyle name="Poznámka 4 2 10 3 2 3" xfId="14717"/>
    <cellStyle name="Poznámka 4 2 10 3 2 4" xfId="14718"/>
    <cellStyle name="Poznámka 4 2 10 3 3" xfId="14719"/>
    <cellStyle name="Poznámka 4 2 10 3 3 2" xfId="14720"/>
    <cellStyle name="Poznámka 4 2 10 3 3 3" xfId="14721"/>
    <cellStyle name="Poznámka 4 2 10 3 3 4" xfId="14722"/>
    <cellStyle name="Poznámka 4 2 10 3 4" xfId="14723"/>
    <cellStyle name="Poznámka 4 2 10 3 5" xfId="14724"/>
    <cellStyle name="Poznámka 4 2 10 3 6" xfId="14725"/>
    <cellStyle name="Poznámka 4 2 10 4" xfId="14726"/>
    <cellStyle name="Poznámka 4 2 10 4 2" xfId="14727"/>
    <cellStyle name="Poznámka 4 2 10 4 3" xfId="14728"/>
    <cellStyle name="Poznámka 4 2 10 4 4" xfId="14729"/>
    <cellStyle name="Poznámka 4 2 10 5" xfId="14730"/>
    <cellStyle name="Poznámka 4 2 10 5 2" xfId="14731"/>
    <cellStyle name="Poznámka 4 2 10 5 3" xfId="14732"/>
    <cellStyle name="Poznámka 4 2 10 5 4" xfId="14733"/>
    <cellStyle name="Poznámka 4 2 10 6" xfId="14734"/>
    <cellStyle name="Poznámka 4 2 10 7" xfId="14735"/>
    <cellStyle name="Poznámka 4 2 10 8" xfId="14736"/>
    <cellStyle name="Poznámka 4 2 11" xfId="14737"/>
    <cellStyle name="Poznámka 4 2 11 2" xfId="14738"/>
    <cellStyle name="Poznámka 4 2 11 2 2" xfId="14739"/>
    <cellStyle name="Poznámka 4 2 11 2 3" xfId="14740"/>
    <cellStyle name="Poznámka 4 2 11 2 4" xfId="14741"/>
    <cellStyle name="Poznámka 4 2 11 3" xfId="14742"/>
    <cellStyle name="Poznámka 4 2 11 3 2" xfId="14743"/>
    <cellStyle name="Poznámka 4 2 11 3 3" xfId="14744"/>
    <cellStyle name="Poznámka 4 2 11 3 4" xfId="14745"/>
    <cellStyle name="Poznámka 4 2 11 4" xfId="14746"/>
    <cellStyle name="Poznámka 4 2 11 5" xfId="14747"/>
    <cellStyle name="Poznámka 4 2 11 6" xfId="14748"/>
    <cellStyle name="Poznámka 4 2 12" xfId="14749"/>
    <cellStyle name="Poznámka 4 2 12 2" xfId="14750"/>
    <cellStyle name="Poznámka 4 2 12 2 2" xfId="14751"/>
    <cellStyle name="Poznámka 4 2 12 2 3" xfId="14752"/>
    <cellStyle name="Poznámka 4 2 12 2 4" xfId="14753"/>
    <cellStyle name="Poznámka 4 2 12 3" xfId="14754"/>
    <cellStyle name="Poznámka 4 2 12 3 2" xfId="14755"/>
    <cellStyle name="Poznámka 4 2 12 3 3" xfId="14756"/>
    <cellStyle name="Poznámka 4 2 12 3 4" xfId="14757"/>
    <cellStyle name="Poznámka 4 2 12 4" xfId="14758"/>
    <cellStyle name="Poznámka 4 2 12 5" xfId="14759"/>
    <cellStyle name="Poznámka 4 2 12 6" xfId="14760"/>
    <cellStyle name="Poznámka 4 2 13" xfId="14761"/>
    <cellStyle name="Poznámka 4 2 13 2" xfId="14762"/>
    <cellStyle name="Poznámka 4 2 13 3" xfId="14763"/>
    <cellStyle name="Poznámka 4 2 13 4" xfId="14764"/>
    <cellStyle name="Poznámka 4 2 14" xfId="14765"/>
    <cellStyle name="Poznámka 4 2 14 2" xfId="14766"/>
    <cellStyle name="Poznámka 4 2 14 3" xfId="14767"/>
    <cellStyle name="Poznámka 4 2 14 4" xfId="14768"/>
    <cellStyle name="Poznámka 4 2 15" xfId="14769"/>
    <cellStyle name="Poznámka 4 2 16" xfId="14770"/>
    <cellStyle name="Poznámka 4 2 17" xfId="14771"/>
    <cellStyle name="Poznámka 4 2 2" xfId="14772"/>
    <cellStyle name="Poznámka 4 2 2 10" xfId="14773"/>
    <cellStyle name="Poznámka 4 2 2 10 2" xfId="14774"/>
    <cellStyle name="Poznámka 4 2 2 10 2 2" xfId="14775"/>
    <cellStyle name="Poznámka 4 2 2 10 2 3" xfId="14776"/>
    <cellStyle name="Poznámka 4 2 2 10 2 4" xfId="14777"/>
    <cellStyle name="Poznámka 4 2 2 10 3" xfId="14778"/>
    <cellStyle name="Poznámka 4 2 2 10 3 2" xfId="14779"/>
    <cellStyle name="Poznámka 4 2 2 10 3 3" xfId="14780"/>
    <cellStyle name="Poznámka 4 2 2 10 3 4" xfId="14781"/>
    <cellStyle name="Poznámka 4 2 2 10 4" xfId="14782"/>
    <cellStyle name="Poznámka 4 2 2 10 5" xfId="14783"/>
    <cellStyle name="Poznámka 4 2 2 10 6" xfId="14784"/>
    <cellStyle name="Poznámka 4 2 2 11" xfId="14785"/>
    <cellStyle name="Poznámka 4 2 2 11 2" xfId="14786"/>
    <cellStyle name="Poznámka 4 2 2 11 2 2" xfId="14787"/>
    <cellStyle name="Poznámka 4 2 2 11 2 3" xfId="14788"/>
    <cellStyle name="Poznámka 4 2 2 11 2 4" xfId="14789"/>
    <cellStyle name="Poznámka 4 2 2 11 3" xfId="14790"/>
    <cellStyle name="Poznámka 4 2 2 11 3 2" xfId="14791"/>
    <cellStyle name="Poznámka 4 2 2 11 3 3" xfId="14792"/>
    <cellStyle name="Poznámka 4 2 2 11 3 4" xfId="14793"/>
    <cellStyle name="Poznámka 4 2 2 11 4" xfId="14794"/>
    <cellStyle name="Poznámka 4 2 2 11 5" xfId="14795"/>
    <cellStyle name="Poznámka 4 2 2 11 6" xfId="14796"/>
    <cellStyle name="Poznámka 4 2 2 12" xfId="14797"/>
    <cellStyle name="Poznámka 4 2 2 12 2" xfId="14798"/>
    <cellStyle name="Poznámka 4 2 2 12 3" xfId="14799"/>
    <cellStyle name="Poznámka 4 2 2 12 4" xfId="14800"/>
    <cellStyle name="Poznámka 4 2 2 13" xfId="14801"/>
    <cellStyle name="Poznámka 4 2 2 13 2" xfId="14802"/>
    <cellStyle name="Poznámka 4 2 2 13 3" xfId="14803"/>
    <cellStyle name="Poznámka 4 2 2 13 4" xfId="14804"/>
    <cellStyle name="Poznámka 4 2 2 14" xfId="14805"/>
    <cellStyle name="Poznámka 4 2 2 15" xfId="14806"/>
    <cellStyle name="Poznámka 4 2 2 16" xfId="14807"/>
    <cellStyle name="Poznámka 4 2 2 2" xfId="14808"/>
    <cellStyle name="Poznámka 4 2 2 2 10" xfId="14809"/>
    <cellStyle name="Poznámka 4 2 2 2 2" xfId="14810"/>
    <cellStyle name="Poznámka 4 2 2 2 2 2" xfId="14811"/>
    <cellStyle name="Poznámka 4 2 2 2 2 2 2" xfId="14812"/>
    <cellStyle name="Poznámka 4 2 2 2 2 2 2 2" xfId="14813"/>
    <cellStyle name="Poznámka 4 2 2 2 2 2 2 2 2" xfId="14814"/>
    <cellStyle name="Poznámka 4 2 2 2 2 2 2 2 3" xfId="14815"/>
    <cellStyle name="Poznámka 4 2 2 2 2 2 2 2 4" xfId="14816"/>
    <cellStyle name="Poznámka 4 2 2 2 2 2 2 3" xfId="14817"/>
    <cellStyle name="Poznámka 4 2 2 2 2 2 2 3 2" xfId="14818"/>
    <cellStyle name="Poznámka 4 2 2 2 2 2 2 3 3" xfId="14819"/>
    <cellStyle name="Poznámka 4 2 2 2 2 2 2 3 4" xfId="14820"/>
    <cellStyle name="Poznámka 4 2 2 2 2 2 2 4" xfId="14821"/>
    <cellStyle name="Poznámka 4 2 2 2 2 2 2 5" xfId="14822"/>
    <cellStyle name="Poznámka 4 2 2 2 2 2 2 6" xfId="14823"/>
    <cellStyle name="Poznámka 4 2 2 2 2 2 3" xfId="14824"/>
    <cellStyle name="Poznámka 4 2 2 2 2 2 3 2" xfId="14825"/>
    <cellStyle name="Poznámka 4 2 2 2 2 2 3 2 2" xfId="14826"/>
    <cellStyle name="Poznámka 4 2 2 2 2 2 3 2 3" xfId="14827"/>
    <cellStyle name="Poznámka 4 2 2 2 2 2 3 2 4" xfId="14828"/>
    <cellStyle name="Poznámka 4 2 2 2 2 2 3 3" xfId="14829"/>
    <cellStyle name="Poznámka 4 2 2 2 2 2 3 3 2" xfId="14830"/>
    <cellStyle name="Poznámka 4 2 2 2 2 2 3 3 3" xfId="14831"/>
    <cellStyle name="Poznámka 4 2 2 2 2 2 3 3 4" xfId="14832"/>
    <cellStyle name="Poznámka 4 2 2 2 2 2 3 4" xfId="14833"/>
    <cellStyle name="Poznámka 4 2 2 2 2 2 3 5" xfId="14834"/>
    <cellStyle name="Poznámka 4 2 2 2 2 2 3 6" xfId="14835"/>
    <cellStyle name="Poznámka 4 2 2 2 2 2 4" xfId="14836"/>
    <cellStyle name="Poznámka 4 2 2 2 2 2 4 2" xfId="14837"/>
    <cellStyle name="Poznámka 4 2 2 2 2 2 4 3" xfId="14838"/>
    <cellStyle name="Poznámka 4 2 2 2 2 2 4 4" xfId="14839"/>
    <cellStyle name="Poznámka 4 2 2 2 2 2 5" xfId="14840"/>
    <cellStyle name="Poznámka 4 2 2 2 2 2 5 2" xfId="14841"/>
    <cellStyle name="Poznámka 4 2 2 2 2 2 5 3" xfId="14842"/>
    <cellStyle name="Poznámka 4 2 2 2 2 2 5 4" xfId="14843"/>
    <cellStyle name="Poznámka 4 2 2 2 2 2 6" xfId="14844"/>
    <cellStyle name="Poznámka 4 2 2 2 2 2 7" xfId="14845"/>
    <cellStyle name="Poznámka 4 2 2 2 2 2 8" xfId="14846"/>
    <cellStyle name="Poznámka 4 2 2 2 2 3" xfId="14847"/>
    <cellStyle name="Poznámka 4 2 2 2 2 3 2" xfId="14848"/>
    <cellStyle name="Poznámka 4 2 2 2 2 3 2 2" xfId="14849"/>
    <cellStyle name="Poznámka 4 2 2 2 2 3 2 3" xfId="14850"/>
    <cellStyle name="Poznámka 4 2 2 2 2 3 2 4" xfId="14851"/>
    <cellStyle name="Poznámka 4 2 2 2 2 3 3" xfId="14852"/>
    <cellStyle name="Poznámka 4 2 2 2 2 3 3 2" xfId="14853"/>
    <cellStyle name="Poznámka 4 2 2 2 2 3 3 3" xfId="14854"/>
    <cellStyle name="Poznámka 4 2 2 2 2 3 3 4" xfId="14855"/>
    <cellStyle name="Poznámka 4 2 2 2 2 3 4" xfId="14856"/>
    <cellStyle name="Poznámka 4 2 2 2 2 3 5" xfId="14857"/>
    <cellStyle name="Poznámka 4 2 2 2 2 3 6" xfId="14858"/>
    <cellStyle name="Poznámka 4 2 2 2 2 4" xfId="14859"/>
    <cellStyle name="Poznámka 4 2 2 2 2 4 2" xfId="14860"/>
    <cellStyle name="Poznámka 4 2 2 2 2 4 2 2" xfId="14861"/>
    <cellStyle name="Poznámka 4 2 2 2 2 4 2 3" xfId="14862"/>
    <cellStyle name="Poznámka 4 2 2 2 2 4 2 4" xfId="14863"/>
    <cellStyle name="Poznámka 4 2 2 2 2 4 3" xfId="14864"/>
    <cellStyle name="Poznámka 4 2 2 2 2 4 3 2" xfId="14865"/>
    <cellStyle name="Poznámka 4 2 2 2 2 4 3 3" xfId="14866"/>
    <cellStyle name="Poznámka 4 2 2 2 2 4 3 4" xfId="14867"/>
    <cellStyle name="Poznámka 4 2 2 2 2 4 4" xfId="14868"/>
    <cellStyle name="Poznámka 4 2 2 2 2 4 5" xfId="14869"/>
    <cellStyle name="Poznámka 4 2 2 2 2 4 6" xfId="14870"/>
    <cellStyle name="Poznámka 4 2 2 2 2 5" xfId="14871"/>
    <cellStyle name="Poznámka 4 2 2 2 2 5 2" xfId="14872"/>
    <cellStyle name="Poznámka 4 2 2 2 2 5 3" xfId="14873"/>
    <cellStyle name="Poznámka 4 2 2 2 2 5 4" xfId="14874"/>
    <cellStyle name="Poznámka 4 2 2 2 2 6" xfId="14875"/>
    <cellStyle name="Poznámka 4 2 2 2 2 6 2" xfId="14876"/>
    <cellStyle name="Poznámka 4 2 2 2 2 6 3" xfId="14877"/>
    <cellStyle name="Poznámka 4 2 2 2 2 6 4" xfId="14878"/>
    <cellStyle name="Poznámka 4 2 2 2 2 7" xfId="14879"/>
    <cellStyle name="Poznámka 4 2 2 2 2 8" xfId="14880"/>
    <cellStyle name="Poznámka 4 2 2 2 2 9" xfId="14881"/>
    <cellStyle name="Poznámka 4 2 2 2 3" xfId="14882"/>
    <cellStyle name="Poznámka 4 2 2 2 3 2" xfId="14883"/>
    <cellStyle name="Poznámka 4 2 2 2 3 2 2" xfId="14884"/>
    <cellStyle name="Poznámka 4 2 2 2 3 2 2 2" xfId="14885"/>
    <cellStyle name="Poznámka 4 2 2 2 3 2 2 3" xfId="14886"/>
    <cellStyle name="Poznámka 4 2 2 2 3 2 2 4" xfId="14887"/>
    <cellStyle name="Poznámka 4 2 2 2 3 2 3" xfId="14888"/>
    <cellStyle name="Poznámka 4 2 2 2 3 2 3 2" xfId="14889"/>
    <cellStyle name="Poznámka 4 2 2 2 3 2 3 3" xfId="14890"/>
    <cellStyle name="Poznámka 4 2 2 2 3 2 3 4" xfId="14891"/>
    <cellStyle name="Poznámka 4 2 2 2 3 2 4" xfId="14892"/>
    <cellStyle name="Poznámka 4 2 2 2 3 2 5" xfId="14893"/>
    <cellStyle name="Poznámka 4 2 2 2 3 2 6" xfId="14894"/>
    <cellStyle name="Poznámka 4 2 2 2 3 3" xfId="14895"/>
    <cellStyle name="Poznámka 4 2 2 2 3 3 2" xfId="14896"/>
    <cellStyle name="Poznámka 4 2 2 2 3 3 2 2" xfId="14897"/>
    <cellStyle name="Poznámka 4 2 2 2 3 3 2 3" xfId="14898"/>
    <cellStyle name="Poznámka 4 2 2 2 3 3 2 4" xfId="14899"/>
    <cellStyle name="Poznámka 4 2 2 2 3 3 3" xfId="14900"/>
    <cellStyle name="Poznámka 4 2 2 2 3 3 3 2" xfId="14901"/>
    <cellStyle name="Poznámka 4 2 2 2 3 3 3 3" xfId="14902"/>
    <cellStyle name="Poznámka 4 2 2 2 3 3 3 4" xfId="14903"/>
    <cellStyle name="Poznámka 4 2 2 2 3 3 4" xfId="14904"/>
    <cellStyle name="Poznámka 4 2 2 2 3 3 5" xfId="14905"/>
    <cellStyle name="Poznámka 4 2 2 2 3 3 6" xfId="14906"/>
    <cellStyle name="Poznámka 4 2 2 2 3 4" xfId="14907"/>
    <cellStyle name="Poznámka 4 2 2 2 3 4 2" xfId="14908"/>
    <cellStyle name="Poznámka 4 2 2 2 3 4 3" xfId="14909"/>
    <cellStyle name="Poznámka 4 2 2 2 3 4 4" xfId="14910"/>
    <cellStyle name="Poznámka 4 2 2 2 3 5" xfId="14911"/>
    <cellStyle name="Poznámka 4 2 2 2 3 5 2" xfId="14912"/>
    <cellStyle name="Poznámka 4 2 2 2 3 5 3" xfId="14913"/>
    <cellStyle name="Poznámka 4 2 2 2 3 5 4" xfId="14914"/>
    <cellStyle name="Poznámka 4 2 2 2 3 6" xfId="14915"/>
    <cellStyle name="Poznámka 4 2 2 2 3 7" xfId="14916"/>
    <cellStyle name="Poznámka 4 2 2 2 3 8" xfId="14917"/>
    <cellStyle name="Poznámka 4 2 2 2 4" xfId="14918"/>
    <cellStyle name="Poznámka 4 2 2 2 4 2" xfId="14919"/>
    <cellStyle name="Poznámka 4 2 2 2 4 2 2" xfId="14920"/>
    <cellStyle name="Poznámka 4 2 2 2 4 2 3" xfId="14921"/>
    <cellStyle name="Poznámka 4 2 2 2 4 2 4" xfId="14922"/>
    <cellStyle name="Poznámka 4 2 2 2 4 3" xfId="14923"/>
    <cellStyle name="Poznámka 4 2 2 2 4 3 2" xfId="14924"/>
    <cellStyle name="Poznámka 4 2 2 2 4 3 3" xfId="14925"/>
    <cellStyle name="Poznámka 4 2 2 2 4 3 4" xfId="14926"/>
    <cellStyle name="Poznámka 4 2 2 2 4 4" xfId="14927"/>
    <cellStyle name="Poznámka 4 2 2 2 4 5" xfId="14928"/>
    <cellStyle name="Poznámka 4 2 2 2 4 6" xfId="14929"/>
    <cellStyle name="Poznámka 4 2 2 2 5" xfId="14930"/>
    <cellStyle name="Poznámka 4 2 2 2 5 2" xfId="14931"/>
    <cellStyle name="Poznámka 4 2 2 2 5 2 2" xfId="14932"/>
    <cellStyle name="Poznámka 4 2 2 2 5 2 3" xfId="14933"/>
    <cellStyle name="Poznámka 4 2 2 2 5 2 4" xfId="14934"/>
    <cellStyle name="Poznámka 4 2 2 2 5 3" xfId="14935"/>
    <cellStyle name="Poznámka 4 2 2 2 5 3 2" xfId="14936"/>
    <cellStyle name="Poznámka 4 2 2 2 5 3 3" xfId="14937"/>
    <cellStyle name="Poznámka 4 2 2 2 5 3 4" xfId="14938"/>
    <cellStyle name="Poznámka 4 2 2 2 5 4" xfId="14939"/>
    <cellStyle name="Poznámka 4 2 2 2 5 5" xfId="14940"/>
    <cellStyle name="Poznámka 4 2 2 2 5 6" xfId="14941"/>
    <cellStyle name="Poznámka 4 2 2 2 6" xfId="14942"/>
    <cellStyle name="Poznámka 4 2 2 2 6 2" xfId="14943"/>
    <cellStyle name="Poznámka 4 2 2 2 6 3" xfId="14944"/>
    <cellStyle name="Poznámka 4 2 2 2 6 4" xfId="14945"/>
    <cellStyle name="Poznámka 4 2 2 2 7" xfId="14946"/>
    <cellStyle name="Poznámka 4 2 2 2 7 2" xfId="14947"/>
    <cellStyle name="Poznámka 4 2 2 2 7 3" xfId="14948"/>
    <cellStyle name="Poznámka 4 2 2 2 7 4" xfId="14949"/>
    <cellStyle name="Poznámka 4 2 2 2 8" xfId="14950"/>
    <cellStyle name="Poznámka 4 2 2 2 9" xfId="14951"/>
    <cellStyle name="Poznámka 4 2 2 3" xfId="14952"/>
    <cellStyle name="Poznámka 4 2 2 3 10" xfId="14953"/>
    <cellStyle name="Poznámka 4 2 2 3 2" xfId="14954"/>
    <cellStyle name="Poznámka 4 2 2 3 2 2" xfId="14955"/>
    <cellStyle name="Poznámka 4 2 2 3 2 2 2" xfId="14956"/>
    <cellStyle name="Poznámka 4 2 2 3 2 2 2 2" xfId="14957"/>
    <cellStyle name="Poznámka 4 2 2 3 2 2 2 2 2" xfId="14958"/>
    <cellStyle name="Poznámka 4 2 2 3 2 2 2 2 3" xfId="14959"/>
    <cellStyle name="Poznámka 4 2 2 3 2 2 2 2 4" xfId="14960"/>
    <cellStyle name="Poznámka 4 2 2 3 2 2 2 3" xfId="14961"/>
    <cellStyle name="Poznámka 4 2 2 3 2 2 2 3 2" xfId="14962"/>
    <cellStyle name="Poznámka 4 2 2 3 2 2 2 3 3" xfId="14963"/>
    <cellStyle name="Poznámka 4 2 2 3 2 2 2 3 4" xfId="14964"/>
    <cellStyle name="Poznámka 4 2 2 3 2 2 2 4" xfId="14965"/>
    <cellStyle name="Poznámka 4 2 2 3 2 2 2 5" xfId="14966"/>
    <cellStyle name="Poznámka 4 2 2 3 2 2 2 6" xfId="14967"/>
    <cellStyle name="Poznámka 4 2 2 3 2 2 3" xfId="14968"/>
    <cellStyle name="Poznámka 4 2 2 3 2 2 3 2" xfId="14969"/>
    <cellStyle name="Poznámka 4 2 2 3 2 2 3 2 2" xfId="14970"/>
    <cellStyle name="Poznámka 4 2 2 3 2 2 3 2 3" xfId="14971"/>
    <cellStyle name="Poznámka 4 2 2 3 2 2 3 2 4" xfId="14972"/>
    <cellStyle name="Poznámka 4 2 2 3 2 2 3 3" xfId="14973"/>
    <cellStyle name="Poznámka 4 2 2 3 2 2 3 3 2" xfId="14974"/>
    <cellStyle name="Poznámka 4 2 2 3 2 2 3 3 3" xfId="14975"/>
    <cellStyle name="Poznámka 4 2 2 3 2 2 3 3 4" xfId="14976"/>
    <cellStyle name="Poznámka 4 2 2 3 2 2 3 4" xfId="14977"/>
    <cellStyle name="Poznámka 4 2 2 3 2 2 3 5" xfId="14978"/>
    <cellStyle name="Poznámka 4 2 2 3 2 2 3 6" xfId="14979"/>
    <cellStyle name="Poznámka 4 2 2 3 2 2 4" xfId="14980"/>
    <cellStyle name="Poznámka 4 2 2 3 2 2 4 2" xfId="14981"/>
    <cellStyle name="Poznámka 4 2 2 3 2 2 4 3" xfId="14982"/>
    <cellStyle name="Poznámka 4 2 2 3 2 2 4 4" xfId="14983"/>
    <cellStyle name="Poznámka 4 2 2 3 2 2 5" xfId="14984"/>
    <cellStyle name="Poznámka 4 2 2 3 2 2 5 2" xfId="14985"/>
    <cellStyle name="Poznámka 4 2 2 3 2 2 5 3" xfId="14986"/>
    <cellStyle name="Poznámka 4 2 2 3 2 2 5 4" xfId="14987"/>
    <cellStyle name="Poznámka 4 2 2 3 2 2 6" xfId="14988"/>
    <cellStyle name="Poznámka 4 2 2 3 2 2 7" xfId="14989"/>
    <cellStyle name="Poznámka 4 2 2 3 2 2 8" xfId="14990"/>
    <cellStyle name="Poznámka 4 2 2 3 2 3" xfId="14991"/>
    <cellStyle name="Poznámka 4 2 2 3 2 3 2" xfId="14992"/>
    <cellStyle name="Poznámka 4 2 2 3 2 3 2 2" xfId="14993"/>
    <cellStyle name="Poznámka 4 2 2 3 2 3 2 3" xfId="14994"/>
    <cellStyle name="Poznámka 4 2 2 3 2 3 2 4" xfId="14995"/>
    <cellStyle name="Poznámka 4 2 2 3 2 3 3" xfId="14996"/>
    <cellStyle name="Poznámka 4 2 2 3 2 3 3 2" xfId="14997"/>
    <cellStyle name="Poznámka 4 2 2 3 2 3 3 3" xfId="14998"/>
    <cellStyle name="Poznámka 4 2 2 3 2 3 3 4" xfId="14999"/>
    <cellStyle name="Poznámka 4 2 2 3 2 3 4" xfId="15000"/>
    <cellStyle name="Poznámka 4 2 2 3 2 3 5" xfId="15001"/>
    <cellStyle name="Poznámka 4 2 2 3 2 3 6" xfId="15002"/>
    <cellStyle name="Poznámka 4 2 2 3 2 4" xfId="15003"/>
    <cellStyle name="Poznámka 4 2 2 3 2 4 2" xfId="15004"/>
    <cellStyle name="Poznámka 4 2 2 3 2 4 2 2" xfId="15005"/>
    <cellStyle name="Poznámka 4 2 2 3 2 4 2 3" xfId="15006"/>
    <cellStyle name="Poznámka 4 2 2 3 2 4 2 4" xfId="15007"/>
    <cellStyle name="Poznámka 4 2 2 3 2 4 3" xfId="15008"/>
    <cellStyle name="Poznámka 4 2 2 3 2 4 3 2" xfId="15009"/>
    <cellStyle name="Poznámka 4 2 2 3 2 4 3 3" xfId="15010"/>
    <cellStyle name="Poznámka 4 2 2 3 2 4 3 4" xfId="15011"/>
    <cellStyle name="Poznámka 4 2 2 3 2 4 4" xfId="15012"/>
    <cellStyle name="Poznámka 4 2 2 3 2 4 5" xfId="15013"/>
    <cellStyle name="Poznámka 4 2 2 3 2 4 6" xfId="15014"/>
    <cellStyle name="Poznámka 4 2 2 3 2 5" xfId="15015"/>
    <cellStyle name="Poznámka 4 2 2 3 2 5 2" xfId="15016"/>
    <cellStyle name="Poznámka 4 2 2 3 2 5 3" xfId="15017"/>
    <cellStyle name="Poznámka 4 2 2 3 2 5 4" xfId="15018"/>
    <cellStyle name="Poznámka 4 2 2 3 2 6" xfId="15019"/>
    <cellStyle name="Poznámka 4 2 2 3 2 6 2" xfId="15020"/>
    <cellStyle name="Poznámka 4 2 2 3 2 6 3" xfId="15021"/>
    <cellStyle name="Poznámka 4 2 2 3 2 6 4" xfId="15022"/>
    <cellStyle name="Poznámka 4 2 2 3 2 7" xfId="15023"/>
    <cellStyle name="Poznámka 4 2 2 3 2 8" xfId="15024"/>
    <cellStyle name="Poznámka 4 2 2 3 2 9" xfId="15025"/>
    <cellStyle name="Poznámka 4 2 2 3 3" xfId="15026"/>
    <cellStyle name="Poznámka 4 2 2 3 3 2" xfId="15027"/>
    <cellStyle name="Poznámka 4 2 2 3 3 2 2" xfId="15028"/>
    <cellStyle name="Poznámka 4 2 2 3 3 2 2 2" xfId="15029"/>
    <cellStyle name="Poznámka 4 2 2 3 3 2 2 3" xfId="15030"/>
    <cellStyle name="Poznámka 4 2 2 3 3 2 2 4" xfId="15031"/>
    <cellStyle name="Poznámka 4 2 2 3 3 2 3" xfId="15032"/>
    <cellStyle name="Poznámka 4 2 2 3 3 2 3 2" xfId="15033"/>
    <cellStyle name="Poznámka 4 2 2 3 3 2 3 3" xfId="15034"/>
    <cellStyle name="Poznámka 4 2 2 3 3 2 3 4" xfId="15035"/>
    <cellStyle name="Poznámka 4 2 2 3 3 2 4" xfId="15036"/>
    <cellStyle name="Poznámka 4 2 2 3 3 2 5" xfId="15037"/>
    <cellStyle name="Poznámka 4 2 2 3 3 2 6" xfId="15038"/>
    <cellStyle name="Poznámka 4 2 2 3 3 3" xfId="15039"/>
    <cellStyle name="Poznámka 4 2 2 3 3 3 2" xfId="15040"/>
    <cellStyle name="Poznámka 4 2 2 3 3 3 2 2" xfId="15041"/>
    <cellStyle name="Poznámka 4 2 2 3 3 3 2 3" xfId="15042"/>
    <cellStyle name="Poznámka 4 2 2 3 3 3 2 4" xfId="15043"/>
    <cellStyle name="Poznámka 4 2 2 3 3 3 3" xfId="15044"/>
    <cellStyle name="Poznámka 4 2 2 3 3 3 3 2" xfId="15045"/>
    <cellStyle name="Poznámka 4 2 2 3 3 3 3 3" xfId="15046"/>
    <cellStyle name="Poznámka 4 2 2 3 3 3 3 4" xfId="15047"/>
    <cellStyle name="Poznámka 4 2 2 3 3 3 4" xfId="15048"/>
    <cellStyle name="Poznámka 4 2 2 3 3 3 5" xfId="15049"/>
    <cellStyle name="Poznámka 4 2 2 3 3 3 6" xfId="15050"/>
    <cellStyle name="Poznámka 4 2 2 3 3 4" xfId="15051"/>
    <cellStyle name="Poznámka 4 2 2 3 3 4 2" xfId="15052"/>
    <cellStyle name="Poznámka 4 2 2 3 3 4 3" xfId="15053"/>
    <cellStyle name="Poznámka 4 2 2 3 3 4 4" xfId="15054"/>
    <cellStyle name="Poznámka 4 2 2 3 3 5" xfId="15055"/>
    <cellStyle name="Poznámka 4 2 2 3 3 5 2" xfId="15056"/>
    <cellStyle name="Poznámka 4 2 2 3 3 5 3" xfId="15057"/>
    <cellStyle name="Poznámka 4 2 2 3 3 5 4" xfId="15058"/>
    <cellStyle name="Poznámka 4 2 2 3 3 6" xfId="15059"/>
    <cellStyle name="Poznámka 4 2 2 3 3 7" xfId="15060"/>
    <cellStyle name="Poznámka 4 2 2 3 3 8" xfId="15061"/>
    <cellStyle name="Poznámka 4 2 2 3 4" xfId="15062"/>
    <cellStyle name="Poznámka 4 2 2 3 4 2" xfId="15063"/>
    <cellStyle name="Poznámka 4 2 2 3 4 2 2" xfId="15064"/>
    <cellStyle name="Poznámka 4 2 2 3 4 2 3" xfId="15065"/>
    <cellStyle name="Poznámka 4 2 2 3 4 2 4" xfId="15066"/>
    <cellStyle name="Poznámka 4 2 2 3 4 3" xfId="15067"/>
    <cellStyle name="Poznámka 4 2 2 3 4 3 2" xfId="15068"/>
    <cellStyle name="Poznámka 4 2 2 3 4 3 3" xfId="15069"/>
    <cellStyle name="Poznámka 4 2 2 3 4 3 4" xfId="15070"/>
    <cellStyle name="Poznámka 4 2 2 3 4 4" xfId="15071"/>
    <cellStyle name="Poznámka 4 2 2 3 4 5" xfId="15072"/>
    <cellStyle name="Poznámka 4 2 2 3 4 6" xfId="15073"/>
    <cellStyle name="Poznámka 4 2 2 3 5" xfId="15074"/>
    <cellStyle name="Poznámka 4 2 2 3 5 2" xfId="15075"/>
    <cellStyle name="Poznámka 4 2 2 3 5 2 2" xfId="15076"/>
    <cellStyle name="Poznámka 4 2 2 3 5 2 3" xfId="15077"/>
    <cellStyle name="Poznámka 4 2 2 3 5 2 4" xfId="15078"/>
    <cellStyle name="Poznámka 4 2 2 3 5 3" xfId="15079"/>
    <cellStyle name="Poznámka 4 2 2 3 5 3 2" xfId="15080"/>
    <cellStyle name="Poznámka 4 2 2 3 5 3 3" xfId="15081"/>
    <cellStyle name="Poznámka 4 2 2 3 5 3 4" xfId="15082"/>
    <cellStyle name="Poznámka 4 2 2 3 5 4" xfId="15083"/>
    <cellStyle name="Poznámka 4 2 2 3 5 5" xfId="15084"/>
    <cellStyle name="Poznámka 4 2 2 3 5 6" xfId="15085"/>
    <cellStyle name="Poznámka 4 2 2 3 6" xfId="15086"/>
    <cellStyle name="Poznámka 4 2 2 3 6 2" xfId="15087"/>
    <cellStyle name="Poznámka 4 2 2 3 6 3" xfId="15088"/>
    <cellStyle name="Poznámka 4 2 2 3 6 4" xfId="15089"/>
    <cellStyle name="Poznámka 4 2 2 3 7" xfId="15090"/>
    <cellStyle name="Poznámka 4 2 2 3 7 2" xfId="15091"/>
    <cellStyle name="Poznámka 4 2 2 3 7 3" xfId="15092"/>
    <cellStyle name="Poznámka 4 2 2 3 7 4" xfId="15093"/>
    <cellStyle name="Poznámka 4 2 2 3 8" xfId="15094"/>
    <cellStyle name="Poznámka 4 2 2 3 9" xfId="15095"/>
    <cellStyle name="Poznámka 4 2 2 4" xfId="15096"/>
    <cellStyle name="Poznámka 4 2 2 4 10" xfId="15097"/>
    <cellStyle name="Poznámka 4 2 2 4 2" xfId="15098"/>
    <cellStyle name="Poznámka 4 2 2 4 2 2" xfId="15099"/>
    <cellStyle name="Poznámka 4 2 2 4 2 2 2" xfId="15100"/>
    <cellStyle name="Poznámka 4 2 2 4 2 2 2 2" xfId="15101"/>
    <cellStyle name="Poznámka 4 2 2 4 2 2 2 2 2" xfId="15102"/>
    <cellStyle name="Poznámka 4 2 2 4 2 2 2 2 3" xfId="15103"/>
    <cellStyle name="Poznámka 4 2 2 4 2 2 2 2 4" xfId="15104"/>
    <cellStyle name="Poznámka 4 2 2 4 2 2 2 3" xfId="15105"/>
    <cellStyle name="Poznámka 4 2 2 4 2 2 2 3 2" xfId="15106"/>
    <cellStyle name="Poznámka 4 2 2 4 2 2 2 3 3" xfId="15107"/>
    <cellStyle name="Poznámka 4 2 2 4 2 2 2 3 4" xfId="15108"/>
    <cellStyle name="Poznámka 4 2 2 4 2 2 2 4" xfId="15109"/>
    <cellStyle name="Poznámka 4 2 2 4 2 2 2 5" xfId="15110"/>
    <cellStyle name="Poznámka 4 2 2 4 2 2 2 6" xfId="15111"/>
    <cellStyle name="Poznámka 4 2 2 4 2 2 3" xfId="15112"/>
    <cellStyle name="Poznámka 4 2 2 4 2 2 3 2" xfId="15113"/>
    <cellStyle name="Poznámka 4 2 2 4 2 2 3 2 2" xfId="15114"/>
    <cellStyle name="Poznámka 4 2 2 4 2 2 3 2 3" xfId="15115"/>
    <cellStyle name="Poznámka 4 2 2 4 2 2 3 2 4" xfId="15116"/>
    <cellStyle name="Poznámka 4 2 2 4 2 2 3 3" xfId="15117"/>
    <cellStyle name="Poznámka 4 2 2 4 2 2 3 3 2" xfId="15118"/>
    <cellStyle name="Poznámka 4 2 2 4 2 2 3 3 3" xfId="15119"/>
    <cellStyle name="Poznámka 4 2 2 4 2 2 3 3 4" xfId="15120"/>
    <cellStyle name="Poznámka 4 2 2 4 2 2 3 4" xfId="15121"/>
    <cellStyle name="Poznámka 4 2 2 4 2 2 3 5" xfId="15122"/>
    <cellStyle name="Poznámka 4 2 2 4 2 2 3 6" xfId="15123"/>
    <cellStyle name="Poznámka 4 2 2 4 2 2 4" xfId="15124"/>
    <cellStyle name="Poznámka 4 2 2 4 2 2 4 2" xfId="15125"/>
    <cellStyle name="Poznámka 4 2 2 4 2 2 4 3" xfId="15126"/>
    <cellStyle name="Poznámka 4 2 2 4 2 2 4 4" xfId="15127"/>
    <cellStyle name="Poznámka 4 2 2 4 2 2 5" xfId="15128"/>
    <cellStyle name="Poznámka 4 2 2 4 2 2 5 2" xfId="15129"/>
    <cellStyle name="Poznámka 4 2 2 4 2 2 5 3" xfId="15130"/>
    <cellStyle name="Poznámka 4 2 2 4 2 2 5 4" xfId="15131"/>
    <cellStyle name="Poznámka 4 2 2 4 2 2 6" xfId="15132"/>
    <cellStyle name="Poznámka 4 2 2 4 2 2 7" xfId="15133"/>
    <cellStyle name="Poznámka 4 2 2 4 2 2 8" xfId="15134"/>
    <cellStyle name="Poznámka 4 2 2 4 2 3" xfId="15135"/>
    <cellStyle name="Poznámka 4 2 2 4 2 3 2" xfId="15136"/>
    <cellStyle name="Poznámka 4 2 2 4 2 3 2 2" xfId="15137"/>
    <cellStyle name="Poznámka 4 2 2 4 2 3 2 3" xfId="15138"/>
    <cellStyle name="Poznámka 4 2 2 4 2 3 2 4" xfId="15139"/>
    <cellStyle name="Poznámka 4 2 2 4 2 3 3" xfId="15140"/>
    <cellStyle name="Poznámka 4 2 2 4 2 3 3 2" xfId="15141"/>
    <cellStyle name="Poznámka 4 2 2 4 2 3 3 3" xfId="15142"/>
    <cellStyle name="Poznámka 4 2 2 4 2 3 3 4" xfId="15143"/>
    <cellStyle name="Poznámka 4 2 2 4 2 3 4" xfId="15144"/>
    <cellStyle name="Poznámka 4 2 2 4 2 3 5" xfId="15145"/>
    <cellStyle name="Poznámka 4 2 2 4 2 3 6" xfId="15146"/>
    <cellStyle name="Poznámka 4 2 2 4 2 4" xfId="15147"/>
    <cellStyle name="Poznámka 4 2 2 4 2 4 2" xfId="15148"/>
    <cellStyle name="Poznámka 4 2 2 4 2 4 2 2" xfId="15149"/>
    <cellStyle name="Poznámka 4 2 2 4 2 4 2 3" xfId="15150"/>
    <cellStyle name="Poznámka 4 2 2 4 2 4 2 4" xfId="15151"/>
    <cellStyle name="Poznámka 4 2 2 4 2 4 3" xfId="15152"/>
    <cellStyle name="Poznámka 4 2 2 4 2 4 3 2" xfId="15153"/>
    <cellStyle name="Poznámka 4 2 2 4 2 4 3 3" xfId="15154"/>
    <cellStyle name="Poznámka 4 2 2 4 2 4 3 4" xfId="15155"/>
    <cellStyle name="Poznámka 4 2 2 4 2 4 4" xfId="15156"/>
    <cellStyle name="Poznámka 4 2 2 4 2 4 5" xfId="15157"/>
    <cellStyle name="Poznámka 4 2 2 4 2 4 6" xfId="15158"/>
    <cellStyle name="Poznámka 4 2 2 4 2 5" xfId="15159"/>
    <cellStyle name="Poznámka 4 2 2 4 2 5 2" xfId="15160"/>
    <cellStyle name="Poznámka 4 2 2 4 2 5 3" xfId="15161"/>
    <cellStyle name="Poznámka 4 2 2 4 2 5 4" xfId="15162"/>
    <cellStyle name="Poznámka 4 2 2 4 2 6" xfId="15163"/>
    <cellStyle name="Poznámka 4 2 2 4 2 6 2" xfId="15164"/>
    <cellStyle name="Poznámka 4 2 2 4 2 6 3" xfId="15165"/>
    <cellStyle name="Poznámka 4 2 2 4 2 6 4" xfId="15166"/>
    <cellStyle name="Poznámka 4 2 2 4 2 7" xfId="15167"/>
    <cellStyle name="Poznámka 4 2 2 4 2 8" xfId="15168"/>
    <cellStyle name="Poznámka 4 2 2 4 2 9" xfId="15169"/>
    <cellStyle name="Poznámka 4 2 2 4 3" xfId="15170"/>
    <cellStyle name="Poznámka 4 2 2 4 3 2" xfId="15171"/>
    <cellStyle name="Poznámka 4 2 2 4 3 2 2" xfId="15172"/>
    <cellStyle name="Poznámka 4 2 2 4 3 2 2 2" xfId="15173"/>
    <cellStyle name="Poznámka 4 2 2 4 3 2 2 3" xfId="15174"/>
    <cellStyle name="Poznámka 4 2 2 4 3 2 2 4" xfId="15175"/>
    <cellStyle name="Poznámka 4 2 2 4 3 2 3" xfId="15176"/>
    <cellStyle name="Poznámka 4 2 2 4 3 2 3 2" xfId="15177"/>
    <cellStyle name="Poznámka 4 2 2 4 3 2 3 3" xfId="15178"/>
    <cellStyle name="Poznámka 4 2 2 4 3 2 3 4" xfId="15179"/>
    <cellStyle name="Poznámka 4 2 2 4 3 2 4" xfId="15180"/>
    <cellStyle name="Poznámka 4 2 2 4 3 2 5" xfId="15181"/>
    <cellStyle name="Poznámka 4 2 2 4 3 2 6" xfId="15182"/>
    <cellStyle name="Poznámka 4 2 2 4 3 3" xfId="15183"/>
    <cellStyle name="Poznámka 4 2 2 4 3 3 2" xfId="15184"/>
    <cellStyle name="Poznámka 4 2 2 4 3 3 2 2" xfId="15185"/>
    <cellStyle name="Poznámka 4 2 2 4 3 3 2 3" xfId="15186"/>
    <cellStyle name="Poznámka 4 2 2 4 3 3 2 4" xfId="15187"/>
    <cellStyle name="Poznámka 4 2 2 4 3 3 3" xfId="15188"/>
    <cellStyle name="Poznámka 4 2 2 4 3 3 3 2" xfId="15189"/>
    <cellStyle name="Poznámka 4 2 2 4 3 3 3 3" xfId="15190"/>
    <cellStyle name="Poznámka 4 2 2 4 3 3 3 4" xfId="15191"/>
    <cellStyle name="Poznámka 4 2 2 4 3 3 4" xfId="15192"/>
    <cellStyle name="Poznámka 4 2 2 4 3 3 5" xfId="15193"/>
    <cellStyle name="Poznámka 4 2 2 4 3 3 6" xfId="15194"/>
    <cellStyle name="Poznámka 4 2 2 4 3 4" xfId="15195"/>
    <cellStyle name="Poznámka 4 2 2 4 3 4 2" xfId="15196"/>
    <cellStyle name="Poznámka 4 2 2 4 3 4 3" xfId="15197"/>
    <cellStyle name="Poznámka 4 2 2 4 3 4 4" xfId="15198"/>
    <cellStyle name="Poznámka 4 2 2 4 3 5" xfId="15199"/>
    <cellStyle name="Poznámka 4 2 2 4 3 5 2" xfId="15200"/>
    <cellStyle name="Poznámka 4 2 2 4 3 5 3" xfId="15201"/>
    <cellStyle name="Poznámka 4 2 2 4 3 5 4" xfId="15202"/>
    <cellStyle name="Poznámka 4 2 2 4 3 6" xfId="15203"/>
    <cellStyle name="Poznámka 4 2 2 4 3 7" xfId="15204"/>
    <cellStyle name="Poznámka 4 2 2 4 3 8" xfId="15205"/>
    <cellStyle name="Poznámka 4 2 2 4 4" xfId="15206"/>
    <cellStyle name="Poznámka 4 2 2 4 4 2" xfId="15207"/>
    <cellStyle name="Poznámka 4 2 2 4 4 2 2" xfId="15208"/>
    <cellStyle name="Poznámka 4 2 2 4 4 2 3" xfId="15209"/>
    <cellStyle name="Poznámka 4 2 2 4 4 2 4" xfId="15210"/>
    <cellStyle name="Poznámka 4 2 2 4 4 3" xfId="15211"/>
    <cellStyle name="Poznámka 4 2 2 4 4 3 2" xfId="15212"/>
    <cellStyle name="Poznámka 4 2 2 4 4 3 3" xfId="15213"/>
    <cellStyle name="Poznámka 4 2 2 4 4 3 4" xfId="15214"/>
    <cellStyle name="Poznámka 4 2 2 4 4 4" xfId="15215"/>
    <cellStyle name="Poznámka 4 2 2 4 4 5" xfId="15216"/>
    <cellStyle name="Poznámka 4 2 2 4 4 6" xfId="15217"/>
    <cellStyle name="Poznámka 4 2 2 4 5" xfId="15218"/>
    <cellStyle name="Poznámka 4 2 2 4 5 2" xfId="15219"/>
    <cellStyle name="Poznámka 4 2 2 4 5 2 2" xfId="15220"/>
    <cellStyle name="Poznámka 4 2 2 4 5 2 3" xfId="15221"/>
    <cellStyle name="Poznámka 4 2 2 4 5 2 4" xfId="15222"/>
    <cellStyle name="Poznámka 4 2 2 4 5 3" xfId="15223"/>
    <cellStyle name="Poznámka 4 2 2 4 5 3 2" xfId="15224"/>
    <cellStyle name="Poznámka 4 2 2 4 5 3 3" xfId="15225"/>
    <cellStyle name="Poznámka 4 2 2 4 5 3 4" xfId="15226"/>
    <cellStyle name="Poznámka 4 2 2 4 5 4" xfId="15227"/>
    <cellStyle name="Poznámka 4 2 2 4 5 5" xfId="15228"/>
    <cellStyle name="Poznámka 4 2 2 4 5 6" xfId="15229"/>
    <cellStyle name="Poznámka 4 2 2 4 6" xfId="15230"/>
    <cellStyle name="Poznámka 4 2 2 4 6 2" xfId="15231"/>
    <cellStyle name="Poznámka 4 2 2 4 6 3" xfId="15232"/>
    <cellStyle name="Poznámka 4 2 2 4 6 4" xfId="15233"/>
    <cellStyle name="Poznámka 4 2 2 4 7" xfId="15234"/>
    <cellStyle name="Poznámka 4 2 2 4 7 2" xfId="15235"/>
    <cellStyle name="Poznámka 4 2 2 4 7 3" xfId="15236"/>
    <cellStyle name="Poznámka 4 2 2 4 7 4" xfId="15237"/>
    <cellStyle name="Poznámka 4 2 2 4 8" xfId="15238"/>
    <cellStyle name="Poznámka 4 2 2 4 9" xfId="15239"/>
    <cellStyle name="Poznámka 4 2 2 5" xfId="15240"/>
    <cellStyle name="Poznámka 4 2 2 5 10" xfId="15241"/>
    <cellStyle name="Poznámka 4 2 2 5 2" xfId="15242"/>
    <cellStyle name="Poznámka 4 2 2 5 2 2" xfId="15243"/>
    <cellStyle name="Poznámka 4 2 2 5 2 2 2" xfId="15244"/>
    <cellStyle name="Poznámka 4 2 2 5 2 2 2 2" xfId="15245"/>
    <cellStyle name="Poznámka 4 2 2 5 2 2 2 2 2" xfId="15246"/>
    <cellStyle name="Poznámka 4 2 2 5 2 2 2 2 3" xfId="15247"/>
    <cellStyle name="Poznámka 4 2 2 5 2 2 2 2 4" xfId="15248"/>
    <cellStyle name="Poznámka 4 2 2 5 2 2 2 3" xfId="15249"/>
    <cellStyle name="Poznámka 4 2 2 5 2 2 2 3 2" xfId="15250"/>
    <cellStyle name="Poznámka 4 2 2 5 2 2 2 3 3" xfId="15251"/>
    <cellStyle name="Poznámka 4 2 2 5 2 2 2 3 4" xfId="15252"/>
    <cellStyle name="Poznámka 4 2 2 5 2 2 2 4" xfId="15253"/>
    <cellStyle name="Poznámka 4 2 2 5 2 2 2 5" xfId="15254"/>
    <cellStyle name="Poznámka 4 2 2 5 2 2 2 6" xfId="15255"/>
    <cellStyle name="Poznámka 4 2 2 5 2 2 3" xfId="15256"/>
    <cellStyle name="Poznámka 4 2 2 5 2 2 3 2" xfId="15257"/>
    <cellStyle name="Poznámka 4 2 2 5 2 2 3 2 2" xfId="15258"/>
    <cellStyle name="Poznámka 4 2 2 5 2 2 3 2 3" xfId="15259"/>
    <cellStyle name="Poznámka 4 2 2 5 2 2 3 2 4" xfId="15260"/>
    <cellStyle name="Poznámka 4 2 2 5 2 2 3 3" xfId="15261"/>
    <cellStyle name="Poznámka 4 2 2 5 2 2 3 3 2" xfId="15262"/>
    <cellStyle name="Poznámka 4 2 2 5 2 2 3 3 3" xfId="15263"/>
    <cellStyle name="Poznámka 4 2 2 5 2 2 3 3 4" xfId="15264"/>
    <cellStyle name="Poznámka 4 2 2 5 2 2 3 4" xfId="15265"/>
    <cellStyle name="Poznámka 4 2 2 5 2 2 3 5" xfId="15266"/>
    <cellStyle name="Poznámka 4 2 2 5 2 2 3 6" xfId="15267"/>
    <cellStyle name="Poznámka 4 2 2 5 2 2 4" xfId="15268"/>
    <cellStyle name="Poznámka 4 2 2 5 2 2 4 2" xfId="15269"/>
    <cellStyle name="Poznámka 4 2 2 5 2 2 4 3" xfId="15270"/>
    <cellStyle name="Poznámka 4 2 2 5 2 2 4 4" xfId="15271"/>
    <cellStyle name="Poznámka 4 2 2 5 2 2 5" xfId="15272"/>
    <cellStyle name="Poznámka 4 2 2 5 2 2 5 2" xfId="15273"/>
    <cellStyle name="Poznámka 4 2 2 5 2 2 5 3" xfId="15274"/>
    <cellStyle name="Poznámka 4 2 2 5 2 2 5 4" xfId="15275"/>
    <cellStyle name="Poznámka 4 2 2 5 2 2 6" xfId="15276"/>
    <cellStyle name="Poznámka 4 2 2 5 2 2 7" xfId="15277"/>
    <cellStyle name="Poznámka 4 2 2 5 2 2 8" xfId="15278"/>
    <cellStyle name="Poznámka 4 2 2 5 2 3" xfId="15279"/>
    <cellStyle name="Poznámka 4 2 2 5 2 3 2" xfId="15280"/>
    <cellStyle name="Poznámka 4 2 2 5 2 3 2 2" xfId="15281"/>
    <cellStyle name="Poznámka 4 2 2 5 2 3 2 3" xfId="15282"/>
    <cellStyle name="Poznámka 4 2 2 5 2 3 2 4" xfId="15283"/>
    <cellStyle name="Poznámka 4 2 2 5 2 3 3" xfId="15284"/>
    <cellStyle name="Poznámka 4 2 2 5 2 3 3 2" xfId="15285"/>
    <cellStyle name="Poznámka 4 2 2 5 2 3 3 3" xfId="15286"/>
    <cellStyle name="Poznámka 4 2 2 5 2 3 3 4" xfId="15287"/>
    <cellStyle name="Poznámka 4 2 2 5 2 3 4" xfId="15288"/>
    <cellStyle name="Poznámka 4 2 2 5 2 3 5" xfId="15289"/>
    <cellStyle name="Poznámka 4 2 2 5 2 3 6" xfId="15290"/>
    <cellStyle name="Poznámka 4 2 2 5 2 4" xfId="15291"/>
    <cellStyle name="Poznámka 4 2 2 5 2 4 2" xfId="15292"/>
    <cellStyle name="Poznámka 4 2 2 5 2 4 2 2" xfId="15293"/>
    <cellStyle name="Poznámka 4 2 2 5 2 4 2 3" xfId="15294"/>
    <cellStyle name="Poznámka 4 2 2 5 2 4 2 4" xfId="15295"/>
    <cellStyle name="Poznámka 4 2 2 5 2 4 3" xfId="15296"/>
    <cellStyle name="Poznámka 4 2 2 5 2 4 3 2" xfId="15297"/>
    <cellStyle name="Poznámka 4 2 2 5 2 4 3 3" xfId="15298"/>
    <cellStyle name="Poznámka 4 2 2 5 2 4 3 4" xfId="15299"/>
    <cellStyle name="Poznámka 4 2 2 5 2 4 4" xfId="15300"/>
    <cellStyle name="Poznámka 4 2 2 5 2 4 5" xfId="15301"/>
    <cellStyle name="Poznámka 4 2 2 5 2 4 6" xfId="15302"/>
    <cellStyle name="Poznámka 4 2 2 5 2 5" xfId="15303"/>
    <cellStyle name="Poznámka 4 2 2 5 2 5 2" xfId="15304"/>
    <cellStyle name="Poznámka 4 2 2 5 2 5 3" xfId="15305"/>
    <cellStyle name="Poznámka 4 2 2 5 2 5 4" xfId="15306"/>
    <cellStyle name="Poznámka 4 2 2 5 2 6" xfId="15307"/>
    <cellStyle name="Poznámka 4 2 2 5 2 6 2" xfId="15308"/>
    <cellStyle name="Poznámka 4 2 2 5 2 6 3" xfId="15309"/>
    <cellStyle name="Poznámka 4 2 2 5 2 6 4" xfId="15310"/>
    <cellStyle name="Poznámka 4 2 2 5 2 7" xfId="15311"/>
    <cellStyle name="Poznámka 4 2 2 5 2 8" xfId="15312"/>
    <cellStyle name="Poznámka 4 2 2 5 2 9" xfId="15313"/>
    <cellStyle name="Poznámka 4 2 2 5 3" xfId="15314"/>
    <cellStyle name="Poznámka 4 2 2 5 3 2" xfId="15315"/>
    <cellStyle name="Poznámka 4 2 2 5 3 2 2" xfId="15316"/>
    <cellStyle name="Poznámka 4 2 2 5 3 2 2 2" xfId="15317"/>
    <cellStyle name="Poznámka 4 2 2 5 3 2 2 3" xfId="15318"/>
    <cellStyle name="Poznámka 4 2 2 5 3 2 2 4" xfId="15319"/>
    <cellStyle name="Poznámka 4 2 2 5 3 2 3" xfId="15320"/>
    <cellStyle name="Poznámka 4 2 2 5 3 2 3 2" xfId="15321"/>
    <cellStyle name="Poznámka 4 2 2 5 3 2 3 3" xfId="15322"/>
    <cellStyle name="Poznámka 4 2 2 5 3 2 3 4" xfId="15323"/>
    <cellStyle name="Poznámka 4 2 2 5 3 2 4" xfId="15324"/>
    <cellStyle name="Poznámka 4 2 2 5 3 2 5" xfId="15325"/>
    <cellStyle name="Poznámka 4 2 2 5 3 2 6" xfId="15326"/>
    <cellStyle name="Poznámka 4 2 2 5 3 3" xfId="15327"/>
    <cellStyle name="Poznámka 4 2 2 5 3 3 2" xfId="15328"/>
    <cellStyle name="Poznámka 4 2 2 5 3 3 2 2" xfId="15329"/>
    <cellStyle name="Poznámka 4 2 2 5 3 3 2 3" xfId="15330"/>
    <cellStyle name="Poznámka 4 2 2 5 3 3 2 4" xfId="15331"/>
    <cellStyle name="Poznámka 4 2 2 5 3 3 3" xfId="15332"/>
    <cellStyle name="Poznámka 4 2 2 5 3 3 3 2" xfId="15333"/>
    <cellStyle name="Poznámka 4 2 2 5 3 3 3 3" xfId="15334"/>
    <cellStyle name="Poznámka 4 2 2 5 3 3 3 4" xfId="15335"/>
    <cellStyle name="Poznámka 4 2 2 5 3 3 4" xfId="15336"/>
    <cellStyle name="Poznámka 4 2 2 5 3 3 5" xfId="15337"/>
    <cellStyle name="Poznámka 4 2 2 5 3 3 6" xfId="15338"/>
    <cellStyle name="Poznámka 4 2 2 5 3 4" xfId="15339"/>
    <cellStyle name="Poznámka 4 2 2 5 3 4 2" xfId="15340"/>
    <cellStyle name="Poznámka 4 2 2 5 3 4 3" xfId="15341"/>
    <cellStyle name="Poznámka 4 2 2 5 3 4 4" xfId="15342"/>
    <cellStyle name="Poznámka 4 2 2 5 3 5" xfId="15343"/>
    <cellStyle name="Poznámka 4 2 2 5 3 5 2" xfId="15344"/>
    <cellStyle name="Poznámka 4 2 2 5 3 5 3" xfId="15345"/>
    <cellStyle name="Poznámka 4 2 2 5 3 5 4" xfId="15346"/>
    <cellStyle name="Poznámka 4 2 2 5 3 6" xfId="15347"/>
    <cellStyle name="Poznámka 4 2 2 5 3 7" xfId="15348"/>
    <cellStyle name="Poznámka 4 2 2 5 3 8" xfId="15349"/>
    <cellStyle name="Poznámka 4 2 2 5 4" xfId="15350"/>
    <cellStyle name="Poznámka 4 2 2 5 4 2" xfId="15351"/>
    <cellStyle name="Poznámka 4 2 2 5 4 2 2" xfId="15352"/>
    <cellStyle name="Poznámka 4 2 2 5 4 2 3" xfId="15353"/>
    <cellStyle name="Poznámka 4 2 2 5 4 2 4" xfId="15354"/>
    <cellStyle name="Poznámka 4 2 2 5 4 3" xfId="15355"/>
    <cellStyle name="Poznámka 4 2 2 5 4 3 2" xfId="15356"/>
    <cellStyle name="Poznámka 4 2 2 5 4 3 3" xfId="15357"/>
    <cellStyle name="Poznámka 4 2 2 5 4 3 4" xfId="15358"/>
    <cellStyle name="Poznámka 4 2 2 5 4 4" xfId="15359"/>
    <cellStyle name="Poznámka 4 2 2 5 4 5" xfId="15360"/>
    <cellStyle name="Poznámka 4 2 2 5 4 6" xfId="15361"/>
    <cellStyle name="Poznámka 4 2 2 5 5" xfId="15362"/>
    <cellStyle name="Poznámka 4 2 2 5 5 2" xfId="15363"/>
    <cellStyle name="Poznámka 4 2 2 5 5 2 2" xfId="15364"/>
    <cellStyle name="Poznámka 4 2 2 5 5 2 3" xfId="15365"/>
    <cellStyle name="Poznámka 4 2 2 5 5 2 4" xfId="15366"/>
    <cellStyle name="Poznámka 4 2 2 5 5 3" xfId="15367"/>
    <cellStyle name="Poznámka 4 2 2 5 5 3 2" xfId="15368"/>
    <cellStyle name="Poznámka 4 2 2 5 5 3 3" xfId="15369"/>
    <cellStyle name="Poznámka 4 2 2 5 5 3 4" xfId="15370"/>
    <cellStyle name="Poznámka 4 2 2 5 5 4" xfId="15371"/>
    <cellStyle name="Poznámka 4 2 2 5 5 5" xfId="15372"/>
    <cellStyle name="Poznámka 4 2 2 5 5 6" xfId="15373"/>
    <cellStyle name="Poznámka 4 2 2 5 6" xfId="15374"/>
    <cellStyle name="Poznámka 4 2 2 5 6 2" xfId="15375"/>
    <cellStyle name="Poznámka 4 2 2 5 6 3" xfId="15376"/>
    <cellStyle name="Poznámka 4 2 2 5 6 4" xfId="15377"/>
    <cellStyle name="Poznámka 4 2 2 5 7" xfId="15378"/>
    <cellStyle name="Poznámka 4 2 2 5 7 2" xfId="15379"/>
    <cellStyle name="Poznámka 4 2 2 5 7 3" xfId="15380"/>
    <cellStyle name="Poznámka 4 2 2 5 7 4" xfId="15381"/>
    <cellStyle name="Poznámka 4 2 2 5 8" xfId="15382"/>
    <cellStyle name="Poznámka 4 2 2 5 9" xfId="15383"/>
    <cellStyle name="Poznámka 4 2 2 6" xfId="15384"/>
    <cellStyle name="Poznámka 4 2 2 6 10" xfId="15385"/>
    <cellStyle name="Poznámka 4 2 2 6 2" xfId="15386"/>
    <cellStyle name="Poznámka 4 2 2 6 2 2" xfId="15387"/>
    <cellStyle name="Poznámka 4 2 2 6 2 2 2" xfId="15388"/>
    <cellStyle name="Poznámka 4 2 2 6 2 2 2 2" xfId="15389"/>
    <cellStyle name="Poznámka 4 2 2 6 2 2 2 2 2" xfId="15390"/>
    <cellStyle name="Poznámka 4 2 2 6 2 2 2 2 3" xfId="15391"/>
    <cellStyle name="Poznámka 4 2 2 6 2 2 2 2 4" xfId="15392"/>
    <cellStyle name="Poznámka 4 2 2 6 2 2 2 3" xfId="15393"/>
    <cellStyle name="Poznámka 4 2 2 6 2 2 2 3 2" xfId="15394"/>
    <cellStyle name="Poznámka 4 2 2 6 2 2 2 3 3" xfId="15395"/>
    <cellStyle name="Poznámka 4 2 2 6 2 2 2 3 4" xfId="15396"/>
    <cellStyle name="Poznámka 4 2 2 6 2 2 2 4" xfId="15397"/>
    <cellStyle name="Poznámka 4 2 2 6 2 2 2 5" xfId="15398"/>
    <cellStyle name="Poznámka 4 2 2 6 2 2 2 6" xfId="15399"/>
    <cellStyle name="Poznámka 4 2 2 6 2 2 3" xfId="15400"/>
    <cellStyle name="Poznámka 4 2 2 6 2 2 3 2" xfId="15401"/>
    <cellStyle name="Poznámka 4 2 2 6 2 2 3 2 2" xfId="15402"/>
    <cellStyle name="Poznámka 4 2 2 6 2 2 3 2 3" xfId="15403"/>
    <cellStyle name="Poznámka 4 2 2 6 2 2 3 2 4" xfId="15404"/>
    <cellStyle name="Poznámka 4 2 2 6 2 2 3 3" xfId="15405"/>
    <cellStyle name="Poznámka 4 2 2 6 2 2 3 3 2" xfId="15406"/>
    <cellStyle name="Poznámka 4 2 2 6 2 2 3 3 3" xfId="15407"/>
    <cellStyle name="Poznámka 4 2 2 6 2 2 3 3 4" xfId="15408"/>
    <cellStyle name="Poznámka 4 2 2 6 2 2 3 4" xfId="15409"/>
    <cellStyle name="Poznámka 4 2 2 6 2 2 3 5" xfId="15410"/>
    <cellStyle name="Poznámka 4 2 2 6 2 2 3 6" xfId="15411"/>
    <cellStyle name="Poznámka 4 2 2 6 2 2 4" xfId="15412"/>
    <cellStyle name="Poznámka 4 2 2 6 2 2 4 2" xfId="15413"/>
    <cellStyle name="Poznámka 4 2 2 6 2 2 4 3" xfId="15414"/>
    <cellStyle name="Poznámka 4 2 2 6 2 2 4 4" xfId="15415"/>
    <cellStyle name="Poznámka 4 2 2 6 2 2 5" xfId="15416"/>
    <cellStyle name="Poznámka 4 2 2 6 2 2 5 2" xfId="15417"/>
    <cellStyle name="Poznámka 4 2 2 6 2 2 5 3" xfId="15418"/>
    <cellStyle name="Poznámka 4 2 2 6 2 2 5 4" xfId="15419"/>
    <cellStyle name="Poznámka 4 2 2 6 2 2 6" xfId="15420"/>
    <cellStyle name="Poznámka 4 2 2 6 2 2 7" xfId="15421"/>
    <cellStyle name="Poznámka 4 2 2 6 2 2 8" xfId="15422"/>
    <cellStyle name="Poznámka 4 2 2 6 2 3" xfId="15423"/>
    <cellStyle name="Poznámka 4 2 2 6 2 3 2" xfId="15424"/>
    <cellStyle name="Poznámka 4 2 2 6 2 3 2 2" xfId="15425"/>
    <cellStyle name="Poznámka 4 2 2 6 2 3 2 3" xfId="15426"/>
    <cellStyle name="Poznámka 4 2 2 6 2 3 2 4" xfId="15427"/>
    <cellStyle name="Poznámka 4 2 2 6 2 3 3" xfId="15428"/>
    <cellStyle name="Poznámka 4 2 2 6 2 3 3 2" xfId="15429"/>
    <cellStyle name="Poznámka 4 2 2 6 2 3 3 3" xfId="15430"/>
    <cellStyle name="Poznámka 4 2 2 6 2 3 3 4" xfId="15431"/>
    <cellStyle name="Poznámka 4 2 2 6 2 3 4" xfId="15432"/>
    <cellStyle name="Poznámka 4 2 2 6 2 3 5" xfId="15433"/>
    <cellStyle name="Poznámka 4 2 2 6 2 3 6" xfId="15434"/>
    <cellStyle name="Poznámka 4 2 2 6 2 4" xfId="15435"/>
    <cellStyle name="Poznámka 4 2 2 6 2 4 2" xfId="15436"/>
    <cellStyle name="Poznámka 4 2 2 6 2 4 2 2" xfId="15437"/>
    <cellStyle name="Poznámka 4 2 2 6 2 4 2 3" xfId="15438"/>
    <cellStyle name="Poznámka 4 2 2 6 2 4 2 4" xfId="15439"/>
    <cellStyle name="Poznámka 4 2 2 6 2 4 3" xfId="15440"/>
    <cellStyle name="Poznámka 4 2 2 6 2 4 3 2" xfId="15441"/>
    <cellStyle name="Poznámka 4 2 2 6 2 4 3 3" xfId="15442"/>
    <cellStyle name="Poznámka 4 2 2 6 2 4 3 4" xfId="15443"/>
    <cellStyle name="Poznámka 4 2 2 6 2 4 4" xfId="15444"/>
    <cellStyle name="Poznámka 4 2 2 6 2 4 5" xfId="15445"/>
    <cellStyle name="Poznámka 4 2 2 6 2 4 6" xfId="15446"/>
    <cellStyle name="Poznámka 4 2 2 6 2 5" xfId="15447"/>
    <cellStyle name="Poznámka 4 2 2 6 2 5 2" xfId="15448"/>
    <cellStyle name="Poznámka 4 2 2 6 2 5 3" xfId="15449"/>
    <cellStyle name="Poznámka 4 2 2 6 2 5 4" xfId="15450"/>
    <cellStyle name="Poznámka 4 2 2 6 2 6" xfId="15451"/>
    <cellStyle name="Poznámka 4 2 2 6 2 6 2" xfId="15452"/>
    <cellStyle name="Poznámka 4 2 2 6 2 6 3" xfId="15453"/>
    <cellStyle name="Poznámka 4 2 2 6 2 6 4" xfId="15454"/>
    <cellStyle name="Poznámka 4 2 2 6 2 7" xfId="15455"/>
    <cellStyle name="Poznámka 4 2 2 6 2 8" xfId="15456"/>
    <cellStyle name="Poznámka 4 2 2 6 2 9" xfId="15457"/>
    <cellStyle name="Poznámka 4 2 2 6 3" xfId="15458"/>
    <cellStyle name="Poznámka 4 2 2 6 3 2" xfId="15459"/>
    <cellStyle name="Poznámka 4 2 2 6 3 2 2" xfId="15460"/>
    <cellStyle name="Poznámka 4 2 2 6 3 2 2 2" xfId="15461"/>
    <cellStyle name="Poznámka 4 2 2 6 3 2 2 3" xfId="15462"/>
    <cellStyle name="Poznámka 4 2 2 6 3 2 2 4" xfId="15463"/>
    <cellStyle name="Poznámka 4 2 2 6 3 2 3" xfId="15464"/>
    <cellStyle name="Poznámka 4 2 2 6 3 2 3 2" xfId="15465"/>
    <cellStyle name="Poznámka 4 2 2 6 3 2 3 3" xfId="15466"/>
    <cellStyle name="Poznámka 4 2 2 6 3 2 3 4" xfId="15467"/>
    <cellStyle name="Poznámka 4 2 2 6 3 2 4" xfId="15468"/>
    <cellStyle name="Poznámka 4 2 2 6 3 2 5" xfId="15469"/>
    <cellStyle name="Poznámka 4 2 2 6 3 2 6" xfId="15470"/>
    <cellStyle name="Poznámka 4 2 2 6 3 3" xfId="15471"/>
    <cellStyle name="Poznámka 4 2 2 6 3 3 2" xfId="15472"/>
    <cellStyle name="Poznámka 4 2 2 6 3 3 2 2" xfId="15473"/>
    <cellStyle name="Poznámka 4 2 2 6 3 3 2 3" xfId="15474"/>
    <cellStyle name="Poznámka 4 2 2 6 3 3 2 4" xfId="15475"/>
    <cellStyle name="Poznámka 4 2 2 6 3 3 3" xfId="15476"/>
    <cellStyle name="Poznámka 4 2 2 6 3 3 3 2" xfId="15477"/>
    <cellStyle name="Poznámka 4 2 2 6 3 3 3 3" xfId="15478"/>
    <cellStyle name="Poznámka 4 2 2 6 3 3 3 4" xfId="15479"/>
    <cellStyle name="Poznámka 4 2 2 6 3 3 4" xfId="15480"/>
    <cellStyle name="Poznámka 4 2 2 6 3 3 5" xfId="15481"/>
    <cellStyle name="Poznámka 4 2 2 6 3 3 6" xfId="15482"/>
    <cellStyle name="Poznámka 4 2 2 6 3 4" xfId="15483"/>
    <cellStyle name="Poznámka 4 2 2 6 3 4 2" xfId="15484"/>
    <cellStyle name="Poznámka 4 2 2 6 3 4 3" xfId="15485"/>
    <cellStyle name="Poznámka 4 2 2 6 3 4 4" xfId="15486"/>
    <cellStyle name="Poznámka 4 2 2 6 3 5" xfId="15487"/>
    <cellStyle name="Poznámka 4 2 2 6 3 5 2" xfId="15488"/>
    <cellStyle name="Poznámka 4 2 2 6 3 5 3" xfId="15489"/>
    <cellStyle name="Poznámka 4 2 2 6 3 5 4" xfId="15490"/>
    <cellStyle name="Poznámka 4 2 2 6 3 6" xfId="15491"/>
    <cellStyle name="Poznámka 4 2 2 6 3 7" xfId="15492"/>
    <cellStyle name="Poznámka 4 2 2 6 3 8" xfId="15493"/>
    <cellStyle name="Poznámka 4 2 2 6 4" xfId="15494"/>
    <cellStyle name="Poznámka 4 2 2 6 4 2" xfId="15495"/>
    <cellStyle name="Poznámka 4 2 2 6 4 2 2" xfId="15496"/>
    <cellStyle name="Poznámka 4 2 2 6 4 2 3" xfId="15497"/>
    <cellStyle name="Poznámka 4 2 2 6 4 2 4" xfId="15498"/>
    <cellStyle name="Poznámka 4 2 2 6 4 3" xfId="15499"/>
    <cellStyle name="Poznámka 4 2 2 6 4 3 2" xfId="15500"/>
    <cellStyle name="Poznámka 4 2 2 6 4 3 3" xfId="15501"/>
    <cellStyle name="Poznámka 4 2 2 6 4 3 4" xfId="15502"/>
    <cellStyle name="Poznámka 4 2 2 6 4 4" xfId="15503"/>
    <cellStyle name="Poznámka 4 2 2 6 4 5" xfId="15504"/>
    <cellStyle name="Poznámka 4 2 2 6 4 6" xfId="15505"/>
    <cellStyle name="Poznámka 4 2 2 6 5" xfId="15506"/>
    <cellStyle name="Poznámka 4 2 2 6 5 2" xfId="15507"/>
    <cellStyle name="Poznámka 4 2 2 6 5 2 2" xfId="15508"/>
    <cellStyle name="Poznámka 4 2 2 6 5 2 3" xfId="15509"/>
    <cellStyle name="Poznámka 4 2 2 6 5 2 4" xfId="15510"/>
    <cellStyle name="Poznámka 4 2 2 6 5 3" xfId="15511"/>
    <cellStyle name="Poznámka 4 2 2 6 5 3 2" xfId="15512"/>
    <cellStyle name="Poznámka 4 2 2 6 5 3 3" xfId="15513"/>
    <cellStyle name="Poznámka 4 2 2 6 5 3 4" xfId="15514"/>
    <cellStyle name="Poznámka 4 2 2 6 5 4" xfId="15515"/>
    <cellStyle name="Poznámka 4 2 2 6 5 5" xfId="15516"/>
    <cellStyle name="Poznámka 4 2 2 6 5 6" xfId="15517"/>
    <cellStyle name="Poznámka 4 2 2 6 6" xfId="15518"/>
    <cellStyle name="Poznámka 4 2 2 6 6 2" xfId="15519"/>
    <cellStyle name="Poznámka 4 2 2 6 6 3" xfId="15520"/>
    <cellStyle name="Poznámka 4 2 2 6 6 4" xfId="15521"/>
    <cellStyle name="Poznámka 4 2 2 6 7" xfId="15522"/>
    <cellStyle name="Poznámka 4 2 2 6 7 2" xfId="15523"/>
    <cellStyle name="Poznámka 4 2 2 6 7 3" xfId="15524"/>
    <cellStyle name="Poznámka 4 2 2 6 7 4" xfId="15525"/>
    <cellStyle name="Poznámka 4 2 2 6 8" xfId="15526"/>
    <cellStyle name="Poznámka 4 2 2 6 9" xfId="15527"/>
    <cellStyle name="Poznámka 4 2 2 7" xfId="15528"/>
    <cellStyle name="Poznámka 4 2 2 7 2" xfId="15529"/>
    <cellStyle name="Poznámka 4 2 2 7 2 2" xfId="15530"/>
    <cellStyle name="Poznámka 4 2 2 7 2 2 2" xfId="15531"/>
    <cellStyle name="Poznámka 4 2 2 7 2 2 2 2" xfId="15532"/>
    <cellStyle name="Poznámka 4 2 2 7 2 2 2 3" xfId="15533"/>
    <cellStyle name="Poznámka 4 2 2 7 2 2 2 4" xfId="15534"/>
    <cellStyle name="Poznámka 4 2 2 7 2 2 3" xfId="15535"/>
    <cellStyle name="Poznámka 4 2 2 7 2 2 3 2" xfId="15536"/>
    <cellStyle name="Poznámka 4 2 2 7 2 2 3 3" xfId="15537"/>
    <cellStyle name="Poznámka 4 2 2 7 2 2 3 4" xfId="15538"/>
    <cellStyle name="Poznámka 4 2 2 7 2 2 4" xfId="15539"/>
    <cellStyle name="Poznámka 4 2 2 7 2 2 5" xfId="15540"/>
    <cellStyle name="Poznámka 4 2 2 7 2 2 6" xfId="15541"/>
    <cellStyle name="Poznámka 4 2 2 7 2 3" xfId="15542"/>
    <cellStyle name="Poznámka 4 2 2 7 2 3 2" xfId="15543"/>
    <cellStyle name="Poznámka 4 2 2 7 2 3 2 2" xfId="15544"/>
    <cellStyle name="Poznámka 4 2 2 7 2 3 2 3" xfId="15545"/>
    <cellStyle name="Poznámka 4 2 2 7 2 3 2 4" xfId="15546"/>
    <cellStyle name="Poznámka 4 2 2 7 2 3 3" xfId="15547"/>
    <cellStyle name="Poznámka 4 2 2 7 2 3 3 2" xfId="15548"/>
    <cellStyle name="Poznámka 4 2 2 7 2 3 3 3" xfId="15549"/>
    <cellStyle name="Poznámka 4 2 2 7 2 3 3 4" xfId="15550"/>
    <cellStyle name="Poznámka 4 2 2 7 2 3 4" xfId="15551"/>
    <cellStyle name="Poznámka 4 2 2 7 2 3 5" xfId="15552"/>
    <cellStyle name="Poznámka 4 2 2 7 2 3 6" xfId="15553"/>
    <cellStyle name="Poznámka 4 2 2 7 2 4" xfId="15554"/>
    <cellStyle name="Poznámka 4 2 2 7 2 4 2" xfId="15555"/>
    <cellStyle name="Poznámka 4 2 2 7 2 4 3" xfId="15556"/>
    <cellStyle name="Poznámka 4 2 2 7 2 4 4" xfId="15557"/>
    <cellStyle name="Poznámka 4 2 2 7 2 5" xfId="15558"/>
    <cellStyle name="Poznámka 4 2 2 7 2 5 2" xfId="15559"/>
    <cellStyle name="Poznámka 4 2 2 7 2 5 3" xfId="15560"/>
    <cellStyle name="Poznámka 4 2 2 7 2 5 4" xfId="15561"/>
    <cellStyle name="Poznámka 4 2 2 7 2 6" xfId="15562"/>
    <cellStyle name="Poznámka 4 2 2 7 2 7" xfId="15563"/>
    <cellStyle name="Poznámka 4 2 2 7 2 8" xfId="15564"/>
    <cellStyle name="Poznámka 4 2 2 7 3" xfId="15565"/>
    <cellStyle name="Poznámka 4 2 2 7 3 2" xfId="15566"/>
    <cellStyle name="Poznámka 4 2 2 7 3 2 2" xfId="15567"/>
    <cellStyle name="Poznámka 4 2 2 7 3 2 3" xfId="15568"/>
    <cellStyle name="Poznámka 4 2 2 7 3 2 4" xfId="15569"/>
    <cellStyle name="Poznámka 4 2 2 7 3 3" xfId="15570"/>
    <cellStyle name="Poznámka 4 2 2 7 3 3 2" xfId="15571"/>
    <cellStyle name="Poznámka 4 2 2 7 3 3 3" xfId="15572"/>
    <cellStyle name="Poznámka 4 2 2 7 3 3 4" xfId="15573"/>
    <cellStyle name="Poznámka 4 2 2 7 3 4" xfId="15574"/>
    <cellStyle name="Poznámka 4 2 2 7 3 5" xfId="15575"/>
    <cellStyle name="Poznámka 4 2 2 7 3 6" xfId="15576"/>
    <cellStyle name="Poznámka 4 2 2 7 4" xfId="15577"/>
    <cellStyle name="Poznámka 4 2 2 7 4 2" xfId="15578"/>
    <cellStyle name="Poznámka 4 2 2 7 4 2 2" xfId="15579"/>
    <cellStyle name="Poznámka 4 2 2 7 4 2 3" xfId="15580"/>
    <cellStyle name="Poznámka 4 2 2 7 4 2 4" xfId="15581"/>
    <cellStyle name="Poznámka 4 2 2 7 4 3" xfId="15582"/>
    <cellStyle name="Poznámka 4 2 2 7 4 3 2" xfId="15583"/>
    <cellStyle name="Poznámka 4 2 2 7 4 3 3" xfId="15584"/>
    <cellStyle name="Poznámka 4 2 2 7 4 3 4" xfId="15585"/>
    <cellStyle name="Poznámka 4 2 2 7 4 4" xfId="15586"/>
    <cellStyle name="Poznámka 4 2 2 7 4 5" xfId="15587"/>
    <cellStyle name="Poznámka 4 2 2 7 4 6" xfId="15588"/>
    <cellStyle name="Poznámka 4 2 2 7 5" xfId="15589"/>
    <cellStyle name="Poznámka 4 2 2 7 5 2" xfId="15590"/>
    <cellStyle name="Poznámka 4 2 2 7 5 3" xfId="15591"/>
    <cellStyle name="Poznámka 4 2 2 7 5 4" xfId="15592"/>
    <cellStyle name="Poznámka 4 2 2 7 6" xfId="15593"/>
    <cellStyle name="Poznámka 4 2 2 7 6 2" xfId="15594"/>
    <cellStyle name="Poznámka 4 2 2 7 6 3" xfId="15595"/>
    <cellStyle name="Poznámka 4 2 2 7 6 4" xfId="15596"/>
    <cellStyle name="Poznámka 4 2 2 7 7" xfId="15597"/>
    <cellStyle name="Poznámka 4 2 2 7 8" xfId="15598"/>
    <cellStyle name="Poznámka 4 2 2 7 9" xfId="15599"/>
    <cellStyle name="Poznámka 4 2 2 8" xfId="15600"/>
    <cellStyle name="Poznámka 4 2 2 8 2" xfId="15601"/>
    <cellStyle name="Poznámka 4 2 2 8 2 2" xfId="15602"/>
    <cellStyle name="Poznámka 4 2 2 8 2 2 2" xfId="15603"/>
    <cellStyle name="Poznámka 4 2 2 8 2 2 2 2" xfId="15604"/>
    <cellStyle name="Poznámka 4 2 2 8 2 2 2 3" xfId="15605"/>
    <cellStyle name="Poznámka 4 2 2 8 2 2 2 4" xfId="15606"/>
    <cellStyle name="Poznámka 4 2 2 8 2 2 3" xfId="15607"/>
    <cellStyle name="Poznámka 4 2 2 8 2 2 3 2" xfId="15608"/>
    <cellStyle name="Poznámka 4 2 2 8 2 2 3 3" xfId="15609"/>
    <cellStyle name="Poznámka 4 2 2 8 2 2 3 4" xfId="15610"/>
    <cellStyle name="Poznámka 4 2 2 8 2 2 4" xfId="15611"/>
    <cellStyle name="Poznámka 4 2 2 8 2 2 5" xfId="15612"/>
    <cellStyle name="Poznámka 4 2 2 8 2 2 6" xfId="15613"/>
    <cellStyle name="Poznámka 4 2 2 8 2 3" xfId="15614"/>
    <cellStyle name="Poznámka 4 2 2 8 2 3 2" xfId="15615"/>
    <cellStyle name="Poznámka 4 2 2 8 2 3 2 2" xfId="15616"/>
    <cellStyle name="Poznámka 4 2 2 8 2 3 2 3" xfId="15617"/>
    <cellStyle name="Poznámka 4 2 2 8 2 3 2 4" xfId="15618"/>
    <cellStyle name="Poznámka 4 2 2 8 2 3 3" xfId="15619"/>
    <cellStyle name="Poznámka 4 2 2 8 2 3 3 2" xfId="15620"/>
    <cellStyle name="Poznámka 4 2 2 8 2 3 3 3" xfId="15621"/>
    <cellStyle name="Poznámka 4 2 2 8 2 3 3 4" xfId="15622"/>
    <cellStyle name="Poznámka 4 2 2 8 2 3 4" xfId="15623"/>
    <cellStyle name="Poznámka 4 2 2 8 2 3 5" xfId="15624"/>
    <cellStyle name="Poznámka 4 2 2 8 2 3 6" xfId="15625"/>
    <cellStyle name="Poznámka 4 2 2 8 2 4" xfId="15626"/>
    <cellStyle name="Poznámka 4 2 2 8 2 4 2" xfId="15627"/>
    <cellStyle name="Poznámka 4 2 2 8 2 4 3" xfId="15628"/>
    <cellStyle name="Poznámka 4 2 2 8 2 4 4" xfId="15629"/>
    <cellStyle name="Poznámka 4 2 2 8 2 5" xfId="15630"/>
    <cellStyle name="Poznámka 4 2 2 8 2 5 2" xfId="15631"/>
    <cellStyle name="Poznámka 4 2 2 8 2 5 3" xfId="15632"/>
    <cellStyle name="Poznámka 4 2 2 8 2 5 4" xfId="15633"/>
    <cellStyle name="Poznámka 4 2 2 8 2 6" xfId="15634"/>
    <cellStyle name="Poznámka 4 2 2 8 2 7" xfId="15635"/>
    <cellStyle name="Poznámka 4 2 2 8 2 8" xfId="15636"/>
    <cellStyle name="Poznámka 4 2 2 8 3" xfId="15637"/>
    <cellStyle name="Poznámka 4 2 2 8 3 2" xfId="15638"/>
    <cellStyle name="Poznámka 4 2 2 8 3 2 2" xfId="15639"/>
    <cellStyle name="Poznámka 4 2 2 8 3 2 3" xfId="15640"/>
    <cellStyle name="Poznámka 4 2 2 8 3 2 4" xfId="15641"/>
    <cellStyle name="Poznámka 4 2 2 8 3 3" xfId="15642"/>
    <cellStyle name="Poznámka 4 2 2 8 3 3 2" xfId="15643"/>
    <cellStyle name="Poznámka 4 2 2 8 3 3 3" xfId="15644"/>
    <cellStyle name="Poznámka 4 2 2 8 3 3 4" xfId="15645"/>
    <cellStyle name="Poznámka 4 2 2 8 3 4" xfId="15646"/>
    <cellStyle name="Poznámka 4 2 2 8 3 5" xfId="15647"/>
    <cellStyle name="Poznámka 4 2 2 8 3 6" xfId="15648"/>
    <cellStyle name="Poznámka 4 2 2 8 4" xfId="15649"/>
    <cellStyle name="Poznámka 4 2 2 8 4 2" xfId="15650"/>
    <cellStyle name="Poznámka 4 2 2 8 4 2 2" xfId="15651"/>
    <cellStyle name="Poznámka 4 2 2 8 4 2 3" xfId="15652"/>
    <cellStyle name="Poznámka 4 2 2 8 4 2 4" xfId="15653"/>
    <cellStyle name="Poznámka 4 2 2 8 4 3" xfId="15654"/>
    <cellStyle name="Poznámka 4 2 2 8 4 3 2" xfId="15655"/>
    <cellStyle name="Poznámka 4 2 2 8 4 3 3" xfId="15656"/>
    <cellStyle name="Poznámka 4 2 2 8 4 3 4" xfId="15657"/>
    <cellStyle name="Poznámka 4 2 2 8 4 4" xfId="15658"/>
    <cellStyle name="Poznámka 4 2 2 8 4 5" xfId="15659"/>
    <cellStyle name="Poznámka 4 2 2 8 4 6" xfId="15660"/>
    <cellStyle name="Poznámka 4 2 2 8 5" xfId="15661"/>
    <cellStyle name="Poznámka 4 2 2 8 5 2" xfId="15662"/>
    <cellStyle name="Poznámka 4 2 2 8 5 3" xfId="15663"/>
    <cellStyle name="Poznámka 4 2 2 8 5 4" xfId="15664"/>
    <cellStyle name="Poznámka 4 2 2 8 6" xfId="15665"/>
    <cellStyle name="Poznámka 4 2 2 8 6 2" xfId="15666"/>
    <cellStyle name="Poznámka 4 2 2 8 6 3" xfId="15667"/>
    <cellStyle name="Poznámka 4 2 2 8 6 4" xfId="15668"/>
    <cellStyle name="Poznámka 4 2 2 8 7" xfId="15669"/>
    <cellStyle name="Poznámka 4 2 2 8 8" xfId="15670"/>
    <cellStyle name="Poznámka 4 2 2 8 9" xfId="15671"/>
    <cellStyle name="Poznámka 4 2 2 9" xfId="15672"/>
    <cellStyle name="Poznámka 4 2 2 9 2" xfId="15673"/>
    <cellStyle name="Poznámka 4 2 2 9 2 2" xfId="15674"/>
    <cellStyle name="Poznámka 4 2 2 9 2 2 2" xfId="15675"/>
    <cellStyle name="Poznámka 4 2 2 9 2 2 3" xfId="15676"/>
    <cellStyle name="Poznámka 4 2 2 9 2 2 4" xfId="15677"/>
    <cellStyle name="Poznámka 4 2 2 9 2 3" xfId="15678"/>
    <cellStyle name="Poznámka 4 2 2 9 2 3 2" xfId="15679"/>
    <cellStyle name="Poznámka 4 2 2 9 2 3 3" xfId="15680"/>
    <cellStyle name="Poznámka 4 2 2 9 2 3 4" xfId="15681"/>
    <cellStyle name="Poznámka 4 2 2 9 2 4" xfId="15682"/>
    <cellStyle name="Poznámka 4 2 2 9 2 5" xfId="15683"/>
    <cellStyle name="Poznámka 4 2 2 9 2 6" xfId="15684"/>
    <cellStyle name="Poznámka 4 2 2 9 3" xfId="15685"/>
    <cellStyle name="Poznámka 4 2 2 9 3 2" xfId="15686"/>
    <cellStyle name="Poznámka 4 2 2 9 3 2 2" xfId="15687"/>
    <cellStyle name="Poznámka 4 2 2 9 3 2 3" xfId="15688"/>
    <cellStyle name="Poznámka 4 2 2 9 3 2 4" xfId="15689"/>
    <cellStyle name="Poznámka 4 2 2 9 3 3" xfId="15690"/>
    <cellStyle name="Poznámka 4 2 2 9 3 3 2" xfId="15691"/>
    <cellStyle name="Poznámka 4 2 2 9 3 3 3" xfId="15692"/>
    <cellStyle name="Poznámka 4 2 2 9 3 3 4" xfId="15693"/>
    <cellStyle name="Poznámka 4 2 2 9 3 4" xfId="15694"/>
    <cellStyle name="Poznámka 4 2 2 9 3 5" xfId="15695"/>
    <cellStyle name="Poznámka 4 2 2 9 3 6" xfId="15696"/>
    <cellStyle name="Poznámka 4 2 2 9 4" xfId="15697"/>
    <cellStyle name="Poznámka 4 2 2 9 4 2" xfId="15698"/>
    <cellStyle name="Poznámka 4 2 2 9 4 3" xfId="15699"/>
    <cellStyle name="Poznámka 4 2 2 9 4 4" xfId="15700"/>
    <cellStyle name="Poznámka 4 2 2 9 5" xfId="15701"/>
    <cellStyle name="Poznámka 4 2 2 9 5 2" xfId="15702"/>
    <cellStyle name="Poznámka 4 2 2 9 5 3" xfId="15703"/>
    <cellStyle name="Poznámka 4 2 2 9 5 4" xfId="15704"/>
    <cellStyle name="Poznámka 4 2 2 9 6" xfId="15705"/>
    <cellStyle name="Poznámka 4 2 2 9 7" xfId="15706"/>
    <cellStyle name="Poznámka 4 2 2 9 8" xfId="15707"/>
    <cellStyle name="Poznámka 4 2 3" xfId="15708"/>
    <cellStyle name="Poznámka 4 2 3 10" xfId="15709"/>
    <cellStyle name="Poznámka 4 2 3 2" xfId="15710"/>
    <cellStyle name="Poznámka 4 2 3 2 2" xfId="15711"/>
    <cellStyle name="Poznámka 4 2 3 2 2 2" xfId="15712"/>
    <cellStyle name="Poznámka 4 2 3 2 2 2 2" xfId="15713"/>
    <cellStyle name="Poznámka 4 2 3 2 2 2 2 2" xfId="15714"/>
    <cellStyle name="Poznámka 4 2 3 2 2 2 2 3" xfId="15715"/>
    <cellStyle name="Poznámka 4 2 3 2 2 2 2 4" xfId="15716"/>
    <cellStyle name="Poznámka 4 2 3 2 2 2 3" xfId="15717"/>
    <cellStyle name="Poznámka 4 2 3 2 2 2 3 2" xfId="15718"/>
    <cellStyle name="Poznámka 4 2 3 2 2 2 3 3" xfId="15719"/>
    <cellStyle name="Poznámka 4 2 3 2 2 2 3 4" xfId="15720"/>
    <cellStyle name="Poznámka 4 2 3 2 2 2 4" xfId="15721"/>
    <cellStyle name="Poznámka 4 2 3 2 2 2 5" xfId="15722"/>
    <cellStyle name="Poznámka 4 2 3 2 2 2 6" xfId="15723"/>
    <cellStyle name="Poznámka 4 2 3 2 2 3" xfId="15724"/>
    <cellStyle name="Poznámka 4 2 3 2 2 3 2" xfId="15725"/>
    <cellStyle name="Poznámka 4 2 3 2 2 3 2 2" xfId="15726"/>
    <cellStyle name="Poznámka 4 2 3 2 2 3 2 3" xfId="15727"/>
    <cellStyle name="Poznámka 4 2 3 2 2 3 2 4" xfId="15728"/>
    <cellStyle name="Poznámka 4 2 3 2 2 3 3" xfId="15729"/>
    <cellStyle name="Poznámka 4 2 3 2 2 3 3 2" xfId="15730"/>
    <cellStyle name="Poznámka 4 2 3 2 2 3 3 3" xfId="15731"/>
    <cellStyle name="Poznámka 4 2 3 2 2 3 3 4" xfId="15732"/>
    <cellStyle name="Poznámka 4 2 3 2 2 3 4" xfId="15733"/>
    <cellStyle name="Poznámka 4 2 3 2 2 3 5" xfId="15734"/>
    <cellStyle name="Poznámka 4 2 3 2 2 3 6" xfId="15735"/>
    <cellStyle name="Poznámka 4 2 3 2 2 4" xfId="15736"/>
    <cellStyle name="Poznámka 4 2 3 2 2 4 2" xfId="15737"/>
    <cellStyle name="Poznámka 4 2 3 2 2 4 3" xfId="15738"/>
    <cellStyle name="Poznámka 4 2 3 2 2 4 4" xfId="15739"/>
    <cellStyle name="Poznámka 4 2 3 2 2 5" xfId="15740"/>
    <cellStyle name="Poznámka 4 2 3 2 2 5 2" xfId="15741"/>
    <cellStyle name="Poznámka 4 2 3 2 2 5 3" xfId="15742"/>
    <cellStyle name="Poznámka 4 2 3 2 2 5 4" xfId="15743"/>
    <cellStyle name="Poznámka 4 2 3 2 2 6" xfId="15744"/>
    <cellStyle name="Poznámka 4 2 3 2 2 7" xfId="15745"/>
    <cellStyle name="Poznámka 4 2 3 2 2 8" xfId="15746"/>
    <cellStyle name="Poznámka 4 2 3 2 3" xfId="15747"/>
    <cellStyle name="Poznámka 4 2 3 2 3 2" xfId="15748"/>
    <cellStyle name="Poznámka 4 2 3 2 3 2 2" xfId="15749"/>
    <cellStyle name="Poznámka 4 2 3 2 3 2 3" xfId="15750"/>
    <cellStyle name="Poznámka 4 2 3 2 3 2 4" xfId="15751"/>
    <cellStyle name="Poznámka 4 2 3 2 3 3" xfId="15752"/>
    <cellStyle name="Poznámka 4 2 3 2 3 3 2" xfId="15753"/>
    <cellStyle name="Poznámka 4 2 3 2 3 3 3" xfId="15754"/>
    <cellStyle name="Poznámka 4 2 3 2 3 3 4" xfId="15755"/>
    <cellStyle name="Poznámka 4 2 3 2 3 4" xfId="15756"/>
    <cellStyle name="Poznámka 4 2 3 2 3 5" xfId="15757"/>
    <cellStyle name="Poznámka 4 2 3 2 3 6" xfId="15758"/>
    <cellStyle name="Poznámka 4 2 3 2 4" xfId="15759"/>
    <cellStyle name="Poznámka 4 2 3 2 4 2" xfId="15760"/>
    <cellStyle name="Poznámka 4 2 3 2 4 2 2" xfId="15761"/>
    <cellStyle name="Poznámka 4 2 3 2 4 2 3" xfId="15762"/>
    <cellStyle name="Poznámka 4 2 3 2 4 2 4" xfId="15763"/>
    <cellStyle name="Poznámka 4 2 3 2 4 3" xfId="15764"/>
    <cellStyle name="Poznámka 4 2 3 2 4 3 2" xfId="15765"/>
    <cellStyle name="Poznámka 4 2 3 2 4 3 3" xfId="15766"/>
    <cellStyle name="Poznámka 4 2 3 2 4 3 4" xfId="15767"/>
    <cellStyle name="Poznámka 4 2 3 2 4 4" xfId="15768"/>
    <cellStyle name="Poznámka 4 2 3 2 4 5" xfId="15769"/>
    <cellStyle name="Poznámka 4 2 3 2 4 6" xfId="15770"/>
    <cellStyle name="Poznámka 4 2 3 2 5" xfId="15771"/>
    <cellStyle name="Poznámka 4 2 3 2 5 2" xfId="15772"/>
    <cellStyle name="Poznámka 4 2 3 2 5 3" xfId="15773"/>
    <cellStyle name="Poznámka 4 2 3 2 5 4" xfId="15774"/>
    <cellStyle name="Poznámka 4 2 3 2 6" xfId="15775"/>
    <cellStyle name="Poznámka 4 2 3 2 6 2" xfId="15776"/>
    <cellStyle name="Poznámka 4 2 3 2 6 3" xfId="15777"/>
    <cellStyle name="Poznámka 4 2 3 2 6 4" xfId="15778"/>
    <cellStyle name="Poznámka 4 2 3 2 7" xfId="15779"/>
    <cellStyle name="Poznámka 4 2 3 2 8" xfId="15780"/>
    <cellStyle name="Poznámka 4 2 3 2 9" xfId="15781"/>
    <cellStyle name="Poznámka 4 2 3 3" xfId="15782"/>
    <cellStyle name="Poznámka 4 2 3 3 2" xfId="15783"/>
    <cellStyle name="Poznámka 4 2 3 3 2 2" xfId="15784"/>
    <cellStyle name="Poznámka 4 2 3 3 2 2 2" xfId="15785"/>
    <cellStyle name="Poznámka 4 2 3 3 2 2 3" xfId="15786"/>
    <cellStyle name="Poznámka 4 2 3 3 2 2 4" xfId="15787"/>
    <cellStyle name="Poznámka 4 2 3 3 2 3" xfId="15788"/>
    <cellStyle name="Poznámka 4 2 3 3 2 3 2" xfId="15789"/>
    <cellStyle name="Poznámka 4 2 3 3 2 3 3" xfId="15790"/>
    <cellStyle name="Poznámka 4 2 3 3 2 3 4" xfId="15791"/>
    <cellStyle name="Poznámka 4 2 3 3 2 4" xfId="15792"/>
    <cellStyle name="Poznámka 4 2 3 3 2 5" xfId="15793"/>
    <cellStyle name="Poznámka 4 2 3 3 2 6" xfId="15794"/>
    <cellStyle name="Poznámka 4 2 3 3 3" xfId="15795"/>
    <cellStyle name="Poznámka 4 2 3 3 3 2" xfId="15796"/>
    <cellStyle name="Poznámka 4 2 3 3 3 2 2" xfId="15797"/>
    <cellStyle name="Poznámka 4 2 3 3 3 2 3" xfId="15798"/>
    <cellStyle name="Poznámka 4 2 3 3 3 2 4" xfId="15799"/>
    <cellStyle name="Poznámka 4 2 3 3 3 3" xfId="15800"/>
    <cellStyle name="Poznámka 4 2 3 3 3 3 2" xfId="15801"/>
    <cellStyle name="Poznámka 4 2 3 3 3 3 3" xfId="15802"/>
    <cellStyle name="Poznámka 4 2 3 3 3 3 4" xfId="15803"/>
    <cellStyle name="Poznámka 4 2 3 3 3 4" xfId="15804"/>
    <cellStyle name="Poznámka 4 2 3 3 3 5" xfId="15805"/>
    <cellStyle name="Poznámka 4 2 3 3 3 6" xfId="15806"/>
    <cellStyle name="Poznámka 4 2 3 3 4" xfId="15807"/>
    <cellStyle name="Poznámka 4 2 3 3 4 2" xfId="15808"/>
    <cellStyle name="Poznámka 4 2 3 3 4 3" xfId="15809"/>
    <cellStyle name="Poznámka 4 2 3 3 4 4" xfId="15810"/>
    <cellStyle name="Poznámka 4 2 3 3 5" xfId="15811"/>
    <cellStyle name="Poznámka 4 2 3 3 5 2" xfId="15812"/>
    <cellStyle name="Poznámka 4 2 3 3 5 3" xfId="15813"/>
    <cellStyle name="Poznámka 4 2 3 3 5 4" xfId="15814"/>
    <cellStyle name="Poznámka 4 2 3 3 6" xfId="15815"/>
    <cellStyle name="Poznámka 4 2 3 3 7" xfId="15816"/>
    <cellStyle name="Poznámka 4 2 3 3 8" xfId="15817"/>
    <cellStyle name="Poznámka 4 2 3 4" xfId="15818"/>
    <cellStyle name="Poznámka 4 2 3 4 2" xfId="15819"/>
    <cellStyle name="Poznámka 4 2 3 4 2 2" xfId="15820"/>
    <cellStyle name="Poznámka 4 2 3 4 2 3" xfId="15821"/>
    <cellStyle name="Poznámka 4 2 3 4 2 4" xfId="15822"/>
    <cellStyle name="Poznámka 4 2 3 4 3" xfId="15823"/>
    <cellStyle name="Poznámka 4 2 3 4 3 2" xfId="15824"/>
    <cellStyle name="Poznámka 4 2 3 4 3 3" xfId="15825"/>
    <cellStyle name="Poznámka 4 2 3 4 3 4" xfId="15826"/>
    <cellStyle name="Poznámka 4 2 3 4 4" xfId="15827"/>
    <cellStyle name="Poznámka 4 2 3 4 5" xfId="15828"/>
    <cellStyle name="Poznámka 4 2 3 4 6" xfId="15829"/>
    <cellStyle name="Poznámka 4 2 3 5" xfId="15830"/>
    <cellStyle name="Poznámka 4 2 3 5 2" xfId="15831"/>
    <cellStyle name="Poznámka 4 2 3 5 2 2" xfId="15832"/>
    <cellStyle name="Poznámka 4 2 3 5 2 3" xfId="15833"/>
    <cellStyle name="Poznámka 4 2 3 5 2 4" xfId="15834"/>
    <cellStyle name="Poznámka 4 2 3 5 3" xfId="15835"/>
    <cellStyle name="Poznámka 4 2 3 5 3 2" xfId="15836"/>
    <cellStyle name="Poznámka 4 2 3 5 3 3" xfId="15837"/>
    <cellStyle name="Poznámka 4 2 3 5 3 4" xfId="15838"/>
    <cellStyle name="Poznámka 4 2 3 5 4" xfId="15839"/>
    <cellStyle name="Poznámka 4 2 3 5 5" xfId="15840"/>
    <cellStyle name="Poznámka 4 2 3 5 6" xfId="15841"/>
    <cellStyle name="Poznámka 4 2 3 6" xfId="15842"/>
    <cellStyle name="Poznámka 4 2 3 6 2" xfId="15843"/>
    <cellStyle name="Poznámka 4 2 3 6 3" xfId="15844"/>
    <cellStyle name="Poznámka 4 2 3 6 4" xfId="15845"/>
    <cellStyle name="Poznámka 4 2 3 7" xfId="15846"/>
    <cellStyle name="Poznámka 4 2 3 7 2" xfId="15847"/>
    <cellStyle name="Poznámka 4 2 3 7 3" xfId="15848"/>
    <cellStyle name="Poznámka 4 2 3 7 4" xfId="15849"/>
    <cellStyle name="Poznámka 4 2 3 8" xfId="15850"/>
    <cellStyle name="Poznámka 4 2 3 9" xfId="15851"/>
    <cellStyle name="Poznámka 4 2 4" xfId="15852"/>
    <cellStyle name="Poznámka 4 2 4 10" xfId="15853"/>
    <cellStyle name="Poznámka 4 2 4 2" xfId="15854"/>
    <cellStyle name="Poznámka 4 2 4 2 2" xfId="15855"/>
    <cellStyle name="Poznámka 4 2 4 2 2 2" xfId="15856"/>
    <cellStyle name="Poznámka 4 2 4 2 2 2 2" xfId="15857"/>
    <cellStyle name="Poznámka 4 2 4 2 2 2 2 2" xfId="15858"/>
    <cellStyle name="Poznámka 4 2 4 2 2 2 2 3" xfId="15859"/>
    <cellStyle name="Poznámka 4 2 4 2 2 2 2 4" xfId="15860"/>
    <cellStyle name="Poznámka 4 2 4 2 2 2 3" xfId="15861"/>
    <cellStyle name="Poznámka 4 2 4 2 2 2 3 2" xfId="15862"/>
    <cellStyle name="Poznámka 4 2 4 2 2 2 3 3" xfId="15863"/>
    <cellStyle name="Poznámka 4 2 4 2 2 2 3 4" xfId="15864"/>
    <cellStyle name="Poznámka 4 2 4 2 2 2 4" xfId="15865"/>
    <cellStyle name="Poznámka 4 2 4 2 2 2 5" xfId="15866"/>
    <cellStyle name="Poznámka 4 2 4 2 2 2 6" xfId="15867"/>
    <cellStyle name="Poznámka 4 2 4 2 2 3" xfId="15868"/>
    <cellStyle name="Poznámka 4 2 4 2 2 3 2" xfId="15869"/>
    <cellStyle name="Poznámka 4 2 4 2 2 3 2 2" xfId="15870"/>
    <cellStyle name="Poznámka 4 2 4 2 2 3 2 3" xfId="15871"/>
    <cellStyle name="Poznámka 4 2 4 2 2 3 2 4" xfId="15872"/>
    <cellStyle name="Poznámka 4 2 4 2 2 3 3" xfId="15873"/>
    <cellStyle name="Poznámka 4 2 4 2 2 3 3 2" xfId="15874"/>
    <cellStyle name="Poznámka 4 2 4 2 2 3 3 3" xfId="15875"/>
    <cellStyle name="Poznámka 4 2 4 2 2 3 3 4" xfId="15876"/>
    <cellStyle name="Poznámka 4 2 4 2 2 3 4" xfId="15877"/>
    <cellStyle name="Poznámka 4 2 4 2 2 3 5" xfId="15878"/>
    <cellStyle name="Poznámka 4 2 4 2 2 3 6" xfId="15879"/>
    <cellStyle name="Poznámka 4 2 4 2 2 4" xfId="15880"/>
    <cellStyle name="Poznámka 4 2 4 2 2 4 2" xfId="15881"/>
    <cellStyle name="Poznámka 4 2 4 2 2 4 3" xfId="15882"/>
    <cellStyle name="Poznámka 4 2 4 2 2 4 4" xfId="15883"/>
    <cellStyle name="Poznámka 4 2 4 2 2 5" xfId="15884"/>
    <cellStyle name="Poznámka 4 2 4 2 2 5 2" xfId="15885"/>
    <cellStyle name="Poznámka 4 2 4 2 2 5 3" xfId="15886"/>
    <cellStyle name="Poznámka 4 2 4 2 2 5 4" xfId="15887"/>
    <cellStyle name="Poznámka 4 2 4 2 2 6" xfId="15888"/>
    <cellStyle name="Poznámka 4 2 4 2 2 7" xfId="15889"/>
    <cellStyle name="Poznámka 4 2 4 2 2 8" xfId="15890"/>
    <cellStyle name="Poznámka 4 2 4 2 3" xfId="15891"/>
    <cellStyle name="Poznámka 4 2 4 2 3 2" xfId="15892"/>
    <cellStyle name="Poznámka 4 2 4 2 3 2 2" xfId="15893"/>
    <cellStyle name="Poznámka 4 2 4 2 3 2 3" xfId="15894"/>
    <cellStyle name="Poznámka 4 2 4 2 3 2 4" xfId="15895"/>
    <cellStyle name="Poznámka 4 2 4 2 3 3" xfId="15896"/>
    <cellStyle name="Poznámka 4 2 4 2 3 3 2" xfId="15897"/>
    <cellStyle name="Poznámka 4 2 4 2 3 3 3" xfId="15898"/>
    <cellStyle name="Poznámka 4 2 4 2 3 3 4" xfId="15899"/>
    <cellStyle name="Poznámka 4 2 4 2 3 4" xfId="15900"/>
    <cellStyle name="Poznámka 4 2 4 2 3 5" xfId="15901"/>
    <cellStyle name="Poznámka 4 2 4 2 3 6" xfId="15902"/>
    <cellStyle name="Poznámka 4 2 4 2 4" xfId="15903"/>
    <cellStyle name="Poznámka 4 2 4 2 4 2" xfId="15904"/>
    <cellStyle name="Poznámka 4 2 4 2 4 2 2" xfId="15905"/>
    <cellStyle name="Poznámka 4 2 4 2 4 2 3" xfId="15906"/>
    <cellStyle name="Poznámka 4 2 4 2 4 2 4" xfId="15907"/>
    <cellStyle name="Poznámka 4 2 4 2 4 3" xfId="15908"/>
    <cellStyle name="Poznámka 4 2 4 2 4 3 2" xfId="15909"/>
    <cellStyle name="Poznámka 4 2 4 2 4 3 3" xfId="15910"/>
    <cellStyle name="Poznámka 4 2 4 2 4 3 4" xfId="15911"/>
    <cellStyle name="Poznámka 4 2 4 2 4 4" xfId="15912"/>
    <cellStyle name="Poznámka 4 2 4 2 4 5" xfId="15913"/>
    <cellStyle name="Poznámka 4 2 4 2 4 6" xfId="15914"/>
    <cellStyle name="Poznámka 4 2 4 2 5" xfId="15915"/>
    <cellStyle name="Poznámka 4 2 4 2 5 2" xfId="15916"/>
    <cellStyle name="Poznámka 4 2 4 2 5 3" xfId="15917"/>
    <cellStyle name="Poznámka 4 2 4 2 5 4" xfId="15918"/>
    <cellStyle name="Poznámka 4 2 4 2 6" xfId="15919"/>
    <cellStyle name="Poznámka 4 2 4 2 6 2" xfId="15920"/>
    <cellStyle name="Poznámka 4 2 4 2 6 3" xfId="15921"/>
    <cellStyle name="Poznámka 4 2 4 2 6 4" xfId="15922"/>
    <cellStyle name="Poznámka 4 2 4 2 7" xfId="15923"/>
    <cellStyle name="Poznámka 4 2 4 2 8" xfId="15924"/>
    <cellStyle name="Poznámka 4 2 4 2 9" xfId="15925"/>
    <cellStyle name="Poznámka 4 2 4 3" xfId="15926"/>
    <cellStyle name="Poznámka 4 2 4 3 2" xfId="15927"/>
    <cellStyle name="Poznámka 4 2 4 3 2 2" xfId="15928"/>
    <cellStyle name="Poznámka 4 2 4 3 2 2 2" xfId="15929"/>
    <cellStyle name="Poznámka 4 2 4 3 2 2 3" xfId="15930"/>
    <cellStyle name="Poznámka 4 2 4 3 2 2 4" xfId="15931"/>
    <cellStyle name="Poznámka 4 2 4 3 2 3" xfId="15932"/>
    <cellStyle name="Poznámka 4 2 4 3 2 3 2" xfId="15933"/>
    <cellStyle name="Poznámka 4 2 4 3 2 3 3" xfId="15934"/>
    <cellStyle name="Poznámka 4 2 4 3 2 3 4" xfId="15935"/>
    <cellStyle name="Poznámka 4 2 4 3 2 4" xfId="15936"/>
    <cellStyle name="Poznámka 4 2 4 3 2 5" xfId="15937"/>
    <cellStyle name="Poznámka 4 2 4 3 2 6" xfId="15938"/>
    <cellStyle name="Poznámka 4 2 4 3 3" xfId="15939"/>
    <cellStyle name="Poznámka 4 2 4 3 3 2" xfId="15940"/>
    <cellStyle name="Poznámka 4 2 4 3 3 2 2" xfId="15941"/>
    <cellStyle name="Poznámka 4 2 4 3 3 2 3" xfId="15942"/>
    <cellStyle name="Poznámka 4 2 4 3 3 2 4" xfId="15943"/>
    <cellStyle name="Poznámka 4 2 4 3 3 3" xfId="15944"/>
    <cellStyle name="Poznámka 4 2 4 3 3 3 2" xfId="15945"/>
    <cellStyle name="Poznámka 4 2 4 3 3 3 3" xfId="15946"/>
    <cellStyle name="Poznámka 4 2 4 3 3 3 4" xfId="15947"/>
    <cellStyle name="Poznámka 4 2 4 3 3 4" xfId="15948"/>
    <cellStyle name="Poznámka 4 2 4 3 3 5" xfId="15949"/>
    <cellStyle name="Poznámka 4 2 4 3 3 6" xfId="15950"/>
    <cellStyle name="Poznámka 4 2 4 3 4" xfId="15951"/>
    <cellStyle name="Poznámka 4 2 4 3 4 2" xfId="15952"/>
    <cellStyle name="Poznámka 4 2 4 3 4 3" xfId="15953"/>
    <cellStyle name="Poznámka 4 2 4 3 4 4" xfId="15954"/>
    <cellStyle name="Poznámka 4 2 4 3 5" xfId="15955"/>
    <cellStyle name="Poznámka 4 2 4 3 5 2" xfId="15956"/>
    <cellStyle name="Poznámka 4 2 4 3 5 3" xfId="15957"/>
    <cellStyle name="Poznámka 4 2 4 3 5 4" xfId="15958"/>
    <cellStyle name="Poznámka 4 2 4 3 6" xfId="15959"/>
    <cellStyle name="Poznámka 4 2 4 3 7" xfId="15960"/>
    <cellStyle name="Poznámka 4 2 4 3 8" xfId="15961"/>
    <cellStyle name="Poznámka 4 2 4 4" xfId="15962"/>
    <cellStyle name="Poznámka 4 2 4 4 2" xfId="15963"/>
    <cellStyle name="Poznámka 4 2 4 4 2 2" xfId="15964"/>
    <cellStyle name="Poznámka 4 2 4 4 2 3" xfId="15965"/>
    <cellStyle name="Poznámka 4 2 4 4 2 4" xfId="15966"/>
    <cellStyle name="Poznámka 4 2 4 4 3" xfId="15967"/>
    <cellStyle name="Poznámka 4 2 4 4 3 2" xfId="15968"/>
    <cellStyle name="Poznámka 4 2 4 4 3 3" xfId="15969"/>
    <cellStyle name="Poznámka 4 2 4 4 3 4" xfId="15970"/>
    <cellStyle name="Poznámka 4 2 4 4 4" xfId="15971"/>
    <cellStyle name="Poznámka 4 2 4 4 5" xfId="15972"/>
    <cellStyle name="Poznámka 4 2 4 4 6" xfId="15973"/>
    <cellStyle name="Poznámka 4 2 4 5" xfId="15974"/>
    <cellStyle name="Poznámka 4 2 4 5 2" xfId="15975"/>
    <cellStyle name="Poznámka 4 2 4 5 2 2" xfId="15976"/>
    <cellStyle name="Poznámka 4 2 4 5 2 3" xfId="15977"/>
    <cellStyle name="Poznámka 4 2 4 5 2 4" xfId="15978"/>
    <cellStyle name="Poznámka 4 2 4 5 3" xfId="15979"/>
    <cellStyle name="Poznámka 4 2 4 5 3 2" xfId="15980"/>
    <cellStyle name="Poznámka 4 2 4 5 3 3" xfId="15981"/>
    <cellStyle name="Poznámka 4 2 4 5 3 4" xfId="15982"/>
    <cellStyle name="Poznámka 4 2 4 5 4" xfId="15983"/>
    <cellStyle name="Poznámka 4 2 4 5 5" xfId="15984"/>
    <cellStyle name="Poznámka 4 2 4 5 6" xfId="15985"/>
    <cellStyle name="Poznámka 4 2 4 6" xfId="15986"/>
    <cellStyle name="Poznámka 4 2 4 6 2" xfId="15987"/>
    <cellStyle name="Poznámka 4 2 4 6 3" xfId="15988"/>
    <cellStyle name="Poznámka 4 2 4 6 4" xfId="15989"/>
    <cellStyle name="Poznámka 4 2 4 7" xfId="15990"/>
    <cellStyle name="Poznámka 4 2 4 7 2" xfId="15991"/>
    <cellStyle name="Poznámka 4 2 4 7 3" xfId="15992"/>
    <cellStyle name="Poznámka 4 2 4 7 4" xfId="15993"/>
    <cellStyle name="Poznámka 4 2 4 8" xfId="15994"/>
    <cellStyle name="Poznámka 4 2 4 9" xfId="15995"/>
    <cellStyle name="Poznámka 4 2 5" xfId="15996"/>
    <cellStyle name="Poznámka 4 2 5 10" xfId="15997"/>
    <cellStyle name="Poznámka 4 2 5 2" xfId="15998"/>
    <cellStyle name="Poznámka 4 2 5 2 2" xfId="15999"/>
    <cellStyle name="Poznámka 4 2 5 2 2 2" xfId="16000"/>
    <cellStyle name="Poznámka 4 2 5 2 2 2 2" xfId="16001"/>
    <cellStyle name="Poznámka 4 2 5 2 2 2 2 2" xfId="16002"/>
    <cellStyle name="Poznámka 4 2 5 2 2 2 2 3" xfId="16003"/>
    <cellStyle name="Poznámka 4 2 5 2 2 2 2 4" xfId="16004"/>
    <cellStyle name="Poznámka 4 2 5 2 2 2 3" xfId="16005"/>
    <cellStyle name="Poznámka 4 2 5 2 2 2 3 2" xfId="16006"/>
    <cellStyle name="Poznámka 4 2 5 2 2 2 3 3" xfId="16007"/>
    <cellStyle name="Poznámka 4 2 5 2 2 2 3 4" xfId="16008"/>
    <cellStyle name="Poznámka 4 2 5 2 2 2 4" xfId="16009"/>
    <cellStyle name="Poznámka 4 2 5 2 2 2 5" xfId="16010"/>
    <cellStyle name="Poznámka 4 2 5 2 2 2 6" xfId="16011"/>
    <cellStyle name="Poznámka 4 2 5 2 2 3" xfId="16012"/>
    <cellStyle name="Poznámka 4 2 5 2 2 3 2" xfId="16013"/>
    <cellStyle name="Poznámka 4 2 5 2 2 3 2 2" xfId="16014"/>
    <cellStyle name="Poznámka 4 2 5 2 2 3 2 3" xfId="16015"/>
    <cellStyle name="Poznámka 4 2 5 2 2 3 2 4" xfId="16016"/>
    <cellStyle name="Poznámka 4 2 5 2 2 3 3" xfId="16017"/>
    <cellStyle name="Poznámka 4 2 5 2 2 3 3 2" xfId="16018"/>
    <cellStyle name="Poznámka 4 2 5 2 2 3 3 3" xfId="16019"/>
    <cellStyle name="Poznámka 4 2 5 2 2 3 3 4" xfId="16020"/>
    <cellStyle name="Poznámka 4 2 5 2 2 3 4" xfId="16021"/>
    <cellStyle name="Poznámka 4 2 5 2 2 3 5" xfId="16022"/>
    <cellStyle name="Poznámka 4 2 5 2 2 3 6" xfId="16023"/>
    <cellStyle name="Poznámka 4 2 5 2 2 4" xfId="16024"/>
    <cellStyle name="Poznámka 4 2 5 2 2 4 2" xfId="16025"/>
    <cellStyle name="Poznámka 4 2 5 2 2 4 3" xfId="16026"/>
    <cellStyle name="Poznámka 4 2 5 2 2 4 4" xfId="16027"/>
    <cellStyle name="Poznámka 4 2 5 2 2 5" xfId="16028"/>
    <cellStyle name="Poznámka 4 2 5 2 2 5 2" xfId="16029"/>
    <cellStyle name="Poznámka 4 2 5 2 2 5 3" xfId="16030"/>
    <cellStyle name="Poznámka 4 2 5 2 2 5 4" xfId="16031"/>
    <cellStyle name="Poznámka 4 2 5 2 2 6" xfId="16032"/>
    <cellStyle name="Poznámka 4 2 5 2 2 7" xfId="16033"/>
    <cellStyle name="Poznámka 4 2 5 2 2 8" xfId="16034"/>
    <cellStyle name="Poznámka 4 2 5 2 3" xfId="16035"/>
    <cellStyle name="Poznámka 4 2 5 2 3 2" xfId="16036"/>
    <cellStyle name="Poznámka 4 2 5 2 3 2 2" xfId="16037"/>
    <cellStyle name="Poznámka 4 2 5 2 3 2 3" xfId="16038"/>
    <cellStyle name="Poznámka 4 2 5 2 3 2 4" xfId="16039"/>
    <cellStyle name="Poznámka 4 2 5 2 3 3" xfId="16040"/>
    <cellStyle name="Poznámka 4 2 5 2 3 3 2" xfId="16041"/>
    <cellStyle name="Poznámka 4 2 5 2 3 3 3" xfId="16042"/>
    <cellStyle name="Poznámka 4 2 5 2 3 3 4" xfId="16043"/>
    <cellStyle name="Poznámka 4 2 5 2 3 4" xfId="16044"/>
    <cellStyle name="Poznámka 4 2 5 2 3 5" xfId="16045"/>
    <cellStyle name="Poznámka 4 2 5 2 3 6" xfId="16046"/>
    <cellStyle name="Poznámka 4 2 5 2 4" xfId="16047"/>
    <cellStyle name="Poznámka 4 2 5 2 4 2" xfId="16048"/>
    <cellStyle name="Poznámka 4 2 5 2 4 2 2" xfId="16049"/>
    <cellStyle name="Poznámka 4 2 5 2 4 2 3" xfId="16050"/>
    <cellStyle name="Poznámka 4 2 5 2 4 2 4" xfId="16051"/>
    <cellStyle name="Poznámka 4 2 5 2 4 3" xfId="16052"/>
    <cellStyle name="Poznámka 4 2 5 2 4 3 2" xfId="16053"/>
    <cellStyle name="Poznámka 4 2 5 2 4 3 3" xfId="16054"/>
    <cellStyle name="Poznámka 4 2 5 2 4 3 4" xfId="16055"/>
    <cellStyle name="Poznámka 4 2 5 2 4 4" xfId="16056"/>
    <cellStyle name="Poznámka 4 2 5 2 4 5" xfId="16057"/>
    <cellStyle name="Poznámka 4 2 5 2 4 6" xfId="16058"/>
    <cellStyle name="Poznámka 4 2 5 2 5" xfId="16059"/>
    <cellStyle name="Poznámka 4 2 5 2 5 2" xfId="16060"/>
    <cellStyle name="Poznámka 4 2 5 2 5 3" xfId="16061"/>
    <cellStyle name="Poznámka 4 2 5 2 5 4" xfId="16062"/>
    <cellStyle name="Poznámka 4 2 5 2 6" xfId="16063"/>
    <cellStyle name="Poznámka 4 2 5 2 6 2" xfId="16064"/>
    <cellStyle name="Poznámka 4 2 5 2 6 3" xfId="16065"/>
    <cellStyle name="Poznámka 4 2 5 2 6 4" xfId="16066"/>
    <cellStyle name="Poznámka 4 2 5 2 7" xfId="16067"/>
    <cellStyle name="Poznámka 4 2 5 2 8" xfId="16068"/>
    <cellStyle name="Poznámka 4 2 5 2 9" xfId="16069"/>
    <cellStyle name="Poznámka 4 2 5 3" xfId="16070"/>
    <cellStyle name="Poznámka 4 2 5 3 2" xfId="16071"/>
    <cellStyle name="Poznámka 4 2 5 3 2 2" xfId="16072"/>
    <cellStyle name="Poznámka 4 2 5 3 2 2 2" xfId="16073"/>
    <cellStyle name="Poznámka 4 2 5 3 2 2 3" xfId="16074"/>
    <cellStyle name="Poznámka 4 2 5 3 2 2 4" xfId="16075"/>
    <cellStyle name="Poznámka 4 2 5 3 2 3" xfId="16076"/>
    <cellStyle name="Poznámka 4 2 5 3 2 3 2" xfId="16077"/>
    <cellStyle name="Poznámka 4 2 5 3 2 3 3" xfId="16078"/>
    <cellStyle name="Poznámka 4 2 5 3 2 3 4" xfId="16079"/>
    <cellStyle name="Poznámka 4 2 5 3 2 4" xfId="16080"/>
    <cellStyle name="Poznámka 4 2 5 3 2 5" xfId="16081"/>
    <cellStyle name="Poznámka 4 2 5 3 2 6" xfId="16082"/>
    <cellStyle name="Poznámka 4 2 5 3 3" xfId="16083"/>
    <cellStyle name="Poznámka 4 2 5 3 3 2" xfId="16084"/>
    <cellStyle name="Poznámka 4 2 5 3 3 2 2" xfId="16085"/>
    <cellStyle name="Poznámka 4 2 5 3 3 2 3" xfId="16086"/>
    <cellStyle name="Poznámka 4 2 5 3 3 2 4" xfId="16087"/>
    <cellStyle name="Poznámka 4 2 5 3 3 3" xfId="16088"/>
    <cellStyle name="Poznámka 4 2 5 3 3 3 2" xfId="16089"/>
    <cellStyle name="Poznámka 4 2 5 3 3 3 3" xfId="16090"/>
    <cellStyle name="Poznámka 4 2 5 3 3 3 4" xfId="16091"/>
    <cellStyle name="Poznámka 4 2 5 3 3 4" xfId="16092"/>
    <cellStyle name="Poznámka 4 2 5 3 3 5" xfId="16093"/>
    <cellStyle name="Poznámka 4 2 5 3 3 6" xfId="16094"/>
    <cellStyle name="Poznámka 4 2 5 3 4" xfId="16095"/>
    <cellStyle name="Poznámka 4 2 5 3 4 2" xfId="16096"/>
    <cellStyle name="Poznámka 4 2 5 3 4 3" xfId="16097"/>
    <cellStyle name="Poznámka 4 2 5 3 4 4" xfId="16098"/>
    <cellStyle name="Poznámka 4 2 5 3 5" xfId="16099"/>
    <cellStyle name="Poznámka 4 2 5 3 5 2" xfId="16100"/>
    <cellStyle name="Poznámka 4 2 5 3 5 3" xfId="16101"/>
    <cellStyle name="Poznámka 4 2 5 3 5 4" xfId="16102"/>
    <cellStyle name="Poznámka 4 2 5 3 6" xfId="16103"/>
    <cellStyle name="Poznámka 4 2 5 3 7" xfId="16104"/>
    <cellStyle name="Poznámka 4 2 5 3 8" xfId="16105"/>
    <cellStyle name="Poznámka 4 2 5 4" xfId="16106"/>
    <cellStyle name="Poznámka 4 2 5 4 2" xfId="16107"/>
    <cellStyle name="Poznámka 4 2 5 4 2 2" xfId="16108"/>
    <cellStyle name="Poznámka 4 2 5 4 2 3" xfId="16109"/>
    <cellStyle name="Poznámka 4 2 5 4 2 4" xfId="16110"/>
    <cellStyle name="Poznámka 4 2 5 4 3" xfId="16111"/>
    <cellStyle name="Poznámka 4 2 5 4 3 2" xfId="16112"/>
    <cellStyle name="Poznámka 4 2 5 4 3 3" xfId="16113"/>
    <cellStyle name="Poznámka 4 2 5 4 3 4" xfId="16114"/>
    <cellStyle name="Poznámka 4 2 5 4 4" xfId="16115"/>
    <cellStyle name="Poznámka 4 2 5 4 5" xfId="16116"/>
    <cellStyle name="Poznámka 4 2 5 4 6" xfId="16117"/>
    <cellStyle name="Poznámka 4 2 5 5" xfId="16118"/>
    <cellStyle name="Poznámka 4 2 5 5 2" xfId="16119"/>
    <cellStyle name="Poznámka 4 2 5 5 2 2" xfId="16120"/>
    <cellStyle name="Poznámka 4 2 5 5 2 3" xfId="16121"/>
    <cellStyle name="Poznámka 4 2 5 5 2 4" xfId="16122"/>
    <cellStyle name="Poznámka 4 2 5 5 3" xfId="16123"/>
    <cellStyle name="Poznámka 4 2 5 5 3 2" xfId="16124"/>
    <cellStyle name="Poznámka 4 2 5 5 3 3" xfId="16125"/>
    <cellStyle name="Poznámka 4 2 5 5 3 4" xfId="16126"/>
    <cellStyle name="Poznámka 4 2 5 5 4" xfId="16127"/>
    <cellStyle name="Poznámka 4 2 5 5 5" xfId="16128"/>
    <cellStyle name="Poznámka 4 2 5 5 6" xfId="16129"/>
    <cellStyle name="Poznámka 4 2 5 6" xfId="16130"/>
    <cellStyle name="Poznámka 4 2 5 6 2" xfId="16131"/>
    <cellStyle name="Poznámka 4 2 5 6 3" xfId="16132"/>
    <cellStyle name="Poznámka 4 2 5 6 4" xfId="16133"/>
    <cellStyle name="Poznámka 4 2 5 7" xfId="16134"/>
    <cellStyle name="Poznámka 4 2 5 7 2" xfId="16135"/>
    <cellStyle name="Poznámka 4 2 5 7 3" xfId="16136"/>
    <cellStyle name="Poznámka 4 2 5 7 4" xfId="16137"/>
    <cellStyle name="Poznámka 4 2 5 8" xfId="16138"/>
    <cellStyle name="Poznámka 4 2 5 9" xfId="16139"/>
    <cellStyle name="Poznámka 4 2 6" xfId="16140"/>
    <cellStyle name="Poznámka 4 2 6 10" xfId="16141"/>
    <cellStyle name="Poznámka 4 2 6 2" xfId="16142"/>
    <cellStyle name="Poznámka 4 2 6 2 2" xfId="16143"/>
    <cellStyle name="Poznámka 4 2 6 2 2 2" xfId="16144"/>
    <cellStyle name="Poznámka 4 2 6 2 2 2 2" xfId="16145"/>
    <cellStyle name="Poznámka 4 2 6 2 2 2 2 2" xfId="16146"/>
    <cellStyle name="Poznámka 4 2 6 2 2 2 2 3" xfId="16147"/>
    <cellStyle name="Poznámka 4 2 6 2 2 2 2 4" xfId="16148"/>
    <cellStyle name="Poznámka 4 2 6 2 2 2 3" xfId="16149"/>
    <cellStyle name="Poznámka 4 2 6 2 2 2 3 2" xfId="16150"/>
    <cellStyle name="Poznámka 4 2 6 2 2 2 3 3" xfId="16151"/>
    <cellStyle name="Poznámka 4 2 6 2 2 2 3 4" xfId="16152"/>
    <cellStyle name="Poznámka 4 2 6 2 2 2 4" xfId="16153"/>
    <cellStyle name="Poznámka 4 2 6 2 2 2 5" xfId="16154"/>
    <cellStyle name="Poznámka 4 2 6 2 2 2 6" xfId="16155"/>
    <cellStyle name="Poznámka 4 2 6 2 2 3" xfId="16156"/>
    <cellStyle name="Poznámka 4 2 6 2 2 3 2" xfId="16157"/>
    <cellStyle name="Poznámka 4 2 6 2 2 3 2 2" xfId="16158"/>
    <cellStyle name="Poznámka 4 2 6 2 2 3 2 3" xfId="16159"/>
    <cellStyle name="Poznámka 4 2 6 2 2 3 2 4" xfId="16160"/>
    <cellStyle name="Poznámka 4 2 6 2 2 3 3" xfId="16161"/>
    <cellStyle name="Poznámka 4 2 6 2 2 3 3 2" xfId="16162"/>
    <cellStyle name="Poznámka 4 2 6 2 2 3 3 3" xfId="16163"/>
    <cellStyle name="Poznámka 4 2 6 2 2 3 3 4" xfId="16164"/>
    <cellStyle name="Poznámka 4 2 6 2 2 3 4" xfId="16165"/>
    <cellStyle name="Poznámka 4 2 6 2 2 3 5" xfId="16166"/>
    <cellStyle name="Poznámka 4 2 6 2 2 3 6" xfId="16167"/>
    <cellStyle name="Poznámka 4 2 6 2 2 4" xfId="16168"/>
    <cellStyle name="Poznámka 4 2 6 2 2 4 2" xfId="16169"/>
    <cellStyle name="Poznámka 4 2 6 2 2 4 3" xfId="16170"/>
    <cellStyle name="Poznámka 4 2 6 2 2 4 4" xfId="16171"/>
    <cellStyle name="Poznámka 4 2 6 2 2 5" xfId="16172"/>
    <cellStyle name="Poznámka 4 2 6 2 2 5 2" xfId="16173"/>
    <cellStyle name="Poznámka 4 2 6 2 2 5 3" xfId="16174"/>
    <cellStyle name="Poznámka 4 2 6 2 2 5 4" xfId="16175"/>
    <cellStyle name="Poznámka 4 2 6 2 2 6" xfId="16176"/>
    <cellStyle name="Poznámka 4 2 6 2 2 7" xfId="16177"/>
    <cellStyle name="Poznámka 4 2 6 2 2 8" xfId="16178"/>
    <cellStyle name="Poznámka 4 2 6 2 3" xfId="16179"/>
    <cellStyle name="Poznámka 4 2 6 2 3 2" xfId="16180"/>
    <cellStyle name="Poznámka 4 2 6 2 3 2 2" xfId="16181"/>
    <cellStyle name="Poznámka 4 2 6 2 3 2 3" xfId="16182"/>
    <cellStyle name="Poznámka 4 2 6 2 3 2 4" xfId="16183"/>
    <cellStyle name="Poznámka 4 2 6 2 3 3" xfId="16184"/>
    <cellStyle name="Poznámka 4 2 6 2 3 3 2" xfId="16185"/>
    <cellStyle name="Poznámka 4 2 6 2 3 3 3" xfId="16186"/>
    <cellStyle name="Poznámka 4 2 6 2 3 3 4" xfId="16187"/>
    <cellStyle name="Poznámka 4 2 6 2 3 4" xfId="16188"/>
    <cellStyle name="Poznámka 4 2 6 2 3 5" xfId="16189"/>
    <cellStyle name="Poznámka 4 2 6 2 3 6" xfId="16190"/>
    <cellStyle name="Poznámka 4 2 6 2 4" xfId="16191"/>
    <cellStyle name="Poznámka 4 2 6 2 4 2" xfId="16192"/>
    <cellStyle name="Poznámka 4 2 6 2 4 2 2" xfId="16193"/>
    <cellStyle name="Poznámka 4 2 6 2 4 2 3" xfId="16194"/>
    <cellStyle name="Poznámka 4 2 6 2 4 2 4" xfId="16195"/>
    <cellStyle name="Poznámka 4 2 6 2 4 3" xfId="16196"/>
    <cellStyle name="Poznámka 4 2 6 2 4 3 2" xfId="16197"/>
    <cellStyle name="Poznámka 4 2 6 2 4 3 3" xfId="16198"/>
    <cellStyle name="Poznámka 4 2 6 2 4 3 4" xfId="16199"/>
    <cellStyle name="Poznámka 4 2 6 2 4 4" xfId="16200"/>
    <cellStyle name="Poznámka 4 2 6 2 4 5" xfId="16201"/>
    <cellStyle name="Poznámka 4 2 6 2 4 6" xfId="16202"/>
    <cellStyle name="Poznámka 4 2 6 2 5" xfId="16203"/>
    <cellStyle name="Poznámka 4 2 6 2 5 2" xfId="16204"/>
    <cellStyle name="Poznámka 4 2 6 2 5 3" xfId="16205"/>
    <cellStyle name="Poznámka 4 2 6 2 5 4" xfId="16206"/>
    <cellStyle name="Poznámka 4 2 6 2 6" xfId="16207"/>
    <cellStyle name="Poznámka 4 2 6 2 6 2" xfId="16208"/>
    <cellStyle name="Poznámka 4 2 6 2 6 3" xfId="16209"/>
    <cellStyle name="Poznámka 4 2 6 2 6 4" xfId="16210"/>
    <cellStyle name="Poznámka 4 2 6 2 7" xfId="16211"/>
    <cellStyle name="Poznámka 4 2 6 2 8" xfId="16212"/>
    <cellStyle name="Poznámka 4 2 6 2 9" xfId="16213"/>
    <cellStyle name="Poznámka 4 2 6 3" xfId="16214"/>
    <cellStyle name="Poznámka 4 2 6 3 2" xfId="16215"/>
    <cellStyle name="Poznámka 4 2 6 3 2 2" xfId="16216"/>
    <cellStyle name="Poznámka 4 2 6 3 2 2 2" xfId="16217"/>
    <cellStyle name="Poznámka 4 2 6 3 2 2 3" xfId="16218"/>
    <cellStyle name="Poznámka 4 2 6 3 2 2 4" xfId="16219"/>
    <cellStyle name="Poznámka 4 2 6 3 2 3" xfId="16220"/>
    <cellStyle name="Poznámka 4 2 6 3 2 3 2" xfId="16221"/>
    <cellStyle name="Poznámka 4 2 6 3 2 3 3" xfId="16222"/>
    <cellStyle name="Poznámka 4 2 6 3 2 3 4" xfId="16223"/>
    <cellStyle name="Poznámka 4 2 6 3 2 4" xfId="16224"/>
    <cellStyle name="Poznámka 4 2 6 3 2 5" xfId="16225"/>
    <cellStyle name="Poznámka 4 2 6 3 2 6" xfId="16226"/>
    <cellStyle name="Poznámka 4 2 6 3 3" xfId="16227"/>
    <cellStyle name="Poznámka 4 2 6 3 3 2" xfId="16228"/>
    <cellStyle name="Poznámka 4 2 6 3 3 2 2" xfId="16229"/>
    <cellStyle name="Poznámka 4 2 6 3 3 2 3" xfId="16230"/>
    <cellStyle name="Poznámka 4 2 6 3 3 2 4" xfId="16231"/>
    <cellStyle name="Poznámka 4 2 6 3 3 3" xfId="16232"/>
    <cellStyle name="Poznámka 4 2 6 3 3 3 2" xfId="16233"/>
    <cellStyle name="Poznámka 4 2 6 3 3 3 3" xfId="16234"/>
    <cellStyle name="Poznámka 4 2 6 3 3 3 4" xfId="16235"/>
    <cellStyle name="Poznámka 4 2 6 3 3 4" xfId="16236"/>
    <cellStyle name="Poznámka 4 2 6 3 3 5" xfId="16237"/>
    <cellStyle name="Poznámka 4 2 6 3 3 6" xfId="16238"/>
    <cellStyle name="Poznámka 4 2 6 3 4" xfId="16239"/>
    <cellStyle name="Poznámka 4 2 6 3 4 2" xfId="16240"/>
    <cellStyle name="Poznámka 4 2 6 3 4 3" xfId="16241"/>
    <cellStyle name="Poznámka 4 2 6 3 4 4" xfId="16242"/>
    <cellStyle name="Poznámka 4 2 6 3 5" xfId="16243"/>
    <cellStyle name="Poznámka 4 2 6 3 5 2" xfId="16244"/>
    <cellStyle name="Poznámka 4 2 6 3 5 3" xfId="16245"/>
    <cellStyle name="Poznámka 4 2 6 3 5 4" xfId="16246"/>
    <cellStyle name="Poznámka 4 2 6 3 6" xfId="16247"/>
    <cellStyle name="Poznámka 4 2 6 3 7" xfId="16248"/>
    <cellStyle name="Poznámka 4 2 6 3 8" xfId="16249"/>
    <cellStyle name="Poznámka 4 2 6 4" xfId="16250"/>
    <cellStyle name="Poznámka 4 2 6 4 2" xfId="16251"/>
    <cellStyle name="Poznámka 4 2 6 4 2 2" xfId="16252"/>
    <cellStyle name="Poznámka 4 2 6 4 2 3" xfId="16253"/>
    <cellStyle name="Poznámka 4 2 6 4 2 4" xfId="16254"/>
    <cellStyle name="Poznámka 4 2 6 4 3" xfId="16255"/>
    <cellStyle name="Poznámka 4 2 6 4 3 2" xfId="16256"/>
    <cellStyle name="Poznámka 4 2 6 4 3 3" xfId="16257"/>
    <cellStyle name="Poznámka 4 2 6 4 3 4" xfId="16258"/>
    <cellStyle name="Poznámka 4 2 6 4 4" xfId="16259"/>
    <cellStyle name="Poznámka 4 2 6 4 5" xfId="16260"/>
    <cellStyle name="Poznámka 4 2 6 4 6" xfId="16261"/>
    <cellStyle name="Poznámka 4 2 6 5" xfId="16262"/>
    <cellStyle name="Poznámka 4 2 6 5 2" xfId="16263"/>
    <cellStyle name="Poznámka 4 2 6 5 2 2" xfId="16264"/>
    <cellStyle name="Poznámka 4 2 6 5 2 3" xfId="16265"/>
    <cellStyle name="Poznámka 4 2 6 5 2 4" xfId="16266"/>
    <cellStyle name="Poznámka 4 2 6 5 3" xfId="16267"/>
    <cellStyle name="Poznámka 4 2 6 5 3 2" xfId="16268"/>
    <cellStyle name="Poznámka 4 2 6 5 3 3" xfId="16269"/>
    <cellStyle name="Poznámka 4 2 6 5 3 4" xfId="16270"/>
    <cellStyle name="Poznámka 4 2 6 5 4" xfId="16271"/>
    <cellStyle name="Poznámka 4 2 6 5 5" xfId="16272"/>
    <cellStyle name="Poznámka 4 2 6 5 6" xfId="16273"/>
    <cellStyle name="Poznámka 4 2 6 6" xfId="16274"/>
    <cellStyle name="Poznámka 4 2 6 6 2" xfId="16275"/>
    <cellStyle name="Poznámka 4 2 6 6 3" xfId="16276"/>
    <cellStyle name="Poznámka 4 2 6 6 4" xfId="16277"/>
    <cellStyle name="Poznámka 4 2 6 7" xfId="16278"/>
    <cellStyle name="Poznámka 4 2 6 7 2" xfId="16279"/>
    <cellStyle name="Poznámka 4 2 6 7 3" xfId="16280"/>
    <cellStyle name="Poznámka 4 2 6 7 4" xfId="16281"/>
    <cellStyle name="Poznámka 4 2 6 8" xfId="16282"/>
    <cellStyle name="Poznámka 4 2 6 9" xfId="16283"/>
    <cellStyle name="Poznámka 4 2 7" xfId="16284"/>
    <cellStyle name="Poznámka 4 2 7 10" xfId="16285"/>
    <cellStyle name="Poznámka 4 2 7 2" xfId="16286"/>
    <cellStyle name="Poznámka 4 2 7 2 2" xfId="16287"/>
    <cellStyle name="Poznámka 4 2 7 2 2 2" xfId="16288"/>
    <cellStyle name="Poznámka 4 2 7 2 2 2 2" xfId="16289"/>
    <cellStyle name="Poznámka 4 2 7 2 2 2 2 2" xfId="16290"/>
    <cellStyle name="Poznámka 4 2 7 2 2 2 2 3" xfId="16291"/>
    <cellStyle name="Poznámka 4 2 7 2 2 2 2 4" xfId="16292"/>
    <cellStyle name="Poznámka 4 2 7 2 2 2 3" xfId="16293"/>
    <cellStyle name="Poznámka 4 2 7 2 2 2 3 2" xfId="16294"/>
    <cellStyle name="Poznámka 4 2 7 2 2 2 3 3" xfId="16295"/>
    <cellStyle name="Poznámka 4 2 7 2 2 2 3 4" xfId="16296"/>
    <cellStyle name="Poznámka 4 2 7 2 2 2 4" xfId="16297"/>
    <cellStyle name="Poznámka 4 2 7 2 2 2 5" xfId="16298"/>
    <cellStyle name="Poznámka 4 2 7 2 2 2 6" xfId="16299"/>
    <cellStyle name="Poznámka 4 2 7 2 2 3" xfId="16300"/>
    <cellStyle name="Poznámka 4 2 7 2 2 3 2" xfId="16301"/>
    <cellStyle name="Poznámka 4 2 7 2 2 3 2 2" xfId="16302"/>
    <cellStyle name="Poznámka 4 2 7 2 2 3 2 3" xfId="16303"/>
    <cellStyle name="Poznámka 4 2 7 2 2 3 2 4" xfId="16304"/>
    <cellStyle name="Poznámka 4 2 7 2 2 3 3" xfId="16305"/>
    <cellStyle name="Poznámka 4 2 7 2 2 3 3 2" xfId="16306"/>
    <cellStyle name="Poznámka 4 2 7 2 2 3 3 3" xfId="16307"/>
    <cellStyle name="Poznámka 4 2 7 2 2 3 3 4" xfId="16308"/>
    <cellStyle name="Poznámka 4 2 7 2 2 3 4" xfId="16309"/>
    <cellStyle name="Poznámka 4 2 7 2 2 3 5" xfId="16310"/>
    <cellStyle name="Poznámka 4 2 7 2 2 3 6" xfId="16311"/>
    <cellStyle name="Poznámka 4 2 7 2 2 4" xfId="16312"/>
    <cellStyle name="Poznámka 4 2 7 2 2 4 2" xfId="16313"/>
    <cellStyle name="Poznámka 4 2 7 2 2 4 3" xfId="16314"/>
    <cellStyle name="Poznámka 4 2 7 2 2 4 4" xfId="16315"/>
    <cellStyle name="Poznámka 4 2 7 2 2 5" xfId="16316"/>
    <cellStyle name="Poznámka 4 2 7 2 2 5 2" xfId="16317"/>
    <cellStyle name="Poznámka 4 2 7 2 2 5 3" xfId="16318"/>
    <cellStyle name="Poznámka 4 2 7 2 2 5 4" xfId="16319"/>
    <cellStyle name="Poznámka 4 2 7 2 2 6" xfId="16320"/>
    <cellStyle name="Poznámka 4 2 7 2 2 7" xfId="16321"/>
    <cellStyle name="Poznámka 4 2 7 2 2 8" xfId="16322"/>
    <cellStyle name="Poznámka 4 2 7 2 3" xfId="16323"/>
    <cellStyle name="Poznámka 4 2 7 2 3 2" xfId="16324"/>
    <cellStyle name="Poznámka 4 2 7 2 3 2 2" xfId="16325"/>
    <cellStyle name="Poznámka 4 2 7 2 3 2 3" xfId="16326"/>
    <cellStyle name="Poznámka 4 2 7 2 3 2 4" xfId="16327"/>
    <cellStyle name="Poznámka 4 2 7 2 3 3" xfId="16328"/>
    <cellStyle name="Poznámka 4 2 7 2 3 3 2" xfId="16329"/>
    <cellStyle name="Poznámka 4 2 7 2 3 3 3" xfId="16330"/>
    <cellStyle name="Poznámka 4 2 7 2 3 3 4" xfId="16331"/>
    <cellStyle name="Poznámka 4 2 7 2 3 4" xfId="16332"/>
    <cellStyle name="Poznámka 4 2 7 2 3 5" xfId="16333"/>
    <cellStyle name="Poznámka 4 2 7 2 3 6" xfId="16334"/>
    <cellStyle name="Poznámka 4 2 7 2 4" xfId="16335"/>
    <cellStyle name="Poznámka 4 2 7 2 4 2" xfId="16336"/>
    <cellStyle name="Poznámka 4 2 7 2 4 2 2" xfId="16337"/>
    <cellStyle name="Poznámka 4 2 7 2 4 2 3" xfId="16338"/>
    <cellStyle name="Poznámka 4 2 7 2 4 2 4" xfId="16339"/>
    <cellStyle name="Poznámka 4 2 7 2 4 3" xfId="16340"/>
    <cellStyle name="Poznámka 4 2 7 2 4 3 2" xfId="16341"/>
    <cellStyle name="Poznámka 4 2 7 2 4 3 3" xfId="16342"/>
    <cellStyle name="Poznámka 4 2 7 2 4 3 4" xfId="16343"/>
    <cellStyle name="Poznámka 4 2 7 2 4 4" xfId="16344"/>
    <cellStyle name="Poznámka 4 2 7 2 4 5" xfId="16345"/>
    <cellStyle name="Poznámka 4 2 7 2 4 6" xfId="16346"/>
    <cellStyle name="Poznámka 4 2 7 2 5" xfId="16347"/>
    <cellStyle name="Poznámka 4 2 7 2 5 2" xfId="16348"/>
    <cellStyle name="Poznámka 4 2 7 2 5 3" xfId="16349"/>
    <cellStyle name="Poznámka 4 2 7 2 5 4" xfId="16350"/>
    <cellStyle name="Poznámka 4 2 7 2 6" xfId="16351"/>
    <cellStyle name="Poznámka 4 2 7 2 6 2" xfId="16352"/>
    <cellStyle name="Poznámka 4 2 7 2 6 3" xfId="16353"/>
    <cellStyle name="Poznámka 4 2 7 2 6 4" xfId="16354"/>
    <cellStyle name="Poznámka 4 2 7 2 7" xfId="16355"/>
    <cellStyle name="Poznámka 4 2 7 2 8" xfId="16356"/>
    <cellStyle name="Poznámka 4 2 7 2 9" xfId="16357"/>
    <cellStyle name="Poznámka 4 2 7 3" xfId="16358"/>
    <cellStyle name="Poznámka 4 2 7 3 2" xfId="16359"/>
    <cellStyle name="Poznámka 4 2 7 3 2 2" xfId="16360"/>
    <cellStyle name="Poznámka 4 2 7 3 2 2 2" xfId="16361"/>
    <cellStyle name="Poznámka 4 2 7 3 2 2 3" xfId="16362"/>
    <cellStyle name="Poznámka 4 2 7 3 2 2 4" xfId="16363"/>
    <cellStyle name="Poznámka 4 2 7 3 2 3" xfId="16364"/>
    <cellStyle name="Poznámka 4 2 7 3 2 3 2" xfId="16365"/>
    <cellStyle name="Poznámka 4 2 7 3 2 3 3" xfId="16366"/>
    <cellStyle name="Poznámka 4 2 7 3 2 3 4" xfId="16367"/>
    <cellStyle name="Poznámka 4 2 7 3 2 4" xfId="16368"/>
    <cellStyle name="Poznámka 4 2 7 3 2 5" xfId="16369"/>
    <cellStyle name="Poznámka 4 2 7 3 2 6" xfId="16370"/>
    <cellStyle name="Poznámka 4 2 7 3 3" xfId="16371"/>
    <cellStyle name="Poznámka 4 2 7 3 3 2" xfId="16372"/>
    <cellStyle name="Poznámka 4 2 7 3 3 2 2" xfId="16373"/>
    <cellStyle name="Poznámka 4 2 7 3 3 2 3" xfId="16374"/>
    <cellStyle name="Poznámka 4 2 7 3 3 2 4" xfId="16375"/>
    <cellStyle name="Poznámka 4 2 7 3 3 3" xfId="16376"/>
    <cellStyle name="Poznámka 4 2 7 3 3 3 2" xfId="16377"/>
    <cellStyle name="Poznámka 4 2 7 3 3 3 3" xfId="16378"/>
    <cellStyle name="Poznámka 4 2 7 3 3 3 4" xfId="16379"/>
    <cellStyle name="Poznámka 4 2 7 3 3 4" xfId="16380"/>
    <cellStyle name="Poznámka 4 2 7 3 3 5" xfId="16381"/>
    <cellStyle name="Poznámka 4 2 7 3 3 6" xfId="16382"/>
    <cellStyle name="Poznámka 4 2 7 3 4" xfId="16383"/>
    <cellStyle name="Poznámka 4 2 7 3 4 2" xfId="16384"/>
    <cellStyle name="Poznámka 4 2 7 3 4 3" xfId="16385"/>
    <cellStyle name="Poznámka 4 2 7 3 4 4" xfId="16386"/>
    <cellStyle name="Poznámka 4 2 7 3 5" xfId="16387"/>
    <cellStyle name="Poznámka 4 2 7 3 5 2" xfId="16388"/>
    <cellStyle name="Poznámka 4 2 7 3 5 3" xfId="16389"/>
    <cellStyle name="Poznámka 4 2 7 3 5 4" xfId="16390"/>
    <cellStyle name="Poznámka 4 2 7 3 6" xfId="16391"/>
    <cellStyle name="Poznámka 4 2 7 3 7" xfId="16392"/>
    <cellStyle name="Poznámka 4 2 7 3 8" xfId="16393"/>
    <cellStyle name="Poznámka 4 2 7 4" xfId="16394"/>
    <cellStyle name="Poznámka 4 2 7 4 2" xfId="16395"/>
    <cellStyle name="Poznámka 4 2 7 4 2 2" xfId="16396"/>
    <cellStyle name="Poznámka 4 2 7 4 2 3" xfId="16397"/>
    <cellStyle name="Poznámka 4 2 7 4 2 4" xfId="16398"/>
    <cellStyle name="Poznámka 4 2 7 4 3" xfId="16399"/>
    <cellStyle name="Poznámka 4 2 7 4 3 2" xfId="16400"/>
    <cellStyle name="Poznámka 4 2 7 4 3 3" xfId="16401"/>
    <cellStyle name="Poznámka 4 2 7 4 3 4" xfId="16402"/>
    <cellStyle name="Poznámka 4 2 7 4 4" xfId="16403"/>
    <cellStyle name="Poznámka 4 2 7 4 5" xfId="16404"/>
    <cellStyle name="Poznámka 4 2 7 4 6" xfId="16405"/>
    <cellStyle name="Poznámka 4 2 7 5" xfId="16406"/>
    <cellStyle name="Poznámka 4 2 7 5 2" xfId="16407"/>
    <cellStyle name="Poznámka 4 2 7 5 2 2" xfId="16408"/>
    <cellStyle name="Poznámka 4 2 7 5 2 3" xfId="16409"/>
    <cellStyle name="Poznámka 4 2 7 5 2 4" xfId="16410"/>
    <cellStyle name="Poznámka 4 2 7 5 3" xfId="16411"/>
    <cellStyle name="Poznámka 4 2 7 5 3 2" xfId="16412"/>
    <cellStyle name="Poznámka 4 2 7 5 3 3" xfId="16413"/>
    <cellStyle name="Poznámka 4 2 7 5 3 4" xfId="16414"/>
    <cellStyle name="Poznámka 4 2 7 5 4" xfId="16415"/>
    <cellStyle name="Poznámka 4 2 7 5 5" xfId="16416"/>
    <cellStyle name="Poznámka 4 2 7 5 6" xfId="16417"/>
    <cellStyle name="Poznámka 4 2 7 6" xfId="16418"/>
    <cellStyle name="Poznámka 4 2 7 6 2" xfId="16419"/>
    <cellStyle name="Poznámka 4 2 7 6 3" xfId="16420"/>
    <cellStyle name="Poznámka 4 2 7 6 4" xfId="16421"/>
    <cellStyle name="Poznámka 4 2 7 7" xfId="16422"/>
    <cellStyle name="Poznámka 4 2 7 7 2" xfId="16423"/>
    <cellStyle name="Poznámka 4 2 7 7 3" xfId="16424"/>
    <cellStyle name="Poznámka 4 2 7 7 4" xfId="16425"/>
    <cellStyle name="Poznámka 4 2 7 8" xfId="16426"/>
    <cellStyle name="Poznámka 4 2 7 9" xfId="16427"/>
    <cellStyle name="Poznámka 4 2 8" xfId="16428"/>
    <cellStyle name="Poznámka 4 2 8 2" xfId="16429"/>
    <cellStyle name="Poznámka 4 2 8 2 2" xfId="16430"/>
    <cellStyle name="Poznámka 4 2 8 2 2 2" xfId="16431"/>
    <cellStyle name="Poznámka 4 2 8 2 2 2 2" xfId="16432"/>
    <cellStyle name="Poznámka 4 2 8 2 2 2 3" xfId="16433"/>
    <cellStyle name="Poznámka 4 2 8 2 2 2 4" xfId="16434"/>
    <cellStyle name="Poznámka 4 2 8 2 2 3" xfId="16435"/>
    <cellStyle name="Poznámka 4 2 8 2 2 3 2" xfId="16436"/>
    <cellStyle name="Poznámka 4 2 8 2 2 3 3" xfId="16437"/>
    <cellStyle name="Poznámka 4 2 8 2 2 3 4" xfId="16438"/>
    <cellStyle name="Poznámka 4 2 8 2 2 4" xfId="16439"/>
    <cellStyle name="Poznámka 4 2 8 2 2 5" xfId="16440"/>
    <cellStyle name="Poznámka 4 2 8 2 2 6" xfId="16441"/>
    <cellStyle name="Poznámka 4 2 8 2 3" xfId="16442"/>
    <cellStyle name="Poznámka 4 2 8 2 3 2" xfId="16443"/>
    <cellStyle name="Poznámka 4 2 8 2 3 2 2" xfId="16444"/>
    <cellStyle name="Poznámka 4 2 8 2 3 2 3" xfId="16445"/>
    <cellStyle name="Poznámka 4 2 8 2 3 2 4" xfId="16446"/>
    <cellStyle name="Poznámka 4 2 8 2 3 3" xfId="16447"/>
    <cellStyle name="Poznámka 4 2 8 2 3 3 2" xfId="16448"/>
    <cellStyle name="Poznámka 4 2 8 2 3 3 3" xfId="16449"/>
    <cellStyle name="Poznámka 4 2 8 2 3 3 4" xfId="16450"/>
    <cellStyle name="Poznámka 4 2 8 2 3 4" xfId="16451"/>
    <cellStyle name="Poznámka 4 2 8 2 3 5" xfId="16452"/>
    <cellStyle name="Poznámka 4 2 8 2 3 6" xfId="16453"/>
    <cellStyle name="Poznámka 4 2 8 2 4" xfId="16454"/>
    <cellStyle name="Poznámka 4 2 8 2 4 2" xfId="16455"/>
    <cellStyle name="Poznámka 4 2 8 2 4 3" xfId="16456"/>
    <cellStyle name="Poznámka 4 2 8 2 4 4" xfId="16457"/>
    <cellStyle name="Poznámka 4 2 8 2 5" xfId="16458"/>
    <cellStyle name="Poznámka 4 2 8 2 5 2" xfId="16459"/>
    <cellStyle name="Poznámka 4 2 8 2 5 3" xfId="16460"/>
    <cellStyle name="Poznámka 4 2 8 2 5 4" xfId="16461"/>
    <cellStyle name="Poznámka 4 2 8 2 6" xfId="16462"/>
    <cellStyle name="Poznámka 4 2 8 2 7" xfId="16463"/>
    <cellStyle name="Poznámka 4 2 8 2 8" xfId="16464"/>
    <cellStyle name="Poznámka 4 2 8 3" xfId="16465"/>
    <cellStyle name="Poznámka 4 2 8 3 2" xfId="16466"/>
    <cellStyle name="Poznámka 4 2 8 3 2 2" xfId="16467"/>
    <cellStyle name="Poznámka 4 2 8 3 2 3" xfId="16468"/>
    <cellStyle name="Poznámka 4 2 8 3 2 4" xfId="16469"/>
    <cellStyle name="Poznámka 4 2 8 3 3" xfId="16470"/>
    <cellStyle name="Poznámka 4 2 8 3 3 2" xfId="16471"/>
    <cellStyle name="Poznámka 4 2 8 3 3 3" xfId="16472"/>
    <cellStyle name="Poznámka 4 2 8 3 3 4" xfId="16473"/>
    <cellStyle name="Poznámka 4 2 8 3 4" xfId="16474"/>
    <cellStyle name="Poznámka 4 2 8 3 5" xfId="16475"/>
    <cellStyle name="Poznámka 4 2 8 3 6" xfId="16476"/>
    <cellStyle name="Poznámka 4 2 8 4" xfId="16477"/>
    <cellStyle name="Poznámka 4 2 8 4 2" xfId="16478"/>
    <cellStyle name="Poznámka 4 2 8 4 2 2" xfId="16479"/>
    <cellStyle name="Poznámka 4 2 8 4 2 3" xfId="16480"/>
    <cellStyle name="Poznámka 4 2 8 4 2 4" xfId="16481"/>
    <cellStyle name="Poznámka 4 2 8 4 3" xfId="16482"/>
    <cellStyle name="Poznámka 4 2 8 4 3 2" xfId="16483"/>
    <cellStyle name="Poznámka 4 2 8 4 3 3" xfId="16484"/>
    <cellStyle name="Poznámka 4 2 8 4 3 4" xfId="16485"/>
    <cellStyle name="Poznámka 4 2 8 4 4" xfId="16486"/>
    <cellStyle name="Poznámka 4 2 8 4 5" xfId="16487"/>
    <cellStyle name="Poznámka 4 2 8 4 6" xfId="16488"/>
    <cellStyle name="Poznámka 4 2 8 5" xfId="16489"/>
    <cellStyle name="Poznámka 4 2 8 5 2" xfId="16490"/>
    <cellStyle name="Poznámka 4 2 8 5 3" xfId="16491"/>
    <cellStyle name="Poznámka 4 2 8 5 4" xfId="16492"/>
    <cellStyle name="Poznámka 4 2 8 6" xfId="16493"/>
    <cellStyle name="Poznámka 4 2 8 6 2" xfId="16494"/>
    <cellStyle name="Poznámka 4 2 8 6 3" xfId="16495"/>
    <cellStyle name="Poznámka 4 2 8 6 4" xfId="16496"/>
    <cellStyle name="Poznámka 4 2 8 7" xfId="16497"/>
    <cellStyle name="Poznámka 4 2 8 8" xfId="16498"/>
    <cellStyle name="Poznámka 4 2 8 9" xfId="16499"/>
    <cellStyle name="Poznámka 4 2 9" xfId="16500"/>
    <cellStyle name="Poznámka 4 2 9 2" xfId="16501"/>
    <cellStyle name="Poznámka 4 2 9 2 2" xfId="16502"/>
    <cellStyle name="Poznámka 4 2 9 2 2 2" xfId="16503"/>
    <cellStyle name="Poznámka 4 2 9 2 2 2 2" xfId="16504"/>
    <cellStyle name="Poznámka 4 2 9 2 2 2 3" xfId="16505"/>
    <cellStyle name="Poznámka 4 2 9 2 2 2 4" xfId="16506"/>
    <cellStyle name="Poznámka 4 2 9 2 2 3" xfId="16507"/>
    <cellStyle name="Poznámka 4 2 9 2 2 3 2" xfId="16508"/>
    <cellStyle name="Poznámka 4 2 9 2 2 3 3" xfId="16509"/>
    <cellStyle name="Poznámka 4 2 9 2 2 3 4" xfId="16510"/>
    <cellStyle name="Poznámka 4 2 9 2 2 4" xfId="16511"/>
    <cellStyle name="Poznámka 4 2 9 2 2 5" xfId="16512"/>
    <cellStyle name="Poznámka 4 2 9 2 2 6" xfId="16513"/>
    <cellStyle name="Poznámka 4 2 9 2 3" xfId="16514"/>
    <cellStyle name="Poznámka 4 2 9 2 3 2" xfId="16515"/>
    <cellStyle name="Poznámka 4 2 9 2 3 2 2" xfId="16516"/>
    <cellStyle name="Poznámka 4 2 9 2 3 2 3" xfId="16517"/>
    <cellStyle name="Poznámka 4 2 9 2 3 2 4" xfId="16518"/>
    <cellStyle name="Poznámka 4 2 9 2 3 3" xfId="16519"/>
    <cellStyle name="Poznámka 4 2 9 2 3 3 2" xfId="16520"/>
    <cellStyle name="Poznámka 4 2 9 2 3 3 3" xfId="16521"/>
    <cellStyle name="Poznámka 4 2 9 2 3 3 4" xfId="16522"/>
    <cellStyle name="Poznámka 4 2 9 2 3 4" xfId="16523"/>
    <cellStyle name="Poznámka 4 2 9 2 3 5" xfId="16524"/>
    <cellStyle name="Poznámka 4 2 9 2 3 6" xfId="16525"/>
    <cellStyle name="Poznámka 4 2 9 2 4" xfId="16526"/>
    <cellStyle name="Poznámka 4 2 9 2 4 2" xfId="16527"/>
    <cellStyle name="Poznámka 4 2 9 2 4 3" xfId="16528"/>
    <cellStyle name="Poznámka 4 2 9 2 4 4" xfId="16529"/>
    <cellStyle name="Poznámka 4 2 9 2 5" xfId="16530"/>
    <cellStyle name="Poznámka 4 2 9 2 5 2" xfId="16531"/>
    <cellStyle name="Poznámka 4 2 9 2 5 3" xfId="16532"/>
    <cellStyle name="Poznámka 4 2 9 2 5 4" xfId="16533"/>
    <cellStyle name="Poznámka 4 2 9 2 6" xfId="16534"/>
    <cellStyle name="Poznámka 4 2 9 2 7" xfId="16535"/>
    <cellStyle name="Poznámka 4 2 9 2 8" xfId="16536"/>
    <cellStyle name="Poznámka 4 2 9 3" xfId="16537"/>
    <cellStyle name="Poznámka 4 2 9 3 2" xfId="16538"/>
    <cellStyle name="Poznámka 4 2 9 3 2 2" xfId="16539"/>
    <cellStyle name="Poznámka 4 2 9 3 2 3" xfId="16540"/>
    <cellStyle name="Poznámka 4 2 9 3 2 4" xfId="16541"/>
    <cellStyle name="Poznámka 4 2 9 3 3" xfId="16542"/>
    <cellStyle name="Poznámka 4 2 9 3 3 2" xfId="16543"/>
    <cellStyle name="Poznámka 4 2 9 3 3 3" xfId="16544"/>
    <cellStyle name="Poznámka 4 2 9 3 3 4" xfId="16545"/>
    <cellStyle name="Poznámka 4 2 9 3 4" xfId="16546"/>
    <cellStyle name="Poznámka 4 2 9 3 5" xfId="16547"/>
    <cellStyle name="Poznámka 4 2 9 3 6" xfId="16548"/>
    <cellStyle name="Poznámka 4 2 9 4" xfId="16549"/>
    <cellStyle name="Poznámka 4 2 9 4 2" xfId="16550"/>
    <cellStyle name="Poznámka 4 2 9 4 2 2" xfId="16551"/>
    <cellStyle name="Poznámka 4 2 9 4 2 3" xfId="16552"/>
    <cellStyle name="Poznámka 4 2 9 4 2 4" xfId="16553"/>
    <cellStyle name="Poznámka 4 2 9 4 3" xfId="16554"/>
    <cellStyle name="Poznámka 4 2 9 4 3 2" xfId="16555"/>
    <cellStyle name="Poznámka 4 2 9 4 3 3" xfId="16556"/>
    <cellStyle name="Poznámka 4 2 9 4 3 4" xfId="16557"/>
    <cellStyle name="Poznámka 4 2 9 4 4" xfId="16558"/>
    <cellStyle name="Poznámka 4 2 9 4 5" xfId="16559"/>
    <cellStyle name="Poznámka 4 2 9 4 6" xfId="16560"/>
    <cellStyle name="Poznámka 4 2 9 5" xfId="16561"/>
    <cellStyle name="Poznámka 4 2 9 5 2" xfId="16562"/>
    <cellStyle name="Poznámka 4 2 9 5 3" xfId="16563"/>
    <cellStyle name="Poznámka 4 2 9 5 4" xfId="16564"/>
    <cellStyle name="Poznámka 4 2 9 6" xfId="16565"/>
    <cellStyle name="Poznámka 4 2 9 6 2" xfId="16566"/>
    <cellStyle name="Poznámka 4 2 9 6 3" xfId="16567"/>
    <cellStyle name="Poznámka 4 2 9 6 4" xfId="16568"/>
    <cellStyle name="Poznámka 4 2 9 7" xfId="16569"/>
    <cellStyle name="Poznámka 4 2 9 8" xfId="16570"/>
    <cellStyle name="Poznámka 4 2 9 9" xfId="16571"/>
    <cellStyle name="Poznámka 4 2_Xl0000028" xfId="16572"/>
    <cellStyle name="Poznámka 4 3" xfId="16573"/>
    <cellStyle name="Poznámka 4 3 10" xfId="16574"/>
    <cellStyle name="Poznámka 4 3 10 2" xfId="16575"/>
    <cellStyle name="Poznámka 4 3 10 2 2" xfId="16576"/>
    <cellStyle name="Poznámka 4 3 10 2 3" xfId="16577"/>
    <cellStyle name="Poznámka 4 3 10 2 4" xfId="16578"/>
    <cellStyle name="Poznámka 4 3 10 3" xfId="16579"/>
    <cellStyle name="Poznámka 4 3 10 3 2" xfId="16580"/>
    <cellStyle name="Poznámka 4 3 10 3 3" xfId="16581"/>
    <cellStyle name="Poznámka 4 3 10 3 4" xfId="16582"/>
    <cellStyle name="Poznámka 4 3 10 4" xfId="16583"/>
    <cellStyle name="Poznámka 4 3 10 5" xfId="16584"/>
    <cellStyle name="Poznámka 4 3 10 6" xfId="16585"/>
    <cellStyle name="Poznámka 4 3 11" xfId="16586"/>
    <cellStyle name="Poznámka 4 3 11 2" xfId="16587"/>
    <cellStyle name="Poznámka 4 3 11 2 2" xfId="16588"/>
    <cellStyle name="Poznámka 4 3 11 2 3" xfId="16589"/>
    <cellStyle name="Poznámka 4 3 11 2 4" xfId="16590"/>
    <cellStyle name="Poznámka 4 3 11 3" xfId="16591"/>
    <cellStyle name="Poznámka 4 3 11 3 2" xfId="16592"/>
    <cellStyle name="Poznámka 4 3 11 3 3" xfId="16593"/>
    <cellStyle name="Poznámka 4 3 11 3 4" xfId="16594"/>
    <cellStyle name="Poznámka 4 3 11 4" xfId="16595"/>
    <cellStyle name="Poznámka 4 3 11 5" xfId="16596"/>
    <cellStyle name="Poznámka 4 3 11 6" xfId="16597"/>
    <cellStyle name="Poznámka 4 3 12" xfId="16598"/>
    <cellStyle name="Poznámka 4 3 12 2" xfId="16599"/>
    <cellStyle name="Poznámka 4 3 12 3" xfId="16600"/>
    <cellStyle name="Poznámka 4 3 12 4" xfId="16601"/>
    <cellStyle name="Poznámka 4 3 13" xfId="16602"/>
    <cellStyle name="Poznámka 4 3 13 2" xfId="16603"/>
    <cellStyle name="Poznámka 4 3 13 3" xfId="16604"/>
    <cellStyle name="Poznámka 4 3 13 4" xfId="16605"/>
    <cellStyle name="Poznámka 4 3 14" xfId="16606"/>
    <cellStyle name="Poznámka 4 3 15" xfId="16607"/>
    <cellStyle name="Poznámka 4 3 16" xfId="16608"/>
    <cellStyle name="Poznámka 4 3 2" xfId="16609"/>
    <cellStyle name="Poznámka 4 3 2 10" xfId="16610"/>
    <cellStyle name="Poznámka 4 3 2 2" xfId="16611"/>
    <cellStyle name="Poznámka 4 3 2 2 2" xfId="16612"/>
    <cellStyle name="Poznámka 4 3 2 2 2 2" xfId="16613"/>
    <cellStyle name="Poznámka 4 3 2 2 2 2 2" xfId="16614"/>
    <cellStyle name="Poznámka 4 3 2 2 2 2 2 2" xfId="16615"/>
    <cellStyle name="Poznámka 4 3 2 2 2 2 2 3" xfId="16616"/>
    <cellStyle name="Poznámka 4 3 2 2 2 2 2 4" xfId="16617"/>
    <cellStyle name="Poznámka 4 3 2 2 2 2 3" xfId="16618"/>
    <cellStyle name="Poznámka 4 3 2 2 2 2 3 2" xfId="16619"/>
    <cellStyle name="Poznámka 4 3 2 2 2 2 3 3" xfId="16620"/>
    <cellStyle name="Poznámka 4 3 2 2 2 2 3 4" xfId="16621"/>
    <cellStyle name="Poznámka 4 3 2 2 2 2 4" xfId="16622"/>
    <cellStyle name="Poznámka 4 3 2 2 2 2 5" xfId="16623"/>
    <cellStyle name="Poznámka 4 3 2 2 2 2 6" xfId="16624"/>
    <cellStyle name="Poznámka 4 3 2 2 2 3" xfId="16625"/>
    <cellStyle name="Poznámka 4 3 2 2 2 3 2" xfId="16626"/>
    <cellStyle name="Poznámka 4 3 2 2 2 3 2 2" xfId="16627"/>
    <cellStyle name="Poznámka 4 3 2 2 2 3 2 3" xfId="16628"/>
    <cellStyle name="Poznámka 4 3 2 2 2 3 2 4" xfId="16629"/>
    <cellStyle name="Poznámka 4 3 2 2 2 3 3" xfId="16630"/>
    <cellStyle name="Poznámka 4 3 2 2 2 3 3 2" xfId="16631"/>
    <cellStyle name="Poznámka 4 3 2 2 2 3 3 3" xfId="16632"/>
    <cellStyle name="Poznámka 4 3 2 2 2 3 3 4" xfId="16633"/>
    <cellStyle name="Poznámka 4 3 2 2 2 3 4" xfId="16634"/>
    <cellStyle name="Poznámka 4 3 2 2 2 3 5" xfId="16635"/>
    <cellStyle name="Poznámka 4 3 2 2 2 3 6" xfId="16636"/>
    <cellStyle name="Poznámka 4 3 2 2 2 4" xfId="16637"/>
    <cellStyle name="Poznámka 4 3 2 2 2 4 2" xfId="16638"/>
    <cellStyle name="Poznámka 4 3 2 2 2 4 3" xfId="16639"/>
    <cellStyle name="Poznámka 4 3 2 2 2 4 4" xfId="16640"/>
    <cellStyle name="Poznámka 4 3 2 2 2 5" xfId="16641"/>
    <cellStyle name="Poznámka 4 3 2 2 2 5 2" xfId="16642"/>
    <cellStyle name="Poznámka 4 3 2 2 2 5 3" xfId="16643"/>
    <cellStyle name="Poznámka 4 3 2 2 2 5 4" xfId="16644"/>
    <cellStyle name="Poznámka 4 3 2 2 2 6" xfId="16645"/>
    <cellStyle name="Poznámka 4 3 2 2 2 7" xfId="16646"/>
    <cellStyle name="Poznámka 4 3 2 2 2 8" xfId="16647"/>
    <cellStyle name="Poznámka 4 3 2 2 3" xfId="16648"/>
    <cellStyle name="Poznámka 4 3 2 2 3 2" xfId="16649"/>
    <cellStyle name="Poznámka 4 3 2 2 3 2 2" xfId="16650"/>
    <cellStyle name="Poznámka 4 3 2 2 3 2 3" xfId="16651"/>
    <cellStyle name="Poznámka 4 3 2 2 3 2 4" xfId="16652"/>
    <cellStyle name="Poznámka 4 3 2 2 3 3" xfId="16653"/>
    <cellStyle name="Poznámka 4 3 2 2 3 3 2" xfId="16654"/>
    <cellStyle name="Poznámka 4 3 2 2 3 3 3" xfId="16655"/>
    <cellStyle name="Poznámka 4 3 2 2 3 3 4" xfId="16656"/>
    <cellStyle name="Poznámka 4 3 2 2 3 4" xfId="16657"/>
    <cellStyle name="Poznámka 4 3 2 2 3 5" xfId="16658"/>
    <cellStyle name="Poznámka 4 3 2 2 3 6" xfId="16659"/>
    <cellStyle name="Poznámka 4 3 2 2 4" xfId="16660"/>
    <cellStyle name="Poznámka 4 3 2 2 4 2" xfId="16661"/>
    <cellStyle name="Poznámka 4 3 2 2 4 2 2" xfId="16662"/>
    <cellStyle name="Poznámka 4 3 2 2 4 2 3" xfId="16663"/>
    <cellStyle name="Poznámka 4 3 2 2 4 2 4" xfId="16664"/>
    <cellStyle name="Poznámka 4 3 2 2 4 3" xfId="16665"/>
    <cellStyle name="Poznámka 4 3 2 2 4 3 2" xfId="16666"/>
    <cellStyle name="Poznámka 4 3 2 2 4 3 3" xfId="16667"/>
    <cellStyle name="Poznámka 4 3 2 2 4 3 4" xfId="16668"/>
    <cellStyle name="Poznámka 4 3 2 2 4 4" xfId="16669"/>
    <cellStyle name="Poznámka 4 3 2 2 4 5" xfId="16670"/>
    <cellStyle name="Poznámka 4 3 2 2 4 6" xfId="16671"/>
    <cellStyle name="Poznámka 4 3 2 2 5" xfId="16672"/>
    <cellStyle name="Poznámka 4 3 2 2 5 2" xfId="16673"/>
    <cellStyle name="Poznámka 4 3 2 2 5 3" xfId="16674"/>
    <cellStyle name="Poznámka 4 3 2 2 5 4" xfId="16675"/>
    <cellStyle name="Poznámka 4 3 2 2 6" xfId="16676"/>
    <cellStyle name="Poznámka 4 3 2 2 6 2" xfId="16677"/>
    <cellStyle name="Poznámka 4 3 2 2 6 3" xfId="16678"/>
    <cellStyle name="Poznámka 4 3 2 2 6 4" xfId="16679"/>
    <cellStyle name="Poznámka 4 3 2 2 7" xfId="16680"/>
    <cellStyle name="Poznámka 4 3 2 2 8" xfId="16681"/>
    <cellStyle name="Poznámka 4 3 2 2 9" xfId="16682"/>
    <cellStyle name="Poznámka 4 3 2 3" xfId="16683"/>
    <cellStyle name="Poznámka 4 3 2 3 2" xfId="16684"/>
    <cellStyle name="Poznámka 4 3 2 3 2 2" xfId="16685"/>
    <cellStyle name="Poznámka 4 3 2 3 2 2 2" xfId="16686"/>
    <cellStyle name="Poznámka 4 3 2 3 2 2 3" xfId="16687"/>
    <cellStyle name="Poznámka 4 3 2 3 2 2 4" xfId="16688"/>
    <cellStyle name="Poznámka 4 3 2 3 2 3" xfId="16689"/>
    <cellStyle name="Poznámka 4 3 2 3 2 3 2" xfId="16690"/>
    <cellStyle name="Poznámka 4 3 2 3 2 3 3" xfId="16691"/>
    <cellStyle name="Poznámka 4 3 2 3 2 3 4" xfId="16692"/>
    <cellStyle name="Poznámka 4 3 2 3 2 4" xfId="16693"/>
    <cellStyle name="Poznámka 4 3 2 3 2 5" xfId="16694"/>
    <cellStyle name="Poznámka 4 3 2 3 2 6" xfId="16695"/>
    <cellStyle name="Poznámka 4 3 2 3 3" xfId="16696"/>
    <cellStyle name="Poznámka 4 3 2 3 3 2" xfId="16697"/>
    <cellStyle name="Poznámka 4 3 2 3 3 2 2" xfId="16698"/>
    <cellStyle name="Poznámka 4 3 2 3 3 2 3" xfId="16699"/>
    <cellStyle name="Poznámka 4 3 2 3 3 2 4" xfId="16700"/>
    <cellStyle name="Poznámka 4 3 2 3 3 3" xfId="16701"/>
    <cellStyle name="Poznámka 4 3 2 3 3 3 2" xfId="16702"/>
    <cellStyle name="Poznámka 4 3 2 3 3 3 3" xfId="16703"/>
    <cellStyle name="Poznámka 4 3 2 3 3 3 4" xfId="16704"/>
    <cellStyle name="Poznámka 4 3 2 3 3 4" xfId="16705"/>
    <cellStyle name="Poznámka 4 3 2 3 3 5" xfId="16706"/>
    <cellStyle name="Poznámka 4 3 2 3 3 6" xfId="16707"/>
    <cellStyle name="Poznámka 4 3 2 3 4" xfId="16708"/>
    <cellStyle name="Poznámka 4 3 2 3 4 2" xfId="16709"/>
    <cellStyle name="Poznámka 4 3 2 3 4 3" xfId="16710"/>
    <cellStyle name="Poznámka 4 3 2 3 4 4" xfId="16711"/>
    <cellStyle name="Poznámka 4 3 2 3 5" xfId="16712"/>
    <cellStyle name="Poznámka 4 3 2 3 5 2" xfId="16713"/>
    <cellStyle name="Poznámka 4 3 2 3 5 3" xfId="16714"/>
    <cellStyle name="Poznámka 4 3 2 3 5 4" xfId="16715"/>
    <cellStyle name="Poznámka 4 3 2 3 6" xfId="16716"/>
    <cellStyle name="Poznámka 4 3 2 3 7" xfId="16717"/>
    <cellStyle name="Poznámka 4 3 2 3 8" xfId="16718"/>
    <cellStyle name="Poznámka 4 3 2 4" xfId="16719"/>
    <cellStyle name="Poznámka 4 3 2 4 2" xfId="16720"/>
    <cellStyle name="Poznámka 4 3 2 4 2 2" xfId="16721"/>
    <cellStyle name="Poznámka 4 3 2 4 2 3" xfId="16722"/>
    <cellStyle name="Poznámka 4 3 2 4 2 4" xfId="16723"/>
    <cellStyle name="Poznámka 4 3 2 4 3" xfId="16724"/>
    <cellStyle name="Poznámka 4 3 2 4 3 2" xfId="16725"/>
    <cellStyle name="Poznámka 4 3 2 4 3 3" xfId="16726"/>
    <cellStyle name="Poznámka 4 3 2 4 3 4" xfId="16727"/>
    <cellStyle name="Poznámka 4 3 2 4 4" xfId="16728"/>
    <cellStyle name="Poznámka 4 3 2 4 5" xfId="16729"/>
    <cellStyle name="Poznámka 4 3 2 4 6" xfId="16730"/>
    <cellStyle name="Poznámka 4 3 2 5" xfId="16731"/>
    <cellStyle name="Poznámka 4 3 2 5 2" xfId="16732"/>
    <cellStyle name="Poznámka 4 3 2 5 2 2" xfId="16733"/>
    <cellStyle name="Poznámka 4 3 2 5 2 3" xfId="16734"/>
    <cellStyle name="Poznámka 4 3 2 5 2 4" xfId="16735"/>
    <cellStyle name="Poznámka 4 3 2 5 3" xfId="16736"/>
    <cellStyle name="Poznámka 4 3 2 5 3 2" xfId="16737"/>
    <cellStyle name="Poznámka 4 3 2 5 3 3" xfId="16738"/>
    <cellStyle name="Poznámka 4 3 2 5 3 4" xfId="16739"/>
    <cellStyle name="Poznámka 4 3 2 5 4" xfId="16740"/>
    <cellStyle name="Poznámka 4 3 2 5 5" xfId="16741"/>
    <cellStyle name="Poznámka 4 3 2 5 6" xfId="16742"/>
    <cellStyle name="Poznámka 4 3 2 6" xfId="16743"/>
    <cellStyle name="Poznámka 4 3 2 6 2" xfId="16744"/>
    <cellStyle name="Poznámka 4 3 2 6 3" xfId="16745"/>
    <cellStyle name="Poznámka 4 3 2 6 4" xfId="16746"/>
    <cellStyle name="Poznámka 4 3 2 7" xfId="16747"/>
    <cellStyle name="Poznámka 4 3 2 7 2" xfId="16748"/>
    <cellStyle name="Poznámka 4 3 2 7 3" xfId="16749"/>
    <cellStyle name="Poznámka 4 3 2 7 4" xfId="16750"/>
    <cellStyle name="Poznámka 4 3 2 8" xfId="16751"/>
    <cellStyle name="Poznámka 4 3 2 9" xfId="16752"/>
    <cellStyle name="Poznámka 4 3 3" xfId="16753"/>
    <cellStyle name="Poznámka 4 3 3 10" xfId="16754"/>
    <cellStyle name="Poznámka 4 3 3 2" xfId="16755"/>
    <cellStyle name="Poznámka 4 3 3 2 2" xfId="16756"/>
    <cellStyle name="Poznámka 4 3 3 2 2 2" xfId="16757"/>
    <cellStyle name="Poznámka 4 3 3 2 2 2 2" xfId="16758"/>
    <cellStyle name="Poznámka 4 3 3 2 2 2 2 2" xfId="16759"/>
    <cellStyle name="Poznámka 4 3 3 2 2 2 2 3" xfId="16760"/>
    <cellStyle name="Poznámka 4 3 3 2 2 2 2 4" xfId="16761"/>
    <cellStyle name="Poznámka 4 3 3 2 2 2 3" xfId="16762"/>
    <cellStyle name="Poznámka 4 3 3 2 2 2 3 2" xfId="16763"/>
    <cellStyle name="Poznámka 4 3 3 2 2 2 3 3" xfId="16764"/>
    <cellStyle name="Poznámka 4 3 3 2 2 2 3 4" xfId="16765"/>
    <cellStyle name="Poznámka 4 3 3 2 2 2 4" xfId="16766"/>
    <cellStyle name="Poznámka 4 3 3 2 2 2 5" xfId="16767"/>
    <cellStyle name="Poznámka 4 3 3 2 2 2 6" xfId="16768"/>
    <cellStyle name="Poznámka 4 3 3 2 2 3" xfId="16769"/>
    <cellStyle name="Poznámka 4 3 3 2 2 3 2" xfId="16770"/>
    <cellStyle name="Poznámka 4 3 3 2 2 3 2 2" xfId="16771"/>
    <cellStyle name="Poznámka 4 3 3 2 2 3 2 3" xfId="16772"/>
    <cellStyle name="Poznámka 4 3 3 2 2 3 2 4" xfId="16773"/>
    <cellStyle name="Poznámka 4 3 3 2 2 3 3" xfId="16774"/>
    <cellStyle name="Poznámka 4 3 3 2 2 3 3 2" xfId="16775"/>
    <cellStyle name="Poznámka 4 3 3 2 2 3 3 3" xfId="16776"/>
    <cellStyle name="Poznámka 4 3 3 2 2 3 3 4" xfId="16777"/>
    <cellStyle name="Poznámka 4 3 3 2 2 3 4" xfId="16778"/>
    <cellStyle name="Poznámka 4 3 3 2 2 3 5" xfId="16779"/>
    <cellStyle name="Poznámka 4 3 3 2 2 3 6" xfId="16780"/>
    <cellStyle name="Poznámka 4 3 3 2 2 4" xfId="16781"/>
    <cellStyle name="Poznámka 4 3 3 2 2 4 2" xfId="16782"/>
    <cellStyle name="Poznámka 4 3 3 2 2 4 3" xfId="16783"/>
    <cellStyle name="Poznámka 4 3 3 2 2 4 4" xfId="16784"/>
    <cellStyle name="Poznámka 4 3 3 2 2 5" xfId="16785"/>
    <cellStyle name="Poznámka 4 3 3 2 2 5 2" xfId="16786"/>
    <cellStyle name="Poznámka 4 3 3 2 2 5 3" xfId="16787"/>
    <cellStyle name="Poznámka 4 3 3 2 2 5 4" xfId="16788"/>
    <cellStyle name="Poznámka 4 3 3 2 2 6" xfId="16789"/>
    <cellStyle name="Poznámka 4 3 3 2 2 7" xfId="16790"/>
    <cellStyle name="Poznámka 4 3 3 2 2 8" xfId="16791"/>
    <cellStyle name="Poznámka 4 3 3 2 3" xfId="16792"/>
    <cellStyle name="Poznámka 4 3 3 2 3 2" xfId="16793"/>
    <cellStyle name="Poznámka 4 3 3 2 3 2 2" xfId="16794"/>
    <cellStyle name="Poznámka 4 3 3 2 3 2 3" xfId="16795"/>
    <cellStyle name="Poznámka 4 3 3 2 3 2 4" xfId="16796"/>
    <cellStyle name="Poznámka 4 3 3 2 3 3" xfId="16797"/>
    <cellStyle name="Poznámka 4 3 3 2 3 3 2" xfId="16798"/>
    <cellStyle name="Poznámka 4 3 3 2 3 3 3" xfId="16799"/>
    <cellStyle name="Poznámka 4 3 3 2 3 3 4" xfId="16800"/>
    <cellStyle name="Poznámka 4 3 3 2 3 4" xfId="16801"/>
    <cellStyle name="Poznámka 4 3 3 2 3 5" xfId="16802"/>
    <cellStyle name="Poznámka 4 3 3 2 3 6" xfId="16803"/>
    <cellStyle name="Poznámka 4 3 3 2 4" xfId="16804"/>
    <cellStyle name="Poznámka 4 3 3 2 4 2" xfId="16805"/>
    <cellStyle name="Poznámka 4 3 3 2 4 2 2" xfId="16806"/>
    <cellStyle name="Poznámka 4 3 3 2 4 2 3" xfId="16807"/>
    <cellStyle name="Poznámka 4 3 3 2 4 2 4" xfId="16808"/>
    <cellStyle name="Poznámka 4 3 3 2 4 3" xfId="16809"/>
    <cellStyle name="Poznámka 4 3 3 2 4 3 2" xfId="16810"/>
    <cellStyle name="Poznámka 4 3 3 2 4 3 3" xfId="16811"/>
    <cellStyle name="Poznámka 4 3 3 2 4 3 4" xfId="16812"/>
    <cellStyle name="Poznámka 4 3 3 2 4 4" xfId="16813"/>
    <cellStyle name="Poznámka 4 3 3 2 4 5" xfId="16814"/>
    <cellStyle name="Poznámka 4 3 3 2 4 6" xfId="16815"/>
    <cellStyle name="Poznámka 4 3 3 2 5" xfId="16816"/>
    <cellStyle name="Poznámka 4 3 3 2 5 2" xfId="16817"/>
    <cellStyle name="Poznámka 4 3 3 2 5 3" xfId="16818"/>
    <cellStyle name="Poznámka 4 3 3 2 5 4" xfId="16819"/>
    <cellStyle name="Poznámka 4 3 3 2 6" xfId="16820"/>
    <cellStyle name="Poznámka 4 3 3 2 6 2" xfId="16821"/>
    <cellStyle name="Poznámka 4 3 3 2 6 3" xfId="16822"/>
    <cellStyle name="Poznámka 4 3 3 2 6 4" xfId="16823"/>
    <cellStyle name="Poznámka 4 3 3 2 7" xfId="16824"/>
    <cellStyle name="Poznámka 4 3 3 2 8" xfId="16825"/>
    <cellStyle name="Poznámka 4 3 3 2 9" xfId="16826"/>
    <cellStyle name="Poznámka 4 3 3 3" xfId="16827"/>
    <cellStyle name="Poznámka 4 3 3 3 2" xfId="16828"/>
    <cellStyle name="Poznámka 4 3 3 3 2 2" xfId="16829"/>
    <cellStyle name="Poznámka 4 3 3 3 2 2 2" xfId="16830"/>
    <cellStyle name="Poznámka 4 3 3 3 2 2 3" xfId="16831"/>
    <cellStyle name="Poznámka 4 3 3 3 2 2 4" xfId="16832"/>
    <cellStyle name="Poznámka 4 3 3 3 2 3" xfId="16833"/>
    <cellStyle name="Poznámka 4 3 3 3 2 3 2" xfId="16834"/>
    <cellStyle name="Poznámka 4 3 3 3 2 3 3" xfId="16835"/>
    <cellStyle name="Poznámka 4 3 3 3 2 3 4" xfId="16836"/>
    <cellStyle name="Poznámka 4 3 3 3 2 4" xfId="16837"/>
    <cellStyle name="Poznámka 4 3 3 3 2 5" xfId="16838"/>
    <cellStyle name="Poznámka 4 3 3 3 2 6" xfId="16839"/>
    <cellStyle name="Poznámka 4 3 3 3 3" xfId="16840"/>
    <cellStyle name="Poznámka 4 3 3 3 3 2" xfId="16841"/>
    <cellStyle name="Poznámka 4 3 3 3 3 2 2" xfId="16842"/>
    <cellStyle name="Poznámka 4 3 3 3 3 2 3" xfId="16843"/>
    <cellStyle name="Poznámka 4 3 3 3 3 2 4" xfId="16844"/>
    <cellStyle name="Poznámka 4 3 3 3 3 3" xfId="16845"/>
    <cellStyle name="Poznámka 4 3 3 3 3 3 2" xfId="16846"/>
    <cellStyle name="Poznámka 4 3 3 3 3 3 3" xfId="16847"/>
    <cellStyle name="Poznámka 4 3 3 3 3 3 4" xfId="16848"/>
    <cellStyle name="Poznámka 4 3 3 3 3 4" xfId="16849"/>
    <cellStyle name="Poznámka 4 3 3 3 3 5" xfId="16850"/>
    <cellStyle name="Poznámka 4 3 3 3 3 6" xfId="16851"/>
    <cellStyle name="Poznámka 4 3 3 3 4" xfId="16852"/>
    <cellStyle name="Poznámka 4 3 3 3 4 2" xfId="16853"/>
    <cellStyle name="Poznámka 4 3 3 3 4 3" xfId="16854"/>
    <cellStyle name="Poznámka 4 3 3 3 4 4" xfId="16855"/>
    <cellStyle name="Poznámka 4 3 3 3 5" xfId="16856"/>
    <cellStyle name="Poznámka 4 3 3 3 5 2" xfId="16857"/>
    <cellStyle name="Poznámka 4 3 3 3 5 3" xfId="16858"/>
    <cellStyle name="Poznámka 4 3 3 3 5 4" xfId="16859"/>
    <cellStyle name="Poznámka 4 3 3 3 6" xfId="16860"/>
    <cellStyle name="Poznámka 4 3 3 3 7" xfId="16861"/>
    <cellStyle name="Poznámka 4 3 3 3 8" xfId="16862"/>
    <cellStyle name="Poznámka 4 3 3 4" xfId="16863"/>
    <cellStyle name="Poznámka 4 3 3 4 2" xfId="16864"/>
    <cellStyle name="Poznámka 4 3 3 4 2 2" xfId="16865"/>
    <cellStyle name="Poznámka 4 3 3 4 2 3" xfId="16866"/>
    <cellStyle name="Poznámka 4 3 3 4 2 4" xfId="16867"/>
    <cellStyle name="Poznámka 4 3 3 4 3" xfId="16868"/>
    <cellStyle name="Poznámka 4 3 3 4 3 2" xfId="16869"/>
    <cellStyle name="Poznámka 4 3 3 4 3 3" xfId="16870"/>
    <cellStyle name="Poznámka 4 3 3 4 3 4" xfId="16871"/>
    <cellStyle name="Poznámka 4 3 3 4 4" xfId="16872"/>
    <cellStyle name="Poznámka 4 3 3 4 5" xfId="16873"/>
    <cellStyle name="Poznámka 4 3 3 4 6" xfId="16874"/>
    <cellStyle name="Poznámka 4 3 3 5" xfId="16875"/>
    <cellStyle name="Poznámka 4 3 3 5 2" xfId="16876"/>
    <cellStyle name="Poznámka 4 3 3 5 2 2" xfId="16877"/>
    <cellStyle name="Poznámka 4 3 3 5 2 3" xfId="16878"/>
    <cellStyle name="Poznámka 4 3 3 5 2 4" xfId="16879"/>
    <cellStyle name="Poznámka 4 3 3 5 3" xfId="16880"/>
    <cellStyle name="Poznámka 4 3 3 5 3 2" xfId="16881"/>
    <cellStyle name="Poznámka 4 3 3 5 3 3" xfId="16882"/>
    <cellStyle name="Poznámka 4 3 3 5 3 4" xfId="16883"/>
    <cellStyle name="Poznámka 4 3 3 5 4" xfId="16884"/>
    <cellStyle name="Poznámka 4 3 3 5 5" xfId="16885"/>
    <cellStyle name="Poznámka 4 3 3 5 6" xfId="16886"/>
    <cellStyle name="Poznámka 4 3 3 6" xfId="16887"/>
    <cellStyle name="Poznámka 4 3 3 6 2" xfId="16888"/>
    <cellStyle name="Poznámka 4 3 3 6 3" xfId="16889"/>
    <cellStyle name="Poznámka 4 3 3 6 4" xfId="16890"/>
    <cellStyle name="Poznámka 4 3 3 7" xfId="16891"/>
    <cellStyle name="Poznámka 4 3 3 7 2" xfId="16892"/>
    <cellStyle name="Poznámka 4 3 3 7 3" xfId="16893"/>
    <cellStyle name="Poznámka 4 3 3 7 4" xfId="16894"/>
    <cellStyle name="Poznámka 4 3 3 8" xfId="16895"/>
    <cellStyle name="Poznámka 4 3 3 9" xfId="16896"/>
    <cellStyle name="Poznámka 4 3 4" xfId="16897"/>
    <cellStyle name="Poznámka 4 3 4 10" xfId="16898"/>
    <cellStyle name="Poznámka 4 3 4 2" xfId="16899"/>
    <cellStyle name="Poznámka 4 3 4 2 2" xfId="16900"/>
    <cellStyle name="Poznámka 4 3 4 2 2 2" xfId="16901"/>
    <cellStyle name="Poznámka 4 3 4 2 2 2 2" xfId="16902"/>
    <cellStyle name="Poznámka 4 3 4 2 2 2 2 2" xfId="16903"/>
    <cellStyle name="Poznámka 4 3 4 2 2 2 2 3" xfId="16904"/>
    <cellStyle name="Poznámka 4 3 4 2 2 2 2 4" xfId="16905"/>
    <cellStyle name="Poznámka 4 3 4 2 2 2 3" xfId="16906"/>
    <cellStyle name="Poznámka 4 3 4 2 2 2 3 2" xfId="16907"/>
    <cellStyle name="Poznámka 4 3 4 2 2 2 3 3" xfId="16908"/>
    <cellStyle name="Poznámka 4 3 4 2 2 2 3 4" xfId="16909"/>
    <cellStyle name="Poznámka 4 3 4 2 2 2 4" xfId="16910"/>
    <cellStyle name="Poznámka 4 3 4 2 2 2 5" xfId="16911"/>
    <cellStyle name="Poznámka 4 3 4 2 2 2 6" xfId="16912"/>
    <cellStyle name="Poznámka 4 3 4 2 2 3" xfId="16913"/>
    <cellStyle name="Poznámka 4 3 4 2 2 3 2" xfId="16914"/>
    <cellStyle name="Poznámka 4 3 4 2 2 3 2 2" xfId="16915"/>
    <cellStyle name="Poznámka 4 3 4 2 2 3 2 3" xfId="16916"/>
    <cellStyle name="Poznámka 4 3 4 2 2 3 2 4" xfId="16917"/>
    <cellStyle name="Poznámka 4 3 4 2 2 3 3" xfId="16918"/>
    <cellStyle name="Poznámka 4 3 4 2 2 3 3 2" xfId="16919"/>
    <cellStyle name="Poznámka 4 3 4 2 2 3 3 3" xfId="16920"/>
    <cellStyle name="Poznámka 4 3 4 2 2 3 3 4" xfId="16921"/>
    <cellStyle name="Poznámka 4 3 4 2 2 3 4" xfId="16922"/>
    <cellStyle name="Poznámka 4 3 4 2 2 3 5" xfId="16923"/>
    <cellStyle name="Poznámka 4 3 4 2 2 3 6" xfId="16924"/>
    <cellStyle name="Poznámka 4 3 4 2 2 4" xfId="16925"/>
    <cellStyle name="Poznámka 4 3 4 2 2 4 2" xfId="16926"/>
    <cellStyle name="Poznámka 4 3 4 2 2 4 3" xfId="16927"/>
    <cellStyle name="Poznámka 4 3 4 2 2 4 4" xfId="16928"/>
    <cellStyle name="Poznámka 4 3 4 2 2 5" xfId="16929"/>
    <cellStyle name="Poznámka 4 3 4 2 2 5 2" xfId="16930"/>
    <cellStyle name="Poznámka 4 3 4 2 2 5 3" xfId="16931"/>
    <cellStyle name="Poznámka 4 3 4 2 2 5 4" xfId="16932"/>
    <cellStyle name="Poznámka 4 3 4 2 2 6" xfId="16933"/>
    <cellStyle name="Poznámka 4 3 4 2 2 7" xfId="16934"/>
    <cellStyle name="Poznámka 4 3 4 2 2 8" xfId="16935"/>
    <cellStyle name="Poznámka 4 3 4 2 3" xfId="16936"/>
    <cellStyle name="Poznámka 4 3 4 2 3 2" xfId="16937"/>
    <cellStyle name="Poznámka 4 3 4 2 3 2 2" xfId="16938"/>
    <cellStyle name="Poznámka 4 3 4 2 3 2 3" xfId="16939"/>
    <cellStyle name="Poznámka 4 3 4 2 3 2 4" xfId="16940"/>
    <cellStyle name="Poznámka 4 3 4 2 3 3" xfId="16941"/>
    <cellStyle name="Poznámka 4 3 4 2 3 3 2" xfId="16942"/>
    <cellStyle name="Poznámka 4 3 4 2 3 3 3" xfId="16943"/>
    <cellStyle name="Poznámka 4 3 4 2 3 3 4" xfId="16944"/>
    <cellStyle name="Poznámka 4 3 4 2 3 4" xfId="16945"/>
    <cellStyle name="Poznámka 4 3 4 2 3 5" xfId="16946"/>
    <cellStyle name="Poznámka 4 3 4 2 3 6" xfId="16947"/>
    <cellStyle name="Poznámka 4 3 4 2 4" xfId="16948"/>
    <cellStyle name="Poznámka 4 3 4 2 4 2" xfId="16949"/>
    <cellStyle name="Poznámka 4 3 4 2 4 2 2" xfId="16950"/>
    <cellStyle name="Poznámka 4 3 4 2 4 2 3" xfId="16951"/>
    <cellStyle name="Poznámka 4 3 4 2 4 2 4" xfId="16952"/>
    <cellStyle name="Poznámka 4 3 4 2 4 3" xfId="16953"/>
    <cellStyle name="Poznámka 4 3 4 2 4 3 2" xfId="16954"/>
    <cellStyle name="Poznámka 4 3 4 2 4 3 3" xfId="16955"/>
    <cellStyle name="Poznámka 4 3 4 2 4 3 4" xfId="16956"/>
    <cellStyle name="Poznámka 4 3 4 2 4 4" xfId="16957"/>
    <cellStyle name="Poznámka 4 3 4 2 4 5" xfId="16958"/>
    <cellStyle name="Poznámka 4 3 4 2 4 6" xfId="16959"/>
    <cellStyle name="Poznámka 4 3 4 2 5" xfId="16960"/>
    <cellStyle name="Poznámka 4 3 4 2 5 2" xfId="16961"/>
    <cellStyle name="Poznámka 4 3 4 2 5 3" xfId="16962"/>
    <cellStyle name="Poznámka 4 3 4 2 5 4" xfId="16963"/>
    <cellStyle name="Poznámka 4 3 4 2 6" xfId="16964"/>
    <cellStyle name="Poznámka 4 3 4 2 6 2" xfId="16965"/>
    <cellStyle name="Poznámka 4 3 4 2 6 3" xfId="16966"/>
    <cellStyle name="Poznámka 4 3 4 2 6 4" xfId="16967"/>
    <cellStyle name="Poznámka 4 3 4 2 7" xfId="16968"/>
    <cellStyle name="Poznámka 4 3 4 2 8" xfId="16969"/>
    <cellStyle name="Poznámka 4 3 4 2 9" xfId="16970"/>
    <cellStyle name="Poznámka 4 3 4 3" xfId="16971"/>
    <cellStyle name="Poznámka 4 3 4 3 2" xfId="16972"/>
    <cellStyle name="Poznámka 4 3 4 3 2 2" xfId="16973"/>
    <cellStyle name="Poznámka 4 3 4 3 2 2 2" xfId="16974"/>
    <cellStyle name="Poznámka 4 3 4 3 2 2 3" xfId="16975"/>
    <cellStyle name="Poznámka 4 3 4 3 2 2 4" xfId="16976"/>
    <cellStyle name="Poznámka 4 3 4 3 2 3" xfId="16977"/>
    <cellStyle name="Poznámka 4 3 4 3 2 3 2" xfId="16978"/>
    <cellStyle name="Poznámka 4 3 4 3 2 3 3" xfId="16979"/>
    <cellStyle name="Poznámka 4 3 4 3 2 3 4" xfId="16980"/>
    <cellStyle name="Poznámka 4 3 4 3 2 4" xfId="16981"/>
    <cellStyle name="Poznámka 4 3 4 3 2 5" xfId="16982"/>
    <cellStyle name="Poznámka 4 3 4 3 2 6" xfId="16983"/>
    <cellStyle name="Poznámka 4 3 4 3 3" xfId="16984"/>
    <cellStyle name="Poznámka 4 3 4 3 3 2" xfId="16985"/>
    <cellStyle name="Poznámka 4 3 4 3 3 2 2" xfId="16986"/>
    <cellStyle name="Poznámka 4 3 4 3 3 2 3" xfId="16987"/>
    <cellStyle name="Poznámka 4 3 4 3 3 2 4" xfId="16988"/>
    <cellStyle name="Poznámka 4 3 4 3 3 3" xfId="16989"/>
    <cellStyle name="Poznámka 4 3 4 3 3 3 2" xfId="16990"/>
    <cellStyle name="Poznámka 4 3 4 3 3 3 3" xfId="16991"/>
    <cellStyle name="Poznámka 4 3 4 3 3 3 4" xfId="16992"/>
    <cellStyle name="Poznámka 4 3 4 3 3 4" xfId="16993"/>
    <cellStyle name="Poznámka 4 3 4 3 3 5" xfId="16994"/>
    <cellStyle name="Poznámka 4 3 4 3 3 6" xfId="16995"/>
    <cellStyle name="Poznámka 4 3 4 3 4" xfId="16996"/>
    <cellStyle name="Poznámka 4 3 4 3 4 2" xfId="16997"/>
    <cellStyle name="Poznámka 4 3 4 3 4 3" xfId="16998"/>
    <cellStyle name="Poznámka 4 3 4 3 4 4" xfId="16999"/>
    <cellStyle name="Poznámka 4 3 4 3 5" xfId="17000"/>
    <cellStyle name="Poznámka 4 3 4 3 5 2" xfId="17001"/>
    <cellStyle name="Poznámka 4 3 4 3 5 3" xfId="17002"/>
    <cellStyle name="Poznámka 4 3 4 3 5 4" xfId="17003"/>
    <cellStyle name="Poznámka 4 3 4 3 6" xfId="17004"/>
    <cellStyle name="Poznámka 4 3 4 3 7" xfId="17005"/>
    <cellStyle name="Poznámka 4 3 4 3 8" xfId="17006"/>
    <cellStyle name="Poznámka 4 3 4 4" xfId="17007"/>
    <cellStyle name="Poznámka 4 3 4 4 2" xfId="17008"/>
    <cellStyle name="Poznámka 4 3 4 4 2 2" xfId="17009"/>
    <cellStyle name="Poznámka 4 3 4 4 2 3" xfId="17010"/>
    <cellStyle name="Poznámka 4 3 4 4 2 4" xfId="17011"/>
    <cellStyle name="Poznámka 4 3 4 4 3" xfId="17012"/>
    <cellStyle name="Poznámka 4 3 4 4 3 2" xfId="17013"/>
    <cellStyle name="Poznámka 4 3 4 4 3 3" xfId="17014"/>
    <cellStyle name="Poznámka 4 3 4 4 3 4" xfId="17015"/>
    <cellStyle name="Poznámka 4 3 4 4 4" xfId="17016"/>
    <cellStyle name="Poznámka 4 3 4 4 5" xfId="17017"/>
    <cellStyle name="Poznámka 4 3 4 4 6" xfId="17018"/>
    <cellStyle name="Poznámka 4 3 4 5" xfId="17019"/>
    <cellStyle name="Poznámka 4 3 4 5 2" xfId="17020"/>
    <cellStyle name="Poznámka 4 3 4 5 2 2" xfId="17021"/>
    <cellStyle name="Poznámka 4 3 4 5 2 3" xfId="17022"/>
    <cellStyle name="Poznámka 4 3 4 5 2 4" xfId="17023"/>
    <cellStyle name="Poznámka 4 3 4 5 3" xfId="17024"/>
    <cellStyle name="Poznámka 4 3 4 5 3 2" xfId="17025"/>
    <cellStyle name="Poznámka 4 3 4 5 3 3" xfId="17026"/>
    <cellStyle name="Poznámka 4 3 4 5 3 4" xfId="17027"/>
    <cellStyle name="Poznámka 4 3 4 5 4" xfId="17028"/>
    <cellStyle name="Poznámka 4 3 4 5 5" xfId="17029"/>
    <cellStyle name="Poznámka 4 3 4 5 6" xfId="17030"/>
    <cellStyle name="Poznámka 4 3 4 6" xfId="17031"/>
    <cellStyle name="Poznámka 4 3 4 6 2" xfId="17032"/>
    <cellStyle name="Poznámka 4 3 4 6 3" xfId="17033"/>
    <cellStyle name="Poznámka 4 3 4 6 4" xfId="17034"/>
    <cellStyle name="Poznámka 4 3 4 7" xfId="17035"/>
    <cellStyle name="Poznámka 4 3 4 7 2" xfId="17036"/>
    <cellStyle name="Poznámka 4 3 4 7 3" xfId="17037"/>
    <cellStyle name="Poznámka 4 3 4 7 4" xfId="17038"/>
    <cellStyle name="Poznámka 4 3 4 8" xfId="17039"/>
    <cellStyle name="Poznámka 4 3 4 9" xfId="17040"/>
    <cellStyle name="Poznámka 4 3 5" xfId="17041"/>
    <cellStyle name="Poznámka 4 3 5 10" xfId="17042"/>
    <cellStyle name="Poznámka 4 3 5 2" xfId="17043"/>
    <cellStyle name="Poznámka 4 3 5 2 2" xfId="17044"/>
    <cellStyle name="Poznámka 4 3 5 2 2 2" xfId="17045"/>
    <cellStyle name="Poznámka 4 3 5 2 2 2 2" xfId="17046"/>
    <cellStyle name="Poznámka 4 3 5 2 2 2 2 2" xfId="17047"/>
    <cellStyle name="Poznámka 4 3 5 2 2 2 2 3" xfId="17048"/>
    <cellStyle name="Poznámka 4 3 5 2 2 2 2 4" xfId="17049"/>
    <cellStyle name="Poznámka 4 3 5 2 2 2 3" xfId="17050"/>
    <cellStyle name="Poznámka 4 3 5 2 2 2 3 2" xfId="17051"/>
    <cellStyle name="Poznámka 4 3 5 2 2 2 3 3" xfId="17052"/>
    <cellStyle name="Poznámka 4 3 5 2 2 2 3 4" xfId="17053"/>
    <cellStyle name="Poznámka 4 3 5 2 2 2 4" xfId="17054"/>
    <cellStyle name="Poznámka 4 3 5 2 2 2 5" xfId="17055"/>
    <cellStyle name="Poznámka 4 3 5 2 2 2 6" xfId="17056"/>
    <cellStyle name="Poznámka 4 3 5 2 2 3" xfId="17057"/>
    <cellStyle name="Poznámka 4 3 5 2 2 3 2" xfId="17058"/>
    <cellStyle name="Poznámka 4 3 5 2 2 3 2 2" xfId="17059"/>
    <cellStyle name="Poznámka 4 3 5 2 2 3 2 3" xfId="17060"/>
    <cellStyle name="Poznámka 4 3 5 2 2 3 2 4" xfId="17061"/>
    <cellStyle name="Poznámka 4 3 5 2 2 3 3" xfId="17062"/>
    <cellStyle name="Poznámka 4 3 5 2 2 3 3 2" xfId="17063"/>
    <cellStyle name="Poznámka 4 3 5 2 2 3 3 3" xfId="17064"/>
    <cellStyle name="Poznámka 4 3 5 2 2 3 3 4" xfId="17065"/>
    <cellStyle name="Poznámka 4 3 5 2 2 3 4" xfId="17066"/>
    <cellStyle name="Poznámka 4 3 5 2 2 3 5" xfId="17067"/>
    <cellStyle name="Poznámka 4 3 5 2 2 3 6" xfId="17068"/>
    <cellStyle name="Poznámka 4 3 5 2 2 4" xfId="17069"/>
    <cellStyle name="Poznámka 4 3 5 2 2 4 2" xfId="17070"/>
    <cellStyle name="Poznámka 4 3 5 2 2 4 3" xfId="17071"/>
    <cellStyle name="Poznámka 4 3 5 2 2 4 4" xfId="17072"/>
    <cellStyle name="Poznámka 4 3 5 2 2 5" xfId="17073"/>
    <cellStyle name="Poznámka 4 3 5 2 2 5 2" xfId="17074"/>
    <cellStyle name="Poznámka 4 3 5 2 2 5 3" xfId="17075"/>
    <cellStyle name="Poznámka 4 3 5 2 2 5 4" xfId="17076"/>
    <cellStyle name="Poznámka 4 3 5 2 2 6" xfId="17077"/>
    <cellStyle name="Poznámka 4 3 5 2 2 7" xfId="17078"/>
    <cellStyle name="Poznámka 4 3 5 2 2 8" xfId="17079"/>
    <cellStyle name="Poznámka 4 3 5 2 3" xfId="17080"/>
    <cellStyle name="Poznámka 4 3 5 2 3 2" xfId="17081"/>
    <cellStyle name="Poznámka 4 3 5 2 3 2 2" xfId="17082"/>
    <cellStyle name="Poznámka 4 3 5 2 3 2 3" xfId="17083"/>
    <cellStyle name="Poznámka 4 3 5 2 3 2 4" xfId="17084"/>
    <cellStyle name="Poznámka 4 3 5 2 3 3" xfId="17085"/>
    <cellStyle name="Poznámka 4 3 5 2 3 3 2" xfId="17086"/>
    <cellStyle name="Poznámka 4 3 5 2 3 3 3" xfId="17087"/>
    <cellStyle name="Poznámka 4 3 5 2 3 3 4" xfId="17088"/>
    <cellStyle name="Poznámka 4 3 5 2 3 4" xfId="17089"/>
    <cellStyle name="Poznámka 4 3 5 2 3 5" xfId="17090"/>
    <cellStyle name="Poznámka 4 3 5 2 3 6" xfId="17091"/>
    <cellStyle name="Poznámka 4 3 5 2 4" xfId="17092"/>
    <cellStyle name="Poznámka 4 3 5 2 4 2" xfId="17093"/>
    <cellStyle name="Poznámka 4 3 5 2 4 2 2" xfId="17094"/>
    <cellStyle name="Poznámka 4 3 5 2 4 2 3" xfId="17095"/>
    <cellStyle name="Poznámka 4 3 5 2 4 2 4" xfId="17096"/>
    <cellStyle name="Poznámka 4 3 5 2 4 3" xfId="17097"/>
    <cellStyle name="Poznámka 4 3 5 2 4 3 2" xfId="17098"/>
    <cellStyle name="Poznámka 4 3 5 2 4 3 3" xfId="17099"/>
    <cellStyle name="Poznámka 4 3 5 2 4 3 4" xfId="17100"/>
    <cellStyle name="Poznámka 4 3 5 2 4 4" xfId="17101"/>
    <cellStyle name="Poznámka 4 3 5 2 4 5" xfId="17102"/>
    <cellStyle name="Poznámka 4 3 5 2 4 6" xfId="17103"/>
    <cellStyle name="Poznámka 4 3 5 2 5" xfId="17104"/>
    <cellStyle name="Poznámka 4 3 5 2 5 2" xfId="17105"/>
    <cellStyle name="Poznámka 4 3 5 2 5 3" xfId="17106"/>
    <cellStyle name="Poznámka 4 3 5 2 5 4" xfId="17107"/>
    <cellStyle name="Poznámka 4 3 5 2 6" xfId="17108"/>
    <cellStyle name="Poznámka 4 3 5 2 6 2" xfId="17109"/>
    <cellStyle name="Poznámka 4 3 5 2 6 3" xfId="17110"/>
    <cellStyle name="Poznámka 4 3 5 2 6 4" xfId="17111"/>
    <cellStyle name="Poznámka 4 3 5 2 7" xfId="17112"/>
    <cellStyle name="Poznámka 4 3 5 2 8" xfId="17113"/>
    <cellStyle name="Poznámka 4 3 5 2 9" xfId="17114"/>
    <cellStyle name="Poznámka 4 3 5 3" xfId="17115"/>
    <cellStyle name="Poznámka 4 3 5 3 2" xfId="17116"/>
    <cellStyle name="Poznámka 4 3 5 3 2 2" xfId="17117"/>
    <cellStyle name="Poznámka 4 3 5 3 2 2 2" xfId="17118"/>
    <cellStyle name="Poznámka 4 3 5 3 2 2 3" xfId="17119"/>
    <cellStyle name="Poznámka 4 3 5 3 2 2 4" xfId="17120"/>
    <cellStyle name="Poznámka 4 3 5 3 2 3" xfId="17121"/>
    <cellStyle name="Poznámka 4 3 5 3 2 3 2" xfId="17122"/>
    <cellStyle name="Poznámka 4 3 5 3 2 3 3" xfId="17123"/>
    <cellStyle name="Poznámka 4 3 5 3 2 3 4" xfId="17124"/>
    <cellStyle name="Poznámka 4 3 5 3 2 4" xfId="17125"/>
    <cellStyle name="Poznámka 4 3 5 3 2 5" xfId="17126"/>
    <cellStyle name="Poznámka 4 3 5 3 2 6" xfId="17127"/>
    <cellStyle name="Poznámka 4 3 5 3 3" xfId="17128"/>
    <cellStyle name="Poznámka 4 3 5 3 3 2" xfId="17129"/>
    <cellStyle name="Poznámka 4 3 5 3 3 2 2" xfId="17130"/>
    <cellStyle name="Poznámka 4 3 5 3 3 2 3" xfId="17131"/>
    <cellStyle name="Poznámka 4 3 5 3 3 2 4" xfId="17132"/>
    <cellStyle name="Poznámka 4 3 5 3 3 3" xfId="17133"/>
    <cellStyle name="Poznámka 4 3 5 3 3 3 2" xfId="17134"/>
    <cellStyle name="Poznámka 4 3 5 3 3 3 3" xfId="17135"/>
    <cellStyle name="Poznámka 4 3 5 3 3 3 4" xfId="17136"/>
    <cellStyle name="Poznámka 4 3 5 3 3 4" xfId="17137"/>
    <cellStyle name="Poznámka 4 3 5 3 3 5" xfId="17138"/>
    <cellStyle name="Poznámka 4 3 5 3 3 6" xfId="17139"/>
    <cellStyle name="Poznámka 4 3 5 3 4" xfId="17140"/>
    <cellStyle name="Poznámka 4 3 5 3 4 2" xfId="17141"/>
    <cellStyle name="Poznámka 4 3 5 3 4 3" xfId="17142"/>
    <cellStyle name="Poznámka 4 3 5 3 4 4" xfId="17143"/>
    <cellStyle name="Poznámka 4 3 5 3 5" xfId="17144"/>
    <cellStyle name="Poznámka 4 3 5 3 5 2" xfId="17145"/>
    <cellStyle name="Poznámka 4 3 5 3 5 3" xfId="17146"/>
    <cellStyle name="Poznámka 4 3 5 3 5 4" xfId="17147"/>
    <cellStyle name="Poznámka 4 3 5 3 6" xfId="17148"/>
    <cellStyle name="Poznámka 4 3 5 3 7" xfId="17149"/>
    <cellStyle name="Poznámka 4 3 5 3 8" xfId="17150"/>
    <cellStyle name="Poznámka 4 3 5 4" xfId="17151"/>
    <cellStyle name="Poznámka 4 3 5 4 2" xfId="17152"/>
    <cellStyle name="Poznámka 4 3 5 4 2 2" xfId="17153"/>
    <cellStyle name="Poznámka 4 3 5 4 2 3" xfId="17154"/>
    <cellStyle name="Poznámka 4 3 5 4 2 4" xfId="17155"/>
    <cellStyle name="Poznámka 4 3 5 4 3" xfId="17156"/>
    <cellStyle name="Poznámka 4 3 5 4 3 2" xfId="17157"/>
    <cellStyle name="Poznámka 4 3 5 4 3 3" xfId="17158"/>
    <cellStyle name="Poznámka 4 3 5 4 3 4" xfId="17159"/>
    <cellStyle name="Poznámka 4 3 5 4 4" xfId="17160"/>
    <cellStyle name="Poznámka 4 3 5 4 5" xfId="17161"/>
    <cellStyle name="Poznámka 4 3 5 4 6" xfId="17162"/>
    <cellStyle name="Poznámka 4 3 5 5" xfId="17163"/>
    <cellStyle name="Poznámka 4 3 5 5 2" xfId="17164"/>
    <cellStyle name="Poznámka 4 3 5 5 2 2" xfId="17165"/>
    <cellStyle name="Poznámka 4 3 5 5 2 3" xfId="17166"/>
    <cellStyle name="Poznámka 4 3 5 5 2 4" xfId="17167"/>
    <cellStyle name="Poznámka 4 3 5 5 3" xfId="17168"/>
    <cellStyle name="Poznámka 4 3 5 5 3 2" xfId="17169"/>
    <cellStyle name="Poznámka 4 3 5 5 3 3" xfId="17170"/>
    <cellStyle name="Poznámka 4 3 5 5 3 4" xfId="17171"/>
    <cellStyle name="Poznámka 4 3 5 5 4" xfId="17172"/>
    <cellStyle name="Poznámka 4 3 5 5 5" xfId="17173"/>
    <cellStyle name="Poznámka 4 3 5 5 6" xfId="17174"/>
    <cellStyle name="Poznámka 4 3 5 6" xfId="17175"/>
    <cellStyle name="Poznámka 4 3 5 6 2" xfId="17176"/>
    <cellStyle name="Poznámka 4 3 5 6 3" xfId="17177"/>
    <cellStyle name="Poznámka 4 3 5 6 4" xfId="17178"/>
    <cellStyle name="Poznámka 4 3 5 7" xfId="17179"/>
    <cellStyle name="Poznámka 4 3 5 7 2" xfId="17180"/>
    <cellStyle name="Poznámka 4 3 5 7 3" xfId="17181"/>
    <cellStyle name="Poznámka 4 3 5 7 4" xfId="17182"/>
    <cellStyle name="Poznámka 4 3 5 8" xfId="17183"/>
    <cellStyle name="Poznámka 4 3 5 9" xfId="17184"/>
    <cellStyle name="Poznámka 4 3 6" xfId="17185"/>
    <cellStyle name="Poznámka 4 3 6 10" xfId="17186"/>
    <cellStyle name="Poznámka 4 3 6 2" xfId="17187"/>
    <cellStyle name="Poznámka 4 3 6 2 2" xfId="17188"/>
    <cellStyle name="Poznámka 4 3 6 2 2 2" xfId="17189"/>
    <cellStyle name="Poznámka 4 3 6 2 2 2 2" xfId="17190"/>
    <cellStyle name="Poznámka 4 3 6 2 2 2 2 2" xfId="17191"/>
    <cellStyle name="Poznámka 4 3 6 2 2 2 2 3" xfId="17192"/>
    <cellStyle name="Poznámka 4 3 6 2 2 2 2 4" xfId="17193"/>
    <cellStyle name="Poznámka 4 3 6 2 2 2 3" xfId="17194"/>
    <cellStyle name="Poznámka 4 3 6 2 2 2 3 2" xfId="17195"/>
    <cellStyle name="Poznámka 4 3 6 2 2 2 3 3" xfId="17196"/>
    <cellStyle name="Poznámka 4 3 6 2 2 2 3 4" xfId="17197"/>
    <cellStyle name="Poznámka 4 3 6 2 2 2 4" xfId="17198"/>
    <cellStyle name="Poznámka 4 3 6 2 2 2 5" xfId="17199"/>
    <cellStyle name="Poznámka 4 3 6 2 2 2 6" xfId="17200"/>
    <cellStyle name="Poznámka 4 3 6 2 2 3" xfId="17201"/>
    <cellStyle name="Poznámka 4 3 6 2 2 3 2" xfId="17202"/>
    <cellStyle name="Poznámka 4 3 6 2 2 3 2 2" xfId="17203"/>
    <cellStyle name="Poznámka 4 3 6 2 2 3 2 3" xfId="17204"/>
    <cellStyle name="Poznámka 4 3 6 2 2 3 2 4" xfId="17205"/>
    <cellStyle name="Poznámka 4 3 6 2 2 3 3" xfId="17206"/>
    <cellStyle name="Poznámka 4 3 6 2 2 3 3 2" xfId="17207"/>
    <cellStyle name="Poznámka 4 3 6 2 2 3 3 3" xfId="17208"/>
    <cellStyle name="Poznámka 4 3 6 2 2 3 3 4" xfId="17209"/>
    <cellStyle name="Poznámka 4 3 6 2 2 3 4" xfId="17210"/>
    <cellStyle name="Poznámka 4 3 6 2 2 3 5" xfId="17211"/>
    <cellStyle name="Poznámka 4 3 6 2 2 3 6" xfId="17212"/>
    <cellStyle name="Poznámka 4 3 6 2 2 4" xfId="17213"/>
    <cellStyle name="Poznámka 4 3 6 2 2 4 2" xfId="17214"/>
    <cellStyle name="Poznámka 4 3 6 2 2 4 3" xfId="17215"/>
    <cellStyle name="Poznámka 4 3 6 2 2 4 4" xfId="17216"/>
    <cellStyle name="Poznámka 4 3 6 2 2 5" xfId="17217"/>
    <cellStyle name="Poznámka 4 3 6 2 2 5 2" xfId="17218"/>
    <cellStyle name="Poznámka 4 3 6 2 2 5 3" xfId="17219"/>
    <cellStyle name="Poznámka 4 3 6 2 2 5 4" xfId="17220"/>
    <cellStyle name="Poznámka 4 3 6 2 2 6" xfId="17221"/>
    <cellStyle name="Poznámka 4 3 6 2 2 7" xfId="17222"/>
    <cellStyle name="Poznámka 4 3 6 2 2 8" xfId="17223"/>
    <cellStyle name="Poznámka 4 3 6 2 3" xfId="17224"/>
    <cellStyle name="Poznámka 4 3 6 2 3 2" xfId="17225"/>
    <cellStyle name="Poznámka 4 3 6 2 3 2 2" xfId="17226"/>
    <cellStyle name="Poznámka 4 3 6 2 3 2 3" xfId="17227"/>
    <cellStyle name="Poznámka 4 3 6 2 3 2 4" xfId="17228"/>
    <cellStyle name="Poznámka 4 3 6 2 3 3" xfId="17229"/>
    <cellStyle name="Poznámka 4 3 6 2 3 3 2" xfId="17230"/>
    <cellStyle name="Poznámka 4 3 6 2 3 3 3" xfId="17231"/>
    <cellStyle name="Poznámka 4 3 6 2 3 3 4" xfId="17232"/>
    <cellStyle name="Poznámka 4 3 6 2 3 4" xfId="17233"/>
    <cellStyle name="Poznámka 4 3 6 2 3 5" xfId="17234"/>
    <cellStyle name="Poznámka 4 3 6 2 3 6" xfId="17235"/>
    <cellStyle name="Poznámka 4 3 6 2 4" xfId="17236"/>
    <cellStyle name="Poznámka 4 3 6 2 4 2" xfId="17237"/>
    <cellStyle name="Poznámka 4 3 6 2 4 2 2" xfId="17238"/>
    <cellStyle name="Poznámka 4 3 6 2 4 2 3" xfId="17239"/>
    <cellStyle name="Poznámka 4 3 6 2 4 2 4" xfId="17240"/>
    <cellStyle name="Poznámka 4 3 6 2 4 3" xfId="17241"/>
    <cellStyle name="Poznámka 4 3 6 2 4 3 2" xfId="17242"/>
    <cellStyle name="Poznámka 4 3 6 2 4 3 3" xfId="17243"/>
    <cellStyle name="Poznámka 4 3 6 2 4 3 4" xfId="17244"/>
    <cellStyle name="Poznámka 4 3 6 2 4 4" xfId="17245"/>
    <cellStyle name="Poznámka 4 3 6 2 4 5" xfId="17246"/>
    <cellStyle name="Poznámka 4 3 6 2 4 6" xfId="17247"/>
    <cellStyle name="Poznámka 4 3 6 2 5" xfId="17248"/>
    <cellStyle name="Poznámka 4 3 6 2 5 2" xfId="17249"/>
    <cellStyle name="Poznámka 4 3 6 2 5 3" xfId="17250"/>
    <cellStyle name="Poznámka 4 3 6 2 5 4" xfId="17251"/>
    <cellStyle name="Poznámka 4 3 6 2 6" xfId="17252"/>
    <cellStyle name="Poznámka 4 3 6 2 6 2" xfId="17253"/>
    <cellStyle name="Poznámka 4 3 6 2 6 3" xfId="17254"/>
    <cellStyle name="Poznámka 4 3 6 2 6 4" xfId="17255"/>
    <cellStyle name="Poznámka 4 3 6 2 7" xfId="17256"/>
    <cellStyle name="Poznámka 4 3 6 2 8" xfId="17257"/>
    <cellStyle name="Poznámka 4 3 6 2 9" xfId="17258"/>
    <cellStyle name="Poznámka 4 3 6 3" xfId="17259"/>
    <cellStyle name="Poznámka 4 3 6 3 2" xfId="17260"/>
    <cellStyle name="Poznámka 4 3 6 3 2 2" xfId="17261"/>
    <cellStyle name="Poznámka 4 3 6 3 2 2 2" xfId="17262"/>
    <cellStyle name="Poznámka 4 3 6 3 2 2 3" xfId="17263"/>
    <cellStyle name="Poznámka 4 3 6 3 2 2 4" xfId="17264"/>
    <cellStyle name="Poznámka 4 3 6 3 2 3" xfId="17265"/>
    <cellStyle name="Poznámka 4 3 6 3 2 3 2" xfId="17266"/>
    <cellStyle name="Poznámka 4 3 6 3 2 3 3" xfId="17267"/>
    <cellStyle name="Poznámka 4 3 6 3 2 3 4" xfId="17268"/>
    <cellStyle name="Poznámka 4 3 6 3 2 4" xfId="17269"/>
    <cellStyle name="Poznámka 4 3 6 3 2 5" xfId="17270"/>
    <cellStyle name="Poznámka 4 3 6 3 2 6" xfId="17271"/>
    <cellStyle name="Poznámka 4 3 6 3 3" xfId="17272"/>
    <cellStyle name="Poznámka 4 3 6 3 3 2" xfId="17273"/>
    <cellStyle name="Poznámka 4 3 6 3 3 2 2" xfId="17274"/>
    <cellStyle name="Poznámka 4 3 6 3 3 2 3" xfId="17275"/>
    <cellStyle name="Poznámka 4 3 6 3 3 2 4" xfId="17276"/>
    <cellStyle name="Poznámka 4 3 6 3 3 3" xfId="17277"/>
    <cellStyle name="Poznámka 4 3 6 3 3 3 2" xfId="17278"/>
    <cellStyle name="Poznámka 4 3 6 3 3 3 3" xfId="17279"/>
    <cellStyle name="Poznámka 4 3 6 3 3 3 4" xfId="17280"/>
    <cellStyle name="Poznámka 4 3 6 3 3 4" xfId="17281"/>
    <cellStyle name="Poznámka 4 3 6 3 3 5" xfId="17282"/>
    <cellStyle name="Poznámka 4 3 6 3 3 6" xfId="17283"/>
    <cellStyle name="Poznámka 4 3 6 3 4" xfId="17284"/>
    <cellStyle name="Poznámka 4 3 6 3 4 2" xfId="17285"/>
    <cellStyle name="Poznámka 4 3 6 3 4 3" xfId="17286"/>
    <cellStyle name="Poznámka 4 3 6 3 4 4" xfId="17287"/>
    <cellStyle name="Poznámka 4 3 6 3 5" xfId="17288"/>
    <cellStyle name="Poznámka 4 3 6 3 5 2" xfId="17289"/>
    <cellStyle name="Poznámka 4 3 6 3 5 3" xfId="17290"/>
    <cellStyle name="Poznámka 4 3 6 3 5 4" xfId="17291"/>
    <cellStyle name="Poznámka 4 3 6 3 6" xfId="17292"/>
    <cellStyle name="Poznámka 4 3 6 3 7" xfId="17293"/>
    <cellStyle name="Poznámka 4 3 6 3 8" xfId="17294"/>
    <cellStyle name="Poznámka 4 3 6 4" xfId="17295"/>
    <cellStyle name="Poznámka 4 3 6 4 2" xfId="17296"/>
    <cellStyle name="Poznámka 4 3 6 4 2 2" xfId="17297"/>
    <cellStyle name="Poznámka 4 3 6 4 2 3" xfId="17298"/>
    <cellStyle name="Poznámka 4 3 6 4 2 4" xfId="17299"/>
    <cellStyle name="Poznámka 4 3 6 4 3" xfId="17300"/>
    <cellStyle name="Poznámka 4 3 6 4 3 2" xfId="17301"/>
    <cellStyle name="Poznámka 4 3 6 4 3 3" xfId="17302"/>
    <cellStyle name="Poznámka 4 3 6 4 3 4" xfId="17303"/>
    <cellStyle name="Poznámka 4 3 6 4 4" xfId="17304"/>
    <cellStyle name="Poznámka 4 3 6 4 5" xfId="17305"/>
    <cellStyle name="Poznámka 4 3 6 4 6" xfId="17306"/>
    <cellStyle name="Poznámka 4 3 6 5" xfId="17307"/>
    <cellStyle name="Poznámka 4 3 6 5 2" xfId="17308"/>
    <cellStyle name="Poznámka 4 3 6 5 2 2" xfId="17309"/>
    <cellStyle name="Poznámka 4 3 6 5 2 3" xfId="17310"/>
    <cellStyle name="Poznámka 4 3 6 5 2 4" xfId="17311"/>
    <cellStyle name="Poznámka 4 3 6 5 3" xfId="17312"/>
    <cellStyle name="Poznámka 4 3 6 5 3 2" xfId="17313"/>
    <cellStyle name="Poznámka 4 3 6 5 3 3" xfId="17314"/>
    <cellStyle name="Poznámka 4 3 6 5 3 4" xfId="17315"/>
    <cellStyle name="Poznámka 4 3 6 5 4" xfId="17316"/>
    <cellStyle name="Poznámka 4 3 6 5 5" xfId="17317"/>
    <cellStyle name="Poznámka 4 3 6 5 6" xfId="17318"/>
    <cellStyle name="Poznámka 4 3 6 6" xfId="17319"/>
    <cellStyle name="Poznámka 4 3 6 6 2" xfId="17320"/>
    <cellStyle name="Poznámka 4 3 6 6 3" xfId="17321"/>
    <cellStyle name="Poznámka 4 3 6 6 4" xfId="17322"/>
    <cellStyle name="Poznámka 4 3 6 7" xfId="17323"/>
    <cellStyle name="Poznámka 4 3 6 7 2" xfId="17324"/>
    <cellStyle name="Poznámka 4 3 6 7 3" xfId="17325"/>
    <cellStyle name="Poznámka 4 3 6 7 4" xfId="17326"/>
    <cellStyle name="Poznámka 4 3 6 8" xfId="17327"/>
    <cellStyle name="Poznámka 4 3 6 9" xfId="17328"/>
    <cellStyle name="Poznámka 4 3 7" xfId="17329"/>
    <cellStyle name="Poznámka 4 3 7 2" xfId="17330"/>
    <cellStyle name="Poznámka 4 3 7 2 2" xfId="17331"/>
    <cellStyle name="Poznámka 4 3 7 2 2 2" xfId="17332"/>
    <cellStyle name="Poznámka 4 3 7 2 2 2 2" xfId="17333"/>
    <cellStyle name="Poznámka 4 3 7 2 2 2 3" xfId="17334"/>
    <cellStyle name="Poznámka 4 3 7 2 2 2 4" xfId="17335"/>
    <cellStyle name="Poznámka 4 3 7 2 2 3" xfId="17336"/>
    <cellStyle name="Poznámka 4 3 7 2 2 3 2" xfId="17337"/>
    <cellStyle name="Poznámka 4 3 7 2 2 3 3" xfId="17338"/>
    <cellStyle name="Poznámka 4 3 7 2 2 3 4" xfId="17339"/>
    <cellStyle name="Poznámka 4 3 7 2 2 4" xfId="17340"/>
    <cellStyle name="Poznámka 4 3 7 2 2 5" xfId="17341"/>
    <cellStyle name="Poznámka 4 3 7 2 2 6" xfId="17342"/>
    <cellStyle name="Poznámka 4 3 7 2 3" xfId="17343"/>
    <cellStyle name="Poznámka 4 3 7 2 3 2" xfId="17344"/>
    <cellStyle name="Poznámka 4 3 7 2 3 2 2" xfId="17345"/>
    <cellStyle name="Poznámka 4 3 7 2 3 2 3" xfId="17346"/>
    <cellStyle name="Poznámka 4 3 7 2 3 2 4" xfId="17347"/>
    <cellStyle name="Poznámka 4 3 7 2 3 3" xfId="17348"/>
    <cellStyle name="Poznámka 4 3 7 2 3 3 2" xfId="17349"/>
    <cellStyle name="Poznámka 4 3 7 2 3 3 3" xfId="17350"/>
    <cellStyle name="Poznámka 4 3 7 2 3 3 4" xfId="17351"/>
    <cellStyle name="Poznámka 4 3 7 2 3 4" xfId="17352"/>
    <cellStyle name="Poznámka 4 3 7 2 3 5" xfId="17353"/>
    <cellStyle name="Poznámka 4 3 7 2 3 6" xfId="17354"/>
    <cellStyle name="Poznámka 4 3 7 2 4" xfId="17355"/>
    <cellStyle name="Poznámka 4 3 7 2 4 2" xfId="17356"/>
    <cellStyle name="Poznámka 4 3 7 2 4 3" xfId="17357"/>
    <cellStyle name="Poznámka 4 3 7 2 4 4" xfId="17358"/>
    <cellStyle name="Poznámka 4 3 7 2 5" xfId="17359"/>
    <cellStyle name="Poznámka 4 3 7 2 5 2" xfId="17360"/>
    <cellStyle name="Poznámka 4 3 7 2 5 3" xfId="17361"/>
    <cellStyle name="Poznámka 4 3 7 2 5 4" xfId="17362"/>
    <cellStyle name="Poznámka 4 3 7 2 6" xfId="17363"/>
    <cellStyle name="Poznámka 4 3 7 2 7" xfId="17364"/>
    <cellStyle name="Poznámka 4 3 7 2 8" xfId="17365"/>
    <cellStyle name="Poznámka 4 3 7 3" xfId="17366"/>
    <cellStyle name="Poznámka 4 3 7 3 2" xfId="17367"/>
    <cellStyle name="Poznámka 4 3 7 3 2 2" xfId="17368"/>
    <cellStyle name="Poznámka 4 3 7 3 2 3" xfId="17369"/>
    <cellStyle name="Poznámka 4 3 7 3 2 4" xfId="17370"/>
    <cellStyle name="Poznámka 4 3 7 3 3" xfId="17371"/>
    <cellStyle name="Poznámka 4 3 7 3 3 2" xfId="17372"/>
    <cellStyle name="Poznámka 4 3 7 3 3 3" xfId="17373"/>
    <cellStyle name="Poznámka 4 3 7 3 3 4" xfId="17374"/>
    <cellStyle name="Poznámka 4 3 7 3 4" xfId="17375"/>
    <cellStyle name="Poznámka 4 3 7 3 5" xfId="17376"/>
    <cellStyle name="Poznámka 4 3 7 3 6" xfId="17377"/>
    <cellStyle name="Poznámka 4 3 7 4" xfId="17378"/>
    <cellStyle name="Poznámka 4 3 7 4 2" xfId="17379"/>
    <cellStyle name="Poznámka 4 3 7 4 2 2" xfId="17380"/>
    <cellStyle name="Poznámka 4 3 7 4 2 3" xfId="17381"/>
    <cellStyle name="Poznámka 4 3 7 4 2 4" xfId="17382"/>
    <cellStyle name="Poznámka 4 3 7 4 3" xfId="17383"/>
    <cellStyle name="Poznámka 4 3 7 4 3 2" xfId="17384"/>
    <cellStyle name="Poznámka 4 3 7 4 3 3" xfId="17385"/>
    <cellStyle name="Poznámka 4 3 7 4 3 4" xfId="17386"/>
    <cellStyle name="Poznámka 4 3 7 4 4" xfId="17387"/>
    <cellStyle name="Poznámka 4 3 7 4 5" xfId="17388"/>
    <cellStyle name="Poznámka 4 3 7 4 6" xfId="17389"/>
    <cellStyle name="Poznámka 4 3 7 5" xfId="17390"/>
    <cellStyle name="Poznámka 4 3 7 5 2" xfId="17391"/>
    <cellStyle name="Poznámka 4 3 7 5 3" xfId="17392"/>
    <cellStyle name="Poznámka 4 3 7 5 4" xfId="17393"/>
    <cellStyle name="Poznámka 4 3 7 6" xfId="17394"/>
    <cellStyle name="Poznámka 4 3 7 6 2" xfId="17395"/>
    <cellStyle name="Poznámka 4 3 7 6 3" xfId="17396"/>
    <cellStyle name="Poznámka 4 3 7 6 4" xfId="17397"/>
    <cellStyle name="Poznámka 4 3 7 7" xfId="17398"/>
    <cellStyle name="Poznámka 4 3 7 8" xfId="17399"/>
    <cellStyle name="Poznámka 4 3 7 9" xfId="17400"/>
    <cellStyle name="Poznámka 4 3 8" xfId="17401"/>
    <cellStyle name="Poznámka 4 3 8 2" xfId="17402"/>
    <cellStyle name="Poznámka 4 3 8 2 2" xfId="17403"/>
    <cellStyle name="Poznámka 4 3 8 2 2 2" xfId="17404"/>
    <cellStyle name="Poznámka 4 3 8 2 2 2 2" xfId="17405"/>
    <cellStyle name="Poznámka 4 3 8 2 2 2 3" xfId="17406"/>
    <cellStyle name="Poznámka 4 3 8 2 2 2 4" xfId="17407"/>
    <cellStyle name="Poznámka 4 3 8 2 2 3" xfId="17408"/>
    <cellStyle name="Poznámka 4 3 8 2 2 3 2" xfId="17409"/>
    <cellStyle name="Poznámka 4 3 8 2 2 3 3" xfId="17410"/>
    <cellStyle name="Poznámka 4 3 8 2 2 3 4" xfId="17411"/>
    <cellStyle name="Poznámka 4 3 8 2 2 4" xfId="17412"/>
    <cellStyle name="Poznámka 4 3 8 2 2 5" xfId="17413"/>
    <cellStyle name="Poznámka 4 3 8 2 2 6" xfId="17414"/>
    <cellStyle name="Poznámka 4 3 8 2 3" xfId="17415"/>
    <cellStyle name="Poznámka 4 3 8 2 3 2" xfId="17416"/>
    <cellStyle name="Poznámka 4 3 8 2 3 2 2" xfId="17417"/>
    <cellStyle name="Poznámka 4 3 8 2 3 2 3" xfId="17418"/>
    <cellStyle name="Poznámka 4 3 8 2 3 2 4" xfId="17419"/>
    <cellStyle name="Poznámka 4 3 8 2 3 3" xfId="17420"/>
    <cellStyle name="Poznámka 4 3 8 2 3 3 2" xfId="17421"/>
    <cellStyle name="Poznámka 4 3 8 2 3 3 3" xfId="17422"/>
    <cellStyle name="Poznámka 4 3 8 2 3 3 4" xfId="17423"/>
    <cellStyle name="Poznámka 4 3 8 2 3 4" xfId="17424"/>
    <cellStyle name="Poznámka 4 3 8 2 3 5" xfId="17425"/>
    <cellStyle name="Poznámka 4 3 8 2 3 6" xfId="17426"/>
    <cellStyle name="Poznámka 4 3 8 2 4" xfId="17427"/>
    <cellStyle name="Poznámka 4 3 8 2 4 2" xfId="17428"/>
    <cellStyle name="Poznámka 4 3 8 2 4 3" xfId="17429"/>
    <cellStyle name="Poznámka 4 3 8 2 4 4" xfId="17430"/>
    <cellStyle name="Poznámka 4 3 8 2 5" xfId="17431"/>
    <cellStyle name="Poznámka 4 3 8 2 5 2" xfId="17432"/>
    <cellStyle name="Poznámka 4 3 8 2 5 3" xfId="17433"/>
    <cellStyle name="Poznámka 4 3 8 2 5 4" xfId="17434"/>
    <cellStyle name="Poznámka 4 3 8 2 6" xfId="17435"/>
    <cellStyle name="Poznámka 4 3 8 2 7" xfId="17436"/>
    <cellStyle name="Poznámka 4 3 8 2 8" xfId="17437"/>
    <cellStyle name="Poznámka 4 3 8 3" xfId="17438"/>
    <cellStyle name="Poznámka 4 3 8 3 2" xfId="17439"/>
    <cellStyle name="Poznámka 4 3 8 3 2 2" xfId="17440"/>
    <cellStyle name="Poznámka 4 3 8 3 2 3" xfId="17441"/>
    <cellStyle name="Poznámka 4 3 8 3 2 4" xfId="17442"/>
    <cellStyle name="Poznámka 4 3 8 3 3" xfId="17443"/>
    <cellStyle name="Poznámka 4 3 8 3 3 2" xfId="17444"/>
    <cellStyle name="Poznámka 4 3 8 3 3 3" xfId="17445"/>
    <cellStyle name="Poznámka 4 3 8 3 3 4" xfId="17446"/>
    <cellStyle name="Poznámka 4 3 8 3 4" xfId="17447"/>
    <cellStyle name="Poznámka 4 3 8 3 5" xfId="17448"/>
    <cellStyle name="Poznámka 4 3 8 3 6" xfId="17449"/>
    <cellStyle name="Poznámka 4 3 8 4" xfId="17450"/>
    <cellStyle name="Poznámka 4 3 8 4 2" xfId="17451"/>
    <cellStyle name="Poznámka 4 3 8 4 2 2" xfId="17452"/>
    <cellStyle name="Poznámka 4 3 8 4 2 3" xfId="17453"/>
    <cellStyle name="Poznámka 4 3 8 4 2 4" xfId="17454"/>
    <cellStyle name="Poznámka 4 3 8 4 3" xfId="17455"/>
    <cellStyle name="Poznámka 4 3 8 4 3 2" xfId="17456"/>
    <cellStyle name="Poznámka 4 3 8 4 3 3" xfId="17457"/>
    <cellStyle name="Poznámka 4 3 8 4 3 4" xfId="17458"/>
    <cellStyle name="Poznámka 4 3 8 4 4" xfId="17459"/>
    <cellStyle name="Poznámka 4 3 8 4 5" xfId="17460"/>
    <cellStyle name="Poznámka 4 3 8 4 6" xfId="17461"/>
    <cellStyle name="Poznámka 4 3 8 5" xfId="17462"/>
    <cellStyle name="Poznámka 4 3 8 5 2" xfId="17463"/>
    <cellStyle name="Poznámka 4 3 8 5 3" xfId="17464"/>
    <cellStyle name="Poznámka 4 3 8 5 4" xfId="17465"/>
    <cellStyle name="Poznámka 4 3 8 6" xfId="17466"/>
    <cellStyle name="Poznámka 4 3 8 6 2" xfId="17467"/>
    <cellStyle name="Poznámka 4 3 8 6 3" xfId="17468"/>
    <cellStyle name="Poznámka 4 3 8 6 4" xfId="17469"/>
    <cellStyle name="Poznámka 4 3 8 7" xfId="17470"/>
    <cellStyle name="Poznámka 4 3 8 8" xfId="17471"/>
    <cellStyle name="Poznámka 4 3 8 9" xfId="17472"/>
    <cellStyle name="Poznámka 4 3 9" xfId="17473"/>
    <cellStyle name="Poznámka 4 3 9 2" xfId="17474"/>
    <cellStyle name="Poznámka 4 3 9 2 2" xfId="17475"/>
    <cellStyle name="Poznámka 4 3 9 2 2 2" xfId="17476"/>
    <cellStyle name="Poznámka 4 3 9 2 2 3" xfId="17477"/>
    <cellStyle name="Poznámka 4 3 9 2 2 4" xfId="17478"/>
    <cellStyle name="Poznámka 4 3 9 2 3" xfId="17479"/>
    <cellStyle name="Poznámka 4 3 9 2 3 2" xfId="17480"/>
    <cellStyle name="Poznámka 4 3 9 2 3 3" xfId="17481"/>
    <cellStyle name="Poznámka 4 3 9 2 3 4" xfId="17482"/>
    <cellStyle name="Poznámka 4 3 9 2 4" xfId="17483"/>
    <cellStyle name="Poznámka 4 3 9 2 5" xfId="17484"/>
    <cellStyle name="Poznámka 4 3 9 2 6" xfId="17485"/>
    <cellStyle name="Poznámka 4 3 9 3" xfId="17486"/>
    <cellStyle name="Poznámka 4 3 9 3 2" xfId="17487"/>
    <cellStyle name="Poznámka 4 3 9 3 2 2" xfId="17488"/>
    <cellStyle name="Poznámka 4 3 9 3 2 3" xfId="17489"/>
    <cellStyle name="Poznámka 4 3 9 3 2 4" xfId="17490"/>
    <cellStyle name="Poznámka 4 3 9 3 3" xfId="17491"/>
    <cellStyle name="Poznámka 4 3 9 3 3 2" xfId="17492"/>
    <cellStyle name="Poznámka 4 3 9 3 3 3" xfId="17493"/>
    <cellStyle name="Poznámka 4 3 9 3 3 4" xfId="17494"/>
    <cellStyle name="Poznámka 4 3 9 3 4" xfId="17495"/>
    <cellStyle name="Poznámka 4 3 9 3 5" xfId="17496"/>
    <cellStyle name="Poznámka 4 3 9 3 6" xfId="17497"/>
    <cellStyle name="Poznámka 4 3 9 4" xfId="17498"/>
    <cellStyle name="Poznámka 4 3 9 4 2" xfId="17499"/>
    <cellStyle name="Poznámka 4 3 9 4 3" xfId="17500"/>
    <cellStyle name="Poznámka 4 3 9 4 4" xfId="17501"/>
    <cellStyle name="Poznámka 4 3 9 5" xfId="17502"/>
    <cellStyle name="Poznámka 4 3 9 5 2" xfId="17503"/>
    <cellStyle name="Poznámka 4 3 9 5 3" xfId="17504"/>
    <cellStyle name="Poznámka 4 3 9 5 4" xfId="17505"/>
    <cellStyle name="Poznámka 4 3 9 6" xfId="17506"/>
    <cellStyle name="Poznámka 4 3 9 7" xfId="17507"/>
    <cellStyle name="Poznámka 4 3 9 8" xfId="17508"/>
    <cellStyle name="Poznámka 4 4" xfId="17509"/>
    <cellStyle name="Poznámka 4 4 10" xfId="17510"/>
    <cellStyle name="Poznámka 4 4 2" xfId="17511"/>
    <cellStyle name="Poznámka 4 4 2 2" xfId="17512"/>
    <cellStyle name="Poznámka 4 4 2 2 2" xfId="17513"/>
    <cellStyle name="Poznámka 4 4 2 2 2 2" xfId="17514"/>
    <cellStyle name="Poznámka 4 4 2 2 2 2 2" xfId="17515"/>
    <cellStyle name="Poznámka 4 4 2 2 2 2 3" xfId="17516"/>
    <cellStyle name="Poznámka 4 4 2 2 2 2 4" xfId="17517"/>
    <cellStyle name="Poznámka 4 4 2 2 2 3" xfId="17518"/>
    <cellStyle name="Poznámka 4 4 2 2 2 3 2" xfId="17519"/>
    <cellStyle name="Poznámka 4 4 2 2 2 3 3" xfId="17520"/>
    <cellStyle name="Poznámka 4 4 2 2 2 3 4" xfId="17521"/>
    <cellStyle name="Poznámka 4 4 2 2 2 4" xfId="17522"/>
    <cellStyle name="Poznámka 4 4 2 2 2 5" xfId="17523"/>
    <cellStyle name="Poznámka 4 4 2 2 2 6" xfId="17524"/>
    <cellStyle name="Poznámka 4 4 2 2 3" xfId="17525"/>
    <cellStyle name="Poznámka 4 4 2 2 3 2" xfId="17526"/>
    <cellStyle name="Poznámka 4 4 2 2 3 2 2" xfId="17527"/>
    <cellStyle name="Poznámka 4 4 2 2 3 2 3" xfId="17528"/>
    <cellStyle name="Poznámka 4 4 2 2 3 2 4" xfId="17529"/>
    <cellStyle name="Poznámka 4 4 2 2 3 3" xfId="17530"/>
    <cellStyle name="Poznámka 4 4 2 2 3 3 2" xfId="17531"/>
    <cellStyle name="Poznámka 4 4 2 2 3 3 3" xfId="17532"/>
    <cellStyle name="Poznámka 4 4 2 2 3 3 4" xfId="17533"/>
    <cellStyle name="Poznámka 4 4 2 2 3 4" xfId="17534"/>
    <cellStyle name="Poznámka 4 4 2 2 3 5" xfId="17535"/>
    <cellStyle name="Poznámka 4 4 2 2 3 6" xfId="17536"/>
    <cellStyle name="Poznámka 4 4 2 2 4" xfId="17537"/>
    <cellStyle name="Poznámka 4 4 2 2 4 2" xfId="17538"/>
    <cellStyle name="Poznámka 4 4 2 2 4 3" xfId="17539"/>
    <cellStyle name="Poznámka 4 4 2 2 4 4" xfId="17540"/>
    <cellStyle name="Poznámka 4 4 2 2 5" xfId="17541"/>
    <cellStyle name="Poznámka 4 4 2 2 5 2" xfId="17542"/>
    <cellStyle name="Poznámka 4 4 2 2 5 3" xfId="17543"/>
    <cellStyle name="Poznámka 4 4 2 2 5 4" xfId="17544"/>
    <cellStyle name="Poznámka 4 4 2 2 6" xfId="17545"/>
    <cellStyle name="Poznámka 4 4 2 2 7" xfId="17546"/>
    <cellStyle name="Poznámka 4 4 2 2 8" xfId="17547"/>
    <cellStyle name="Poznámka 4 4 2 3" xfId="17548"/>
    <cellStyle name="Poznámka 4 4 2 3 2" xfId="17549"/>
    <cellStyle name="Poznámka 4 4 2 3 2 2" xfId="17550"/>
    <cellStyle name="Poznámka 4 4 2 3 2 3" xfId="17551"/>
    <cellStyle name="Poznámka 4 4 2 3 2 4" xfId="17552"/>
    <cellStyle name="Poznámka 4 4 2 3 3" xfId="17553"/>
    <cellStyle name="Poznámka 4 4 2 3 3 2" xfId="17554"/>
    <cellStyle name="Poznámka 4 4 2 3 3 3" xfId="17555"/>
    <cellStyle name="Poznámka 4 4 2 3 3 4" xfId="17556"/>
    <cellStyle name="Poznámka 4 4 2 3 4" xfId="17557"/>
    <cellStyle name="Poznámka 4 4 2 3 5" xfId="17558"/>
    <cellStyle name="Poznámka 4 4 2 3 6" xfId="17559"/>
    <cellStyle name="Poznámka 4 4 2 4" xfId="17560"/>
    <cellStyle name="Poznámka 4 4 2 4 2" xfId="17561"/>
    <cellStyle name="Poznámka 4 4 2 4 2 2" xfId="17562"/>
    <cellStyle name="Poznámka 4 4 2 4 2 3" xfId="17563"/>
    <cellStyle name="Poznámka 4 4 2 4 2 4" xfId="17564"/>
    <cellStyle name="Poznámka 4 4 2 4 3" xfId="17565"/>
    <cellStyle name="Poznámka 4 4 2 4 3 2" xfId="17566"/>
    <cellStyle name="Poznámka 4 4 2 4 3 3" xfId="17567"/>
    <cellStyle name="Poznámka 4 4 2 4 3 4" xfId="17568"/>
    <cellStyle name="Poznámka 4 4 2 4 4" xfId="17569"/>
    <cellStyle name="Poznámka 4 4 2 4 5" xfId="17570"/>
    <cellStyle name="Poznámka 4 4 2 4 6" xfId="17571"/>
    <cellStyle name="Poznámka 4 4 2 5" xfId="17572"/>
    <cellStyle name="Poznámka 4 4 2 5 2" xfId="17573"/>
    <cellStyle name="Poznámka 4 4 2 5 3" xfId="17574"/>
    <cellStyle name="Poznámka 4 4 2 5 4" xfId="17575"/>
    <cellStyle name="Poznámka 4 4 2 6" xfId="17576"/>
    <cellStyle name="Poznámka 4 4 2 6 2" xfId="17577"/>
    <cellStyle name="Poznámka 4 4 2 6 3" xfId="17578"/>
    <cellStyle name="Poznámka 4 4 2 6 4" xfId="17579"/>
    <cellStyle name="Poznámka 4 4 2 7" xfId="17580"/>
    <cellStyle name="Poznámka 4 4 2 8" xfId="17581"/>
    <cellStyle name="Poznámka 4 4 2 9" xfId="17582"/>
    <cellStyle name="Poznámka 4 4 3" xfId="17583"/>
    <cellStyle name="Poznámka 4 4 3 2" xfId="17584"/>
    <cellStyle name="Poznámka 4 4 3 2 2" xfId="17585"/>
    <cellStyle name="Poznámka 4 4 3 2 2 2" xfId="17586"/>
    <cellStyle name="Poznámka 4 4 3 2 2 3" xfId="17587"/>
    <cellStyle name="Poznámka 4 4 3 2 2 4" xfId="17588"/>
    <cellStyle name="Poznámka 4 4 3 2 3" xfId="17589"/>
    <cellStyle name="Poznámka 4 4 3 2 3 2" xfId="17590"/>
    <cellStyle name="Poznámka 4 4 3 2 3 3" xfId="17591"/>
    <cellStyle name="Poznámka 4 4 3 2 3 4" xfId="17592"/>
    <cellStyle name="Poznámka 4 4 3 2 4" xfId="17593"/>
    <cellStyle name="Poznámka 4 4 3 2 5" xfId="17594"/>
    <cellStyle name="Poznámka 4 4 3 2 6" xfId="17595"/>
    <cellStyle name="Poznámka 4 4 3 3" xfId="17596"/>
    <cellStyle name="Poznámka 4 4 3 3 2" xfId="17597"/>
    <cellStyle name="Poznámka 4 4 3 3 2 2" xfId="17598"/>
    <cellStyle name="Poznámka 4 4 3 3 2 3" xfId="17599"/>
    <cellStyle name="Poznámka 4 4 3 3 2 4" xfId="17600"/>
    <cellStyle name="Poznámka 4 4 3 3 3" xfId="17601"/>
    <cellStyle name="Poznámka 4 4 3 3 3 2" xfId="17602"/>
    <cellStyle name="Poznámka 4 4 3 3 3 3" xfId="17603"/>
    <cellStyle name="Poznámka 4 4 3 3 3 4" xfId="17604"/>
    <cellStyle name="Poznámka 4 4 3 3 4" xfId="17605"/>
    <cellStyle name="Poznámka 4 4 3 3 5" xfId="17606"/>
    <cellStyle name="Poznámka 4 4 3 3 6" xfId="17607"/>
    <cellStyle name="Poznámka 4 4 3 4" xfId="17608"/>
    <cellStyle name="Poznámka 4 4 3 4 2" xfId="17609"/>
    <cellStyle name="Poznámka 4 4 3 4 3" xfId="17610"/>
    <cellStyle name="Poznámka 4 4 3 4 4" xfId="17611"/>
    <cellStyle name="Poznámka 4 4 3 5" xfId="17612"/>
    <cellStyle name="Poznámka 4 4 3 5 2" xfId="17613"/>
    <cellStyle name="Poznámka 4 4 3 5 3" xfId="17614"/>
    <cellStyle name="Poznámka 4 4 3 5 4" xfId="17615"/>
    <cellStyle name="Poznámka 4 4 3 6" xfId="17616"/>
    <cellStyle name="Poznámka 4 4 3 7" xfId="17617"/>
    <cellStyle name="Poznámka 4 4 3 8" xfId="17618"/>
    <cellStyle name="Poznámka 4 4 4" xfId="17619"/>
    <cellStyle name="Poznámka 4 4 4 2" xfId="17620"/>
    <cellStyle name="Poznámka 4 4 4 2 2" xfId="17621"/>
    <cellStyle name="Poznámka 4 4 4 2 3" xfId="17622"/>
    <cellStyle name="Poznámka 4 4 4 2 4" xfId="17623"/>
    <cellStyle name="Poznámka 4 4 4 3" xfId="17624"/>
    <cellStyle name="Poznámka 4 4 4 3 2" xfId="17625"/>
    <cellStyle name="Poznámka 4 4 4 3 3" xfId="17626"/>
    <cellStyle name="Poznámka 4 4 4 3 4" xfId="17627"/>
    <cellStyle name="Poznámka 4 4 4 4" xfId="17628"/>
    <cellStyle name="Poznámka 4 4 4 5" xfId="17629"/>
    <cellStyle name="Poznámka 4 4 4 6" xfId="17630"/>
    <cellStyle name="Poznámka 4 4 5" xfId="17631"/>
    <cellStyle name="Poznámka 4 4 5 2" xfId="17632"/>
    <cellStyle name="Poznámka 4 4 5 2 2" xfId="17633"/>
    <cellStyle name="Poznámka 4 4 5 2 3" xfId="17634"/>
    <cellStyle name="Poznámka 4 4 5 2 4" xfId="17635"/>
    <cellStyle name="Poznámka 4 4 5 3" xfId="17636"/>
    <cellStyle name="Poznámka 4 4 5 3 2" xfId="17637"/>
    <cellStyle name="Poznámka 4 4 5 3 3" xfId="17638"/>
    <cellStyle name="Poznámka 4 4 5 3 4" xfId="17639"/>
    <cellStyle name="Poznámka 4 4 5 4" xfId="17640"/>
    <cellStyle name="Poznámka 4 4 5 5" xfId="17641"/>
    <cellStyle name="Poznámka 4 4 5 6" xfId="17642"/>
    <cellStyle name="Poznámka 4 4 6" xfId="17643"/>
    <cellStyle name="Poznámka 4 4 6 2" xfId="17644"/>
    <cellStyle name="Poznámka 4 4 6 3" xfId="17645"/>
    <cellStyle name="Poznámka 4 4 6 4" xfId="17646"/>
    <cellStyle name="Poznámka 4 4 7" xfId="17647"/>
    <cellStyle name="Poznámka 4 4 7 2" xfId="17648"/>
    <cellStyle name="Poznámka 4 4 7 3" xfId="17649"/>
    <cellStyle name="Poznámka 4 4 7 4" xfId="17650"/>
    <cellStyle name="Poznámka 4 4 8" xfId="17651"/>
    <cellStyle name="Poznámka 4 4 9" xfId="17652"/>
    <cellStyle name="Poznámka 4 5" xfId="17653"/>
    <cellStyle name="Poznámka 4 5 10" xfId="17654"/>
    <cellStyle name="Poznámka 4 5 2" xfId="17655"/>
    <cellStyle name="Poznámka 4 5 2 2" xfId="17656"/>
    <cellStyle name="Poznámka 4 5 2 2 2" xfId="17657"/>
    <cellStyle name="Poznámka 4 5 2 2 2 2" xfId="17658"/>
    <cellStyle name="Poznámka 4 5 2 2 2 2 2" xfId="17659"/>
    <cellStyle name="Poznámka 4 5 2 2 2 2 3" xfId="17660"/>
    <cellStyle name="Poznámka 4 5 2 2 2 2 4" xfId="17661"/>
    <cellStyle name="Poznámka 4 5 2 2 2 3" xfId="17662"/>
    <cellStyle name="Poznámka 4 5 2 2 2 3 2" xfId="17663"/>
    <cellStyle name="Poznámka 4 5 2 2 2 3 3" xfId="17664"/>
    <cellStyle name="Poznámka 4 5 2 2 2 3 4" xfId="17665"/>
    <cellStyle name="Poznámka 4 5 2 2 2 4" xfId="17666"/>
    <cellStyle name="Poznámka 4 5 2 2 2 5" xfId="17667"/>
    <cellStyle name="Poznámka 4 5 2 2 2 6" xfId="17668"/>
    <cellStyle name="Poznámka 4 5 2 2 3" xfId="17669"/>
    <cellStyle name="Poznámka 4 5 2 2 3 2" xfId="17670"/>
    <cellStyle name="Poznámka 4 5 2 2 3 2 2" xfId="17671"/>
    <cellStyle name="Poznámka 4 5 2 2 3 2 3" xfId="17672"/>
    <cellStyle name="Poznámka 4 5 2 2 3 2 4" xfId="17673"/>
    <cellStyle name="Poznámka 4 5 2 2 3 3" xfId="17674"/>
    <cellStyle name="Poznámka 4 5 2 2 3 3 2" xfId="17675"/>
    <cellStyle name="Poznámka 4 5 2 2 3 3 3" xfId="17676"/>
    <cellStyle name="Poznámka 4 5 2 2 3 3 4" xfId="17677"/>
    <cellStyle name="Poznámka 4 5 2 2 3 4" xfId="17678"/>
    <cellStyle name="Poznámka 4 5 2 2 3 5" xfId="17679"/>
    <cellStyle name="Poznámka 4 5 2 2 3 6" xfId="17680"/>
    <cellStyle name="Poznámka 4 5 2 2 4" xfId="17681"/>
    <cellStyle name="Poznámka 4 5 2 2 4 2" xfId="17682"/>
    <cellStyle name="Poznámka 4 5 2 2 4 3" xfId="17683"/>
    <cellStyle name="Poznámka 4 5 2 2 4 4" xfId="17684"/>
    <cellStyle name="Poznámka 4 5 2 2 5" xfId="17685"/>
    <cellStyle name="Poznámka 4 5 2 2 5 2" xfId="17686"/>
    <cellStyle name="Poznámka 4 5 2 2 5 3" xfId="17687"/>
    <cellStyle name="Poznámka 4 5 2 2 5 4" xfId="17688"/>
    <cellStyle name="Poznámka 4 5 2 2 6" xfId="17689"/>
    <cellStyle name="Poznámka 4 5 2 2 7" xfId="17690"/>
    <cellStyle name="Poznámka 4 5 2 2 8" xfId="17691"/>
    <cellStyle name="Poznámka 4 5 2 3" xfId="17692"/>
    <cellStyle name="Poznámka 4 5 2 3 2" xfId="17693"/>
    <cellStyle name="Poznámka 4 5 2 3 2 2" xfId="17694"/>
    <cellStyle name="Poznámka 4 5 2 3 2 3" xfId="17695"/>
    <cellStyle name="Poznámka 4 5 2 3 2 4" xfId="17696"/>
    <cellStyle name="Poznámka 4 5 2 3 3" xfId="17697"/>
    <cellStyle name="Poznámka 4 5 2 3 3 2" xfId="17698"/>
    <cellStyle name="Poznámka 4 5 2 3 3 3" xfId="17699"/>
    <cellStyle name="Poznámka 4 5 2 3 3 4" xfId="17700"/>
    <cellStyle name="Poznámka 4 5 2 3 4" xfId="17701"/>
    <cellStyle name="Poznámka 4 5 2 3 5" xfId="17702"/>
    <cellStyle name="Poznámka 4 5 2 3 6" xfId="17703"/>
    <cellStyle name="Poznámka 4 5 2 4" xfId="17704"/>
    <cellStyle name="Poznámka 4 5 2 4 2" xfId="17705"/>
    <cellStyle name="Poznámka 4 5 2 4 2 2" xfId="17706"/>
    <cellStyle name="Poznámka 4 5 2 4 2 3" xfId="17707"/>
    <cellStyle name="Poznámka 4 5 2 4 2 4" xfId="17708"/>
    <cellStyle name="Poznámka 4 5 2 4 3" xfId="17709"/>
    <cellStyle name="Poznámka 4 5 2 4 3 2" xfId="17710"/>
    <cellStyle name="Poznámka 4 5 2 4 3 3" xfId="17711"/>
    <cellStyle name="Poznámka 4 5 2 4 3 4" xfId="17712"/>
    <cellStyle name="Poznámka 4 5 2 4 4" xfId="17713"/>
    <cellStyle name="Poznámka 4 5 2 4 5" xfId="17714"/>
    <cellStyle name="Poznámka 4 5 2 4 6" xfId="17715"/>
    <cellStyle name="Poznámka 4 5 2 5" xfId="17716"/>
    <cellStyle name="Poznámka 4 5 2 5 2" xfId="17717"/>
    <cellStyle name="Poznámka 4 5 2 5 3" xfId="17718"/>
    <cellStyle name="Poznámka 4 5 2 5 4" xfId="17719"/>
    <cellStyle name="Poznámka 4 5 2 6" xfId="17720"/>
    <cellStyle name="Poznámka 4 5 2 6 2" xfId="17721"/>
    <cellStyle name="Poznámka 4 5 2 6 3" xfId="17722"/>
    <cellStyle name="Poznámka 4 5 2 6 4" xfId="17723"/>
    <cellStyle name="Poznámka 4 5 2 7" xfId="17724"/>
    <cellStyle name="Poznámka 4 5 2 8" xfId="17725"/>
    <cellStyle name="Poznámka 4 5 2 9" xfId="17726"/>
    <cellStyle name="Poznámka 4 5 3" xfId="17727"/>
    <cellStyle name="Poznámka 4 5 3 2" xfId="17728"/>
    <cellStyle name="Poznámka 4 5 3 2 2" xfId="17729"/>
    <cellStyle name="Poznámka 4 5 3 2 2 2" xfId="17730"/>
    <cellStyle name="Poznámka 4 5 3 2 2 3" xfId="17731"/>
    <cellStyle name="Poznámka 4 5 3 2 2 4" xfId="17732"/>
    <cellStyle name="Poznámka 4 5 3 2 3" xfId="17733"/>
    <cellStyle name="Poznámka 4 5 3 2 3 2" xfId="17734"/>
    <cellStyle name="Poznámka 4 5 3 2 3 3" xfId="17735"/>
    <cellStyle name="Poznámka 4 5 3 2 3 4" xfId="17736"/>
    <cellStyle name="Poznámka 4 5 3 2 4" xfId="17737"/>
    <cellStyle name="Poznámka 4 5 3 2 5" xfId="17738"/>
    <cellStyle name="Poznámka 4 5 3 2 6" xfId="17739"/>
    <cellStyle name="Poznámka 4 5 3 3" xfId="17740"/>
    <cellStyle name="Poznámka 4 5 3 3 2" xfId="17741"/>
    <cellStyle name="Poznámka 4 5 3 3 2 2" xfId="17742"/>
    <cellStyle name="Poznámka 4 5 3 3 2 3" xfId="17743"/>
    <cellStyle name="Poznámka 4 5 3 3 2 4" xfId="17744"/>
    <cellStyle name="Poznámka 4 5 3 3 3" xfId="17745"/>
    <cellStyle name="Poznámka 4 5 3 3 3 2" xfId="17746"/>
    <cellStyle name="Poznámka 4 5 3 3 3 3" xfId="17747"/>
    <cellStyle name="Poznámka 4 5 3 3 3 4" xfId="17748"/>
    <cellStyle name="Poznámka 4 5 3 3 4" xfId="17749"/>
    <cellStyle name="Poznámka 4 5 3 3 5" xfId="17750"/>
    <cellStyle name="Poznámka 4 5 3 3 6" xfId="17751"/>
    <cellStyle name="Poznámka 4 5 3 4" xfId="17752"/>
    <cellStyle name="Poznámka 4 5 3 4 2" xfId="17753"/>
    <cellStyle name="Poznámka 4 5 3 4 3" xfId="17754"/>
    <cellStyle name="Poznámka 4 5 3 4 4" xfId="17755"/>
    <cellStyle name="Poznámka 4 5 3 5" xfId="17756"/>
    <cellStyle name="Poznámka 4 5 3 5 2" xfId="17757"/>
    <cellStyle name="Poznámka 4 5 3 5 3" xfId="17758"/>
    <cellStyle name="Poznámka 4 5 3 5 4" xfId="17759"/>
    <cellStyle name="Poznámka 4 5 3 6" xfId="17760"/>
    <cellStyle name="Poznámka 4 5 3 7" xfId="17761"/>
    <cellStyle name="Poznámka 4 5 3 8" xfId="17762"/>
    <cellStyle name="Poznámka 4 5 4" xfId="17763"/>
    <cellStyle name="Poznámka 4 5 4 2" xfId="17764"/>
    <cellStyle name="Poznámka 4 5 4 2 2" xfId="17765"/>
    <cellStyle name="Poznámka 4 5 4 2 3" xfId="17766"/>
    <cellStyle name="Poznámka 4 5 4 2 4" xfId="17767"/>
    <cellStyle name="Poznámka 4 5 4 3" xfId="17768"/>
    <cellStyle name="Poznámka 4 5 4 3 2" xfId="17769"/>
    <cellStyle name="Poznámka 4 5 4 3 3" xfId="17770"/>
    <cellStyle name="Poznámka 4 5 4 3 4" xfId="17771"/>
    <cellStyle name="Poznámka 4 5 4 4" xfId="17772"/>
    <cellStyle name="Poznámka 4 5 4 5" xfId="17773"/>
    <cellStyle name="Poznámka 4 5 4 6" xfId="17774"/>
    <cellStyle name="Poznámka 4 5 5" xfId="17775"/>
    <cellStyle name="Poznámka 4 5 5 2" xfId="17776"/>
    <cellStyle name="Poznámka 4 5 5 2 2" xfId="17777"/>
    <cellStyle name="Poznámka 4 5 5 2 3" xfId="17778"/>
    <cellStyle name="Poznámka 4 5 5 2 4" xfId="17779"/>
    <cellStyle name="Poznámka 4 5 5 3" xfId="17780"/>
    <cellStyle name="Poznámka 4 5 5 3 2" xfId="17781"/>
    <cellStyle name="Poznámka 4 5 5 3 3" xfId="17782"/>
    <cellStyle name="Poznámka 4 5 5 3 4" xfId="17783"/>
    <cellStyle name="Poznámka 4 5 5 4" xfId="17784"/>
    <cellStyle name="Poznámka 4 5 5 5" xfId="17785"/>
    <cellStyle name="Poznámka 4 5 5 6" xfId="17786"/>
    <cellStyle name="Poznámka 4 5 6" xfId="17787"/>
    <cellStyle name="Poznámka 4 5 6 2" xfId="17788"/>
    <cellStyle name="Poznámka 4 5 6 3" xfId="17789"/>
    <cellStyle name="Poznámka 4 5 6 4" xfId="17790"/>
    <cellStyle name="Poznámka 4 5 7" xfId="17791"/>
    <cellStyle name="Poznámka 4 5 7 2" xfId="17792"/>
    <cellStyle name="Poznámka 4 5 7 3" xfId="17793"/>
    <cellStyle name="Poznámka 4 5 7 4" xfId="17794"/>
    <cellStyle name="Poznámka 4 5 8" xfId="17795"/>
    <cellStyle name="Poznámka 4 5 9" xfId="17796"/>
    <cellStyle name="Poznámka 4 6" xfId="17797"/>
    <cellStyle name="Poznámka 4 6 10" xfId="17798"/>
    <cellStyle name="Poznámka 4 6 2" xfId="17799"/>
    <cellStyle name="Poznámka 4 6 2 2" xfId="17800"/>
    <cellStyle name="Poznámka 4 6 2 2 2" xfId="17801"/>
    <cellStyle name="Poznámka 4 6 2 2 2 2" xfId="17802"/>
    <cellStyle name="Poznámka 4 6 2 2 2 2 2" xfId="17803"/>
    <cellStyle name="Poznámka 4 6 2 2 2 2 3" xfId="17804"/>
    <cellStyle name="Poznámka 4 6 2 2 2 2 4" xfId="17805"/>
    <cellStyle name="Poznámka 4 6 2 2 2 3" xfId="17806"/>
    <cellStyle name="Poznámka 4 6 2 2 2 3 2" xfId="17807"/>
    <cellStyle name="Poznámka 4 6 2 2 2 3 3" xfId="17808"/>
    <cellStyle name="Poznámka 4 6 2 2 2 3 4" xfId="17809"/>
    <cellStyle name="Poznámka 4 6 2 2 2 4" xfId="17810"/>
    <cellStyle name="Poznámka 4 6 2 2 2 5" xfId="17811"/>
    <cellStyle name="Poznámka 4 6 2 2 2 6" xfId="17812"/>
    <cellStyle name="Poznámka 4 6 2 2 3" xfId="17813"/>
    <cellStyle name="Poznámka 4 6 2 2 3 2" xfId="17814"/>
    <cellStyle name="Poznámka 4 6 2 2 3 2 2" xfId="17815"/>
    <cellStyle name="Poznámka 4 6 2 2 3 2 3" xfId="17816"/>
    <cellStyle name="Poznámka 4 6 2 2 3 2 4" xfId="17817"/>
    <cellStyle name="Poznámka 4 6 2 2 3 3" xfId="17818"/>
    <cellStyle name="Poznámka 4 6 2 2 3 3 2" xfId="17819"/>
    <cellStyle name="Poznámka 4 6 2 2 3 3 3" xfId="17820"/>
    <cellStyle name="Poznámka 4 6 2 2 3 3 4" xfId="17821"/>
    <cellStyle name="Poznámka 4 6 2 2 3 4" xfId="17822"/>
    <cellStyle name="Poznámka 4 6 2 2 3 5" xfId="17823"/>
    <cellStyle name="Poznámka 4 6 2 2 3 6" xfId="17824"/>
    <cellStyle name="Poznámka 4 6 2 2 4" xfId="17825"/>
    <cellStyle name="Poznámka 4 6 2 2 4 2" xfId="17826"/>
    <cellStyle name="Poznámka 4 6 2 2 4 3" xfId="17827"/>
    <cellStyle name="Poznámka 4 6 2 2 4 4" xfId="17828"/>
    <cellStyle name="Poznámka 4 6 2 2 5" xfId="17829"/>
    <cellStyle name="Poznámka 4 6 2 2 5 2" xfId="17830"/>
    <cellStyle name="Poznámka 4 6 2 2 5 3" xfId="17831"/>
    <cellStyle name="Poznámka 4 6 2 2 5 4" xfId="17832"/>
    <cellStyle name="Poznámka 4 6 2 2 6" xfId="17833"/>
    <cellStyle name="Poznámka 4 6 2 2 7" xfId="17834"/>
    <cellStyle name="Poznámka 4 6 2 2 8" xfId="17835"/>
    <cellStyle name="Poznámka 4 6 2 3" xfId="17836"/>
    <cellStyle name="Poznámka 4 6 2 3 2" xfId="17837"/>
    <cellStyle name="Poznámka 4 6 2 3 2 2" xfId="17838"/>
    <cellStyle name="Poznámka 4 6 2 3 2 3" xfId="17839"/>
    <cellStyle name="Poznámka 4 6 2 3 2 4" xfId="17840"/>
    <cellStyle name="Poznámka 4 6 2 3 3" xfId="17841"/>
    <cellStyle name="Poznámka 4 6 2 3 3 2" xfId="17842"/>
    <cellStyle name="Poznámka 4 6 2 3 3 3" xfId="17843"/>
    <cellStyle name="Poznámka 4 6 2 3 3 4" xfId="17844"/>
    <cellStyle name="Poznámka 4 6 2 3 4" xfId="17845"/>
    <cellStyle name="Poznámka 4 6 2 3 5" xfId="17846"/>
    <cellStyle name="Poznámka 4 6 2 3 6" xfId="17847"/>
    <cellStyle name="Poznámka 4 6 2 4" xfId="17848"/>
    <cellStyle name="Poznámka 4 6 2 4 2" xfId="17849"/>
    <cellStyle name="Poznámka 4 6 2 4 2 2" xfId="17850"/>
    <cellStyle name="Poznámka 4 6 2 4 2 3" xfId="17851"/>
    <cellStyle name="Poznámka 4 6 2 4 2 4" xfId="17852"/>
    <cellStyle name="Poznámka 4 6 2 4 3" xfId="17853"/>
    <cellStyle name="Poznámka 4 6 2 4 3 2" xfId="17854"/>
    <cellStyle name="Poznámka 4 6 2 4 3 3" xfId="17855"/>
    <cellStyle name="Poznámka 4 6 2 4 3 4" xfId="17856"/>
    <cellStyle name="Poznámka 4 6 2 4 4" xfId="17857"/>
    <cellStyle name="Poznámka 4 6 2 4 5" xfId="17858"/>
    <cellStyle name="Poznámka 4 6 2 4 6" xfId="17859"/>
    <cellStyle name="Poznámka 4 6 2 5" xfId="17860"/>
    <cellStyle name="Poznámka 4 6 2 5 2" xfId="17861"/>
    <cellStyle name="Poznámka 4 6 2 5 3" xfId="17862"/>
    <cellStyle name="Poznámka 4 6 2 5 4" xfId="17863"/>
    <cellStyle name="Poznámka 4 6 2 6" xfId="17864"/>
    <cellStyle name="Poznámka 4 6 2 6 2" xfId="17865"/>
    <cellStyle name="Poznámka 4 6 2 6 3" xfId="17866"/>
    <cellStyle name="Poznámka 4 6 2 6 4" xfId="17867"/>
    <cellStyle name="Poznámka 4 6 2 7" xfId="17868"/>
    <cellStyle name="Poznámka 4 6 2 8" xfId="17869"/>
    <cellStyle name="Poznámka 4 6 2 9" xfId="17870"/>
    <cellStyle name="Poznámka 4 6 3" xfId="17871"/>
    <cellStyle name="Poznámka 4 6 3 2" xfId="17872"/>
    <cellStyle name="Poznámka 4 6 3 2 2" xfId="17873"/>
    <cellStyle name="Poznámka 4 6 3 2 2 2" xfId="17874"/>
    <cellStyle name="Poznámka 4 6 3 2 2 3" xfId="17875"/>
    <cellStyle name="Poznámka 4 6 3 2 2 4" xfId="17876"/>
    <cellStyle name="Poznámka 4 6 3 2 3" xfId="17877"/>
    <cellStyle name="Poznámka 4 6 3 2 3 2" xfId="17878"/>
    <cellStyle name="Poznámka 4 6 3 2 3 3" xfId="17879"/>
    <cellStyle name="Poznámka 4 6 3 2 3 4" xfId="17880"/>
    <cellStyle name="Poznámka 4 6 3 2 4" xfId="17881"/>
    <cellStyle name="Poznámka 4 6 3 2 5" xfId="17882"/>
    <cellStyle name="Poznámka 4 6 3 2 6" xfId="17883"/>
    <cellStyle name="Poznámka 4 6 3 3" xfId="17884"/>
    <cellStyle name="Poznámka 4 6 3 3 2" xfId="17885"/>
    <cellStyle name="Poznámka 4 6 3 3 2 2" xfId="17886"/>
    <cellStyle name="Poznámka 4 6 3 3 2 3" xfId="17887"/>
    <cellStyle name="Poznámka 4 6 3 3 2 4" xfId="17888"/>
    <cellStyle name="Poznámka 4 6 3 3 3" xfId="17889"/>
    <cellStyle name="Poznámka 4 6 3 3 3 2" xfId="17890"/>
    <cellStyle name="Poznámka 4 6 3 3 3 3" xfId="17891"/>
    <cellStyle name="Poznámka 4 6 3 3 3 4" xfId="17892"/>
    <cellStyle name="Poznámka 4 6 3 3 4" xfId="17893"/>
    <cellStyle name="Poznámka 4 6 3 3 5" xfId="17894"/>
    <cellStyle name="Poznámka 4 6 3 3 6" xfId="17895"/>
    <cellStyle name="Poznámka 4 6 3 4" xfId="17896"/>
    <cellStyle name="Poznámka 4 6 3 4 2" xfId="17897"/>
    <cellStyle name="Poznámka 4 6 3 4 3" xfId="17898"/>
    <cellStyle name="Poznámka 4 6 3 4 4" xfId="17899"/>
    <cellStyle name="Poznámka 4 6 3 5" xfId="17900"/>
    <cellStyle name="Poznámka 4 6 3 5 2" xfId="17901"/>
    <cellStyle name="Poznámka 4 6 3 5 3" xfId="17902"/>
    <cellStyle name="Poznámka 4 6 3 5 4" xfId="17903"/>
    <cellStyle name="Poznámka 4 6 3 6" xfId="17904"/>
    <cellStyle name="Poznámka 4 6 3 7" xfId="17905"/>
    <cellStyle name="Poznámka 4 6 3 8" xfId="17906"/>
    <cellStyle name="Poznámka 4 6 4" xfId="17907"/>
    <cellStyle name="Poznámka 4 6 4 2" xfId="17908"/>
    <cellStyle name="Poznámka 4 6 4 2 2" xfId="17909"/>
    <cellStyle name="Poznámka 4 6 4 2 3" xfId="17910"/>
    <cellStyle name="Poznámka 4 6 4 2 4" xfId="17911"/>
    <cellStyle name="Poznámka 4 6 4 3" xfId="17912"/>
    <cellStyle name="Poznámka 4 6 4 3 2" xfId="17913"/>
    <cellStyle name="Poznámka 4 6 4 3 3" xfId="17914"/>
    <cellStyle name="Poznámka 4 6 4 3 4" xfId="17915"/>
    <cellStyle name="Poznámka 4 6 4 4" xfId="17916"/>
    <cellStyle name="Poznámka 4 6 4 5" xfId="17917"/>
    <cellStyle name="Poznámka 4 6 4 6" xfId="17918"/>
    <cellStyle name="Poznámka 4 6 5" xfId="17919"/>
    <cellStyle name="Poznámka 4 6 5 2" xfId="17920"/>
    <cellStyle name="Poznámka 4 6 5 2 2" xfId="17921"/>
    <cellStyle name="Poznámka 4 6 5 2 3" xfId="17922"/>
    <cellStyle name="Poznámka 4 6 5 2 4" xfId="17923"/>
    <cellStyle name="Poznámka 4 6 5 3" xfId="17924"/>
    <cellStyle name="Poznámka 4 6 5 3 2" xfId="17925"/>
    <cellStyle name="Poznámka 4 6 5 3 3" xfId="17926"/>
    <cellStyle name="Poznámka 4 6 5 3 4" xfId="17927"/>
    <cellStyle name="Poznámka 4 6 5 4" xfId="17928"/>
    <cellStyle name="Poznámka 4 6 5 5" xfId="17929"/>
    <cellStyle name="Poznámka 4 6 5 6" xfId="17930"/>
    <cellStyle name="Poznámka 4 6 6" xfId="17931"/>
    <cellStyle name="Poznámka 4 6 6 2" xfId="17932"/>
    <cellStyle name="Poznámka 4 6 6 3" xfId="17933"/>
    <cellStyle name="Poznámka 4 6 6 4" xfId="17934"/>
    <cellStyle name="Poznámka 4 6 7" xfId="17935"/>
    <cellStyle name="Poznámka 4 6 7 2" xfId="17936"/>
    <cellStyle name="Poznámka 4 6 7 3" xfId="17937"/>
    <cellStyle name="Poznámka 4 6 7 4" xfId="17938"/>
    <cellStyle name="Poznámka 4 6 8" xfId="17939"/>
    <cellStyle name="Poznámka 4 6 9" xfId="17940"/>
    <cellStyle name="Poznámka 4 7" xfId="17941"/>
    <cellStyle name="Poznámka 4 7 10" xfId="17942"/>
    <cellStyle name="Poznámka 4 7 2" xfId="17943"/>
    <cellStyle name="Poznámka 4 7 2 2" xfId="17944"/>
    <cellStyle name="Poznámka 4 7 2 2 2" xfId="17945"/>
    <cellStyle name="Poznámka 4 7 2 2 2 2" xfId="17946"/>
    <cellStyle name="Poznámka 4 7 2 2 2 2 2" xfId="17947"/>
    <cellStyle name="Poznámka 4 7 2 2 2 2 3" xfId="17948"/>
    <cellStyle name="Poznámka 4 7 2 2 2 2 4" xfId="17949"/>
    <cellStyle name="Poznámka 4 7 2 2 2 3" xfId="17950"/>
    <cellStyle name="Poznámka 4 7 2 2 2 3 2" xfId="17951"/>
    <cellStyle name="Poznámka 4 7 2 2 2 3 3" xfId="17952"/>
    <cellStyle name="Poznámka 4 7 2 2 2 3 4" xfId="17953"/>
    <cellStyle name="Poznámka 4 7 2 2 2 4" xfId="17954"/>
    <cellStyle name="Poznámka 4 7 2 2 2 5" xfId="17955"/>
    <cellStyle name="Poznámka 4 7 2 2 2 6" xfId="17956"/>
    <cellStyle name="Poznámka 4 7 2 2 3" xfId="17957"/>
    <cellStyle name="Poznámka 4 7 2 2 3 2" xfId="17958"/>
    <cellStyle name="Poznámka 4 7 2 2 3 2 2" xfId="17959"/>
    <cellStyle name="Poznámka 4 7 2 2 3 2 3" xfId="17960"/>
    <cellStyle name="Poznámka 4 7 2 2 3 2 4" xfId="17961"/>
    <cellStyle name="Poznámka 4 7 2 2 3 3" xfId="17962"/>
    <cellStyle name="Poznámka 4 7 2 2 3 3 2" xfId="17963"/>
    <cellStyle name="Poznámka 4 7 2 2 3 3 3" xfId="17964"/>
    <cellStyle name="Poznámka 4 7 2 2 3 3 4" xfId="17965"/>
    <cellStyle name="Poznámka 4 7 2 2 3 4" xfId="17966"/>
    <cellStyle name="Poznámka 4 7 2 2 3 5" xfId="17967"/>
    <cellStyle name="Poznámka 4 7 2 2 3 6" xfId="17968"/>
    <cellStyle name="Poznámka 4 7 2 2 4" xfId="17969"/>
    <cellStyle name="Poznámka 4 7 2 2 4 2" xfId="17970"/>
    <cellStyle name="Poznámka 4 7 2 2 4 3" xfId="17971"/>
    <cellStyle name="Poznámka 4 7 2 2 4 4" xfId="17972"/>
    <cellStyle name="Poznámka 4 7 2 2 5" xfId="17973"/>
    <cellStyle name="Poznámka 4 7 2 2 5 2" xfId="17974"/>
    <cellStyle name="Poznámka 4 7 2 2 5 3" xfId="17975"/>
    <cellStyle name="Poznámka 4 7 2 2 5 4" xfId="17976"/>
    <cellStyle name="Poznámka 4 7 2 2 6" xfId="17977"/>
    <cellStyle name="Poznámka 4 7 2 2 7" xfId="17978"/>
    <cellStyle name="Poznámka 4 7 2 2 8" xfId="17979"/>
    <cellStyle name="Poznámka 4 7 2 3" xfId="17980"/>
    <cellStyle name="Poznámka 4 7 2 3 2" xfId="17981"/>
    <cellStyle name="Poznámka 4 7 2 3 2 2" xfId="17982"/>
    <cellStyle name="Poznámka 4 7 2 3 2 3" xfId="17983"/>
    <cellStyle name="Poznámka 4 7 2 3 2 4" xfId="17984"/>
    <cellStyle name="Poznámka 4 7 2 3 3" xfId="17985"/>
    <cellStyle name="Poznámka 4 7 2 3 3 2" xfId="17986"/>
    <cellStyle name="Poznámka 4 7 2 3 3 3" xfId="17987"/>
    <cellStyle name="Poznámka 4 7 2 3 3 4" xfId="17988"/>
    <cellStyle name="Poznámka 4 7 2 3 4" xfId="17989"/>
    <cellStyle name="Poznámka 4 7 2 3 5" xfId="17990"/>
    <cellStyle name="Poznámka 4 7 2 3 6" xfId="17991"/>
    <cellStyle name="Poznámka 4 7 2 4" xfId="17992"/>
    <cellStyle name="Poznámka 4 7 2 4 2" xfId="17993"/>
    <cellStyle name="Poznámka 4 7 2 4 2 2" xfId="17994"/>
    <cellStyle name="Poznámka 4 7 2 4 2 3" xfId="17995"/>
    <cellStyle name="Poznámka 4 7 2 4 2 4" xfId="17996"/>
    <cellStyle name="Poznámka 4 7 2 4 3" xfId="17997"/>
    <cellStyle name="Poznámka 4 7 2 4 3 2" xfId="17998"/>
    <cellStyle name="Poznámka 4 7 2 4 3 3" xfId="17999"/>
    <cellStyle name="Poznámka 4 7 2 4 3 4" xfId="18000"/>
    <cellStyle name="Poznámka 4 7 2 4 4" xfId="18001"/>
    <cellStyle name="Poznámka 4 7 2 4 5" xfId="18002"/>
    <cellStyle name="Poznámka 4 7 2 4 6" xfId="18003"/>
    <cellStyle name="Poznámka 4 7 2 5" xfId="18004"/>
    <cellStyle name="Poznámka 4 7 2 5 2" xfId="18005"/>
    <cellStyle name="Poznámka 4 7 2 5 3" xfId="18006"/>
    <cellStyle name="Poznámka 4 7 2 5 4" xfId="18007"/>
    <cellStyle name="Poznámka 4 7 2 6" xfId="18008"/>
    <cellStyle name="Poznámka 4 7 2 6 2" xfId="18009"/>
    <cellStyle name="Poznámka 4 7 2 6 3" xfId="18010"/>
    <cellStyle name="Poznámka 4 7 2 6 4" xfId="18011"/>
    <cellStyle name="Poznámka 4 7 2 7" xfId="18012"/>
    <cellStyle name="Poznámka 4 7 2 8" xfId="18013"/>
    <cellStyle name="Poznámka 4 7 2 9" xfId="18014"/>
    <cellStyle name="Poznámka 4 7 3" xfId="18015"/>
    <cellStyle name="Poznámka 4 7 3 2" xfId="18016"/>
    <cellStyle name="Poznámka 4 7 3 2 2" xfId="18017"/>
    <cellStyle name="Poznámka 4 7 3 2 2 2" xfId="18018"/>
    <cellStyle name="Poznámka 4 7 3 2 2 3" xfId="18019"/>
    <cellStyle name="Poznámka 4 7 3 2 2 4" xfId="18020"/>
    <cellStyle name="Poznámka 4 7 3 2 3" xfId="18021"/>
    <cellStyle name="Poznámka 4 7 3 2 3 2" xfId="18022"/>
    <cellStyle name="Poznámka 4 7 3 2 3 3" xfId="18023"/>
    <cellStyle name="Poznámka 4 7 3 2 3 4" xfId="18024"/>
    <cellStyle name="Poznámka 4 7 3 2 4" xfId="18025"/>
    <cellStyle name="Poznámka 4 7 3 2 5" xfId="18026"/>
    <cellStyle name="Poznámka 4 7 3 2 6" xfId="18027"/>
    <cellStyle name="Poznámka 4 7 3 3" xfId="18028"/>
    <cellStyle name="Poznámka 4 7 3 3 2" xfId="18029"/>
    <cellStyle name="Poznámka 4 7 3 3 2 2" xfId="18030"/>
    <cellStyle name="Poznámka 4 7 3 3 2 3" xfId="18031"/>
    <cellStyle name="Poznámka 4 7 3 3 2 4" xfId="18032"/>
    <cellStyle name="Poznámka 4 7 3 3 3" xfId="18033"/>
    <cellStyle name="Poznámka 4 7 3 3 3 2" xfId="18034"/>
    <cellStyle name="Poznámka 4 7 3 3 3 3" xfId="18035"/>
    <cellStyle name="Poznámka 4 7 3 3 3 4" xfId="18036"/>
    <cellStyle name="Poznámka 4 7 3 3 4" xfId="18037"/>
    <cellStyle name="Poznámka 4 7 3 3 5" xfId="18038"/>
    <cellStyle name="Poznámka 4 7 3 3 6" xfId="18039"/>
    <cellStyle name="Poznámka 4 7 3 4" xfId="18040"/>
    <cellStyle name="Poznámka 4 7 3 4 2" xfId="18041"/>
    <cellStyle name="Poznámka 4 7 3 4 3" xfId="18042"/>
    <cellStyle name="Poznámka 4 7 3 4 4" xfId="18043"/>
    <cellStyle name="Poznámka 4 7 3 5" xfId="18044"/>
    <cellStyle name="Poznámka 4 7 3 5 2" xfId="18045"/>
    <cellStyle name="Poznámka 4 7 3 5 3" xfId="18046"/>
    <cellStyle name="Poznámka 4 7 3 5 4" xfId="18047"/>
    <cellStyle name="Poznámka 4 7 3 6" xfId="18048"/>
    <cellStyle name="Poznámka 4 7 3 7" xfId="18049"/>
    <cellStyle name="Poznámka 4 7 3 8" xfId="18050"/>
    <cellStyle name="Poznámka 4 7 4" xfId="18051"/>
    <cellStyle name="Poznámka 4 7 4 2" xfId="18052"/>
    <cellStyle name="Poznámka 4 7 4 2 2" xfId="18053"/>
    <cellStyle name="Poznámka 4 7 4 2 3" xfId="18054"/>
    <cellStyle name="Poznámka 4 7 4 2 4" xfId="18055"/>
    <cellStyle name="Poznámka 4 7 4 3" xfId="18056"/>
    <cellStyle name="Poznámka 4 7 4 3 2" xfId="18057"/>
    <cellStyle name="Poznámka 4 7 4 3 3" xfId="18058"/>
    <cellStyle name="Poznámka 4 7 4 3 4" xfId="18059"/>
    <cellStyle name="Poznámka 4 7 4 4" xfId="18060"/>
    <cellStyle name="Poznámka 4 7 4 5" xfId="18061"/>
    <cellStyle name="Poznámka 4 7 4 6" xfId="18062"/>
    <cellStyle name="Poznámka 4 7 5" xfId="18063"/>
    <cellStyle name="Poznámka 4 7 5 2" xfId="18064"/>
    <cellStyle name="Poznámka 4 7 5 2 2" xfId="18065"/>
    <cellStyle name="Poznámka 4 7 5 2 3" xfId="18066"/>
    <cellStyle name="Poznámka 4 7 5 2 4" xfId="18067"/>
    <cellStyle name="Poznámka 4 7 5 3" xfId="18068"/>
    <cellStyle name="Poznámka 4 7 5 3 2" xfId="18069"/>
    <cellStyle name="Poznámka 4 7 5 3 3" xfId="18070"/>
    <cellStyle name="Poznámka 4 7 5 3 4" xfId="18071"/>
    <cellStyle name="Poznámka 4 7 5 4" xfId="18072"/>
    <cellStyle name="Poznámka 4 7 5 5" xfId="18073"/>
    <cellStyle name="Poznámka 4 7 5 6" xfId="18074"/>
    <cellStyle name="Poznámka 4 7 6" xfId="18075"/>
    <cellStyle name="Poznámka 4 7 6 2" xfId="18076"/>
    <cellStyle name="Poznámka 4 7 6 3" xfId="18077"/>
    <cellStyle name="Poznámka 4 7 6 4" xfId="18078"/>
    <cellStyle name="Poznámka 4 7 7" xfId="18079"/>
    <cellStyle name="Poznámka 4 7 7 2" xfId="18080"/>
    <cellStyle name="Poznámka 4 7 7 3" xfId="18081"/>
    <cellStyle name="Poznámka 4 7 7 4" xfId="18082"/>
    <cellStyle name="Poznámka 4 7 8" xfId="18083"/>
    <cellStyle name="Poznámka 4 7 9" xfId="18084"/>
    <cellStyle name="Poznámka 4 8" xfId="18085"/>
    <cellStyle name="Poznámka 4 8 10" xfId="18086"/>
    <cellStyle name="Poznámka 4 8 2" xfId="18087"/>
    <cellStyle name="Poznámka 4 8 2 2" xfId="18088"/>
    <cellStyle name="Poznámka 4 8 2 2 2" xfId="18089"/>
    <cellStyle name="Poznámka 4 8 2 2 2 2" xfId="18090"/>
    <cellStyle name="Poznámka 4 8 2 2 2 2 2" xfId="18091"/>
    <cellStyle name="Poznámka 4 8 2 2 2 2 3" xfId="18092"/>
    <cellStyle name="Poznámka 4 8 2 2 2 2 4" xfId="18093"/>
    <cellStyle name="Poznámka 4 8 2 2 2 3" xfId="18094"/>
    <cellStyle name="Poznámka 4 8 2 2 2 3 2" xfId="18095"/>
    <cellStyle name="Poznámka 4 8 2 2 2 3 3" xfId="18096"/>
    <cellStyle name="Poznámka 4 8 2 2 2 3 4" xfId="18097"/>
    <cellStyle name="Poznámka 4 8 2 2 2 4" xfId="18098"/>
    <cellStyle name="Poznámka 4 8 2 2 2 5" xfId="18099"/>
    <cellStyle name="Poznámka 4 8 2 2 2 6" xfId="18100"/>
    <cellStyle name="Poznámka 4 8 2 2 3" xfId="18101"/>
    <cellStyle name="Poznámka 4 8 2 2 3 2" xfId="18102"/>
    <cellStyle name="Poznámka 4 8 2 2 3 2 2" xfId="18103"/>
    <cellStyle name="Poznámka 4 8 2 2 3 2 3" xfId="18104"/>
    <cellStyle name="Poznámka 4 8 2 2 3 2 4" xfId="18105"/>
    <cellStyle name="Poznámka 4 8 2 2 3 3" xfId="18106"/>
    <cellStyle name="Poznámka 4 8 2 2 3 3 2" xfId="18107"/>
    <cellStyle name="Poznámka 4 8 2 2 3 3 3" xfId="18108"/>
    <cellStyle name="Poznámka 4 8 2 2 3 3 4" xfId="18109"/>
    <cellStyle name="Poznámka 4 8 2 2 3 4" xfId="18110"/>
    <cellStyle name="Poznámka 4 8 2 2 3 5" xfId="18111"/>
    <cellStyle name="Poznámka 4 8 2 2 3 6" xfId="18112"/>
    <cellStyle name="Poznámka 4 8 2 2 4" xfId="18113"/>
    <cellStyle name="Poznámka 4 8 2 2 4 2" xfId="18114"/>
    <cellStyle name="Poznámka 4 8 2 2 4 3" xfId="18115"/>
    <cellStyle name="Poznámka 4 8 2 2 4 4" xfId="18116"/>
    <cellStyle name="Poznámka 4 8 2 2 5" xfId="18117"/>
    <cellStyle name="Poznámka 4 8 2 2 5 2" xfId="18118"/>
    <cellStyle name="Poznámka 4 8 2 2 5 3" xfId="18119"/>
    <cellStyle name="Poznámka 4 8 2 2 5 4" xfId="18120"/>
    <cellStyle name="Poznámka 4 8 2 2 6" xfId="18121"/>
    <cellStyle name="Poznámka 4 8 2 2 7" xfId="18122"/>
    <cellStyle name="Poznámka 4 8 2 2 8" xfId="18123"/>
    <cellStyle name="Poznámka 4 8 2 3" xfId="18124"/>
    <cellStyle name="Poznámka 4 8 2 3 2" xfId="18125"/>
    <cellStyle name="Poznámka 4 8 2 3 2 2" xfId="18126"/>
    <cellStyle name="Poznámka 4 8 2 3 2 3" xfId="18127"/>
    <cellStyle name="Poznámka 4 8 2 3 2 4" xfId="18128"/>
    <cellStyle name="Poznámka 4 8 2 3 3" xfId="18129"/>
    <cellStyle name="Poznámka 4 8 2 3 3 2" xfId="18130"/>
    <cellStyle name="Poznámka 4 8 2 3 3 3" xfId="18131"/>
    <cellStyle name="Poznámka 4 8 2 3 3 4" xfId="18132"/>
    <cellStyle name="Poznámka 4 8 2 3 4" xfId="18133"/>
    <cellStyle name="Poznámka 4 8 2 3 5" xfId="18134"/>
    <cellStyle name="Poznámka 4 8 2 3 6" xfId="18135"/>
    <cellStyle name="Poznámka 4 8 2 4" xfId="18136"/>
    <cellStyle name="Poznámka 4 8 2 4 2" xfId="18137"/>
    <cellStyle name="Poznámka 4 8 2 4 2 2" xfId="18138"/>
    <cellStyle name="Poznámka 4 8 2 4 2 3" xfId="18139"/>
    <cellStyle name="Poznámka 4 8 2 4 2 4" xfId="18140"/>
    <cellStyle name="Poznámka 4 8 2 4 3" xfId="18141"/>
    <cellStyle name="Poznámka 4 8 2 4 3 2" xfId="18142"/>
    <cellStyle name="Poznámka 4 8 2 4 3 3" xfId="18143"/>
    <cellStyle name="Poznámka 4 8 2 4 3 4" xfId="18144"/>
    <cellStyle name="Poznámka 4 8 2 4 4" xfId="18145"/>
    <cellStyle name="Poznámka 4 8 2 4 5" xfId="18146"/>
    <cellStyle name="Poznámka 4 8 2 4 6" xfId="18147"/>
    <cellStyle name="Poznámka 4 8 2 5" xfId="18148"/>
    <cellStyle name="Poznámka 4 8 2 5 2" xfId="18149"/>
    <cellStyle name="Poznámka 4 8 2 5 3" xfId="18150"/>
    <cellStyle name="Poznámka 4 8 2 5 4" xfId="18151"/>
    <cellStyle name="Poznámka 4 8 2 6" xfId="18152"/>
    <cellStyle name="Poznámka 4 8 2 6 2" xfId="18153"/>
    <cellStyle name="Poznámka 4 8 2 6 3" xfId="18154"/>
    <cellStyle name="Poznámka 4 8 2 6 4" xfId="18155"/>
    <cellStyle name="Poznámka 4 8 2 7" xfId="18156"/>
    <cellStyle name="Poznámka 4 8 2 8" xfId="18157"/>
    <cellStyle name="Poznámka 4 8 2 9" xfId="18158"/>
    <cellStyle name="Poznámka 4 8 3" xfId="18159"/>
    <cellStyle name="Poznámka 4 8 3 2" xfId="18160"/>
    <cellStyle name="Poznámka 4 8 3 2 2" xfId="18161"/>
    <cellStyle name="Poznámka 4 8 3 2 2 2" xfId="18162"/>
    <cellStyle name="Poznámka 4 8 3 2 2 3" xfId="18163"/>
    <cellStyle name="Poznámka 4 8 3 2 2 4" xfId="18164"/>
    <cellStyle name="Poznámka 4 8 3 2 3" xfId="18165"/>
    <cellStyle name="Poznámka 4 8 3 2 3 2" xfId="18166"/>
    <cellStyle name="Poznámka 4 8 3 2 3 3" xfId="18167"/>
    <cellStyle name="Poznámka 4 8 3 2 3 4" xfId="18168"/>
    <cellStyle name="Poznámka 4 8 3 2 4" xfId="18169"/>
    <cellStyle name="Poznámka 4 8 3 2 5" xfId="18170"/>
    <cellStyle name="Poznámka 4 8 3 2 6" xfId="18171"/>
    <cellStyle name="Poznámka 4 8 3 3" xfId="18172"/>
    <cellStyle name="Poznámka 4 8 3 3 2" xfId="18173"/>
    <cellStyle name="Poznámka 4 8 3 3 2 2" xfId="18174"/>
    <cellStyle name="Poznámka 4 8 3 3 2 3" xfId="18175"/>
    <cellStyle name="Poznámka 4 8 3 3 2 4" xfId="18176"/>
    <cellStyle name="Poznámka 4 8 3 3 3" xfId="18177"/>
    <cellStyle name="Poznámka 4 8 3 3 3 2" xfId="18178"/>
    <cellStyle name="Poznámka 4 8 3 3 3 3" xfId="18179"/>
    <cellStyle name="Poznámka 4 8 3 3 3 4" xfId="18180"/>
    <cellStyle name="Poznámka 4 8 3 3 4" xfId="18181"/>
    <cellStyle name="Poznámka 4 8 3 3 5" xfId="18182"/>
    <cellStyle name="Poznámka 4 8 3 3 6" xfId="18183"/>
    <cellStyle name="Poznámka 4 8 3 4" xfId="18184"/>
    <cellStyle name="Poznámka 4 8 3 4 2" xfId="18185"/>
    <cellStyle name="Poznámka 4 8 3 4 3" xfId="18186"/>
    <cellStyle name="Poznámka 4 8 3 4 4" xfId="18187"/>
    <cellStyle name="Poznámka 4 8 3 5" xfId="18188"/>
    <cellStyle name="Poznámka 4 8 3 5 2" xfId="18189"/>
    <cellStyle name="Poznámka 4 8 3 5 3" xfId="18190"/>
    <cellStyle name="Poznámka 4 8 3 5 4" xfId="18191"/>
    <cellStyle name="Poznámka 4 8 3 6" xfId="18192"/>
    <cellStyle name="Poznámka 4 8 3 7" xfId="18193"/>
    <cellStyle name="Poznámka 4 8 3 8" xfId="18194"/>
    <cellStyle name="Poznámka 4 8 4" xfId="18195"/>
    <cellStyle name="Poznámka 4 8 4 2" xfId="18196"/>
    <cellStyle name="Poznámka 4 8 4 2 2" xfId="18197"/>
    <cellStyle name="Poznámka 4 8 4 2 3" xfId="18198"/>
    <cellStyle name="Poznámka 4 8 4 2 4" xfId="18199"/>
    <cellStyle name="Poznámka 4 8 4 3" xfId="18200"/>
    <cellStyle name="Poznámka 4 8 4 3 2" xfId="18201"/>
    <cellStyle name="Poznámka 4 8 4 3 3" xfId="18202"/>
    <cellStyle name="Poznámka 4 8 4 3 4" xfId="18203"/>
    <cellStyle name="Poznámka 4 8 4 4" xfId="18204"/>
    <cellStyle name="Poznámka 4 8 4 5" xfId="18205"/>
    <cellStyle name="Poznámka 4 8 4 6" xfId="18206"/>
    <cellStyle name="Poznámka 4 8 5" xfId="18207"/>
    <cellStyle name="Poznámka 4 8 5 2" xfId="18208"/>
    <cellStyle name="Poznámka 4 8 5 2 2" xfId="18209"/>
    <cellStyle name="Poznámka 4 8 5 2 3" xfId="18210"/>
    <cellStyle name="Poznámka 4 8 5 2 4" xfId="18211"/>
    <cellStyle name="Poznámka 4 8 5 3" xfId="18212"/>
    <cellStyle name="Poznámka 4 8 5 3 2" xfId="18213"/>
    <cellStyle name="Poznámka 4 8 5 3 3" xfId="18214"/>
    <cellStyle name="Poznámka 4 8 5 3 4" xfId="18215"/>
    <cellStyle name="Poznámka 4 8 5 4" xfId="18216"/>
    <cellStyle name="Poznámka 4 8 5 5" xfId="18217"/>
    <cellStyle name="Poznámka 4 8 5 6" xfId="18218"/>
    <cellStyle name="Poznámka 4 8 6" xfId="18219"/>
    <cellStyle name="Poznámka 4 8 6 2" xfId="18220"/>
    <cellStyle name="Poznámka 4 8 6 3" xfId="18221"/>
    <cellStyle name="Poznámka 4 8 6 4" xfId="18222"/>
    <cellStyle name="Poznámka 4 8 7" xfId="18223"/>
    <cellStyle name="Poznámka 4 8 7 2" xfId="18224"/>
    <cellStyle name="Poznámka 4 8 7 3" xfId="18225"/>
    <cellStyle name="Poznámka 4 8 7 4" xfId="18226"/>
    <cellStyle name="Poznámka 4 8 8" xfId="18227"/>
    <cellStyle name="Poznámka 4 8 9" xfId="18228"/>
    <cellStyle name="Poznámka 4 9" xfId="18229"/>
    <cellStyle name="Poznámka 4 9 2" xfId="18230"/>
    <cellStyle name="Poznámka 4 9 2 2" xfId="18231"/>
    <cellStyle name="Poznámka 4 9 2 2 2" xfId="18232"/>
    <cellStyle name="Poznámka 4 9 2 2 2 2" xfId="18233"/>
    <cellStyle name="Poznámka 4 9 2 2 2 3" xfId="18234"/>
    <cellStyle name="Poznámka 4 9 2 2 2 4" xfId="18235"/>
    <cellStyle name="Poznámka 4 9 2 2 3" xfId="18236"/>
    <cellStyle name="Poznámka 4 9 2 2 3 2" xfId="18237"/>
    <cellStyle name="Poznámka 4 9 2 2 3 3" xfId="18238"/>
    <cellStyle name="Poznámka 4 9 2 2 3 4" xfId="18239"/>
    <cellStyle name="Poznámka 4 9 2 2 4" xfId="18240"/>
    <cellStyle name="Poznámka 4 9 2 2 5" xfId="18241"/>
    <cellStyle name="Poznámka 4 9 2 2 6" xfId="18242"/>
    <cellStyle name="Poznámka 4 9 2 3" xfId="18243"/>
    <cellStyle name="Poznámka 4 9 2 3 2" xfId="18244"/>
    <cellStyle name="Poznámka 4 9 2 3 2 2" xfId="18245"/>
    <cellStyle name="Poznámka 4 9 2 3 2 3" xfId="18246"/>
    <cellStyle name="Poznámka 4 9 2 3 2 4" xfId="18247"/>
    <cellStyle name="Poznámka 4 9 2 3 3" xfId="18248"/>
    <cellStyle name="Poznámka 4 9 2 3 3 2" xfId="18249"/>
    <cellStyle name="Poznámka 4 9 2 3 3 3" xfId="18250"/>
    <cellStyle name="Poznámka 4 9 2 3 3 4" xfId="18251"/>
    <cellStyle name="Poznámka 4 9 2 3 4" xfId="18252"/>
    <cellStyle name="Poznámka 4 9 2 3 5" xfId="18253"/>
    <cellStyle name="Poznámka 4 9 2 3 6" xfId="18254"/>
    <cellStyle name="Poznámka 4 9 2 4" xfId="18255"/>
    <cellStyle name="Poznámka 4 9 2 4 2" xfId="18256"/>
    <cellStyle name="Poznámka 4 9 2 4 3" xfId="18257"/>
    <cellStyle name="Poznámka 4 9 2 4 4" xfId="18258"/>
    <cellStyle name="Poznámka 4 9 2 5" xfId="18259"/>
    <cellStyle name="Poznámka 4 9 2 5 2" xfId="18260"/>
    <cellStyle name="Poznámka 4 9 2 5 3" xfId="18261"/>
    <cellStyle name="Poznámka 4 9 2 5 4" xfId="18262"/>
    <cellStyle name="Poznámka 4 9 2 6" xfId="18263"/>
    <cellStyle name="Poznámka 4 9 2 7" xfId="18264"/>
    <cellStyle name="Poznámka 4 9 2 8" xfId="18265"/>
    <cellStyle name="Poznámka 4 9 3" xfId="18266"/>
    <cellStyle name="Poznámka 4 9 3 2" xfId="18267"/>
    <cellStyle name="Poznámka 4 9 3 2 2" xfId="18268"/>
    <cellStyle name="Poznámka 4 9 3 2 3" xfId="18269"/>
    <cellStyle name="Poznámka 4 9 3 2 4" xfId="18270"/>
    <cellStyle name="Poznámka 4 9 3 3" xfId="18271"/>
    <cellStyle name="Poznámka 4 9 3 3 2" xfId="18272"/>
    <cellStyle name="Poznámka 4 9 3 3 3" xfId="18273"/>
    <cellStyle name="Poznámka 4 9 3 3 4" xfId="18274"/>
    <cellStyle name="Poznámka 4 9 3 4" xfId="18275"/>
    <cellStyle name="Poznámka 4 9 3 5" xfId="18276"/>
    <cellStyle name="Poznámka 4 9 3 6" xfId="18277"/>
    <cellStyle name="Poznámka 4 9 4" xfId="18278"/>
    <cellStyle name="Poznámka 4 9 4 2" xfId="18279"/>
    <cellStyle name="Poznámka 4 9 4 2 2" xfId="18280"/>
    <cellStyle name="Poznámka 4 9 4 2 3" xfId="18281"/>
    <cellStyle name="Poznámka 4 9 4 2 4" xfId="18282"/>
    <cellStyle name="Poznámka 4 9 4 3" xfId="18283"/>
    <cellStyle name="Poznámka 4 9 4 3 2" xfId="18284"/>
    <cellStyle name="Poznámka 4 9 4 3 3" xfId="18285"/>
    <cellStyle name="Poznámka 4 9 4 3 4" xfId="18286"/>
    <cellStyle name="Poznámka 4 9 4 4" xfId="18287"/>
    <cellStyle name="Poznámka 4 9 4 5" xfId="18288"/>
    <cellStyle name="Poznámka 4 9 4 6" xfId="18289"/>
    <cellStyle name="Poznámka 4 9 5" xfId="18290"/>
    <cellStyle name="Poznámka 4 9 5 2" xfId="18291"/>
    <cellStyle name="Poznámka 4 9 5 3" xfId="18292"/>
    <cellStyle name="Poznámka 4 9 5 4" xfId="18293"/>
    <cellStyle name="Poznámka 4 9 6" xfId="18294"/>
    <cellStyle name="Poznámka 4 9 6 2" xfId="18295"/>
    <cellStyle name="Poznámka 4 9 6 3" xfId="18296"/>
    <cellStyle name="Poznámka 4 9 6 4" xfId="18297"/>
    <cellStyle name="Poznámka 4 9 7" xfId="18298"/>
    <cellStyle name="Poznámka 4 9 8" xfId="18299"/>
    <cellStyle name="Poznámka 4 9 9" xfId="18300"/>
    <cellStyle name="Poznámka 4_Xl0000028" xfId="18301"/>
    <cellStyle name="Propojená buňka 2" xfId="18302"/>
    <cellStyle name="Propojená buňka 3" xfId="18303"/>
    <cellStyle name="Propojená buňka 4" xfId="18304"/>
    <cellStyle name="R_text" xfId="18305"/>
    <cellStyle name="R_text 10" xfId="18306"/>
    <cellStyle name="R_text 10 2" xfId="18307"/>
    <cellStyle name="R_text 10 2 2" xfId="18308"/>
    <cellStyle name="R_text 10 2 3" xfId="18309"/>
    <cellStyle name="R_text 10 2 4" xfId="18310"/>
    <cellStyle name="R_text 10 3" xfId="18311"/>
    <cellStyle name="R_text 10 3 2" xfId="18312"/>
    <cellStyle name="R_text 10 3 3" xfId="18313"/>
    <cellStyle name="R_text 10 3 4" xfId="18314"/>
    <cellStyle name="R_text 10 4" xfId="18315"/>
    <cellStyle name="R_text 10 5" xfId="18316"/>
    <cellStyle name="R_text 10 6" xfId="18317"/>
    <cellStyle name="R_text 11" xfId="18318"/>
    <cellStyle name="R_text 11 2" xfId="18319"/>
    <cellStyle name="R_text 11 3" xfId="18320"/>
    <cellStyle name="R_text 11 4" xfId="18321"/>
    <cellStyle name="R_text 12" xfId="18322"/>
    <cellStyle name="R_text 12 2" xfId="18323"/>
    <cellStyle name="R_text 12 3" xfId="18324"/>
    <cellStyle name="R_text 12 4" xfId="18325"/>
    <cellStyle name="R_text 13" xfId="18326"/>
    <cellStyle name="R_text 14" xfId="18327"/>
    <cellStyle name="R_text 15" xfId="18328"/>
    <cellStyle name="R_text 2" xfId="18329"/>
    <cellStyle name="R_text 2 10" xfId="18330"/>
    <cellStyle name="R_text 2 2" xfId="18331"/>
    <cellStyle name="R_text 2 2 2" xfId="18332"/>
    <cellStyle name="R_text 2 2 2 2" xfId="18333"/>
    <cellStyle name="R_text 2 2 2 2 2" xfId="18334"/>
    <cellStyle name="R_text 2 2 2 2 2 2" xfId="18335"/>
    <cellStyle name="R_text 2 2 2 2 2 3" xfId="18336"/>
    <cellStyle name="R_text 2 2 2 2 2 4" xfId="18337"/>
    <cellStyle name="R_text 2 2 2 2 3" xfId="18338"/>
    <cellStyle name="R_text 2 2 2 2 3 2" xfId="18339"/>
    <cellStyle name="R_text 2 2 2 2 3 3" xfId="18340"/>
    <cellStyle name="R_text 2 2 2 2 3 4" xfId="18341"/>
    <cellStyle name="R_text 2 2 2 2 4" xfId="18342"/>
    <cellStyle name="R_text 2 2 2 2 5" xfId="18343"/>
    <cellStyle name="R_text 2 2 2 2 6" xfId="18344"/>
    <cellStyle name="R_text 2 2 2 3" xfId="18345"/>
    <cellStyle name="R_text 2 2 2 3 2" xfId="18346"/>
    <cellStyle name="R_text 2 2 2 3 2 2" xfId="18347"/>
    <cellStyle name="R_text 2 2 2 3 2 3" xfId="18348"/>
    <cellStyle name="R_text 2 2 2 3 2 4" xfId="18349"/>
    <cellStyle name="R_text 2 2 2 3 3" xfId="18350"/>
    <cellStyle name="R_text 2 2 2 3 3 2" xfId="18351"/>
    <cellStyle name="R_text 2 2 2 3 3 3" xfId="18352"/>
    <cellStyle name="R_text 2 2 2 3 3 4" xfId="18353"/>
    <cellStyle name="R_text 2 2 2 3 4" xfId="18354"/>
    <cellStyle name="R_text 2 2 2 3 5" xfId="18355"/>
    <cellStyle name="R_text 2 2 2 3 6" xfId="18356"/>
    <cellStyle name="R_text 2 2 2 4" xfId="18357"/>
    <cellStyle name="R_text 2 2 2 4 2" xfId="18358"/>
    <cellStyle name="R_text 2 2 2 4 3" xfId="18359"/>
    <cellStyle name="R_text 2 2 2 4 4" xfId="18360"/>
    <cellStyle name="R_text 2 2 2 5" xfId="18361"/>
    <cellStyle name="R_text 2 2 2 5 2" xfId="18362"/>
    <cellStyle name="R_text 2 2 2 5 3" xfId="18363"/>
    <cellStyle name="R_text 2 2 2 5 4" xfId="18364"/>
    <cellStyle name="R_text 2 2 2 6" xfId="18365"/>
    <cellStyle name="R_text 2 2 2 7" xfId="18366"/>
    <cellStyle name="R_text 2 2 2 8" xfId="18367"/>
    <cellStyle name="R_text 2 2 3" xfId="18368"/>
    <cellStyle name="R_text 2 2 3 2" xfId="18369"/>
    <cellStyle name="R_text 2 2 3 2 2" xfId="18370"/>
    <cellStyle name="R_text 2 2 3 2 3" xfId="18371"/>
    <cellStyle name="R_text 2 2 3 2 4" xfId="18372"/>
    <cellStyle name="R_text 2 2 3 3" xfId="18373"/>
    <cellStyle name="R_text 2 2 3 3 2" xfId="18374"/>
    <cellStyle name="R_text 2 2 3 3 3" xfId="18375"/>
    <cellStyle name="R_text 2 2 3 3 4" xfId="18376"/>
    <cellStyle name="R_text 2 2 3 4" xfId="18377"/>
    <cellStyle name="R_text 2 2 3 5" xfId="18378"/>
    <cellStyle name="R_text 2 2 3 6" xfId="18379"/>
    <cellStyle name="R_text 2 2 4" xfId="18380"/>
    <cellStyle name="R_text 2 2 4 2" xfId="18381"/>
    <cellStyle name="R_text 2 2 4 2 2" xfId="18382"/>
    <cellStyle name="R_text 2 2 4 2 3" xfId="18383"/>
    <cellStyle name="R_text 2 2 4 2 4" xfId="18384"/>
    <cellStyle name="R_text 2 2 4 3" xfId="18385"/>
    <cellStyle name="R_text 2 2 4 3 2" xfId="18386"/>
    <cellStyle name="R_text 2 2 4 3 3" xfId="18387"/>
    <cellStyle name="R_text 2 2 4 3 4" xfId="18388"/>
    <cellStyle name="R_text 2 2 4 4" xfId="18389"/>
    <cellStyle name="R_text 2 2 4 5" xfId="18390"/>
    <cellStyle name="R_text 2 2 4 6" xfId="18391"/>
    <cellStyle name="R_text 2 2 5" xfId="18392"/>
    <cellStyle name="R_text 2 2 5 2" xfId="18393"/>
    <cellStyle name="R_text 2 2 5 3" xfId="18394"/>
    <cellStyle name="R_text 2 2 5 4" xfId="18395"/>
    <cellStyle name="R_text 2 2 6" xfId="18396"/>
    <cellStyle name="R_text 2 2 6 2" xfId="18397"/>
    <cellStyle name="R_text 2 2 6 3" xfId="18398"/>
    <cellStyle name="R_text 2 2 6 4" xfId="18399"/>
    <cellStyle name="R_text 2 2 7" xfId="18400"/>
    <cellStyle name="R_text 2 2 8" xfId="18401"/>
    <cellStyle name="R_text 2 2 9" xfId="18402"/>
    <cellStyle name="R_text 2 3" xfId="18403"/>
    <cellStyle name="R_text 2 3 2" xfId="18404"/>
    <cellStyle name="R_text 2 3 2 2" xfId="18405"/>
    <cellStyle name="R_text 2 3 2 2 2" xfId="18406"/>
    <cellStyle name="R_text 2 3 2 2 3" xfId="18407"/>
    <cellStyle name="R_text 2 3 2 2 4" xfId="18408"/>
    <cellStyle name="R_text 2 3 2 3" xfId="18409"/>
    <cellStyle name="R_text 2 3 2 3 2" xfId="18410"/>
    <cellStyle name="R_text 2 3 2 3 3" xfId="18411"/>
    <cellStyle name="R_text 2 3 2 3 4" xfId="18412"/>
    <cellStyle name="R_text 2 3 2 4" xfId="18413"/>
    <cellStyle name="R_text 2 3 2 5" xfId="18414"/>
    <cellStyle name="R_text 2 3 2 6" xfId="18415"/>
    <cellStyle name="R_text 2 3 3" xfId="18416"/>
    <cellStyle name="R_text 2 3 3 2" xfId="18417"/>
    <cellStyle name="R_text 2 3 3 2 2" xfId="18418"/>
    <cellStyle name="R_text 2 3 3 2 3" xfId="18419"/>
    <cellStyle name="R_text 2 3 3 2 4" xfId="18420"/>
    <cellStyle name="R_text 2 3 3 3" xfId="18421"/>
    <cellStyle name="R_text 2 3 3 3 2" xfId="18422"/>
    <cellStyle name="R_text 2 3 3 3 3" xfId="18423"/>
    <cellStyle name="R_text 2 3 3 3 4" xfId="18424"/>
    <cellStyle name="R_text 2 3 3 4" xfId="18425"/>
    <cellStyle name="R_text 2 3 3 5" xfId="18426"/>
    <cellStyle name="R_text 2 3 3 6" xfId="18427"/>
    <cellStyle name="R_text 2 3 4" xfId="18428"/>
    <cellStyle name="R_text 2 3 4 2" xfId="18429"/>
    <cellStyle name="R_text 2 3 4 3" xfId="18430"/>
    <cellStyle name="R_text 2 3 4 4" xfId="18431"/>
    <cellStyle name="R_text 2 3 5" xfId="18432"/>
    <cellStyle name="R_text 2 3 5 2" xfId="18433"/>
    <cellStyle name="R_text 2 3 5 3" xfId="18434"/>
    <cellStyle name="R_text 2 3 5 4" xfId="18435"/>
    <cellStyle name="R_text 2 3 6" xfId="18436"/>
    <cellStyle name="R_text 2 3 7" xfId="18437"/>
    <cellStyle name="R_text 2 3 8" xfId="18438"/>
    <cellStyle name="R_text 2 4" xfId="18439"/>
    <cellStyle name="R_text 2 4 2" xfId="18440"/>
    <cellStyle name="R_text 2 4 2 2" xfId="18441"/>
    <cellStyle name="R_text 2 4 2 3" xfId="18442"/>
    <cellStyle name="R_text 2 4 2 4" xfId="18443"/>
    <cellStyle name="R_text 2 4 3" xfId="18444"/>
    <cellStyle name="R_text 2 4 3 2" xfId="18445"/>
    <cellStyle name="R_text 2 4 3 3" xfId="18446"/>
    <cellStyle name="R_text 2 4 3 4" xfId="18447"/>
    <cellStyle name="R_text 2 4 4" xfId="18448"/>
    <cellStyle name="R_text 2 4 5" xfId="18449"/>
    <cellStyle name="R_text 2 4 6" xfId="18450"/>
    <cellStyle name="R_text 2 5" xfId="18451"/>
    <cellStyle name="R_text 2 5 2" xfId="18452"/>
    <cellStyle name="R_text 2 5 2 2" xfId="18453"/>
    <cellStyle name="R_text 2 5 2 3" xfId="18454"/>
    <cellStyle name="R_text 2 5 2 4" xfId="18455"/>
    <cellStyle name="R_text 2 5 3" xfId="18456"/>
    <cellStyle name="R_text 2 5 3 2" xfId="18457"/>
    <cellStyle name="R_text 2 5 3 3" xfId="18458"/>
    <cellStyle name="R_text 2 5 3 4" xfId="18459"/>
    <cellStyle name="R_text 2 5 4" xfId="18460"/>
    <cellStyle name="R_text 2 5 5" xfId="18461"/>
    <cellStyle name="R_text 2 5 6" xfId="18462"/>
    <cellStyle name="R_text 2 6" xfId="18463"/>
    <cellStyle name="R_text 2 6 2" xfId="18464"/>
    <cellStyle name="R_text 2 6 3" xfId="18465"/>
    <cellStyle name="R_text 2 6 4" xfId="18466"/>
    <cellStyle name="R_text 2 7" xfId="18467"/>
    <cellStyle name="R_text 2 7 2" xfId="18468"/>
    <cellStyle name="R_text 2 7 3" xfId="18469"/>
    <cellStyle name="R_text 2 7 4" xfId="18470"/>
    <cellStyle name="R_text 2 8" xfId="18471"/>
    <cellStyle name="R_text 2 9" xfId="18472"/>
    <cellStyle name="R_text 3" xfId="18473"/>
    <cellStyle name="R_text 3 10" xfId="18474"/>
    <cellStyle name="R_text 3 2" xfId="18475"/>
    <cellStyle name="R_text 3 2 2" xfId="18476"/>
    <cellStyle name="R_text 3 2 2 2" xfId="18477"/>
    <cellStyle name="R_text 3 2 2 2 2" xfId="18478"/>
    <cellStyle name="R_text 3 2 2 2 2 2" xfId="18479"/>
    <cellStyle name="R_text 3 2 2 2 2 3" xfId="18480"/>
    <cellStyle name="R_text 3 2 2 2 2 4" xfId="18481"/>
    <cellStyle name="R_text 3 2 2 2 3" xfId="18482"/>
    <cellStyle name="R_text 3 2 2 2 3 2" xfId="18483"/>
    <cellStyle name="R_text 3 2 2 2 3 3" xfId="18484"/>
    <cellStyle name="R_text 3 2 2 2 3 4" xfId="18485"/>
    <cellStyle name="R_text 3 2 2 2 4" xfId="18486"/>
    <cellStyle name="R_text 3 2 2 2 5" xfId="18487"/>
    <cellStyle name="R_text 3 2 2 2 6" xfId="18488"/>
    <cellStyle name="R_text 3 2 2 3" xfId="18489"/>
    <cellStyle name="R_text 3 2 2 3 2" xfId="18490"/>
    <cellStyle name="R_text 3 2 2 3 2 2" xfId="18491"/>
    <cellStyle name="R_text 3 2 2 3 2 3" xfId="18492"/>
    <cellStyle name="R_text 3 2 2 3 2 4" xfId="18493"/>
    <cellStyle name="R_text 3 2 2 3 3" xfId="18494"/>
    <cellStyle name="R_text 3 2 2 3 3 2" xfId="18495"/>
    <cellStyle name="R_text 3 2 2 3 3 3" xfId="18496"/>
    <cellStyle name="R_text 3 2 2 3 3 4" xfId="18497"/>
    <cellStyle name="R_text 3 2 2 3 4" xfId="18498"/>
    <cellStyle name="R_text 3 2 2 3 5" xfId="18499"/>
    <cellStyle name="R_text 3 2 2 3 6" xfId="18500"/>
    <cellStyle name="R_text 3 2 2 4" xfId="18501"/>
    <cellStyle name="R_text 3 2 2 4 2" xfId="18502"/>
    <cellStyle name="R_text 3 2 2 4 3" xfId="18503"/>
    <cellStyle name="R_text 3 2 2 4 4" xfId="18504"/>
    <cellStyle name="R_text 3 2 2 5" xfId="18505"/>
    <cellStyle name="R_text 3 2 2 5 2" xfId="18506"/>
    <cellStyle name="R_text 3 2 2 5 3" xfId="18507"/>
    <cellStyle name="R_text 3 2 2 5 4" xfId="18508"/>
    <cellStyle name="R_text 3 2 2 6" xfId="18509"/>
    <cellStyle name="R_text 3 2 2 7" xfId="18510"/>
    <cellStyle name="R_text 3 2 2 8" xfId="18511"/>
    <cellStyle name="R_text 3 2 3" xfId="18512"/>
    <cellStyle name="R_text 3 2 3 2" xfId="18513"/>
    <cellStyle name="R_text 3 2 3 2 2" xfId="18514"/>
    <cellStyle name="R_text 3 2 3 2 3" xfId="18515"/>
    <cellStyle name="R_text 3 2 3 2 4" xfId="18516"/>
    <cellStyle name="R_text 3 2 3 3" xfId="18517"/>
    <cellStyle name="R_text 3 2 3 3 2" xfId="18518"/>
    <cellStyle name="R_text 3 2 3 3 3" xfId="18519"/>
    <cellStyle name="R_text 3 2 3 3 4" xfId="18520"/>
    <cellStyle name="R_text 3 2 3 4" xfId="18521"/>
    <cellStyle name="R_text 3 2 3 5" xfId="18522"/>
    <cellStyle name="R_text 3 2 3 6" xfId="18523"/>
    <cellStyle name="R_text 3 2 4" xfId="18524"/>
    <cellStyle name="R_text 3 2 4 2" xfId="18525"/>
    <cellStyle name="R_text 3 2 4 2 2" xfId="18526"/>
    <cellStyle name="R_text 3 2 4 2 3" xfId="18527"/>
    <cellStyle name="R_text 3 2 4 2 4" xfId="18528"/>
    <cellStyle name="R_text 3 2 4 3" xfId="18529"/>
    <cellStyle name="R_text 3 2 4 3 2" xfId="18530"/>
    <cellStyle name="R_text 3 2 4 3 3" xfId="18531"/>
    <cellStyle name="R_text 3 2 4 3 4" xfId="18532"/>
    <cellStyle name="R_text 3 2 4 4" xfId="18533"/>
    <cellStyle name="R_text 3 2 4 5" xfId="18534"/>
    <cellStyle name="R_text 3 2 4 6" xfId="18535"/>
    <cellStyle name="R_text 3 2 5" xfId="18536"/>
    <cellStyle name="R_text 3 2 5 2" xfId="18537"/>
    <cellStyle name="R_text 3 2 5 3" xfId="18538"/>
    <cellStyle name="R_text 3 2 5 4" xfId="18539"/>
    <cellStyle name="R_text 3 2 6" xfId="18540"/>
    <cellStyle name="R_text 3 2 6 2" xfId="18541"/>
    <cellStyle name="R_text 3 2 6 3" xfId="18542"/>
    <cellStyle name="R_text 3 2 6 4" xfId="18543"/>
    <cellStyle name="R_text 3 2 7" xfId="18544"/>
    <cellStyle name="R_text 3 2 8" xfId="18545"/>
    <cellStyle name="R_text 3 2 9" xfId="18546"/>
    <cellStyle name="R_text 3 3" xfId="18547"/>
    <cellStyle name="R_text 3 3 2" xfId="18548"/>
    <cellStyle name="R_text 3 3 2 2" xfId="18549"/>
    <cellStyle name="R_text 3 3 2 2 2" xfId="18550"/>
    <cellStyle name="R_text 3 3 2 2 3" xfId="18551"/>
    <cellStyle name="R_text 3 3 2 2 4" xfId="18552"/>
    <cellStyle name="R_text 3 3 2 3" xfId="18553"/>
    <cellStyle name="R_text 3 3 2 3 2" xfId="18554"/>
    <cellStyle name="R_text 3 3 2 3 3" xfId="18555"/>
    <cellStyle name="R_text 3 3 2 3 4" xfId="18556"/>
    <cellStyle name="R_text 3 3 2 4" xfId="18557"/>
    <cellStyle name="R_text 3 3 2 5" xfId="18558"/>
    <cellStyle name="R_text 3 3 2 6" xfId="18559"/>
    <cellStyle name="R_text 3 3 3" xfId="18560"/>
    <cellStyle name="R_text 3 3 3 2" xfId="18561"/>
    <cellStyle name="R_text 3 3 3 2 2" xfId="18562"/>
    <cellStyle name="R_text 3 3 3 2 3" xfId="18563"/>
    <cellStyle name="R_text 3 3 3 2 4" xfId="18564"/>
    <cellStyle name="R_text 3 3 3 3" xfId="18565"/>
    <cellStyle name="R_text 3 3 3 3 2" xfId="18566"/>
    <cellStyle name="R_text 3 3 3 3 3" xfId="18567"/>
    <cellStyle name="R_text 3 3 3 3 4" xfId="18568"/>
    <cellStyle name="R_text 3 3 3 4" xfId="18569"/>
    <cellStyle name="R_text 3 3 3 5" xfId="18570"/>
    <cellStyle name="R_text 3 3 3 6" xfId="18571"/>
    <cellStyle name="R_text 3 3 4" xfId="18572"/>
    <cellStyle name="R_text 3 3 4 2" xfId="18573"/>
    <cellStyle name="R_text 3 3 4 3" xfId="18574"/>
    <cellStyle name="R_text 3 3 4 4" xfId="18575"/>
    <cellStyle name="R_text 3 3 5" xfId="18576"/>
    <cellStyle name="R_text 3 3 5 2" xfId="18577"/>
    <cellStyle name="R_text 3 3 5 3" xfId="18578"/>
    <cellStyle name="R_text 3 3 5 4" xfId="18579"/>
    <cellStyle name="R_text 3 3 6" xfId="18580"/>
    <cellStyle name="R_text 3 3 7" xfId="18581"/>
    <cellStyle name="R_text 3 3 8" xfId="18582"/>
    <cellStyle name="R_text 3 4" xfId="18583"/>
    <cellStyle name="R_text 3 4 2" xfId="18584"/>
    <cellStyle name="R_text 3 4 2 2" xfId="18585"/>
    <cellStyle name="R_text 3 4 2 3" xfId="18586"/>
    <cellStyle name="R_text 3 4 2 4" xfId="18587"/>
    <cellStyle name="R_text 3 4 3" xfId="18588"/>
    <cellStyle name="R_text 3 4 3 2" xfId="18589"/>
    <cellStyle name="R_text 3 4 3 3" xfId="18590"/>
    <cellStyle name="R_text 3 4 3 4" xfId="18591"/>
    <cellStyle name="R_text 3 4 4" xfId="18592"/>
    <cellStyle name="R_text 3 4 5" xfId="18593"/>
    <cellStyle name="R_text 3 4 6" xfId="18594"/>
    <cellStyle name="R_text 3 5" xfId="18595"/>
    <cellStyle name="R_text 3 5 2" xfId="18596"/>
    <cellStyle name="R_text 3 5 2 2" xfId="18597"/>
    <cellStyle name="R_text 3 5 2 3" xfId="18598"/>
    <cellStyle name="R_text 3 5 2 4" xfId="18599"/>
    <cellStyle name="R_text 3 5 3" xfId="18600"/>
    <cellStyle name="R_text 3 5 3 2" xfId="18601"/>
    <cellStyle name="R_text 3 5 3 3" xfId="18602"/>
    <cellStyle name="R_text 3 5 3 4" xfId="18603"/>
    <cellStyle name="R_text 3 5 4" xfId="18604"/>
    <cellStyle name="R_text 3 5 5" xfId="18605"/>
    <cellStyle name="R_text 3 5 6" xfId="18606"/>
    <cellStyle name="R_text 3 6" xfId="18607"/>
    <cellStyle name="R_text 3 6 2" xfId="18608"/>
    <cellStyle name="R_text 3 6 3" xfId="18609"/>
    <cellStyle name="R_text 3 6 4" xfId="18610"/>
    <cellStyle name="R_text 3 7" xfId="18611"/>
    <cellStyle name="R_text 3 7 2" xfId="18612"/>
    <cellStyle name="R_text 3 7 3" xfId="18613"/>
    <cellStyle name="R_text 3 7 4" xfId="18614"/>
    <cellStyle name="R_text 3 8" xfId="18615"/>
    <cellStyle name="R_text 3 9" xfId="18616"/>
    <cellStyle name="R_text 4" xfId="18617"/>
    <cellStyle name="R_text 4 10" xfId="18618"/>
    <cellStyle name="R_text 4 2" xfId="18619"/>
    <cellStyle name="R_text 4 2 2" xfId="18620"/>
    <cellStyle name="R_text 4 2 2 2" xfId="18621"/>
    <cellStyle name="R_text 4 2 2 2 2" xfId="18622"/>
    <cellStyle name="R_text 4 2 2 2 2 2" xfId="18623"/>
    <cellStyle name="R_text 4 2 2 2 2 3" xfId="18624"/>
    <cellStyle name="R_text 4 2 2 2 2 4" xfId="18625"/>
    <cellStyle name="R_text 4 2 2 2 3" xfId="18626"/>
    <cellStyle name="R_text 4 2 2 2 3 2" xfId="18627"/>
    <cellStyle name="R_text 4 2 2 2 3 3" xfId="18628"/>
    <cellStyle name="R_text 4 2 2 2 3 4" xfId="18629"/>
    <cellStyle name="R_text 4 2 2 2 4" xfId="18630"/>
    <cellStyle name="R_text 4 2 2 2 5" xfId="18631"/>
    <cellStyle name="R_text 4 2 2 2 6" xfId="18632"/>
    <cellStyle name="R_text 4 2 2 3" xfId="18633"/>
    <cellStyle name="R_text 4 2 2 3 2" xfId="18634"/>
    <cellStyle name="R_text 4 2 2 3 2 2" xfId="18635"/>
    <cellStyle name="R_text 4 2 2 3 2 3" xfId="18636"/>
    <cellStyle name="R_text 4 2 2 3 2 4" xfId="18637"/>
    <cellStyle name="R_text 4 2 2 3 3" xfId="18638"/>
    <cellStyle name="R_text 4 2 2 3 3 2" xfId="18639"/>
    <cellStyle name="R_text 4 2 2 3 3 3" xfId="18640"/>
    <cellStyle name="R_text 4 2 2 3 3 4" xfId="18641"/>
    <cellStyle name="R_text 4 2 2 3 4" xfId="18642"/>
    <cellStyle name="R_text 4 2 2 3 5" xfId="18643"/>
    <cellStyle name="R_text 4 2 2 3 6" xfId="18644"/>
    <cellStyle name="R_text 4 2 2 4" xfId="18645"/>
    <cellStyle name="R_text 4 2 2 4 2" xfId="18646"/>
    <cellStyle name="R_text 4 2 2 4 3" xfId="18647"/>
    <cellStyle name="R_text 4 2 2 4 4" xfId="18648"/>
    <cellStyle name="R_text 4 2 2 5" xfId="18649"/>
    <cellStyle name="R_text 4 2 2 5 2" xfId="18650"/>
    <cellStyle name="R_text 4 2 2 5 3" xfId="18651"/>
    <cellStyle name="R_text 4 2 2 5 4" xfId="18652"/>
    <cellStyle name="R_text 4 2 2 6" xfId="18653"/>
    <cellStyle name="R_text 4 2 2 7" xfId="18654"/>
    <cellStyle name="R_text 4 2 2 8" xfId="18655"/>
    <cellStyle name="R_text 4 2 3" xfId="18656"/>
    <cellStyle name="R_text 4 2 3 2" xfId="18657"/>
    <cellStyle name="R_text 4 2 3 2 2" xfId="18658"/>
    <cellStyle name="R_text 4 2 3 2 3" xfId="18659"/>
    <cellStyle name="R_text 4 2 3 2 4" xfId="18660"/>
    <cellStyle name="R_text 4 2 3 3" xfId="18661"/>
    <cellStyle name="R_text 4 2 3 3 2" xfId="18662"/>
    <cellStyle name="R_text 4 2 3 3 3" xfId="18663"/>
    <cellStyle name="R_text 4 2 3 3 4" xfId="18664"/>
    <cellStyle name="R_text 4 2 3 4" xfId="18665"/>
    <cellStyle name="R_text 4 2 3 5" xfId="18666"/>
    <cellStyle name="R_text 4 2 3 6" xfId="18667"/>
    <cellStyle name="R_text 4 2 4" xfId="18668"/>
    <cellStyle name="R_text 4 2 4 2" xfId="18669"/>
    <cellStyle name="R_text 4 2 4 2 2" xfId="18670"/>
    <cellStyle name="R_text 4 2 4 2 3" xfId="18671"/>
    <cellStyle name="R_text 4 2 4 2 4" xfId="18672"/>
    <cellStyle name="R_text 4 2 4 3" xfId="18673"/>
    <cellStyle name="R_text 4 2 4 3 2" xfId="18674"/>
    <cellStyle name="R_text 4 2 4 3 3" xfId="18675"/>
    <cellStyle name="R_text 4 2 4 3 4" xfId="18676"/>
    <cellStyle name="R_text 4 2 4 4" xfId="18677"/>
    <cellStyle name="R_text 4 2 4 5" xfId="18678"/>
    <cellStyle name="R_text 4 2 4 6" xfId="18679"/>
    <cellStyle name="R_text 4 2 5" xfId="18680"/>
    <cellStyle name="R_text 4 2 5 2" xfId="18681"/>
    <cellStyle name="R_text 4 2 5 3" xfId="18682"/>
    <cellStyle name="R_text 4 2 5 4" xfId="18683"/>
    <cellStyle name="R_text 4 2 6" xfId="18684"/>
    <cellStyle name="R_text 4 2 6 2" xfId="18685"/>
    <cellStyle name="R_text 4 2 6 3" xfId="18686"/>
    <cellStyle name="R_text 4 2 6 4" xfId="18687"/>
    <cellStyle name="R_text 4 2 7" xfId="18688"/>
    <cellStyle name="R_text 4 2 8" xfId="18689"/>
    <cellStyle name="R_text 4 2 9" xfId="18690"/>
    <cellStyle name="R_text 4 3" xfId="18691"/>
    <cellStyle name="R_text 4 3 2" xfId="18692"/>
    <cellStyle name="R_text 4 3 2 2" xfId="18693"/>
    <cellStyle name="R_text 4 3 2 2 2" xfId="18694"/>
    <cellStyle name="R_text 4 3 2 2 3" xfId="18695"/>
    <cellStyle name="R_text 4 3 2 2 4" xfId="18696"/>
    <cellStyle name="R_text 4 3 2 3" xfId="18697"/>
    <cellStyle name="R_text 4 3 2 3 2" xfId="18698"/>
    <cellStyle name="R_text 4 3 2 3 3" xfId="18699"/>
    <cellStyle name="R_text 4 3 2 3 4" xfId="18700"/>
    <cellStyle name="R_text 4 3 2 4" xfId="18701"/>
    <cellStyle name="R_text 4 3 2 5" xfId="18702"/>
    <cellStyle name="R_text 4 3 2 6" xfId="18703"/>
    <cellStyle name="R_text 4 3 3" xfId="18704"/>
    <cellStyle name="R_text 4 3 3 2" xfId="18705"/>
    <cellStyle name="R_text 4 3 3 2 2" xfId="18706"/>
    <cellStyle name="R_text 4 3 3 2 3" xfId="18707"/>
    <cellStyle name="R_text 4 3 3 2 4" xfId="18708"/>
    <cellStyle name="R_text 4 3 3 3" xfId="18709"/>
    <cellStyle name="R_text 4 3 3 3 2" xfId="18710"/>
    <cellStyle name="R_text 4 3 3 3 3" xfId="18711"/>
    <cellStyle name="R_text 4 3 3 3 4" xfId="18712"/>
    <cellStyle name="R_text 4 3 3 4" xfId="18713"/>
    <cellStyle name="R_text 4 3 3 5" xfId="18714"/>
    <cellStyle name="R_text 4 3 3 6" xfId="18715"/>
    <cellStyle name="R_text 4 3 4" xfId="18716"/>
    <cellStyle name="R_text 4 3 4 2" xfId="18717"/>
    <cellStyle name="R_text 4 3 4 3" xfId="18718"/>
    <cellStyle name="R_text 4 3 4 4" xfId="18719"/>
    <cellStyle name="R_text 4 3 5" xfId="18720"/>
    <cellStyle name="R_text 4 3 5 2" xfId="18721"/>
    <cellStyle name="R_text 4 3 5 3" xfId="18722"/>
    <cellStyle name="R_text 4 3 5 4" xfId="18723"/>
    <cellStyle name="R_text 4 3 6" xfId="18724"/>
    <cellStyle name="R_text 4 3 7" xfId="18725"/>
    <cellStyle name="R_text 4 3 8" xfId="18726"/>
    <cellStyle name="R_text 4 4" xfId="18727"/>
    <cellStyle name="R_text 4 4 2" xfId="18728"/>
    <cellStyle name="R_text 4 4 2 2" xfId="18729"/>
    <cellStyle name="R_text 4 4 2 3" xfId="18730"/>
    <cellStyle name="R_text 4 4 2 4" xfId="18731"/>
    <cellStyle name="R_text 4 4 3" xfId="18732"/>
    <cellStyle name="R_text 4 4 3 2" xfId="18733"/>
    <cellStyle name="R_text 4 4 3 3" xfId="18734"/>
    <cellStyle name="R_text 4 4 3 4" xfId="18735"/>
    <cellStyle name="R_text 4 4 4" xfId="18736"/>
    <cellStyle name="R_text 4 4 5" xfId="18737"/>
    <cellStyle name="R_text 4 4 6" xfId="18738"/>
    <cellStyle name="R_text 4 5" xfId="18739"/>
    <cellStyle name="R_text 4 5 2" xfId="18740"/>
    <cellStyle name="R_text 4 5 2 2" xfId="18741"/>
    <cellStyle name="R_text 4 5 2 3" xfId="18742"/>
    <cellStyle name="R_text 4 5 2 4" xfId="18743"/>
    <cellStyle name="R_text 4 5 3" xfId="18744"/>
    <cellStyle name="R_text 4 5 3 2" xfId="18745"/>
    <cellStyle name="R_text 4 5 3 3" xfId="18746"/>
    <cellStyle name="R_text 4 5 3 4" xfId="18747"/>
    <cellStyle name="R_text 4 5 4" xfId="18748"/>
    <cellStyle name="R_text 4 5 5" xfId="18749"/>
    <cellStyle name="R_text 4 5 6" xfId="18750"/>
    <cellStyle name="R_text 4 6" xfId="18751"/>
    <cellStyle name="R_text 4 6 2" xfId="18752"/>
    <cellStyle name="R_text 4 6 3" xfId="18753"/>
    <cellStyle name="R_text 4 6 4" xfId="18754"/>
    <cellStyle name="R_text 4 7" xfId="18755"/>
    <cellStyle name="R_text 4 7 2" xfId="18756"/>
    <cellStyle name="R_text 4 7 3" xfId="18757"/>
    <cellStyle name="R_text 4 7 4" xfId="18758"/>
    <cellStyle name="R_text 4 8" xfId="18759"/>
    <cellStyle name="R_text 4 9" xfId="18760"/>
    <cellStyle name="R_text 5" xfId="18761"/>
    <cellStyle name="R_text 5 10" xfId="18762"/>
    <cellStyle name="R_text 5 2" xfId="18763"/>
    <cellStyle name="R_text 5 2 2" xfId="18764"/>
    <cellStyle name="R_text 5 2 2 2" xfId="18765"/>
    <cellStyle name="R_text 5 2 2 2 2" xfId="18766"/>
    <cellStyle name="R_text 5 2 2 2 2 2" xfId="18767"/>
    <cellStyle name="R_text 5 2 2 2 2 3" xfId="18768"/>
    <cellStyle name="R_text 5 2 2 2 2 4" xfId="18769"/>
    <cellStyle name="R_text 5 2 2 2 3" xfId="18770"/>
    <cellStyle name="R_text 5 2 2 2 3 2" xfId="18771"/>
    <cellStyle name="R_text 5 2 2 2 3 3" xfId="18772"/>
    <cellStyle name="R_text 5 2 2 2 3 4" xfId="18773"/>
    <cellStyle name="R_text 5 2 2 2 4" xfId="18774"/>
    <cellStyle name="R_text 5 2 2 2 5" xfId="18775"/>
    <cellStyle name="R_text 5 2 2 2 6" xfId="18776"/>
    <cellStyle name="R_text 5 2 2 3" xfId="18777"/>
    <cellStyle name="R_text 5 2 2 3 2" xfId="18778"/>
    <cellStyle name="R_text 5 2 2 3 2 2" xfId="18779"/>
    <cellStyle name="R_text 5 2 2 3 2 3" xfId="18780"/>
    <cellStyle name="R_text 5 2 2 3 2 4" xfId="18781"/>
    <cellStyle name="R_text 5 2 2 3 3" xfId="18782"/>
    <cellStyle name="R_text 5 2 2 3 3 2" xfId="18783"/>
    <cellStyle name="R_text 5 2 2 3 3 3" xfId="18784"/>
    <cellStyle name="R_text 5 2 2 3 3 4" xfId="18785"/>
    <cellStyle name="R_text 5 2 2 3 4" xfId="18786"/>
    <cellStyle name="R_text 5 2 2 3 5" xfId="18787"/>
    <cellStyle name="R_text 5 2 2 3 6" xfId="18788"/>
    <cellStyle name="R_text 5 2 2 4" xfId="18789"/>
    <cellStyle name="R_text 5 2 2 4 2" xfId="18790"/>
    <cellStyle name="R_text 5 2 2 4 3" xfId="18791"/>
    <cellStyle name="R_text 5 2 2 4 4" xfId="18792"/>
    <cellStyle name="R_text 5 2 2 5" xfId="18793"/>
    <cellStyle name="R_text 5 2 2 5 2" xfId="18794"/>
    <cellStyle name="R_text 5 2 2 5 3" xfId="18795"/>
    <cellStyle name="R_text 5 2 2 5 4" xfId="18796"/>
    <cellStyle name="R_text 5 2 2 6" xfId="18797"/>
    <cellStyle name="R_text 5 2 2 7" xfId="18798"/>
    <cellStyle name="R_text 5 2 2 8" xfId="18799"/>
    <cellStyle name="R_text 5 2 3" xfId="18800"/>
    <cellStyle name="R_text 5 2 3 2" xfId="18801"/>
    <cellStyle name="R_text 5 2 3 2 2" xfId="18802"/>
    <cellStyle name="R_text 5 2 3 2 3" xfId="18803"/>
    <cellStyle name="R_text 5 2 3 2 4" xfId="18804"/>
    <cellStyle name="R_text 5 2 3 3" xfId="18805"/>
    <cellStyle name="R_text 5 2 3 3 2" xfId="18806"/>
    <cellStyle name="R_text 5 2 3 3 3" xfId="18807"/>
    <cellStyle name="R_text 5 2 3 3 4" xfId="18808"/>
    <cellStyle name="R_text 5 2 3 4" xfId="18809"/>
    <cellStyle name="R_text 5 2 3 5" xfId="18810"/>
    <cellStyle name="R_text 5 2 3 6" xfId="18811"/>
    <cellStyle name="R_text 5 2 4" xfId="18812"/>
    <cellStyle name="R_text 5 2 4 2" xfId="18813"/>
    <cellStyle name="R_text 5 2 4 2 2" xfId="18814"/>
    <cellStyle name="R_text 5 2 4 2 3" xfId="18815"/>
    <cellStyle name="R_text 5 2 4 2 4" xfId="18816"/>
    <cellStyle name="R_text 5 2 4 3" xfId="18817"/>
    <cellStyle name="R_text 5 2 4 3 2" xfId="18818"/>
    <cellStyle name="R_text 5 2 4 3 3" xfId="18819"/>
    <cellStyle name="R_text 5 2 4 3 4" xfId="18820"/>
    <cellStyle name="R_text 5 2 4 4" xfId="18821"/>
    <cellStyle name="R_text 5 2 4 5" xfId="18822"/>
    <cellStyle name="R_text 5 2 4 6" xfId="18823"/>
    <cellStyle name="R_text 5 2 5" xfId="18824"/>
    <cellStyle name="R_text 5 2 5 2" xfId="18825"/>
    <cellStyle name="R_text 5 2 5 3" xfId="18826"/>
    <cellStyle name="R_text 5 2 5 4" xfId="18827"/>
    <cellStyle name="R_text 5 2 6" xfId="18828"/>
    <cellStyle name="R_text 5 2 6 2" xfId="18829"/>
    <cellStyle name="R_text 5 2 6 3" xfId="18830"/>
    <cellStyle name="R_text 5 2 6 4" xfId="18831"/>
    <cellStyle name="R_text 5 2 7" xfId="18832"/>
    <cellStyle name="R_text 5 2 8" xfId="18833"/>
    <cellStyle name="R_text 5 2 9" xfId="18834"/>
    <cellStyle name="R_text 5 3" xfId="18835"/>
    <cellStyle name="R_text 5 3 2" xfId="18836"/>
    <cellStyle name="R_text 5 3 2 2" xfId="18837"/>
    <cellStyle name="R_text 5 3 2 2 2" xfId="18838"/>
    <cellStyle name="R_text 5 3 2 2 3" xfId="18839"/>
    <cellStyle name="R_text 5 3 2 2 4" xfId="18840"/>
    <cellStyle name="R_text 5 3 2 3" xfId="18841"/>
    <cellStyle name="R_text 5 3 2 3 2" xfId="18842"/>
    <cellStyle name="R_text 5 3 2 3 3" xfId="18843"/>
    <cellStyle name="R_text 5 3 2 3 4" xfId="18844"/>
    <cellStyle name="R_text 5 3 2 4" xfId="18845"/>
    <cellStyle name="R_text 5 3 2 5" xfId="18846"/>
    <cellStyle name="R_text 5 3 2 6" xfId="18847"/>
    <cellStyle name="R_text 5 3 3" xfId="18848"/>
    <cellStyle name="R_text 5 3 3 2" xfId="18849"/>
    <cellStyle name="R_text 5 3 3 2 2" xfId="18850"/>
    <cellStyle name="R_text 5 3 3 2 3" xfId="18851"/>
    <cellStyle name="R_text 5 3 3 2 4" xfId="18852"/>
    <cellStyle name="R_text 5 3 3 3" xfId="18853"/>
    <cellStyle name="R_text 5 3 3 3 2" xfId="18854"/>
    <cellStyle name="R_text 5 3 3 3 3" xfId="18855"/>
    <cellStyle name="R_text 5 3 3 3 4" xfId="18856"/>
    <cellStyle name="R_text 5 3 3 4" xfId="18857"/>
    <cellStyle name="R_text 5 3 3 5" xfId="18858"/>
    <cellStyle name="R_text 5 3 3 6" xfId="18859"/>
    <cellStyle name="R_text 5 3 4" xfId="18860"/>
    <cellStyle name="R_text 5 3 4 2" xfId="18861"/>
    <cellStyle name="R_text 5 3 4 3" xfId="18862"/>
    <cellStyle name="R_text 5 3 4 4" xfId="18863"/>
    <cellStyle name="R_text 5 3 5" xfId="18864"/>
    <cellStyle name="R_text 5 3 5 2" xfId="18865"/>
    <cellStyle name="R_text 5 3 5 3" xfId="18866"/>
    <cellStyle name="R_text 5 3 5 4" xfId="18867"/>
    <cellStyle name="R_text 5 3 6" xfId="18868"/>
    <cellStyle name="R_text 5 3 7" xfId="18869"/>
    <cellStyle name="R_text 5 3 8" xfId="18870"/>
    <cellStyle name="R_text 5 4" xfId="18871"/>
    <cellStyle name="R_text 5 4 2" xfId="18872"/>
    <cellStyle name="R_text 5 4 2 2" xfId="18873"/>
    <cellStyle name="R_text 5 4 2 3" xfId="18874"/>
    <cellStyle name="R_text 5 4 2 4" xfId="18875"/>
    <cellStyle name="R_text 5 4 3" xfId="18876"/>
    <cellStyle name="R_text 5 4 3 2" xfId="18877"/>
    <cellStyle name="R_text 5 4 3 3" xfId="18878"/>
    <cellStyle name="R_text 5 4 3 4" xfId="18879"/>
    <cellStyle name="R_text 5 4 4" xfId="18880"/>
    <cellStyle name="R_text 5 4 5" xfId="18881"/>
    <cellStyle name="R_text 5 4 6" xfId="18882"/>
    <cellStyle name="R_text 5 5" xfId="18883"/>
    <cellStyle name="R_text 5 5 2" xfId="18884"/>
    <cellStyle name="R_text 5 5 2 2" xfId="18885"/>
    <cellStyle name="R_text 5 5 2 3" xfId="18886"/>
    <cellStyle name="R_text 5 5 2 4" xfId="18887"/>
    <cellStyle name="R_text 5 5 3" xfId="18888"/>
    <cellStyle name="R_text 5 5 3 2" xfId="18889"/>
    <cellStyle name="R_text 5 5 3 3" xfId="18890"/>
    <cellStyle name="R_text 5 5 3 4" xfId="18891"/>
    <cellStyle name="R_text 5 5 4" xfId="18892"/>
    <cellStyle name="R_text 5 5 5" xfId="18893"/>
    <cellStyle name="R_text 5 5 6" xfId="18894"/>
    <cellStyle name="R_text 5 6" xfId="18895"/>
    <cellStyle name="R_text 5 6 2" xfId="18896"/>
    <cellStyle name="R_text 5 6 3" xfId="18897"/>
    <cellStyle name="R_text 5 6 4" xfId="18898"/>
    <cellStyle name="R_text 5 7" xfId="18899"/>
    <cellStyle name="R_text 5 7 2" xfId="18900"/>
    <cellStyle name="R_text 5 7 3" xfId="18901"/>
    <cellStyle name="R_text 5 7 4" xfId="18902"/>
    <cellStyle name="R_text 5 8" xfId="18903"/>
    <cellStyle name="R_text 5 9" xfId="18904"/>
    <cellStyle name="R_text 6" xfId="18905"/>
    <cellStyle name="R_text 6 10" xfId="18906"/>
    <cellStyle name="R_text 6 2" xfId="18907"/>
    <cellStyle name="R_text 6 2 2" xfId="18908"/>
    <cellStyle name="R_text 6 2 2 2" xfId="18909"/>
    <cellStyle name="R_text 6 2 2 2 2" xfId="18910"/>
    <cellStyle name="R_text 6 2 2 2 2 2" xfId="18911"/>
    <cellStyle name="R_text 6 2 2 2 2 3" xfId="18912"/>
    <cellStyle name="R_text 6 2 2 2 2 4" xfId="18913"/>
    <cellStyle name="R_text 6 2 2 2 3" xfId="18914"/>
    <cellStyle name="R_text 6 2 2 2 3 2" xfId="18915"/>
    <cellStyle name="R_text 6 2 2 2 3 3" xfId="18916"/>
    <cellStyle name="R_text 6 2 2 2 3 4" xfId="18917"/>
    <cellStyle name="R_text 6 2 2 2 4" xfId="18918"/>
    <cellStyle name="R_text 6 2 2 2 5" xfId="18919"/>
    <cellStyle name="R_text 6 2 2 2 6" xfId="18920"/>
    <cellStyle name="R_text 6 2 2 3" xfId="18921"/>
    <cellStyle name="R_text 6 2 2 3 2" xfId="18922"/>
    <cellStyle name="R_text 6 2 2 3 2 2" xfId="18923"/>
    <cellStyle name="R_text 6 2 2 3 2 3" xfId="18924"/>
    <cellStyle name="R_text 6 2 2 3 2 4" xfId="18925"/>
    <cellStyle name="R_text 6 2 2 3 3" xfId="18926"/>
    <cellStyle name="R_text 6 2 2 3 3 2" xfId="18927"/>
    <cellStyle name="R_text 6 2 2 3 3 3" xfId="18928"/>
    <cellStyle name="R_text 6 2 2 3 3 4" xfId="18929"/>
    <cellStyle name="R_text 6 2 2 3 4" xfId="18930"/>
    <cellStyle name="R_text 6 2 2 3 5" xfId="18931"/>
    <cellStyle name="R_text 6 2 2 3 6" xfId="18932"/>
    <cellStyle name="R_text 6 2 2 4" xfId="18933"/>
    <cellStyle name="R_text 6 2 2 4 2" xfId="18934"/>
    <cellStyle name="R_text 6 2 2 4 3" xfId="18935"/>
    <cellStyle name="R_text 6 2 2 4 4" xfId="18936"/>
    <cellStyle name="R_text 6 2 2 5" xfId="18937"/>
    <cellStyle name="R_text 6 2 2 5 2" xfId="18938"/>
    <cellStyle name="R_text 6 2 2 5 3" xfId="18939"/>
    <cellStyle name="R_text 6 2 2 5 4" xfId="18940"/>
    <cellStyle name="R_text 6 2 2 6" xfId="18941"/>
    <cellStyle name="R_text 6 2 2 7" xfId="18942"/>
    <cellStyle name="R_text 6 2 2 8" xfId="18943"/>
    <cellStyle name="R_text 6 2 3" xfId="18944"/>
    <cellStyle name="R_text 6 2 3 2" xfId="18945"/>
    <cellStyle name="R_text 6 2 3 2 2" xfId="18946"/>
    <cellStyle name="R_text 6 2 3 2 3" xfId="18947"/>
    <cellStyle name="R_text 6 2 3 2 4" xfId="18948"/>
    <cellStyle name="R_text 6 2 3 3" xfId="18949"/>
    <cellStyle name="R_text 6 2 3 3 2" xfId="18950"/>
    <cellStyle name="R_text 6 2 3 3 3" xfId="18951"/>
    <cellStyle name="R_text 6 2 3 3 4" xfId="18952"/>
    <cellStyle name="R_text 6 2 3 4" xfId="18953"/>
    <cellStyle name="R_text 6 2 3 5" xfId="18954"/>
    <cellStyle name="R_text 6 2 3 6" xfId="18955"/>
    <cellStyle name="R_text 6 2 4" xfId="18956"/>
    <cellStyle name="R_text 6 2 4 2" xfId="18957"/>
    <cellStyle name="R_text 6 2 4 2 2" xfId="18958"/>
    <cellStyle name="R_text 6 2 4 2 3" xfId="18959"/>
    <cellStyle name="R_text 6 2 4 2 4" xfId="18960"/>
    <cellStyle name="R_text 6 2 4 3" xfId="18961"/>
    <cellStyle name="R_text 6 2 4 3 2" xfId="18962"/>
    <cellStyle name="R_text 6 2 4 3 3" xfId="18963"/>
    <cellStyle name="R_text 6 2 4 3 4" xfId="18964"/>
    <cellStyle name="R_text 6 2 4 4" xfId="18965"/>
    <cellStyle name="R_text 6 2 4 5" xfId="18966"/>
    <cellStyle name="R_text 6 2 4 6" xfId="18967"/>
    <cellStyle name="R_text 6 2 5" xfId="18968"/>
    <cellStyle name="R_text 6 2 5 2" xfId="18969"/>
    <cellStyle name="R_text 6 2 5 3" xfId="18970"/>
    <cellStyle name="R_text 6 2 5 4" xfId="18971"/>
    <cellStyle name="R_text 6 2 6" xfId="18972"/>
    <cellStyle name="R_text 6 2 6 2" xfId="18973"/>
    <cellStyle name="R_text 6 2 6 3" xfId="18974"/>
    <cellStyle name="R_text 6 2 6 4" xfId="18975"/>
    <cellStyle name="R_text 6 2 7" xfId="18976"/>
    <cellStyle name="R_text 6 2 8" xfId="18977"/>
    <cellStyle name="R_text 6 2 9" xfId="18978"/>
    <cellStyle name="R_text 6 3" xfId="18979"/>
    <cellStyle name="R_text 6 3 2" xfId="18980"/>
    <cellStyle name="R_text 6 3 2 2" xfId="18981"/>
    <cellStyle name="R_text 6 3 2 2 2" xfId="18982"/>
    <cellStyle name="R_text 6 3 2 2 3" xfId="18983"/>
    <cellStyle name="R_text 6 3 2 2 4" xfId="18984"/>
    <cellStyle name="R_text 6 3 2 3" xfId="18985"/>
    <cellStyle name="R_text 6 3 2 3 2" xfId="18986"/>
    <cellStyle name="R_text 6 3 2 3 3" xfId="18987"/>
    <cellStyle name="R_text 6 3 2 3 4" xfId="18988"/>
    <cellStyle name="R_text 6 3 2 4" xfId="18989"/>
    <cellStyle name="R_text 6 3 2 5" xfId="18990"/>
    <cellStyle name="R_text 6 3 2 6" xfId="18991"/>
    <cellStyle name="R_text 6 3 3" xfId="18992"/>
    <cellStyle name="R_text 6 3 3 2" xfId="18993"/>
    <cellStyle name="R_text 6 3 3 2 2" xfId="18994"/>
    <cellStyle name="R_text 6 3 3 2 3" xfId="18995"/>
    <cellStyle name="R_text 6 3 3 2 4" xfId="18996"/>
    <cellStyle name="R_text 6 3 3 3" xfId="18997"/>
    <cellStyle name="R_text 6 3 3 3 2" xfId="18998"/>
    <cellStyle name="R_text 6 3 3 3 3" xfId="18999"/>
    <cellStyle name="R_text 6 3 3 3 4" xfId="19000"/>
    <cellStyle name="R_text 6 3 3 4" xfId="19001"/>
    <cellStyle name="R_text 6 3 3 5" xfId="19002"/>
    <cellStyle name="R_text 6 3 3 6" xfId="19003"/>
    <cellStyle name="R_text 6 3 4" xfId="19004"/>
    <cellStyle name="R_text 6 3 4 2" xfId="19005"/>
    <cellStyle name="R_text 6 3 4 3" xfId="19006"/>
    <cellStyle name="R_text 6 3 4 4" xfId="19007"/>
    <cellStyle name="R_text 6 3 5" xfId="19008"/>
    <cellStyle name="R_text 6 3 5 2" xfId="19009"/>
    <cellStyle name="R_text 6 3 5 3" xfId="19010"/>
    <cellStyle name="R_text 6 3 5 4" xfId="19011"/>
    <cellStyle name="R_text 6 3 6" xfId="19012"/>
    <cellStyle name="R_text 6 3 7" xfId="19013"/>
    <cellStyle name="R_text 6 3 8" xfId="19014"/>
    <cellStyle name="R_text 6 4" xfId="19015"/>
    <cellStyle name="R_text 6 4 2" xfId="19016"/>
    <cellStyle name="R_text 6 4 2 2" xfId="19017"/>
    <cellStyle name="R_text 6 4 2 3" xfId="19018"/>
    <cellStyle name="R_text 6 4 2 4" xfId="19019"/>
    <cellStyle name="R_text 6 4 3" xfId="19020"/>
    <cellStyle name="R_text 6 4 3 2" xfId="19021"/>
    <cellStyle name="R_text 6 4 3 3" xfId="19022"/>
    <cellStyle name="R_text 6 4 3 4" xfId="19023"/>
    <cellStyle name="R_text 6 4 4" xfId="19024"/>
    <cellStyle name="R_text 6 4 5" xfId="19025"/>
    <cellStyle name="R_text 6 4 6" xfId="19026"/>
    <cellStyle name="R_text 6 5" xfId="19027"/>
    <cellStyle name="R_text 6 5 2" xfId="19028"/>
    <cellStyle name="R_text 6 5 2 2" xfId="19029"/>
    <cellStyle name="R_text 6 5 2 3" xfId="19030"/>
    <cellStyle name="R_text 6 5 2 4" xfId="19031"/>
    <cellStyle name="R_text 6 5 3" xfId="19032"/>
    <cellStyle name="R_text 6 5 3 2" xfId="19033"/>
    <cellStyle name="R_text 6 5 3 3" xfId="19034"/>
    <cellStyle name="R_text 6 5 3 4" xfId="19035"/>
    <cellStyle name="R_text 6 5 4" xfId="19036"/>
    <cellStyle name="R_text 6 5 5" xfId="19037"/>
    <cellStyle name="R_text 6 5 6" xfId="19038"/>
    <cellStyle name="R_text 6 6" xfId="19039"/>
    <cellStyle name="R_text 6 6 2" xfId="19040"/>
    <cellStyle name="R_text 6 6 3" xfId="19041"/>
    <cellStyle name="R_text 6 6 4" xfId="19042"/>
    <cellStyle name="R_text 6 7" xfId="19043"/>
    <cellStyle name="R_text 6 7 2" xfId="19044"/>
    <cellStyle name="R_text 6 7 3" xfId="19045"/>
    <cellStyle name="R_text 6 7 4" xfId="19046"/>
    <cellStyle name="R_text 6 8" xfId="19047"/>
    <cellStyle name="R_text 6 9" xfId="19048"/>
    <cellStyle name="R_text 7" xfId="19049"/>
    <cellStyle name="R_text 7 2" xfId="19050"/>
    <cellStyle name="R_text 7 2 2" xfId="19051"/>
    <cellStyle name="R_text 7 2 2 2" xfId="19052"/>
    <cellStyle name="R_text 7 2 2 2 2" xfId="19053"/>
    <cellStyle name="R_text 7 2 2 2 3" xfId="19054"/>
    <cellStyle name="R_text 7 2 2 2 4" xfId="19055"/>
    <cellStyle name="R_text 7 2 2 3" xfId="19056"/>
    <cellStyle name="R_text 7 2 2 3 2" xfId="19057"/>
    <cellStyle name="R_text 7 2 2 3 3" xfId="19058"/>
    <cellStyle name="R_text 7 2 2 3 4" xfId="19059"/>
    <cellStyle name="R_text 7 2 2 4" xfId="19060"/>
    <cellStyle name="R_text 7 2 2 5" xfId="19061"/>
    <cellStyle name="R_text 7 2 2 6" xfId="19062"/>
    <cellStyle name="R_text 7 2 3" xfId="19063"/>
    <cellStyle name="R_text 7 2 3 2" xfId="19064"/>
    <cellStyle name="R_text 7 2 3 2 2" xfId="19065"/>
    <cellStyle name="R_text 7 2 3 2 3" xfId="19066"/>
    <cellStyle name="R_text 7 2 3 2 4" xfId="19067"/>
    <cellStyle name="R_text 7 2 3 3" xfId="19068"/>
    <cellStyle name="R_text 7 2 3 3 2" xfId="19069"/>
    <cellStyle name="R_text 7 2 3 3 3" xfId="19070"/>
    <cellStyle name="R_text 7 2 3 3 4" xfId="19071"/>
    <cellStyle name="R_text 7 2 3 4" xfId="19072"/>
    <cellStyle name="R_text 7 2 3 5" xfId="19073"/>
    <cellStyle name="R_text 7 2 3 6" xfId="19074"/>
    <cellStyle name="R_text 7 2 4" xfId="19075"/>
    <cellStyle name="R_text 7 2 4 2" xfId="19076"/>
    <cellStyle name="R_text 7 2 4 3" xfId="19077"/>
    <cellStyle name="R_text 7 2 4 4" xfId="19078"/>
    <cellStyle name="R_text 7 2 5" xfId="19079"/>
    <cellStyle name="R_text 7 2 5 2" xfId="19080"/>
    <cellStyle name="R_text 7 2 5 3" xfId="19081"/>
    <cellStyle name="R_text 7 2 5 4" xfId="19082"/>
    <cellStyle name="R_text 7 2 6" xfId="19083"/>
    <cellStyle name="R_text 7 2 7" xfId="19084"/>
    <cellStyle name="R_text 7 2 8" xfId="19085"/>
    <cellStyle name="R_text 7 3" xfId="19086"/>
    <cellStyle name="R_text 7 3 2" xfId="19087"/>
    <cellStyle name="R_text 7 3 2 2" xfId="19088"/>
    <cellStyle name="R_text 7 3 2 3" xfId="19089"/>
    <cellStyle name="R_text 7 3 2 4" xfId="19090"/>
    <cellStyle name="R_text 7 3 3" xfId="19091"/>
    <cellStyle name="R_text 7 3 3 2" xfId="19092"/>
    <cellStyle name="R_text 7 3 3 3" xfId="19093"/>
    <cellStyle name="R_text 7 3 3 4" xfId="19094"/>
    <cellStyle name="R_text 7 3 4" xfId="19095"/>
    <cellStyle name="R_text 7 3 5" xfId="19096"/>
    <cellStyle name="R_text 7 3 6" xfId="19097"/>
    <cellStyle name="R_text 7 4" xfId="19098"/>
    <cellStyle name="R_text 7 4 2" xfId="19099"/>
    <cellStyle name="R_text 7 4 2 2" xfId="19100"/>
    <cellStyle name="R_text 7 4 2 3" xfId="19101"/>
    <cellStyle name="R_text 7 4 2 4" xfId="19102"/>
    <cellStyle name="R_text 7 4 3" xfId="19103"/>
    <cellStyle name="R_text 7 4 3 2" xfId="19104"/>
    <cellStyle name="R_text 7 4 3 3" xfId="19105"/>
    <cellStyle name="R_text 7 4 3 4" xfId="19106"/>
    <cellStyle name="R_text 7 4 4" xfId="19107"/>
    <cellStyle name="R_text 7 4 5" xfId="19108"/>
    <cellStyle name="R_text 7 4 6" xfId="19109"/>
    <cellStyle name="R_text 7 5" xfId="19110"/>
    <cellStyle name="R_text 7 5 2" xfId="19111"/>
    <cellStyle name="R_text 7 5 3" xfId="19112"/>
    <cellStyle name="R_text 7 5 4" xfId="19113"/>
    <cellStyle name="R_text 7 6" xfId="19114"/>
    <cellStyle name="R_text 7 6 2" xfId="19115"/>
    <cellStyle name="R_text 7 6 3" xfId="19116"/>
    <cellStyle name="R_text 7 6 4" xfId="19117"/>
    <cellStyle name="R_text 7 7" xfId="19118"/>
    <cellStyle name="R_text 7 8" xfId="19119"/>
    <cellStyle name="R_text 7 9" xfId="19120"/>
    <cellStyle name="R_text 8" xfId="19121"/>
    <cellStyle name="R_text 8 2" xfId="19122"/>
    <cellStyle name="R_text 8 2 2" xfId="19123"/>
    <cellStyle name="R_text 8 2 2 2" xfId="19124"/>
    <cellStyle name="R_text 8 2 2 3" xfId="19125"/>
    <cellStyle name="R_text 8 2 2 4" xfId="19126"/>
    <cellStyle name="R_text 8 2 3" xfId="19127"/>
    <cellStyle name="R_text 8 2 3 2" xfId="19128"/>
    <cellStyle name="R_text 8 2 3 3" xfId="19129"/>
    <cellStyle name="R_text 8 2 3 4" xfId="19130"/>
    <cellStyle name="R_text 8 2 4" xfId="19131"/>
    <cellStyle name="R_text 8 2 5" xfId="19132"/>
    <cellStyle name="R_text 8 2 6" xfId="19133"/>
    <cellStyle name="R_text 8 3" xfId="19134"/>
    <cellStyle name="R_text 8 3 2" xfId="19135"/>
    <cellStyle name="R_text 8 3 2 2" xfId="19136"/>
    <cellStyle name="R_text 8 3 2 3" xfId="19137"/>
    <cellStyle name="R_text 8 3 2 4" xfId="19138"/>
    <cellStyle name="R_text 8 3 3" xfId="19139"/>
    <cellStyle name="R_text 8 3 3 2" xfId="19140"/>
    <cellStyle name="R_text 8 3 3 3" xfId="19141"/>
    <cellStyle name="R_text 8 3 3 4" xfId="19142"/>
    <cellStyle name="R_text 8 3 4" xfId="19143"/>
    <cellStyle name="R_text 8 3 5" xfId="19144"/>
    <cellStyle name="R_text 8 3 6" xfId="19145"/>
    <cellStyle name="R_text 8 4" xfId="19146"/>
    <cellStyle name="R_text 8 4 2" xfId="19147"/>
    <cellStyle name="R_text 8 4 3" xfId="19148"/>
    <cellStyle name="R_text 8 4 4" xfId="19149"/>
    <cellStyle name="R_text 8 5" xfId="19150"/>
    <cellStyle name="R_text 8 5 2" xfId="19151"/>
    <cellStyle name="R_text 8 5 3" xfId="19152"/>
    <cellStyle name="R_text 8 5 4" xfId="19153"/>
    <cellStyle name="R_text 8 6" xfId="19154"/>
    <cellStyle name="R_text 8 7" xfId="19155"/>
    <cellStyle name="R_text 8 8" xfId="19156"/>
    <cellStyle name="R_text 9" xfId="19157"/>
    <cellStyle name="R_text 9 2" xfId="19158"/>
    <cellStyle name="R_text 9 2 2" xfId="19159"/>
    <cellStyle name="R_text 9 2 3" xfId="19160"/>
    <cellStyle name="R_text 9 2 4" xfId="19161"/>
    <cellStyle name="R_text 9 3" xfId="19162"/>
    <cellStyle name="R_text 9 3 2" xfId="19163"/>
    <cellStyle name="R_text 9 3 3" xfId="19164"/>
    <cellStyle name="R_text 9 3 4" xfId="19165"/>
    <cellStyle name="R_text 9 4" xfId="19166"/>
    <cellStyle name="R_text 9 5" xfId="19167"/>
    <cellStyle name="R_text 9 6" xfId="19168"/>
    <cellStyle name="R_text_Xl0000028" xfId="19169"/>
    <cellStyle name="R_text_Xl0000028 10" xfId="19170"/>
    <cellStyle name="R_text_Xl0000028 10 2" xfId="19171"/>
    <cellStyle name="R_text_Xl0000028 10 2 2" xfId="19172"/>
    <cellStyle name="R_text_Xl0000028 10 2 3" xfId="19173"/>
    <cellStyle name="R_text_Xl0000028 10 2 4" xfId="19174"/>
    <cellStyle name="R_text_Xl0000028 10 3" xfId="19175"/>
    <cellStyle name="R_text_Xl0000028 10 3 2" xfId="19176"/>
    <cellStyle name="R_text_Xl0000028 10 3 3" xfId="19177"/>
    <cellStyle name="R_text_Xl0000028 10 3 4" xfId="19178"/>
    <cellStyle name="R_text_Xl0000028 10 4" xfId="19179"/>
    <cellStyle name="R_text_Xl0000028 10 5" xfId="19180"/>
    <cellStyle name="R_text_Xl0000028 10 6" xfId="19181"/>
    <cellStyle name="R_text_Xl0000028 11" xfId="19182"/>
    <cellStyle name="R_text_Xl0000028 11 2" xfId="19183"/>
    <cellStyle name="R_text_Xl0000028 11 3" xfId="19184"/>
    <cellStyle name="R_text_Xl0000028 11 4" xfId="19185"/>
    <cellStyle name="R_text_Xl0000028 12" xfId="19186"/>
    <cellStyle name="R_text_Xl0000028 12 2" xfId="19187"/>
    <cellStyle name="R_text_Xl0000028 12 3" xfId="19188"/>
    <cellStyle name="R_text_Xl0000028 12 4" xfId="19189"/>
    <cellStyle name="R_text_Xl0000028 13" xfId="19190"/>
    <cellStyle name="R_text_Xl0000028 14" xfId="19191"/>
    <cellStyle name="R_text_Xl0000028 15" xfId="19192"/>
    <cellStyle name="R_text_Xl0000028 2" xfId="19193"/>
    <cellStyle name="R_text_Xl0000028 2 10" xfId="19194"/>
    <cellStyle name="R_text_Xl0000028 2 2" xfId="19195"/>
    <cellStyle name="R_text_Xl0000028 2 2 2" xfId="19196"/>
    <cellStyle name="R_text_Xl0000028 2 2 2 2" xfId="19197"/>
    <cellStyle name="R_text_Xl0000028 2 2 2 2 2" xfId="19198"/>
    <cellStyle name="R_text_Xl0000028 2 2 2 2 2 2" xfId="19199"/>
    <cellStyle name="R_text_Xl0000028 2 2 2 2 2 3" xfId="19200"/>
    <cellStyle name="R_text_Xl0000028 2 2 2 2 2 4" xfId="19201"/>
    <cellStyle name="R_text_Xl0000028 2 2 2 2 3" xfId="19202"/>
    <cellStyle name="R_text_Xl0000028 2 2 2 2 3 2" xfId="19203"/>
    <cellStyle name="R_text_Xl0000028 2 2 2 2 3 3" xfId="19204"/>
    <cellStyle name="R_text_Xl0000028 2 2 2 2 3 4" xfId="19205"/>
    <cellStyle name="R_text_Xl0000028 2 2 2 2 4" xfId="19206"/>
    <cellStyle name="R_text_Xl0000028 2 2 2 2 5" xfId="19207"/>
    <cellStyle name="R_text_Xl0000028 2 2 2 2 6" xfId="19208"/>
    <cellStyle name="R_text_Xl0000028 2 2 2 3" xfId="19209"/>
    <cellStyle name="R_text_Xl0000028 2 2 2 3 2" xfId="19210"/>
    <cellStyle name="R_text_Xl0000028 2 2 2 3 2 2" xfId="19211"/>
    <cellStyle name="R_text_Xl0000028 2 2 2 3 2 3" xfId="19212"/>
    <cellStyle name="R_text_Xl0000028 2 2 2 3 2 4" xfId="19213"/>
    <cellStyle name="R_text_Xl0000028 2 2 2 3 3" xfId="19214"/>
    <cellStyle name="R_text_Xl0000028 2 2 2 3 3 2" xfId="19215"/>
    <cellStyle name="R_text_Xl0000028 2 2 2 3 3 3" xfId="19216"/>
    <cellStyle name="R_text_Xl0000028 2 2 2 3 3 4" xfId="19217"/>
    <cellStyle name="R_text_Xl0000028 2 2 2 3 4" xfId="19218"/>
    <cellStyle name="R_text_Xl0000028 2 2 2 3 5" xfId="19219"/>
    <cellStyle name="R_text_Xl0000028 2 2 2 3 6" xfId="19220"/>
    <cellStyle name="R_text_Xl0000028 2 2 2 4" xfId="19221"/>
    <cellStyle name="R_text_Xl0000028 2 2 2 4 2" xfId="19222"/>
    <cellStyle name="R_text_Xl0000028 2 2 2 4 3" xfId="19223"/>
    <cellStyle name="R_text_Xl0000028 2 2 2 4 4" xfId="19224"/>
    <cellStyle name="R_text_Xl0000028 2 2 2 5" xfId="19225"/>
    <cellStyle name="R_text_Xl0000028 2 2 2 5 2" xfId="19226"/>
    <cellStyle name="R_text_Xl0000028 2 2 2 5 3" xfId="19227"/>
    <cellStyle name="R_text_Xl0000028 2 2 2 5 4" xfId="19228"/>
    <cellStyle name="R_text_Xl0000028 2 2 2 6" xfId="19229"/>
    <cellStyle name="R_text_Xl0000028 2 2 2 7" xfId="19230"/>
    <cellStyle name="R_text_Xl0000028 2 2 2 8" xfId="19231"/>
    <cellStyle name="R_text_Xl0000028 2 2 3" xfId="19232"/>
    <cellStyle name="R_text_Xl0000028 2 2 3 2" xfId="19233"/>
    <cellStyle name="R_text_Xl0000028 2 2 3 2 2" xfId="19234"/>
    <cellStyle name="R_text_Xl0000028 2 2 3 2 3" xfId="19235"/>
    <cellStyle name="R_text_Xl0000028 2 2 3 2 4" xfId="19236"/>
    <cellStyle name="R_text_Xl0000028 2 2 3 3" xfId="19237"/>
    <cellStyle name="R_text_Xl0000028 2 2 3 3 2" xfId="19238"/>
    <cellStyle name="R_text_Xl0000028 2 2 3 3 3" xfId="19239"/>
    <cellStyle name="R_text_Xl0000028 2 2 3 3 4" xfId="19240"/>
    <cellStyle name="R_text_Xl0000028 2 2 3 4" xfId="19241"/>
    <cellStyle name="R_text_Xl0000028 2 2 3 5" xfId="19242"/>
    <cellStyle name="R_text_Xl0000028 2 2 3 6" xfId="19243"/>
    <cellStyle name="R_text_Xl0000028 2 2 4" xfId="19244"/>
    <cellStyle name="R_text_Xl0000028 2 2 4 2" xfId="19245"/>
    <cellStyle name="R_text_Xl0000028 2 2 4 2 2" xfId="19246"/>
    <cellStyle name="R_text_Xl0000028 2 2 4 2 3" xfId="19247"/>
    <cellStyle name="R_text_Xl0000028 2 2 4 2 4" xfId="19248"/>
    <cellStyle name="R_text_Xl0000028 2 2 4 3" xfId="19249"/>
    <cellStyle name="R_text_Xl0000028 2 2 4 3 2" xfId="19250"/>
    <cellStyle name="R_text_Xl0000028 2 2 4 3 3" xfId="19251"/>
    <cellStyle name="R_text_Xl0000028 2 2 4 3 4" xfId="19252"/>
    <cellStyle name="R_text_Xl0000028 2 2 4 4" xfId="19253"/>
    <cellStyle name="R_text_Xl0000028 2 2 4 5" xfId="19254"/>
    <cellStyle name="R_text_Xl0000028 2 2 4 6" xfId="19255"/>
    <cellStyle name="R_text_Xl0000028 2 2 5" xfId="19256"/>
    <cellStyle name="R_text_Xl0000028 2 2 5 2" xfId="19257"/>
    <cellStyle name="R_text_Xl0000028 2 2 5 3" xfId="19258"/>
    <cellStyle name="R_text_Xl0000028 2 2 5 4" xfId="19259"/>
    <cellStyle name="R_text_Xl0000028 2 2 6" xfId="19260"/>
    <cellStyle name="R_text_Xl0000028 2 2 6 2" xfId="19261"/>
    <cellStyle name="R_text_Xl0000028 2 2 6 3" xfId="19262"/>
    <cellStyle name="R_text_Xl0000028 2 2 6 4" xfId="19263"/>
    <cellStyle name="R_text_Xl0000028 2 2 7" xfId="19264"/>
    <cellStyle name="R_text_Xl0000028 2 2 8" xfId="19265"/>
    <cellStyle name="R_text_Xl0000028 2 2 9" xfId="19266"/>
    <cellStyle name="R_text_Xl0000028 2 3" xfId="19267"/>
    <cellStyle name="R_text_Xl0000028 2 3 2" xfId="19268"/>
    <cellStyle name="R_text_Xl0000028 2 3 2 2" xfId="19269"/>
    <cellStyle name="R_text_Xl0000028 2 3 2 2 2" xfId="19270"/>
    <cellStyle name="R_text_Xl0000028 2 3 2 2 3" xfId="19271"/>
    <cellStyle name="R_text_Xl0000028 2 3 2 2 4" xfId="19272"/>
    <cellStyle name="R_text_Xl0000028 2 3 2 3" xfId="19273"/>
    <cellStyle name="R_text_Xl0000028 2 3 2 3 2" xfId="19274"/>
    <cellStyle name="R_text_Xl0000028 2 3 2 3 3" xfId="19275"/>
    <cellStyle name="R_text_Xl0000028 2 3 2 3 4" xfId="19276"/>
    <cellStyle name="R_text_Xl0000028 2 3 2 4" xfId="19277"/>
    <cellStyle name="R_text_Xl0000028 2 3 2 5" xfId="19278"/>
    <cellStyle name="R_text_Xl0000028 2 3 2 6" xfId="19279"/>
    <cellStyle name="R_text_Xl0000028 2 3 3" xfId="19280"/>
    <cellStyle name="R_text_Xl0000028 2 3 3 2" xfId="19281"/>
    <cellStyle name="R_text_Xl0000028 2 3 3 2 2" xfId="19282"/>
    <cellStyle name="R_text_Xl0000028 2 3 3 2 3" xfId="19283"/>
    <cellStyle name="R_text_Xl0000028 2 3 3 2 4" xfId="19284"/>
    <cellStyle name="R_text_Xl0000028 2 3 3 3" xfId="19285"/>
    <cellStyle name="R_text_Xl0000028 2 3 3 3 2" xfId="19286"/>
    <cellStyle name="R_text_Xl0000028 2 3 3 3 3" xfId="19287"/>
    <cellStyle name="R_text_Xl0000028 2 3 3 3 4" xfId="19288"/>
    <cellStyle name="R_text_Xl0000028 2 3 3 4" xfId="19289"/>
    <cellStyle name="R_text_Xl0000028 2 3 3 5" xfId="19290"/>
    <cellStyle name="R_text_Xl0000028 2 3 3 6" xfId="19291"/>
    <cellStyle name="R_text_Xl0000028 2 3 4" xfId="19292"/>
    <cellStyle name="R_text_Xl0000028 2 3 4 2" xfId="19293"/>
    <cellStyle name="R_text_Xl0000028 2 3 4 3" xfId="19294"/>
    <cellStyle name="R_text_Xl0000028 2 3 4 4" xfId="19295"/>
    <cellStyle name="R_text_Xl0000028 2 3 5" xfId="19296"/>
    <cellStyle name="R_text_Xl0000028 2 3 5 2" xfId="19297"/>
    <cellStyle name="R_text_Xl0000028 2 3 5 3" xfId="19298"/>
    <cellStyle name="R_text_Xl0000028 2 3 5 4" xfId="19299"/>
    <cellStyle name="R_text_Xl0000028 2 3 6" xfId="19300"/>
    <cellStyle name="R_text_Xl0000028 2 3 7" xfId="19301"/>
    <cellStyle name="R_text_Xl0000028 2 3 8" xfId="19302"/>
    <cellStyle name="R_text_Xl0000028 2 4" xfId="19303"/>
    <cellStyle name="R_text_Xl0000028 2 4 2" xfId="19304"/>
    <cellStyle name="R_text_Xl0000028 2 4 2 2" xfId="19305"/>
    <cellStyle name="R_text_Xl0000028 2 4 2 3" xfId="19306"/>
    <cellStyle name="R_text_Xl0000028 2 4 2 4" xfId="19307"/>
    <cellStyle name="R_text_Xl0000028 2 4 3" xfId="19308"/>
    <cellStyle name="R_text_Xl0000028 2 4 3 2" xfId="19309"/>
    <cellStyle name="R_text_Xl0000028 2 4 3 3" xfId="19310"/>
    <cellStyle name="R_text_Xl0000028 2 4 3 4" xfId="19311"/>
    <cellStyle name="R_text_Xl0000028 2 4 4" xfId="19312"/>
    <cellStyle name="R_text_Xl0000028 2 4 5" xfId="19313"/>
    <cellStyle name="R_text_Xl0000028 2 4 6" xfId="19314"/>
    <cellStyle name="R_text_Xl0000028 2 5" xfId="19315"/>
    <cellStyle name="R_text_Xl0000028 2 5 2" xfId="19316"/>
    <cellStyle name="R_text_Xl0000028 2 5 2 2" xfId="19317"/>
    <cellStyle name="R_text_Xl0000028 2 5 2 3" xfId="19318"/>
    <cellStyle name="R_text_Xl0000028 2 5 2 4" xfId="19319"/>
    <cellStyle name="R_text_Xl0000028 2 5 3" xfId="19320"/>
    <cellStyle name="R_text_Xl0000028 2 5 3 2" xfId="19321"/>
    <cellStyle name="R_text_Xl0000028 2 5 3 3" xfId="19322"/>
    <cellStyle name="R_text_Xl0000028 2 5 3 4" xfId="19323"/>
    <cellStyle name="R_text_Xl0000028 2 5 4" xfId="19324"/>
    <cellStyle name="R_text_Xl0000028 2 5 5" xfId="19325"/>
    <cellStyle name="R_text_Xl0000028 2 5 6" xfId="19326"/>
    <cellStyle name="R_text_Xl0000028 2 6" xfId="19327"/>
    <cellStyle name="R_text_Xl0000028 2 6 2" xfId="19328"/>
    <cellStyle name="R_text_Xl0000028 2 6 3" xfId="19329"/>
    <cellStyle name="R_text_Xl0000028 2 6 4" xfId="19330"/>
    <cellStyle name="R_text_Xl0000028 2 7" xfId="19331"/>
    <cellStyle name="R_text_Xl0000028 2 7 2" xfId="19332"/>
    <cellStyle name="R_text_Xl0000028 2 7 3" xfId="19333"/>
    <cellStyle name="R_text_Xl0000028 2 7 4" xfId="19334"/>
    <cellStyle name="R_text_Xl0000028 2 8" xfId="19335"/>
    <cellStyle name="R_text_Xl0000028 2 9" xfId="19336"/>
    <cellStyle name="R_text_Xl0000028 3" xfId="19337"/>
    <cellStyle name="R_text_Xl0000028 3 10" xfId="19338"/>
    <cellStyle name="R_text_Xl0000028 3 2" xfId="19339"/>
    <cellStyle name="R_text_Xl0000028 3 2 2" xfId="19340"/>
    <cellStyle name="R_text_Xl0000028 3 2 2 2" xfId="19341"/>
    <cellStyle name="R_text_Xl0000028 3 2 2 2 2" xfId="19342"/>
    <cellStyle name="R_text_Xl0000028 3 2 2 2 2 2" xfId="19343"/>
    <cellStyle name="R_text_Xl0000028 3 2 2 2 2 3" xfId="19344"/>
    <cellStyle name="R_text_Xl0000028 3 2 2 2 2 4" xfId="19345"/>
    <cellStyle name="R_text_Xl0000028 3 2 2 2 3" xfId="19346"/>
    <cellStyle name="R_text_Xl0000028 3 2 2 2 3 2" xfId="19347"/>
    <cellStyle name="R_text_Xl0000028 3 2 2 2 3 3" xfId="19348"/>
    <cellStyle name="R_text_Xl0000028 3 2 2 2 3 4" xfId="19349"/>
    <cellStyle name="R_text_Xl0000028 3 2 2 2 4" xfId="19350"/>
    <cellStyle name="R_text_Xl0000028 3 2 2 2 5" xfId="19351"/>
    <cellStyle name="R_text_Xl0000028 3 2 2 2 6" xfId="19352"/>
    <cellStyle name="R_text_Xl0000028 3 2 2 3" xfId="19353"/>
    <cellStyle name="R_text_Xl0000028 3 2 2 3 2" xfId="19354"/>
    <cellStyle name="R_text_Xl0000028 3 2 2 3 2 2" xfId="19355"/>
    <cellStyle name="R_text_Xl0000028 3 2 2 3 2 3" xfId="19356"/>
    <cellStyle name="R_text_Xl0000028 3 2 2 3 2 4" xfId="19357"/>
    <cellStyle name="R_text_Xl0000028 3 2 2 3 3" xfId="19358"/>
    <cellStyle name="R_text_Xl0000028 3 2 2 3 3 2" xfId="19359"/>
    <cellStyle name="R_text_Xl0000028 3 2 2 3 3 3" xfId="19360"/>
    <cellStyle name="R_text_Xl0000028 3 2 2 3 3 4" xfId="19361"/>
    <cellStyle name="R_text_Xl0000028 3 2 2 3 4" xfId="19362"/>
    <cellStyle name="R_text_Xl0000028 3 2 2 3 5" xfId="19363"/>
    <cellStyle name="R_text_Xl0000028 3 2 2 3 6" xfId="19364"/>
    <cellStyle name="R_text_Xl0000028 3 2 2 4" xfId="19365"/>
    <cellStyle name="R_text_Xl0000028 3 2 2 4 2" xfId="19366"/>
    <cellStyle name="R_text_Xl0000028 3 2 2 4 3" xfId="19367"/>
    <cellStyle name="R_text_Xl0000028 3 2 2 4 4" xfId="19368"/>
    <cellStyle name="R_text_Xl0000028 3 2 2 5" xfId="19369"/>
    <cellStyle name="R_text_Xl0000028 3 2 2 5 2" xfId="19370"/>
    <cellStyle name="R_text_Xl0000028 3 2 2 5 3" xfId="19371"/>
    <cellStyle name="R_text_Xl0000028 3 2 2 5 4" xfId="19372"/>
    <cellStyle name="R_text_Xl0000028 3 2 2 6" xfId="19373"/>
    <cellStyle name="R_text_Xl0000028 3 2 2 7" xfId="19374"/>
    <cellStyle name="R_text_Xl0000028 3 2 2 8" xfId="19375"/>
    <cellStyle name="R_text_Xl0000028 3 2 3" xfId="19376"/>
    <cellStyle name="R_text_Xl0000028 3 2 3 2" xfId="19377"/>
    <cellStyle name="R_text_Xl0000028 3 2 3 2 2" xfId="19378"/>
    <cellStyle name="R_text_Xl0000028 3 2 3 2 3" xfId="19379"/>
    <cellStyle name="R_text_Xl0000028 3 2 3 2 4" xfId="19380"/>
    <cellStyle name="R_text_Xl0000028 3 2 3 3" xfId="19381"/>
    <cellStyle name="R_text_Xl0000028 3 2 3 3 2" xfId="19382"/>
    <cellStyle name="R_text_Xl0000028 3 2 3 3 3" xfId="19383"/>
    <cellStyle name="R_text_Xl0000028 3 2 3 3 4" xfId="19384"/>
    <cellStyle name="R_text_Xl0000028 3 2 3 4" xfId="19385"/>
    <cellStyle name="R_text_Xl0000028 3 2 3 5" xfId="19386"/>
    <cellStyle name="R_text_Xl0000028 3 2 3 6" xfId="19387"/>
    <cellStyle name="R_text_Xl0000028 3 2 4" xfId="19388"/>
    <cellStyle name="R_text_Xl0000028 3 2 4 2" xfId="19389"/>
    <cellStyle name="R_text_Xl0000028 3 2 4 2 2" xfId="19390"/>
    <cellStyle name="R_text_Xl0000028 3 2 4 2 3" xfId="19391"/>
    <cellStyle name="R_text_Xl0000028 3 2 4 2 4" xfId="19392"/>
    <cellStyle name="R_text_Xl0000028 3 2 4 3" xfId="19393"/>
    <cellStyle name="R_text_Xl0000028 3 2 4 3 2" xfId="19394"/>
    <cellStyle name="R_text_Xl0000028 3 2 4 3 3" xfId="19395"/>
    <cellStyle name="R_text_Xl0000028 3 2 4 3 4" xfId="19396"/>
    <cellStyle name="R_text_Xl0000028 3 2 4 4" xfId="19397"/>
    <cellStyle name="R_text_Xl0000028 3 2 4 5" xfId="19398"/>
    <cellStyle name="R_text_Xl0000028 3 2 4 6" xfId="19399"/>
    <cellStyle name="R_text_Xl0000028 3 2 5" xfId="19400"/>
    <cellStyle name="R_text_Xl0000028 3 2 5 2" xfId="19401"/>
    <cellStyle name="R_text_Xl0000028 3 2 5 3" xfId="19402"/>
    <cellStyle name="R_text_Xl0000028 3 2 5 4" xfId="19403"/>
    <cellStyle name="R_text_Xl0000028 3 2 6" xfId="19404"/>
    <cellStyle name="R_text_Xl0000028 3 2 6 2" xfId="19405"/>
    <cellStyle name="R_text_Xl0000028 3 2 6 3" xfId="19406"/>
    <cellStyle name="R_text_Xl0000028 3 2 6 4" xfId="19407"/>
    <cellStyle name="R_text_Xl0000028 3 2 7" xfId="19408"/>
    <cellStyle name="R_text_Xl0000028 3 2 8" xfId="19409"/>
    <cellStyle name="R_text_Xl0000028 3 2 9" xfId="19410"/>
    <cellStyle name="R_text_Xl0000028 3 3" xfId="19411"/>
    <cellStyle name="R_text_Xl0000028 3 3 2" xfId="19412"/>
    <cellStyle name="R_text_Xl0000028 3 3 2 2" xfId="19413"/>
    <cellStyle name="R_text_Xl0000028 3 3 2 2 2" xfId="19414"/>
    <cellStyle name="R_text_Xl0000028 3 3 2 2 3" xfId="19415"/>
    <cellStyle name="R_text_Xl0000028 3 3 2 2 4" xfId="19416"/>
    <cellStyle name="R_text_Xl0000028 3 3 2 3" xfId="19417"/>
    <cellStyle name="R_text_Xl0000028 3 3 2 3 2" xfId="19418"/>
    <cellStyle name="R_text_Xl0000028 3 3 2 3 3" xfId="19419"/>
    <cellStyle name="R_text_Xl0000028 3 3 2 3 4" xfId="19420"/>
    <cellStyle name="R_text_Xl0000028 3 3 2 4" xfId="19421"/>
    <cellStyle name="R_text_Xl0000028 3 3 2 5" xfId="19422"/>
    <cellStyle name="R_text_Xl0000028 3 3 2 6" xfId="19423"/>
    <cellStyle name="R_text_Xl0000028 3 3 3" xfId="19424"/>
    <cellStyle name="R_text_Xl0000028 3 3 3 2" xfId="19425"/>
    <cellStyle name="R_text_Xl0000028 3 3 3 2 2" xfId="19426"/>
    <cellStyle name="R_text_Xl0000028 3 3 3 2 3" xfId="19427"/>
    <cellStyle name="R_text_Xl0000028 3 3 3 2 4" xfId="19428"/>
    <cellStyle name="R_text_Xl0000028 3 3 3 3" xfId="19429"/>
    <cellStyle name="R_text_Xl0000028 3 3 3 3 2" xfId="19430"/>
    <cellStyle name="R_text_Xl0000028 3 3 3 3 3" xfId="19431"/>
    <cellStyle name="R_text_Xl0000028 3 3 3 3 4" xfId="19432"/>
    <cellStyle name="R_text_Xl0000028 3 3 3 4" xfId="19433"/>
    <cellStyle name="R_text_Xl0000028 3 3 3 5" xfId="19434"/>
    <cellStyle name="R_text_Xl0000028 3 3 3 6" xfId="19435"/>
    <cellStyle name="R_text_Xl0000028 3 3 4" xfId="19436"/>
    <cellStyle name="R_text_Xl0000028 3 3 4 2" xfId="19437"/>
    <cellStyle name="R_text_Xl0000028 3 3 4 3" xfId="19438"/>
    <cellStyle name="R_text_Xl0000028 3 3 4 4" xfId="19439"/>
    <cellStyle name="R_text_Xl0000028 3 3 5" xfId="19440"/>
    <cellStyle name="R_text_Xl0000028 3 3 5 2" xfId="19441"/>
    <cellStyle name="R_text_Xl0000028 3 3 5 3" xfId="19442"/>
    <cellStyle name="R_text_Xl0000028 3 3 5 4" xfId="19443"/>
    <cellStyle name="R_text_Xl0000028 3 3 6" xfId="19444"/>
    <cellStyle name="R_text_Xl0000028 3 3 7" xfId="19445"/>
    <cellStyle name="R_text_Xl0000028 3 3 8" xfId="19446"/>
    <cellStyle name="R_text_Xl0000028 3 4" xfId="19447"/>
    <cellStyle name="R_text_Xl0000028 3 4 2" xfId="19448"/>
    <cellStyle name="R_text_Xl0000028 3 4 2 2" xfId="19449"/>
    <cellStyle name="R_text_Xl0000028 3 4 2 3" xfId="19450"/>
    <cellStyle name="R_text_Xl0000028 3 4 2 4" xfId="19451"/>
    <cellStyle name="R_text_Xl0000028 3 4 3" xfId="19452"/>
    <cellStyle name="R_text_Xl0000028 3 4 3 2" xfId="19453"/>
    <cellStyle name="R_text_Xl0000028 3 4 3 3" xfId="19454"/>
    <cellStyle name="R_text_Xl0000028 3 4 3 4" xfId="19455"/>
    <cellStyle name="R_text_Xl0000028 3 4 4" xfId="19456"/>
    <cellStyle name="R_text_Xl0000028 3 4 5" xfId="19457"/>
    <cellStyle name="R_text_Xl0000028 3 4 6" xfId="19458"/>
    <cellStyle name="R_text_Xl0000028 3 5" xfId="19459"/>
    <cellStyle name="R_text_Xl0000028 3 5 2" xfId="19460"/>
    <cellStyle name="R_text_Xl0000028 3 5 2 2" xfId="19461"/>
    <cellStyle name="R_text_Xl0000028 3 5 2 3" xfId="19462"/>
    <cellStyle name="R_text_Xl0000028 3 5 2 4" xfId="19463"/>
    <cellStyle name="R_text_Xl0000028 3 5 3" xfId="19464"/>
    <cellStyle name="R_text_Xl0000028 3 5 3 2" xfId="19465"/>
    <cellStyle name="R_text_Xl0000028 3 5 3 3" xfId="19466"/>
    <cellStyle name="R_text_Xl0000028 3 5 3 4" xfId="19467"/>
    <cellStyle name="R_text_Xl0000028 3 5 4" xfId="19468"/>
    <cellStyle name="R_text_Xl0000028 3 5 5" xfId="19469"/>
    <cellStyle name="R_text_Xl0000028 3 5 6" xfId="19470"/>
    <cellStyle name="R_text_Xl0000028 3 6" xfId="19471"/>
    <cellStyle name="R_text_Xl0000028 3 6 2" xfId="19472"/>
    <cellStyle name="R_text_Xl0000028 3 6 3" xfId="19473"/>
    <cellStyle name="R_text_Xl0000028 3 6 4" xfId="19474"/>
    <cellStyle name="R_text_Xl0000028 3 7" xfId="19475"/>
    <cellStyle name="R_text_Xl0000028 3 7 2" xfId="19476"/>
    <cellStyle name="R_text_Xl0000028 3 7 3" xfId="19477"/>
    <cellStyle name="R_text_Xl0000028 3 7 4" xfId="19478"/>
    <cellStyle name="R_text_Xl0000028 3 8" xfId="19479"/>
    <cellStyle name="R_text_Xl0000028 3 9" xfId="19480"/>
    <cellStyle name="R_text_Xl0000028 4" xfId="19481"/>
    <cellStyle name="R_text_Xl0000028 4 10" xfId="19482"/>
    <cellStyle name="R_text_Xl0000028 4 2" xfId="19483"/>
    <cellStyle name="R_text_Xl0000028 4 2 2" xfId="19484"/>
    <cellStyle name="R_text_Xl0000028 4 2 2 2" xfId="19485"/>
    <cellStyle name="R_text_Xl0000028 4 2 2 2 2" xfId="19486"/>
    <cellStyle name="R_text_Xl0000028 4 2 2 2 2 2" xfId="19487"/>
    <cellStyle name="R_text_Xl0000028 4 2 2 2 2 3" xfId="19488"/>
    <cellStyle name="R_text_Xl0000028 4 2 2 2 2 4" xfId="19489"/>
    <cellStyle name="R_text_Xl0000028 4 2 2 2 3" xfId="19490"/>
    <cellStyle name="R_text_Xl0000028 4 2 2 2 3 2" xfId="19491"/>
    <cellStyle name="R_text_Xl0000028 4 2 2 2 3 3" xfId="19492"/>
    <cellStyle name="R_text_Xl0000028 4 2 2 2 3 4" xfId="19493"/>
    <cellStyle name="R_text_Xl0000028 4 2 2 2 4" xfId="19494"/>
    <cellStyle name="R_text_Xl0000028 4 2 2 2 5" xfId="19495"/>
    <cellStyle name="R_text_Xl0000028 4 2 2 2 6" xfId="19496"/>
    <cellStyle name="R_text_Xl0000028 4 2 2 3" xfId="19497"/>
    <cellStyle name="R_text_Xl0000028 4 2 2 3 2" xfId="19498"/>
    <cellStyle name="R_text_Xl0000028 4 2 2 3 2 2" xfId="19499"/>
    <cellStyle name="R_text_Xl0000028 4 2 2 3 2 3" xfId="19500"/>
    <cellStyle name="R_text_Xl0000028 4 2 2 3 2 4" xfId="19501"/>
    <cellStyle name="R_text_Xl0000028 4 2 2 3 3" xfId="19502"/>
    <cellStyle name="R_text_Xl0000028 4 2 2 3 3 2" xfId="19503"/>
    <cellStyle name="R_text_Xl0000028 4 2 2 3 3 3" xfId="19504"/>
    <cellStyle name="R_text_Xl0000028 4 2 2 3 3 4" xfId="19505"/>
    <cellStyle name="R_text_Xl0000028 4 2 2 3 4" xfId="19506"/>
    <cellStyle name="R_text_Xl0000028 4 2 2 3 5" xfId="19507"/>
    <cellStyle name="R_text_Xl0000028 4 2 2 3 6" xfId="19508"/>
    <cellStyle name="R_text_Xl0000028 4 2 2 4" xfId="19509"/>
    <cellStyle name="R_text_Xl0000028 4 2 2 4 2" xfId="19510"/>
    <cellStyle name="R_text_Xl0000028 4 2 2 4 3" xfId="19511"/>
    <cellStyle name="R_text_Xl0000028 4 2 2 4 4" xfId="19512"/>
    <cellStyle name="R_text_Xl0000028 4 2 2 5" xfId="19513"/>
    <cellStyle name="R_text_Xl0000028 4 2 2 5 2" xfId="19514"/>
    <cellStyle name="R_text_Xl0000028 4 2 2 5 3" xfId="19515"/>
    <cellStyle name="R_text_Xl0000028 4 2 2 5 4" xfId="19516"/>
    <cellStyle name="R_text_Xl0000028 4 2 2 6" xfId="19517"/>
    <cellStyle name="R_text_Xl0000028 4 2 2 7" xfId="19518"/>
    <cellStyle name="R_text_Xl0000028 4 2 2 8" xfId="19519"/>
    <cellStyle name="R_text_Xl0000028 4 2 3" xfId="19520"/>
    <cellStyle name="R_text_Xl0000028 4 2 3 2" xfId="19521"/>
    <cellStyle name="R_text_Xl0000028 4 2 3 2 2" xfId="19522"/>
    <cellStyle name="R_text_Xl0000028 4 2 3 2 3" xfId="19523"/>
    <cellStyle name="R_text_Xl0000028 4 2 3 2 4" xfId="19524"/>
    <cellStyle name="R_text_Xl0000028 4 2 3 3" xfId="19525"/>
    <cellStyle name="R_text_Xl0000028 4 2 3 3 2" xfId="19526"/>
    <cellStyle name="R_text_Xl0000028 4 2 3 3 3" xfId="19527"/>
    <cellStyle name="R_text_Xl0000028 4 2 3 3 4" xfId="19528"/>
    <cellStyle name="R_text_Xl0000028 4 2 3 4" xfId="19529"/>
    <cellStyle name="R_text_Xl0000028 4 2 3 5" xfId="19530"/>
    <cellStyle name="R_text_Xl0000028 4 2 3 6" xfId="19531"/>
    <cellStyle name="R_text_Xl0000028 4 2 4" xfId="19532"/>
    <cellStyle name="R_text_Xl0000028 4 2 4 2" xfId="19533"/>
    <cellStyle name="R_text_Xl0000028 4 2 4 2 2" xfId="19534"/>
    <cellStyle name="R_text_Xl0000028 4 2 4 2 3" xfId="19535"/>
    <cellStyle name="R_text_Xl0000028 4 2 4 2 4" xfId="19536"/>
    <cellStyle name="R_text_Xl0000028 4 2 4 3" xfId="19537"/>
    <cellStyle name="R_text_Xl0000028 4 2 4 3 2" xfId="19538"/>
    <cellStyle name="R_text_Xl0000028 4 2 4 3 3" xfId="19539"/>
    <cellStyle name="R_text_Xl0000028 4 2 4 3 4" xfId="19540"/>
    <cellStyle name="R_text_Xl0000028 4 2 4 4" xfId="19541"/>
    <cellStyle name="R_text_Xl0000028 4 2 4 5" xfId="19542"/>
    <cellStyle name="R_text_Xl0000028 4 2 4 6" xfId="19543"/>
    <cellStyle name="R_text_Xl0000028 4 2 5" xfId="19544"/>
    <cellStyle name="R_text_Xl0000028 4 2 5 2" xfId="19545"/>
    <cellStyle name="R_text_Xl0000028 4 2 5 3" xfId="19546"/>
    <cellStyle name="R_text_Xl0000028 4 2 5 4" xfId="19547"/>
    <cellStyle name="R_text_Xl0000028 4 2 6" xfId="19548"/>
    <cellStyle name="R_text_Xl0000028 4 2 6 2" xfId="19549"/>
    <cellStyle name="R_text_Xl0000028 4 2 6 3" xfId="19550"/>
    <cellStyle name="R_text_Xl0000028 4 2 6 4" xfId="19551"/>
    <cellStyle name="R_text_Xl0000028 4 2 7" xfId="19552"/>
    <cellStyle name="R_text_Xl0000028 4 2 8" xfId="19553"/>
    <cellStyle name="R_text_Xl0000028 4 2 9" xfId="19554"/>
    <cellStyle name="R_text_Xl0000028 4 3" xfId="19555"/>
    <cellStyle name="R_text_Xl0000028 4 3 2" xfId="19556"/>
    <cellStyle name="R_text_Xl0000028 4 3 2 2" xfId="19557"/>
    <cellStyle name="R_text_Xl0000028 4 3 2 2 2" xfId="19558"/>
    <cellStyle name="R_text_Xl0000028 4 3 2 2 3" xfId="19559"/>
    <cellStyle name="R_text_Xl0000028 4 3 2 2 4" xfId="19560"/>
    <cellStyle name="R_text_Xl0000028 4 3 2 3" xfId="19561"/>
    <cellStyle name="R_text_Xl0000028 4 3 2 3 2" xfId="19562"/>
    <cellStyle name="R_text_Xl0000028 4 3 2 3 3" xfId="19563"/>
    <cellStyle name="R_text_Xl0000028 4 3 2 3 4" xfId="19564"/>
    <cellStyle name="R_text_Xl0000028 4 3 2 4" xfId="19565"/>
    <cellStyle name="R_text_Xl0000028 4 3 2 5" xfId="19566"/>
    <cellStyle name="R_text_Xl0000028 4 3 2 6" xfId="19567"/>
    <cellStyle name="R_text_Xl0000028 4 3 3" xfId="19568"/>
    <cellStyle name="R_text_Xl0000028 4 3 3 2" xfId="19569"/>
    <cellStyle name="R_text_Xl0000028 4 3 3 2 2" xfId="19570"/>
    <cellStyle name="R_text_Xl0000028 4 3 3 2 3" xfId="19571"/>
    <cellStyle name="R_text_Xl0000028 4 3 3 2 4" xfId="19572"/>
    <cellStyle name="R_text_Xl0000028 4 3 3 3" xfId="19573"/>
    <cellStyle name="R_text_Xl0000028 4 3 3 3 2" xfId="19574"/>
    <cellStyle name="R_text_Xl0000028 4 3 3 3 3" xfId="19575"/>
    <cellStyle name="R_text_Xl0000028 4 3 3 3 4" xfId="19576"/>
    <cellStyle name="R_text_Xl0000028 4 3 3 4" xfId="19577"/>
    <cellStyle name="R_text_Xl0000028 4 3 3 5" xfId="19578"/>
    <cellStyle name="R_text_Xl0000028 4 3 3 6" xfId="19579"/>
    <cellStyle name="R_text_Xl0000028 4 3 4" xfId="19580"/>
    <cellStyle name="R_text_Xl0000028 4 3 4 2" xfId="19581"/>
    <cellStyle name="R_text_Xl0000028 4 3 4 3" xfId="19582"/>
    <cellStyle name="R_text_Xl0000028 4 3 4 4" xfId="19583"/>
    <cellStyle name="R_text_Xl0000028 4 3 5" xfId="19584"/>
    <cellStyle name="R_text_Xl0000028 4 3 5 2" xfId="19585"/>
    <cellStyle name="R_text_Xl0000028 4 3 5 3" xfId="19586"/>
    <cellStyle name="R_text_Xl0000028 4 3 5 4" xfId="19587"/>
    <cellStyle name="R_text_Xl0000028 4 3 6" xfId="19588"/>
    <cellStyle name="R_text_Xl0000028 4 3 7" xfId="19589"/>
    <cellStyle name="R_text_Xl0000028 4 3 8" xfId="19590"/>
    <cellStyle name="R_text_Xl0000028 4 4" xfId="19591"/>
    <cellStyle name="R_text_Xl0000028 4 4 2" xfId="19592"/>
    <cellStyle name="R_text_Xl0000028 4 4 2 2" xfId="19593"/>
    <cellStyle name="R_text_Xl0000028 4 4 2 3" xfId="19594"/>
    <cellStyle name="R_text_Xl0000028 4 4 2 4" xfId="19595"/>
    <cellStyle name="R_text_Xl0000028 4 4 3" xfId="19596"/>
    <cellStyle name="R_text_Xl0000028 4 4 3 2" xfId="19597"/>
    <cellStyle name="R_text_Xl0000028 4 4 3 3" xfId="19598"/>
    <cellStyle name="R_text_Xl0000028 4 4 3 4" xfId="19599"/>
    <cellStyle name="R_text_Xl0000028 4 4 4" xfId="19600"/>
    <cellStyle name="R_text_Xl0000028 4 4 5" xfId="19601"/>
    <cellStyle name="R_text_Xl0000028 4 4 6" xfId="19602"/>
    <cellStyle name="R_text_Xl0000028 4 5" xfId="19603"/>
    <cellStyle name="R_text_Xl0000028 4 5 2" xfId="19604"/>
    <cellStyle name="R_text_Xl0000028 4 5 2 2" xfId="19605"/>
    <cellStyle name="R_text_Xl0000028 4 5 2 3" xfId="19606"/>
    <cellStyle name="R_text_Xl0000028 4 5 2 4" xfId="19607"/>
    <cellStyle name="R_text_Xl0000028 4 5 3" xfId="19608"/>
    <cellStyle name="R_text_Xl0000028 4 5 3 2" xfId="19609"/>
    <cellStyle name="R_text_Xl0000028 4 5 3 3" xfId="19610"/>
    <cellStyle name="R_text_Xl0000028 4 5 3 4" xfId="19611"/>
    <cellStyle name="R_text_Xl0000028 4 5 4" xfId="19612"/>
    <cellStyle name="R_text_Xl0000028 4 5 5" xfId="19613"/>
    <cellStyle name="R_text_Xl0000028 4 5 6" xfId="19614"/>
    <cellStyle name="R_text_Xl0000028 4 6" xfId="19615"/>
    <cellStyle name="R_text_Xl0000028 4 6 2" xfId="19616"/>
    <cellStyle name="R_text_Xl0000028 4 6 3" xfId="19617"/>
    <cellStyle name="R_text_Xl0000028 4 6 4" xfId="19618"/>
    <cellStyle name="R_text_Xl0000028 4 7" xfId="19619"/>
    <cellStyle name="R_text_Xl0000028 4 7 2" xfId="19620"/>
    <cellStyle name="R_text_Xl0000028 4 7 3" xfId="19621"/>
    <cellStyle name="R_text_Xl0000028 4 7 4" xfId="19622"/>
    <cellStyle name="R_text_Xl0000028 4 8" xfId="19623"/>
    <cellStyle name="R_text_Xl0000028 4 9" xfId="19624"/>
    <cellStyle name="R_text_Xl0000028 5" xfId="19625"/>
    <cellStyle name="R_text_Xl0000028 5 10" xfId="19626"/>
    <cellStyle name="R_text_Xl0000028 5 2" xfId="19627"/>
    <cellStyle name="R_text_Xl0000028 5 2 2" xfId="19628"/>
    <cellStyle name="R_text_Xl0000028 5 2 2 2" xfId="19629"/>
    <cellStyle name="R_text_Xl0000028 5 2 2 2 2" xfId="19630"/>
    <cellStyle name="R_text_Xl0000028 5 2 2 2 2 2" xfId="19631"/>
    <cellStyle name="R_text_Xl0000028 5 2 2 2 2 3" xfId="19632"/>
    <cellStyle name="R_text_Xl0000028 5 2 2 2 2 4" xfId="19633"/>
    <cellStyle name="R_text_Xl0000028 5 2 2 2 3" xfId="19634"/>
    <cellStyle name="R_text_Xl0000028 5 2 2 2 3 2" xfId="19635"/>
    <cellStyle name="R_text_Xl0000028 5 2 2 2 3 3" xfId="19636"/>
    <cellStyle name="R_text_Xl0000028 5 2 2 2 3 4" xfId="19637"/>
    <cellStyle name="R_text_Xl0000028 5 2 2 2 4" xfId="19638"/>
    <cellStyle name="R_text_Xl0000028 5 2 2 2 5" xfId="19639"/>
    <cellStyle name="R_text_Xl0000028 5 2 2 2 6" xfId="19640"/>
    <cellStyle name="R_text_Xl0000028 5 2 2 3" xfId="19641"/>
    <cellStyle name="R_text_Xl0000028 5 2 2 3 2" xfId="19642"/>
    <cellStyle name="R_text_Xl0000028 5 2 2 3 2 2" xfId="19643"/>
    <cellStyle name="R_text_Xl0000028 5 2 2 3 2 3" xfId="19644"/>
    <cellStyle name="R_text_Xl0000028 5 2 2 3 2 4" xfId="19645"/>
    <cellStyle name="R_text_Xl0000028 5 2 2 3 3" xfId="19646"/>
    <cellStyle name="R_text_Xl0000028 5 2 2 3 3 2" xfId="19647"/>
    <cellStyle name="R_text_Xl0000028 5 2 2 3 3 3" xfId="19648"/>
    <cellStyle name="R_text_Xl0000028 5 2 2 3 3 4" xfId="19649"/>
    <cellStyle name="R_text_Xl0000028 5 2 2 3 4" xfId="19650"/>
    <cellStyle name="R_text_Xl0000028 5 2 2 3 5" xfId="19651"/>
    <cellStyle name="R_text_Xl0000028 5 2 2 3 6" xfId="19652"/>
    <cellStyle name="R_text_Xl0000028 5 2 2 4" xfId="19653"/>
    <cellStyle name="R_text_Xl0000028 5 2 2 4 2" xfId="19654"/>
    <cellStyle name="R_text_Xl0000028 5 2 2 4 3" xfId="19655"/>
    <cellStyle name="R_text_Xl0000028 5 2 2 4 4" xfId="19656"/>
    <cellStyle name="R_text_Xl0000028 5 2 2 5" xfId="19657"/>
    <cellStyle name="R_text_Xl0000028 5 2 2 5 2" xfId="19658"/>
    <cellStyle name="R_text_Xl0000028 5 2 2 5 3" xfId="19659"/>
    <cellStyle name="R_text_Xl0000028 5 2 2 5 4" xfId="19660"/>
    <cellStyle name="R_text_Xl0000028 5 2 2 6" xfId="19661"/>
    <cellStyle name="R_text_Xl0000028 5 2 2 7" xfId="19662"/>
    <cellStyle name="R_text_Xl0000028 5 2 2 8" xfId="19663"/>
    <cellStyle name="R_text_Xl0000028 5 2 3" xfId="19664"/>
    <cellStyle name="R_text_Xl0000028 5 2 3 2" xfId="19665"/>
    <cellStyle name="R_text_Xl0000028 5 2 3 2 2" xfId="19666"/>
    <cellStyle name="R_text_Xl0000028 5 2 3 2 3" xfId="19667"/>
    <cellStyle name="R_text_Xl0000028 5 2 3 2 4" xfId="19668"/>
    <cellStyle name="R_text_Xl0000028 5 2 3 3" xfId="19669"/>
    <cellStyle name="R_text_Xl0000028 5 2 3 3 2" xfId="19670"/>
    <cellStyle name="R_text_Xl0000028 5 2 3 3 3" xfId="19671"/>
    <cellStyle name="R_text_Xl0000028 5 2 3 3 4" xfId="19672"/>
    <cellStyle name="R_text_Xl0000028 5 2 3 4" xfId="19673"/>
    <cellStyle name="R_text_Xl0000028 5 2 3 5" xfId="19674"/>
    <cellStyle name="R_text_Xl0000028 5 2 3 6" xfId="19675"/>
    <cellStyle name="R_text_Xl0000028 5 2 4" xfId="19676"/>
    <cellStyle name="R_text_Xl0000028 5 2 4 2" xfId="19677"/>
    <cellStyle name="R_text_Xl0000028 5 2 4 2 2" xfId="19678"/>
    <cellStyle name="R_text_Xl0000028 5 2 4 2 3" xfId="19679"/>
    <cellStyle name="R_text_Xl0000028 5 2 4 2 4" xfId="19680"/>
    <cellStyle name="R_text_Xl0000028 5 2 4 3" xfId="19681"/>
    <cellStyle name="R_text_Xl0000028 5 2 4 3 2" xfId="19682"/>
    <cellStyle name="R_text_Xl0000028 5 2 4 3 3" xfId="19683"/>
    <cellStyle name="R_text_Xl0000028 5 2 4 3 4" xfId="19684"/>
    <cellStyle name="R_text_Xl0000028 5 2 4 4" xfId="19685"/>
    <cellStyle name="R_text_Xl0000028 5 2 4 5" xfId="19686"/>
    <cellStyle name="R_text_Xl0000028 5 2 4 6" xfId="19687"/>
    <cellStyle name="R_text_Xl0000028 5 2 5" xfId="19688"/>
    <cellStyle name="R_text_Xl0000028 5 2 5 2" xfId="19689"/>
    <cellStyle name="R_text_Xl0000028 5 2 5 3" xfId="19690"/>
    <cellStyle name="R_text_Xl0000028 5 2 5 4" xfId="19691"/>
    <cellStyle name="R_text_Xl0000028 5 2 6" xfId="19692"/>
    <cellStyle name="R_text_Xl0000028 5 2 6 2" xfId="19693"/>
    <cellStyle name="R_text_Xl0000028 5 2 6 3" xfId="19694"/>
    <cellStyle name="R_text_Xl0000028 5 2 6 4" xfId="19695"/>
    <cellStyle name="R_text_Xl0000028 5 2 7" xfId="19696"/>
    <cellStyle name="R_text_Xl0000028 5 2 8" xfId="19697"/>
    <cellStyle name="R_text_Xl0000028 5 2 9" xfId="19698"/>
    <cellStyle name="R_text_Xl0000028 5 3" xfId="19699"/>
    <cellStyle name="R_text_Xl0000028 5 3 2" xfId="19700"/>
    <cellStyle name="R_text_Xl0000028 5 3 2 2" xfId="19701"/>
    <cellStyle name="R_text_Xl0000028 5 3 2 2 2" xfId="19702"/>
    <cellStyle name="R_text_Xl0000028 5 3 2 2 3" xfId="19703"/>
    <cellStyle name="R_text_Xl0000028 5 3 2 2 4" xfId="19704"/>
    <cellStyle name="R_text_Xl0000028 5 3 2 3" xfId="19705"/>
    <cellStyle name="R_text_Xl0000028 5 3 2 3 2" xfId="19706"/>
    <cellStyle name="R_text_Xl0000028 5 3 2 3 3" xfId="19707"/>
    <cellStyle name="R_text_Xl0000028 5 3 2 3 4" xfId="19708"/>
    <cellStyle name="R_text_Xl0000028 5 3 2 4" xfId="19709"/>
    <cellStyle name="R_text_Xl0000028 5 3 2 5" xfId="19710"/>
    <cellStyle name="R_text_Xl0000028 5 3 2 6" xfId="19711"/>
    <cellStyle name="R_text_Xl0000028 5 3 3" xfId="19712"/>
    <cellStyle name="R_text_Xl0000028 5 3 3 2" xfId="19713"/>
    <cellStyle name="R_text_Xl0000028 5 3 3 2 2" xfId="19714"/>
    <cellStyle name="R_text_Xl0000028 5 3 3 2 3" xfId="19715"/>
    <cellStyle name="R_text_Xl0000028 5 3 3 2 4" xfId="19716"/>
    <cellStyle name="R_text_Xl0000028 5 3 3 3" xfId="19717"/>
    <cellStyle name="R_text_Xl0000028 5 3 3 3 2" xfId="19718"/>
    <cellStyle name="R_text_Xl0000028 5 3 3 3 3" xfId="19719"/>
    <cellStyle name="R_text_Xl0000028 5 3 3 3 4" xfId="19720"/>
    <cellStyle name="R_text_Xl0000028 5 3 3 4" xfId="19721"/>
    <cellStyle name="R_text_Xl0000028 5 3 3 5" xfId="19722"/>
    <cellStyle name="R_text_Xl0000028 5 3 3 6" xfId="19723"/>
    <cellStyle name="R_text_Xl0000028 5 3 4" xfId="19724"/>
    <cellStyle name="R_text_Xl0000028 5 3 4 2" xfId="19725"/>
    <cellStyle name="R_text_Xl0000028 5 3 4 3" xfId="19726"/>
    <cellStyle name="R_text_Xl0000028 5 3 4 4" xfId="19727"/>
    <cellStyle name="R_text_Xl0000028 5 3 5" xfId="19728"/>
    <cellStyle name="R_text_Xl0000028 5 3 5 2" xfId="19729"/>
    <cellStyle name="R_text_Xl0000028 5 3 5 3" xfId="19730"/>
    <cellStyle name="R_text_Xl0000028 5 3 5 4" xfId="19731"/>
    <cellStyle name="R_text_Xl0000028 5 3 6" xfId="19732"/>
    <cellStyle name="R_text_Xl0000028 5 3 7" xfId="19733"/>
    <cellStyle name="R_text_Xl0000028 5 3 8" xfId="19734"/>
    <cellStyle name="R_text_Xl0000028 5 4" xfId="19735"/>
    <cellStyle name="R_text_Xl0000028 5 4 2" xfId="19736"/>
    <cellStyle name="R_text_Xl0000028 5 4 2 2" xfId="19737"/>
    <cellStyle name="R_text_Xl0000028 5 4 2 3" xfId="19738"/>
    <cellStyle name="R_text_Xl0000028 5 4 2 4" xfId="19739"/>
    <cellStyle name="R_text_Xl0000028 5 4 3" xfId="19740"/>
    <cellStyle name="R_text_Xl0000028 5 4 3 2" xfId="19741"/>
    <cellStyle name="R_text_Xl0000028 5 4 3 3" xfId="19742"/>
    <cellStyle name="R_text_Xl0000028 5 4 3 4" xfId="19743"/>
    <cellStyle name="R_text_Xl0000028 5 4 4" xfId="19744"/>
    <cellStyle name="R_text_Xl0000028 5 4 5" xfId="19745"/>
    <cellStyle name="R_text_Xl0000028 5 4 6" xfId="19746"/>
    <cellStyle name="R_text_Xl0000028 5 5" xfId="19747"/>
    <cellStyle name="R_text_Xl0000028 5 5 2" xfId="19748"/>
    <cellStyle name="R_text_Xl0000028 5 5 2 2" xfId="19749"/>
    <cellStyle name="R_text_Xl0000028 5 5 2 3" xfId="19750"/>
    <cellStyle name="R_text_Xl0000028 5 5 2 4" xfId="19751"/>
    <cellStyle name="R_text_Xl0000028 5 5 3" xfId="19752"/>
    <cellStyle name="R_text_Xl0000028 5 5 3 2" xfId="19753"/>
    <cellStyle name="R_text_Xl0000028 5 5 3 3" xfId="19754"/>
    <cellStyle name="R_text_Xl0000028 5 5 3 4" xfId="19755"/>
    <cellStyle name="R_text_Xl0000028 5 5 4" xfId="19756"/>
    <cellStyle name="R_text_Xl0000028 5 5 5" xfId="19757"/>
    <cellStyle name="R_text_Xl0000028 5 5 6" xfId="19758"/>
    <cellStyle name="R_text_Xl0000028 5 6" xfId="19759"/>
    <cellStyle name="R_text_Xl0000028 5 6 2" xfId="19760"/>
    <cellStyle name="R_text_Xl0000028 5 6 3" xfId="19761"/>
    <cellStyle name="R_text_Xl0000028 5 6 4" xfId="19762"/>
    <cellStyle name="R_text_Xl0000028 5 7" xfId="19763"/>
    <cellStyle name="R_text_Xl0000028 5 7 2" xfId="19764"/>
    <cellStyle name="R_text_Xl0000028 5 7 3" xfId="19765"/>
    <cellStyle name="R_text_Xl0000028 5 7 4" xfId="19766"/>
    <cellStyle name="R_text_Xl0000028 5 8" xfId="19767"/>
    <cellStyle name="R_text_Xl0000028 5 9" xfId="19768"/>
    <cellStyle name="R_text_Xl0000028 6" xfId="19769"/>
    <cellStyle name="R_text_Xl0000028 6 10" xfId="19770"/>
    <cellStyle name="R_text_Xl0000028 6 2" xfId="19771"/>
    <cellStyle name="R_text_Xl0000028 6 2 2" xfId="19772"/>
    <cellStyle name="R_text_Xl0000028 6 2 2 2" xfId="19773"/>
    <cellStyle name="R_text_Xl0000028 6 2 2 2 2" xfId="19774"/>
    <cellStyle name="R_text_Xl0000028 6 2 2 2 2 2" xfId="19775"/>
    <cellStyle name="R_text_Xl0000028 6 2 2 2 2 3" xfId="19776"/>
    <cellStyle name="R_text_Xl0000028 6 2 2 2 2 4" xfId="19777"/>
    <cellStyle name="R_text_Xl0000028 6 2 2 2 3" xfId="19778"/>
    <cellStyle name="R_text_Xl0000028 6 2 2 2 3 2" xfId="19779"/>
    <cellStyle name="R_text_Xl0000028 6 2 2 2 3 3" xfId="19780"/>
    <cellStyle name="R_text_Xl0000028 6 2 2 2 3 4" xfId="19781"/>
    <cellStyle name="R_text_Xl0000028 6 2 2 2 4" xfId="19782"/>
    <cellStyle name="R_text_Xl0000028 6 2 2 2 5" xfId="19783"/>
    <cellStyle name="R_text_Xl0000028 6 2 2 2 6" xfId="19784"/>
    <cellStyle name="R_text_Xl0000028 6 2 2 3" xfId="19785"/>
    <cellStyle name="R_text_Xl0000028 6 2 2 3 2" xfId="19786"/>
    <cellStyle name="R_text_Xl0000028 6 2 2 3 2 2" xfId="19787"/>
    <cellStyle name="R_text_Xl0000028 6 2 2 3 2 3" xfId="19788"/>
    <cellStyle name="R_text_Xl0000028 6 2 2 3 2 4" xfId="19789"/>
    <cellStyle name="R_text_Xl0000028 6 2 2 3 3" xfId="19790"/>
    <cellStyle name="R_text_Xl0000028 6 2 2 3 3 2" xfId="19791"/>
    <cellStyle name="R_text_Xl0000028 6 2 2 3 3 3" xfId="19792"/>
    <cellStyle name="R_text_Xl0000028 6 2 2 3 3 4" xfId="19793"/>
    <cellStyle name="R_text_Xl0000028 6 2 2 3 4" xfId="19794"/>
    <cellStyle name="R_text_Xl0000028 6 2 2 3 5" xfId="19795"/>
    <cellStyle name="R_text_Xl0000028 6 2 2 3 6" xfId="19796"/>
    <cellStyle name="R_text_Xl0000028 6 2 2 4" xfId="19797"/>
    <cellStyle name="R_text_Xl0000028 6 2 2 4 2" xfId="19798"/>
    <cellStyle name="R_text_Xl0000028 6 2 2 4 3" xfId="19799"/>
    <cellStyle name="R_text_Xl0000028 6 2 2 4 4" xfId="19800"/>
    <cellStyle name="R_text_Xl0000028 6 2 2 5" xfId="19801"/>
    <cellStyle name="R_text_Xl0000028 6 2 2 5 2" xfId="19802"/>
    <cellStyle name="R_text_Xl0000028 6 2 2 5 3" xfId="19803"/>
    <cellStyle name="R_text_Xl0000028 6 2 2 5 4" xfId="19804"/>
    <cellStyle name="R_text_Xl0000028 6 2 2 6" xfId="19805"/>
    <cellStyle name="R_text_Xl0000028 6 2 2 7" xfId="19806"/>
    <cellStyle name="R_text_Xl0000028 6 2 2 8" xfId="19807"/>
    <cellStyle name="R_text_Xl0000028 6 2 3" xfId="19808"/>
    <cellStyle name="R_text_Xl0000028 6 2 3 2" xfId="19809"/>
    <cellStyle name="R_text_Xl0000028 6 2 3 2 2" xfId="19810"/>
    <cellStyle name="R_text_Xl0000028 6 2 3 2 3" xfId="19811"/>
    <cellStyle name="R_text_Xl0000028 6 2 3 2 4" xfId="19812"/>
    <cellStyle name="R_text_Xl0000028 6 2 3 3" xfId="19813"/>
    <cellStyle name="R_text_Xl0000028 6 2 3 3 2" xfId="19814"/>
    <cellStyle name="R_text_Xl0000028 6 2 3 3 3" xfId="19815"/>
    <cellStyle name="R_text_Xl0000028 6 2 3 3 4" xfId="19816"/>
    <cellStyle name="R_text_Xl0000028 6 2 3 4" xfId="19817"/>
    <cellStyle name="R_text_Xl0000028 6 2 3 5" xfId="19818"/>
    <cellStyle name="R_text_Xl0000028 6 2 3 6" xfId="19819"/>
    <cellStyle name="R_text_Xl0000028 6 2 4" xfId="19820"/>
    <cellStyle name="R_text_Xl0000028 6 2 4 2" xfId="19821"/>
    <cellStyle name="R_text_Xl0000028 6 2 4 2 2" xfId="19822"/>
    <cellStyle name="R_text_Xl0000028 6 2 4 2 3" xfId="19823"/>
    <cellStyle name="R_text_Xl0000028 6 2 4 2 4" xfId="19824"/>
    <cellStyle name="R_text_Xl0000028 6 2 4 3" xfId="19825"/>
    <cellStyle name="R_text_Xl0000028 6 2 4 3 2" xfId="19826"/>
    <cellStyle name="R_text_Xl0000028 6 2 4 3 3" xfId="19827"/>
    <cellStyle name="R_text_Xl0000028 6 2 4 3 4" xfId="19828"/>
    <cellStyle name="R_text_Xl0000028 6 2 4 4" xfId="19829"/>
    <cellStyle name="R_text_Xl0000028 6 2 4 5" xfId="19830"/>
    <cellStyle name="R_text_Xl0000028 6 2 4 6" xfId="19831"/>
    <cellStyle name="R_text_Xl0000028 6 2 5" xfId="19832"/>
    <cellStyle name="R_text_Xl0000028 6 2 5 2" xfId="19833"/>
    <cellStyle name="R_text_Xl0000028 6 2 5 3" xfId="19834"/>
    <cellStyle name="R_text_Xl0000028 6 2 5 4" xfId="19835"/>
    <cellStyle name="R_text_Xl0000028 6 2 6" xfId="19836"/>
    <cellStyle name="R_text_Xl0000028 6 2 6 2" xfId="19837"/>
    <cellStyle name="R_text_Xl0000028 6 2 6 3" xfId="19838"/>
    <cellStyle name="R_text_Xl0000028 6 2 6 4" xfId="19839"/>
    <cellStyle name="R_text_Xl0000028 6 2 7" xfId="19840"/>
    <cellStyle name="R_text_Xl0000028 6 2 8" xfId="19841"/>
    <cellStyle name="R_text_Xl0000028 6 2 9" xfId="19842"/>
    <cellStyle name="R_text_Xl0000028 6 3" xfId="19843"/>
    <cellStyle name="R_text_Xl0000028 6 3 2" xfId="19844"/>
    <cellStyle name="R_text_Xl0000028 6 3 2 2" xfId="19845"/>
    <cellStyle name="R_text_Xl0000028 6 3 2 2 2" xfId="19846"/>
    <cellStyle name="R_text_Xl0000028 6 3 2 2 3" xfId="19847"/>
    <cellStyle name="R_text_Xl0000028 6 3 2 2 4" xfId="19848"/>
    <cellStyle name="R_text_Xl0000028 6 3 2 3" xfId="19849"/>
    <cellStyle name="R_text_Xl0000028 6 3 2 3 2" xfId="19850"/>
    <cellStyle name="R_text_Xl0000028 6 3 2 3 3" xfId="19851"/>
    <cellStyle name="R_text_Xl0000028 6 3 2 3 4" xfId="19852"/>
    <cellStyle name="R_text_Xl0000028 6 3 2 4" xfId="19853"/>
    <cellStyle name="R_text_Xl0000028 6 3 2 5" xfId="19854"/>
    <cellStyle name="R_text_Xl0000028 6 3 2 6" xfId="19855"/>
    <cellStyle name="R_text_Xl0000028 6 3 3" xfId="19856"/>
    <cellStyle name="R_text_Xl0000028 6 3 3 2" xfId="19857"/>
    <cellStyle name="R_text_Xl0000028 6 3 3 2 2" xfId="19858"/>
    <cellStyle name="R_text_Xl0000028 6 3 3 2 3" xfId="19859"/>
    <cellStyle name="R_text_Xl0000028 6 3 3 2 4" xfId="19860"/>
    <cellStyle name="R_text_Xl0000028 6 3 3 3" xfId="19861"/>
    <cellStyle name="R_text_Xl0000028 6 3 3 3 2" xfId="19862"/>
    <cellStyle name="R_text_Xl0000028 6 3 3 3 3" xfId="19863"/>
    <cellStyle name="R_text_Xl0000028 6 3 3 3 4" xfId="19864"/>
    <cellStyle name="R_text_Xl0000028 6 3 3 4" xfId="19865"/>
    <cellStyle name="R_text_Xl0000028 6 3 3 5" xfId="19866"/>
    <cellStyle name="R_text_Xl0000028 6 3 3 6" xfId="19867"/>
    <cellStyle name="R_text_Xl0000028 6 3 4" xfId="19868"/>
    <cellStyle name="R_text_Xl0000028 6 3 4 2" xfId="19869"/>
    <cellStyle name="R_text_Xl0000028 6 3 4 3" xfId="19870"/>
    <cellStyle name="R_text_Xl0000028 6 3 4 4" xfId="19871"/>
    <cellStyle name="R_text_Xl0000028 6 3 5" xfId="19872"/>
    <cellStyle name="R_text_Xl0000028 6 3 5 2" xfId="19873"/>
    <cellStyle name="R_text_Xl0000028 6 3 5 3" xfId="19874"/>
    <cellStyle name="R_text_Xl0000028 6 3 5 4" xfId="19875"/>
    <cellStyle name="R_text_Xl0000028 6 3 6" xfId="19876"/>
    <cellStyle name="R_text_Xl0000028 6 3 7" xfId="19877"/>
    <cellStyle name="R_text_Xl0000028 6 3 8" xfId="19878"/>
    <cellStyle name="R_text_Xl0000028 6 4" xfId="19879"/>
    <cellStyle name="R_text_Xl0000028 6 4 2" xfId="19880"/>
    <cellStyle name="R_text_Xl0000028 6 4 2 2" xfId="19881"/>
    <cellStyle name="R_text_Xl0000028 6 4 2 3" xfId="19882"/>
    <cellStyle name="R_text_Xl0000028 6 4 2 4" xfId="19883"/>
    <cellStyle name="R_text_Xl0000028 6 4 3" xfId="19884"/>
    <cellStyle name="R_text_Xl0000028 6 4 3 2" xfId="19885"/>
    <cellStyle name="R_text_Xl0000028 6 4 3 3" xfId="19886"/>
    <cellStyle name="R_text_Xl0000028 6 4 3 4" xfId="19887"/>
    <cellStyle name="R_text_Xl0000028 6 4 4" xfId="19888"/>
    <cellStyle name="R_text_Xl0000028 6 4 5" xfId="19889"/>
    <cellStyle name="R_text_Xl0000028 6 4 6" xfId="19890"/>
    <cellStyle name="R_text_Xl0000028 6 5" xfId="19891"/>
    <cellStyle name="R_text_Xl0000028 6 5 2" xfId="19892"/>
    <cellStyle name="R_text_Xl0000028 6 5 2 2" xfId="19893"/>
    <cellStyle name="R_text_Xl0000028 6 5 2 3" xfId="19894"/>
    <cellStyle name="R_text_Xl0000028 6 5 2 4" xfId="19895"/>
    <cellStyle name="R_text_Xl0000028 6 5 3" xfId="19896"/>
    <cellStyle name="R_text_Xl0000028 6 5 3 2" xfId="19897"/>
    <cellStyle name="R_text_Xl0000028 6 5 3 3" xfId="19898"/>
    <cellStyle name="R_text_Xl0000028 6 5 3 4" xfId="19899"/>
    <cellStyle name="R_text_Xl0000028 6 5 4" xfId="19900"/>
    <cellStyle name="R_text_Xl0000028 6 5 5" xfId="19901"/>
    <cellStyle name="R_text_Xl0000028 6 5 6" xfId="19902"/>
    <cellStyle name="R_text_Xl0000028 6 6" xfId="19903"/>
    <cellStyle name="R_text_Xl0000028 6 6 2" xfId="19904"/>
    <cellStyle name="R_text_Xl0000028 6 6 3" xfId="19905"/>
    <cellStyle name="R_text_Xl0000028 6 6 4" xfId="19906"/>
    <cellStyle name="R_text_Xl0000028 6 7" xfId="19907"/>
    <cellStyle name="R_text_Xl0000028 6 7 2" xfId="19908"/>
    <cellStyle name="R_text_Xl0000028 6 7 3" xfId="19909"/>
    <cellStyle name="R_text_Xl0000028 6 7 4" xfId="19910"/>
    <cellStyle name="R_text_Xl0000028 6 8" xfId="19911"/>
    <cellStyle name="R_text_Xl0000028 6 9" xfId="19912"/>
    <cellStyle name="R_text_Xl0000028 7" xfId="19913"/>
    <cellStyle name="R_text_Xl0000028 7 2" xfId="19914"/>
    <cellStyle name="R_text_Xl0000028 7 2 2" xfId="19915"/>
    <cellStyle name="R_text_Xl0000028 7 2 2 2" xfId="19916"/>
    <cellStyle name="R_text_Xl0000028 7 2 2 2 2" xfId="19917"/>
    <cellStyle name="R_text_Xl0000028 7 2 2 2 3" xfId="19918"/>
    <cellStyle name="R_text_Xl0000028 7 2 2 2 4" xfId="19919"/>
    <cellStyle name="R_text_Xl0000028 7 2 2 3" xfId="19920"/>
    <cellStyle name="R_text_Xl0000028 7 2 2 3 2" xfId="19921"/>
    <cellStyle name="R_text_Xl0000028 7 2 2 3 3" xfId="19922"/>
    <cellStyle name="R_text_Xl0000028 7 2 2 3 4" xfId="19923"/>
    <cellStyle name="R_text_Xl0000028 7 2 2 4" xfId="19924"/>
    <cellStyle name="R_text_Xl0000028 7 2 2 5" xfId="19925"/>
    <cellStyle name="R_text_Xl0000028 7 2 2 6" xfId="19926"/>
    <cellStyle name="R_text_Xl0000028 7 2 3" xfId="19927"/>
    <cellStyle name="R_text_Xl0000028 7 2 3 2" xfId="19928"/>
    <cellStyle name="R_text_Xl0000028 7 2 3 2 2" xfId="19929"/>
    <cellStyle name="R_text_Xl0000028 7 2 3 2 3" xfId="19930"/>
    <cellStyle name="R_text_Xl0000028 7 2 3 2 4" xfId="19931"/>
    <cellStyle name="R_text_Xl0000028 7 2 3 3" xfId="19932"/>
    <cellStyle name="R_text_Xl0000028 7 2 3 3 2" xfId="19933"/>
    <cellStyle name="R_text_Xl0000028 7 2 3 3 3" xfId="19934"/>
    <cellStyle name="R_text_Xl0000028 7 2 3 3 4" xfId="19935"/>
    <cellStyle name="R_text_Xl0000028 7 2 3 4" xfId="19936"/>
    <cellStyle name="R_text_Xl0000028 7 2 3 5" xfId="19937"/>
    <cellStyle name="R_text_Xl0000028 7 2 3 6" xfId="19938"/>
    <cellStyle name="R_text_Xl0000028 7 2 4" xfId="19939"/>
    <cellStyle name="R_text_Xl0000028 7 2 4 2" xfId="19940"/>
    <cellStyle name="R_text_Xl0000028 7 2 4 3" xfId="19941"/>
    <cellStyle name="R_text_Xl0000028 7 2 4 4" xfId="19942"/>
    <cellStyle name="R_text_Xl0000028 7 2 5" xfId="19943"/>
    <cellStyle name="R_text_Xl0000028 7 2 5 2" xfId="19944"/>
    <cellStyle name="R_text_Xl0000028 7 2 5 3" xfId="19945"/>
    <cellStyle name="R_text_Xl0000028 7 2 5 4" xfId="19946"/>
    <cellStyle name="R_text_Xl0000028 7 2 6" xfId="19947"/>
    <cellStyle name="R_text_Xl0000028 7 2 7" xfId="19948"/>
    <cellStyle name="R_text_Xl0000028 7 2 8" xfId="19949"/>
    <cellStyle name="R_text_Xl0000028 7 3" xfId="19950"/>
    <cellStyle name="R_text_Xl0000028 7 3 2" xfId="19951"/>
    <cellStyle name="R_text_Xl0000028 7 3 2 2" xfId="19952"/>
    <cellStyle name="R_text_Xl0000028 7 3 2 3" xfId="19953"/>
    <cellStyle name="R_text_Xl0000028 7 3 2 4" xfId="19954"/>
    <cellStyle name="R_text_Xl0000028 7 3 3" xfId="19955"/>
    <cellStyle name="R_text_Xl0000028 7 3 3 2" xfId="19956"/>
    <cellStyle name="R_text_Xl0000028 7 3 3 3" xfId="19957"/>
    <cellStyle name="R_text_Xl0000028 7 3 3 4" xfId="19958"/>
    <cellStyle name="R_text_Xl0000028 7 3 4" xfId="19959"/>
    <cellStyle name="R_text_Xl0000028 7 3 5" xfId="19960"/>
    <cellStyle name="R_text_Xl0000028 7 3 6" xfId="19961"/>
    <cellStyle name="R_text_Xl0000028 7 4" xfId="19962"/>
    <cellStyle name="R_text_Xl0000028 7 4 2" xfId="19963"/>
    <cellStyle name="R_text_Xl0000028 7 4 2 2" xfId="19964"/>
    <cellStyle name="R_text_Xl0000028 7 4 2 3" xfId="19965"/>
    <cellStyle name="R_text_Xl0000028 7 4 2 4" xfId="19966"/>
    <cellStyle name="R_text_Xl0000028 7 4 3" xfId="19967"/>
    <cellStyle name="R_text_Xl0000028 7 4 3 2" xfId="19968"/>
    <cellStyle name="R_text_Xl0000028 7 4 3 3" xfId="19969"/>
    <cellStyle name="R_text_Xl0000028 7 4 3 4" xfId="19970"/>
    <cellStyle name="R_text_Xl0000028 7 4 4" xfId="19971"/>
    <cellStyle name="R_text_Xl0000028 7 4 5" xfId="19972"/>
    <cellStyle name="R_text_Xl0000028 7 4 6" xfId="19973"/>
    <cellStyle name="R_text_Xl0000028 7 5" xfId="19974"/>
    <cellStyle name="R_text_Xl0000028 7 5 2" xfId="19975"/>
    <cellStyle name="R_text_Xl0000028 7 5 3" xfId="19976"/>
    <cellStyle name="R_text_Xl0000028 7 5 4" xfId="19977"/>
    <cellStyle name="R_text_Xl0000028 7 6" xfId="19978"/>
    <cellStyle name="R_text_Xl0000028 7 6 2" xfId="19979"/>
    <cellStyle name="R_text_Xl0000028 7 6 3" xfId="19980"/>
    <cellStyle name="R_text_Xl0000028 7 6 4" xfId="19981"/>
    <cellStyle name="R_text_Xl0000028 7 7" xfId="19982"/>
    <cellStyle name="R_text_Xl0000028 7 8" xfId="19983"/>
    <cellStyle name="R_text_Xl0000028 7 9" xfId="19984"/>
    <cellStyle name="R_text_Xl0000028 8" xfId="19985"/>
    <cellStyle name="R_text_Xl0000028 8 2" xfId="19986"/>
    <cellStyle name="R_text_Xl0000028 8 2 2" xfId="19987"/>
    <cellStyle name="R_text_Xl0000028 8 2 2 2" xfId="19988"/>
    <cellStyle name="R_text_Xl0000028 8 2 2 3" xfId="19989"/>
    <cellStyle name="R_text_Xl0000028 8 2 2 4" xfId="19990"/>
    <cellStyle name="R_text_Xl0000028 8 2 3" xfId="19991"/>
    <cellStyle name="R_text_Xl0000028 8 2 3 2" xfId="19992"/>
    <cellStyle name="R_text_Xl0000028 8 2 3 3" xfId="19993"/>
    <cellStyle name="R_text_Xl0000028 8 2 3 4" xfId="19994"/>
    <cellStyle name="R_text_Xl0000028 8 2 4" xfId="19995"/>
    <cellStyle name="R_text_Xl0000028 8 2 5" xfId="19996"/>
    <cellStyle name="R_text_Xl0000028 8 2 6" xfId="19997"/>
    <cellStyle name="R_text_Xl0000028 8 3" xfId="19998"/>
    <cellStyle name="R_text_Xl0000028 8 3 2" xfId="19999"/>
    <cellStyle name="R_text_Xl0000028 8 3 2 2" xfId="20000"/>
    <cellStyle name="R_text_Xl0000028 8 3 2 3" xfId="20001"/>
    <cellStyle name="R_text_Xl0000028 8 3 2 4" xfId="20002"/>
    <cellStyle name="R_text_Xl0000028 8 3 3" xfId="20003"/>
    <cellStyle name="R_text_Xl0000028 8 3 3 2" xfId="20004"/>
    <cellStyle name="R_text_Xl0000028 8 3 3 3" xfId="20005"/>
    <cellStyle name="R_text_Xl0000028 8 3 3 4" xfId="20006"/>
    <cellStyle name="R_text_Xl0000028 8 3 4" xfId="20007"/>
    <cellStyle name="R_text_Xl0000028 8 3 5" xfId="20008"/>
    <cellStyle name="R_text_Xl0000028 8 3 6" xfId="20009"/>
    <cellStyle name="R_text_Xl0000028 8 4" xfId="20010"/>
    <cellStyle name="R_text_Xl0000028 8 4 2" xfId="20011"/>
    <cellStyle name="R_text_Xl0000028 8 4 3" xfId="20012"/>
    <cellStyle name="R_text_Xl0000028 8 4 4" xfId="20013"/>
    <cellStyle name="R_text_Xl0000028 8 5" xfId="20014"/>
    <cellStyle name="R_text_Xl0000028 8 5 2" xfId="20015"/>
    <cellStyle name="R_text_Xl0000028 8 5 3" xfId="20016"/>
    <cellStyle name="R_text_Xl0000028 8 5 4" xfId="20017"/>
    <cellStyle name="R_text_Xl0000028 8 6" xfId="20018"/>
    <cellStyle name="R_text_Xl0000028 8 7" xfId="20019"/>
    <cellStyle name="R_text_Xl0000028 8 8" xfId="20020"/>
    <cellStyle name="R_text_Xl0000028 9" xfId="20021"/>
    <cellStyle name="R_text_Xl0000028 9 2" xfId="20022"/>
    <cellStyle name="R_text_Xl0000028 9 2 2" xfId="20023"/>
    <cellStyle name="R_text_Xl0000028 9 2 3" xfId="20024"/>
    <cellStyle name="R_text_Xl0000028 9 2 4" xfId="20025"/>
    <cellStyle name="R_text_Xl0000028 9 3" xfId="20026"/>
    <cellStyle name="R_text_Xl0000028 9 3 2" xfId="20027"/>
    <cellStyle name="R_text_Xl0000028 9 3 3" xfId="20028"/>
    <cellStyle name="R_text_Xl0000028 9 3 4" xfId="20029"/>
    <cellStyle name="R_text_Xl0000028 9 4" xfId="20030"/>
    <cellStyle name="R_text_Xl0000028 9 5" xfId="20031"/>
    <cellStyle name="R_text_Xl0000028 9 6" xfId="20032"/>
    <cellStyle name="Result" xfId="20033"/>
    <cellStyle name="Result2" xfId="20034"/>
    <cellStyle name="Specifikace" xfId="20035"/>
    <cellStyle name="Specifikace 10" xfId="20036"/>
    <cellStyle name="Specifikace 10 2" xfId="20037"/>
    <cellStyle name="Specifikace 11" xfId="20038"/>
    <cellStyle name="Specifikace 11 2" xfId="20039"/>
    <cellStyle name="Specifikace 12" xfId="20040"/>
    <cellStyle name="Specifikace 2" xfId="20041"/>
    <cellStyle name="Specifikace 2 2" xfId="20042"/>
    <cellStyle name="Specifikace 2 2 2" xfId="20043"/>
    <cellStyle name="Specifikace 2 3" xfId="20044"/>
    <cellStyle name="Specifikace 2 3 2" xfId="20045"/>
    <cellStyle name="Specifikace 2 4" xfId="20046"/>
    <cellStyle name="Specifikace 2_01-DSP-10.20.30-001-MAR-vv" xfId="20047"/>
    <cellStyle name="Specifikace 3" xfId="20048"/>
    <cellStyle name="Specifikace 3 2" xfId="20049"/>
    <cellStyle name="Specifikace 3 2 2" xfId="20050"/>
    <cellStyle name="Specifikace 3 3" xfId="20051"/>
    <cellStyle name="Specifikace 3_01-DSP-10.20.30-001-MAR-vv" xfId="20052"/>
    <cellStyle name="Specifikace 4" xfId="20053"/>
    <cellStyle name="Specifikace 4 2" xfId="20054"/>
    <cellStyle name="Specifikace 5" xfId="20055"/>
    <cellStyle name="Specifikace 5 2" xfId="20056"/>
    <cellStyle name="Specifikace 6" xfId="20057"/>
    <cellStyle name="Specifikace 6 2" xfId="20058"/>
    <cellStyle name="Specifikace 7" xfId="20059"/>
    <cellStyle name="Specifikace 7 2" xfId="20060"/>
    <cellStyle name="Specifikace 8" xfId="20061"/>
    <cellStyle name="Specifikace 8 2" xfId="20062"/>
    <cellStyle name="Specifikace 9" xfId="20063"/>
    <cellStyle name="Specifikace 9 2" xfId="20064"/>
    <cellStyle name="Specifikace_004_Vykaz_vymer_ZTI" xfId="20065"/>
    <cellStyle name="Správně 2" xfId="20066"/>
    <cellStyle name="Správně 3" xfId="20067"/>
    <cellStyle name="Správně 4" xfId="20068"/>
    <cellStyle name="Standard_aktuell" xfId="20069"/>
    <cellStyle name="standardní-Courier12" xfId="20070"/>
    <cellStyle name="standardní-podtržený" xfId="20071"/>
    <cellStyle name="standardní-podtržený-šikmý" xfId="20072"/>
    <cellStyle name="standardní-tučně" xfId="20073"/>
    <cellStyle name="standard-podtr" xfId="20074"/>
    <cellStyle name="standard-podtr/tučně" xfId="20075"/>
    <cellStyle name="Status" xfId="20076"/>
    <cellStyle name="Styl 1" xfId="20077"/>
    <cellStyle name="Styl 1 2" xfId="20078"/>
    <cellStyle name="Styl 1 3" xfId="20079"/>
    <cellStyle name="Styl 1 4" xfId="20080"/>
    <cellStyle name="Styl 1 5" xfId="20081"/>
    <cellStyle name="Styl 1_01-DSP-10.20.30-001-MAR-vv" xfId="20082"/>
    <cellStyle name="Styl 2" xfId="20083"/>
    <cellStyle name="Text" xfId="13"/>
    <cellStyle name="Text upozornění 2" xfId="20084"/>
    <cellStyle name="Text upozornění 3" xfId="20085"/>
    <cellStyle name="Text upozornění 4" xfId="20086"/>
    <cellStyle name="Title" xfId="20087"/>
    <cellStyle name="Total" xfId="20088"/>
    <cellStyle name="Total 10" xfId="20089"/>
    <cellStyle name="Total 10 2" xfId="20090"/>
    <cellStyle name="Total 10 2 2" xfId="20091"/>
    <cellStyle name="Total 10 2 3" xfId="20092"/>
    <cellStyle name="Total 10 2 4" xfId="20093"/>
    <cellStyle name="Total 10 3" xfId="20094"/>
    <cellStyle name="Total 10 3 2" xfId="20095"/>
    <cellStyle name="Total 10 3 3" xfId="20096"/>
    <cellStyle name="Total 10 3 4" xfId="20097"/>
    <cellStyle name="Total 10 4" xfId="20098"/>
    <cellStyle name="Total 10 5" xfId="20099"/>
    <cellStyle name="Total 10 6" xfId="20100"/>
    <cellStyle name="Total 11" xfId="20101"/>
    <cellStyle name="Total 11 2" xfId="20102"/>
    <cellStyle name="Total 11 3" xfId="20103"/>
    <cellStyle name="Total 11 4" xfId="20104"/>
    <cellStyle name="Total 12" xfId="20105"/>
    <cellStyle name="Total 12 2" xfId="20106"/>
    <cellStyle name="Total 12 3" xfId="20107"/>
    <cellStyle name="Total 12 4" xfId="20108"/>
    <cellStyle name="Total 13" xfId="20109"/>
    <cellStyle name="Total 14" xfId="20110"/>
    <cellStyle name="Total 15" xfId="20111"/>
    <cellStyle name="Total 2" xfId="20112"/>
    <cellStyle name="Total 2 10" xfId="20113"/>
    <cellStyle name="Total 2 2" xfId="20114"/>
    <cellStyle name="Total 2 2 2" xfId="20115"/>
    <cellStyle name="Total 2 2 2 2" xfId="20116"/>
    <cellStyle name="Total 2 2 2 2 2" xfId="20117"/>
    <cellStyle name="Total 2 2 2 2 2 2" xfId="20118"/>
    <cellStyle name="Total 2 2 2 2 2 3" xfId="20119"/>
    <cellStyle name="Total 2 2 2 2 2 4" xfId="20120"/>
    <cellStyle name="Total 2 2 2 2 3" xfId="20121"/>
    <cellStyle name="Total 2 2 2 2 3 2" xfId="20122"/>
    <cellStyle name="Total 2 2 2 2 3 3" xfId="20123"/>
    <cellStyle name="Total 2 2 2 2 3 4" xfId="20124"/>
    <cellStyle name="Total 2 2 2 2 4" xfId="20125"/>
    <cellStyle name="Total 2 2 2 2 5" xfId="20126"/>
    <cellStyle name="Total 2 2 2 2 6" xfId="20127"/>
    <cellStyle name="Total 2 2 2 3" xfId="20128"/>
    <cellStyle name="Total 2 2 2 3 2" xfId="20129"/>
    <cellStyle name="Total 2 2 2 3 2 2" xfId="20130"/>
    <cellStyle name="Total 2 2 2 3 2 3" xfId="20131"/>
    <cellStyle name="Total 2 2 2 3 2 4" xfId="20132"/>
    <cellStyle name="Total 2 2 2 3 3" xfId="20133"/>
    <cellStyle name="Total 2 2 2 3 3 2" xfId="20134"/>
    <cellStyle name="Total 2 2 2 3 3 3" xfId="20135"/>
    <cellStyle name="Total 2 2 2 3 3 4" xfId="20136"/>
    <cellStyle name="Total 2 2 2 3 4" xfId="20137"/>
    <cellStyle name="Total 2 2 2 3 5" xfId="20138"/>
    <cellStyle name="Total 2 2 2 3 6" xfId="20139"/>
    <cellStyle name="Total 2 2 2 4" xfId="20140"/>
    <cellStyle name="Total 2 2 2 4 2" xfId="20141"/>
    <cellStyle name="Total 2 2 2 4 3" xfId="20142"/>
    <cellStyle name="Total 2 2 2 4 4" xfId="20143"/>
    <cellStyle name="Total 2 2 2 5" xfId="20144"/>
    <cellStyle name="Total 2 2 2 5 2" xfId="20145"/>
    <cellStyle name="Total 2 2 2 5 3" xfId="20146"/>
    <cellStyle name="Total 2 2 2 5 4" xfId="20147"/>
    <cellStyle name="Total 2 2 2 6" xfId="20148"/>
    <cellStyle name="Total 2 2 2 7" xfId="20149"/>
    <cellStyle name="Total 2 2 2 8" xfId="20150"/>
    <cellStyle name="Total 2 2 3" xfId="20151"/>
    <cellStyle name="Total 2 2 3 2" xfId="20152"/>
    <cellStyle name="Total 2 2 3 2 2" xfId="20153"/>
    <cellStyle name="Total 2 2 3 2 3" xfId="20154"/>
    <cellStyle name="Total 2 2 3 2 4" xfId="20155"/>
    <cellStyle name="Total 2 2 3 3" xfId="20156"/>
    <cellStyle name="Total 2 2 3 3 2" xfId="20157"/>
    <cellStyle name="Total 2 2 3 3 3" xfId="20158"/>
    <cellStyle name="Total 2 2 3 3 4" xfId="20159"/>
    <cellStyle name="Total 2 2 3 4" xfId="20160"/>
    <cellStyle name="Total 2 2 3 5" xfId="20161"/>
    <cellStyle name="Total 2 2 3 6" xfId="20162"/>
    <cellStyle name="Total 2 2 4" xfId="20163"/>
    <cellStyle name="Total 2 2 4 2" xfId="20164"/>
    <cellStyle name="Total 2 2 4 2 2" xfId="20165"/>
    <cellStyle name="Total 2 2 4 2 3" xfId="20166"/>
    <cellStyle name="Total 2 2 4 2 4" xfId="20167"/>
    <cellStyle name="Total 2 2 4 3" xfId="20168"/>
    <cellStyle name="Total 2 2 4 3 2" xfId="20169"/>
    <cellStyle name="Total 2 2 4 3 3" xfId="20170"/>
    <cellStyle name="Total 2 2 4 3 4" xfId="20171"/>
    <cellStyle name="Total 2 2 4 4" xfId="20172"/>
    <cellStyle name="Total 2 2 4 5" xfId="20173"/>
    <cellStyle name="Total 2 2 4 6" xfId="20174"/>
    <cellStyle name="Total 2 2 5" xfId="20175"/>
    <cellStyle name="Total 2 2 5 2" xfId="20176"/>
    <cellStyle name="Total 2 2 5 3" xfId="20177"/>
    <cellStyle name="Total 2 2 5 4" xfId="20178"/>
    <cellStyle name="Total 2 2 6" xfId="20179"/>
    <cellStyle name="Total 2 2 6 2" xfId="20180"/>
    <cellStyle name="Total 2 2 6 3" xfId="20181"/>
    <cellStyle name="Total 2 2 6 4" xfId="20182"/>
    <cellStyle name="Total 2 2 7" xfId="20183"/>
    <cellStyle name="Total 2 2 8" xfId="20184"/>
    <cellStyle name="Total 2 2 9" xfId="20185"/>
    <cellStyle name="Total 2 3" xfId="20186"/>
    <cellStyle name="Total 2 3 2" xfId="20187"/>
    <cellStyle name="Total 2 3 2 2" xfId="20188"/>
    <cellStyle name="Total 2 3 2 2 2" xfId="20189"/>
    <cellStyle name="Total 2 3 2 2 3" xfId="20190"/>
    <cellStyle name="Total 2 3 2 2 4" xfId="20191"/>
    <cellStyle name="Total 2 3 2 3" xfId="20192"/>
    <cellStyle name="Total 2 3 2 3 2" xfId="20193"/>
    <cellStyle name="Total 2 3 2 3 3" xfId="20194"/>
    <cellStyle name="Total 2 3 2 3 4" xfId="20195"/>
    <cellStyle name="Total 2 3 2 4" xfId="20196"/>
    <cellStyle name="Total 2 3 2 5" xfId="20197"/>
    <cellStyle name="Total 2 3 2 6" xfId="20198"/>
    <cellStyle name="Total 2 3 3" xfId="20199"/>
    <cellStyle name="Total 2 3 3 2" xfId="20200"/>
    <cellStyle name="Total 2 3 3 2 2" xfId="20201"/>
    <cellStyle name="Total 2 3 3 2 3" xfId="20202"/>
    <cellStyle name="Total 2 3 3 2 4" xfId="20203"/>
    <cellStyle name="Total 2 3 3 3" xfId="20204"/>
    <cellStyle name="Total 2 3 3 3 2" xfId="20205"/>
    <cellStyle name="Total 2 3 3 3 3" xfId="20206"/>
    <cellStyle name="Total 2 3 3 3 4" xfId="20207"/>
    <cellStyle name="Total 2 3 3 4" xfId="20208"/>
    <cellStyle name="Total 2 3 3 5" xfId="20209"/>
    <cellStyle name="Total 2 3 3 6" xfId="20210"/>
    <cellStyle name="Total 2 3 4" xfId="20211"/>
    <cellStyle name="Total 2 3 4 2" xfId="20212"/>
    <cellStyle name="Total 2 3 4 3" xfId="20213"/>
    <cellStyle name="Total 2 3 4 4" xfId="20214"/>
    <cellStyle name="Total 2 3 5" xfId="20215"/>
    <cellStyle name="Total 2 3 5 2" xfId="20216"/>
    <cellStyle name="Total 2 3 5 3" xfId="20217"/>
    <cellStyle name="Total 2 3 5 4" xfId="20218"/>
    <cellStyle name="Total 2 3 6" xfId="20219"/>
    <cellStyle name="Total 2 3 7" xfId="20220"/>
    <cellStyle name="Total 2 3 8" xfId="20221"/>
    <cellStyle name="Total 2 4" xfId="20222"/>
    <cellStyle name="Total 2 4 2" xfId="20223"/>
    <cellStyle name="Total 2 4 2 2" xfId="20224"/>
    <cellStyle name="Total 2 4 2 3" xfId="20225"/>
    <cellStyle name="Total 2 4 2 4" xfId="20226"/>
    <cellStyle name="Total 2 4 3" xfId="20227"/>
    <cellStyle name="Total 2 4 3 2" xfId="20228"/>
    <cellStyle name="Total 2 4 3 3" xfId="20229"/>
    <cellStyle name="Total 2 4 3 4" xfId="20230"/>
    <cellStyle name="Total 2 4 4" xfId="20231"/>
    <cellStyle name="Total 2 4 5" xfId="20232"/>
    <cellStyle name="Total 2 4 6" xfId="20233"/>
    <cellStyle name="Total 2 5" xfId="20234"/>
    <cellStyle name="Total 2 5 2" xfId="20235"/>
    <cellStyle name="Total 2 5 2 2" xfId="20236"/>
    <cellStyle name="Total 2 5 2 3" xfId="20237"/>
    <cellStyle name="Total 2 5 2 4" xfId="20238"/>
    <cellStyle name="Total 2 5 3" xfId="20239"/>
    <cellStyle name="Total 2 5 3 2" xfId="20240"/>
    <cellStyle name="Total 2 5 3 3" xfId="20241"/>
    <cellStyle name="Total 2 5 3 4" xfId="20242"/>
    <cellStyle name="Total 2 5 4" xfId="20243"/>
    <cellStyle name="Total 2 5 5" xfId="20244"/>
    <cellStyle name="Total 2 5 6" xfId="20245"/>
    <cellStyle name="Total 2 6" xfId="20246"/>
    <cellStyle name="Total 2 6 2" xfId="20247"/>
    <cellStyle name="Total 2 6 3" xfId="20248"/>
    <cellStyle name="Total 2 6 4" xfId="20249"/>
    <cellStyle name="Total 2 7" xfId="20250"/>
    <cellStyle name="Total 2 7 2" xfId="20251"/>
    <cellStyle name="Total 2 7 3" xfId="20252"/>
    <cellStyle name="Total 2 7 4" xfId="20253"/>
    <cellStyle name="Total 2 8" xfId="20254"/>
    <cellStyle name="Total 2 9" xfId="20255"/>
    <cellStyle name="Total 3" xfId="20256"/>
    <cellStyle name="Total 3 10" xfId="20257"/>
    <cellStyle name="Total 3 2" xfId="20258"/>
    <cellStyle name="Total 3 2 2" xfId="20259"/>
    <cellStyle name="Total 3 2 2 2" xfId="20260"/>
    <cellStyle name="Total 3 2 2 2 2" xfId="20261"/>
    <cellStyle name="Total 3 2 2 2 2 2" xfId="20262"/>
    <cellStyle name="Total 3 2 2 2 2 3" xfId="20263"/>
    <cellStyle name="Total 3 2 2 2 2 4" xfId="20264"/>
    <cellStyle name="Total 3 2 2 2 3" xfId="20265"/>
    <cellStyle name="Total 3 2 2 2 3 2" xfId="20266"/>
    <cellStyle name="Total 3 2 2 2 3 3" xfId="20267"/>
    <cellStyle name="Total 3 2 2 2 3 4" xfId="20268"/>
    <cellStyle name="Total 3 2 2 2 4" xfId="20269"/>
    <cellStyle name="Total 3 2 2 2 5" xfId="20270"/>
    <cellStyle name="Total 3 2 2 2 6" xfId="20271"/>
    <cellStyle name="Total 3 2 2 3" xfId="20272"/>
    <cellStyle name="Total 3 2 2 3 2" xfId="20273"/>
    <cellStyle name="Total 3 2 2 3 2 2" xfId="20274"/>
    <cellStyle name="Total 3 2 2 3 2 3" xfId="20275"/>
    <cellStyle name="Total 3 2 2 3 2 4" xfId="20276"/>
    <cellStyle name="Total 3 2 2 3 3" xfId="20277"/>
    <cellStyle name="Total 3 2 2 3 3 2" xfId="20278"/>
    <cellStyle name="Total 3 2 2 3 3 3" xfId="20279"/>
    <cellStyle name="Total 3 2 2 3 3 4" xfId="20280"/>
    <cellStyle name="Total 3 2 2 3 4" xfId="20281"/>
    <cellStyle name="Total 3 2 2 3 5" xfId="20282"/>
    <cellStyle name="Total 3 2 2 3 6" xfId="20283"/>
    <cellStyle name="Total 3 2 2 4" xfId="20284"/>
    <cellStyle name="Total 3 2 2 4 2" xfId="20285"/>
    <cellStyle name="Total 3 2 2 4 3" xfId="20286"/>
    <cellStyle name="Total 3 2 2 4 4" xfId="20287"/>
    <cellStyle name="Total 3 2 2 5" xfId="20288"/>
    <cellStyle name="Total 3 2 2 5 2" xfId="20289"/>
    <cellStyle name="Total 3 2 2 5 3" xfId="20290"/>
    <cellStyle name="Total 3 2 2 5 4" xfId="20291"/>
    <cellStyle name="Total 3 2 2 6" xfId="20292"/>
    <cellStyle name="Total 3 2 2 7" xfId="20293"/>
    <cellStyle name="Total 3 2 2 8" xfId="20294"/>
    <cellStyle name="Total 3 2 3" xfId="20295"/>
    <cellStyle name="Total 3 2 3 2" xfId="20296"/>
    <cellStyle name="Total 3 2 3 2 2" xfId="20297"/>
    <cellStyle name="Total 3 2 3 2 3" xfId="20298"/>
    <cellStyle name="Total 3 2 3 2 4" xfId="20299"/>
    <cellStyle name="Total 3 2 3 3" xfId="20300"/>
    <cellStyle name="Total 3 2 3 3 2" xfId="20301"/>
    <cellStyle name="Total 3 2 3 3 3" xfId="20302"/>
    <cellStyle name="Total 3 2 3 3 4" xfId="20303"/>
    <cellStyle name="Total 3 2 3 4" xfId="20304"/>
    <cellStyle name="Total 3 2 3 5" xfId="20305"/>
    <cellStyle name="Total 3 2 3 6" xfId="20306"/>
    <cellStyle name="Total 3 2 4" xfId="20307"/>
    <cellStyle name="Total 3 2 4 2" xfId="20308"/>
    <cellStyle name="Total 3 2 4 2 2" xfId="20309"/>
    <cellStyle name="Total 3 2 4 2 3" xfId="20310"/>
    <cellStyle name="Total 3 2 4 2 4" xfId="20311"/>
    <cellStyle name="Total 3 2 4 3" xfId="20312"/>
    <cellStyle name="Total 3 2 4 3 2" xfId="20313"/>
    <cellStyle name="Total 3 2 4 3 3" xfId="20314"/>
    <cellStyle name="Total 3 2 4 3 4" xfId="20315"/>
    <cellStyle name="Total 3 2 4 4" xfId="20316"/>
    <cellStyle name="Total 3 2 4 5" xfId="20317"/>
    <cellStyle name="Total 3 2 4 6" xfId="20318"/>
    <cellStyle name="Total 3 2 5" xfId="20319"/>
    <cellStyle name="Total 3 2 5 2" xfId="20320"/>
    <cellStyle name="Total 3 2 5 3" xfId="20321"/>
    <cellStyle name="Total 3 2 5 4" xfId="20322"/>
    <cellStyle name="Total 3 2 6" xfId="20323"/>
    <cellStyle name="Total 3 2 6 2" xfId="20324"/>
    <cellStyle name="Total 3 2 6 3" xfId="20325"/>
    <cellStyle name="Total 3 2 6 4" xfId="20326"/>
    <cellStyle name="Total 3 2 7" xfId="20327"/>
    <cellStyle name="Total 3 2 8" xfId="20328"/>
    <cellStyle name="Total 3 2 9" xfId="20329"/>
    <cellStyle name="Total 3 3" xfId="20330"/>
    <cellStyle name="Total 3 3 2" xfId="20331"/>
    <cellStyle name="Total 3 3 2 2" xfId="20332"/>
    <cellStyle name="Total 3 3 2 2 2" xfId="20333"/>
    <cellStyle name="Total 3 3 2 2 3" xfId="20334"/>
    <cellStyle name="Total 3 3 2 2 4" xfId="20335"/>
    <cellStyle name="Total 3 3 2 3" xfId="20336"/>
    <cellStyle name="Total 3 3 2 3 2" xfId="20337"/>
    <cellStyle name="Total 3 3 2 3 3" xfId="20338"/>
    <cellStyle name="Total 3 3 2 3 4" xfId="20339"/>
    <cellStyle name="Total 3 3 2 4" xfId="20340"/>
    <cellStyle name="Total 3 3 2 5" xfId="20341"/>
    <cellStyle name="Total 3 3 2 6" xfId="20342"/>
    <cellStyle name="Total 3 3 3" xfId="20343"/>
    <cellStyle name="Total 3 3 3 2" xfId="20344"/>
    <cellStyle name="Total 3 3 3 2 2" xfId="20345"/>
    <cellStyle name="Total 3 3 3 2 3" xfId="20346"/>
    <cellStyle name="Total 3 3 3 2 4" xfId="20347"/>
    <cellStyle name="Total 3 3 3 3" xfId="20348"/>
    <cellStyle name="Total 3 3 3 3 2" xfId="20349"/>
    <cellStyle name="Total 3 3 3 3 3" xfId="20350"/>
    <cellStyle name="Total 3 3 3 3 4" xfId="20351"/>
    <cellStyle name="Total 3 3 3 4" xfId="20352"/>
    <cellStyle name="Total 3 3 3 5" xfId="20353"/>
    <cellStyle name="Total 3 3 3 6" xfId="20354"/>
    <cellStyle name="Total 3 3 4" xfId="20355"/>
    <cellStyle name="Total 3 3 4 2" xfId="20356"/>
    <cellStyle name="Total 3 3 4 3" xfId="20357"/>
    <cellStyle name="Total 3 3 4 4" xfId="20358"/>
    <cellStyle name="Total 3 3 5" xfId="20359"/>
    <cellStyle name="Total 3 3 5 2" xfId="20360"/>
    <cellStyle name="Total 3 3 5 3" xfId="20361"/>
    <cellStyle name="Total 3 3 5 4" xfId="20362"/>
    <cellStyle name="Total 3 3 6" xfId="20363"/>
    <cellStyle name="Total 3 3 7" xfId="20364"/>
    <cellStyle name="Total 3 3 8" xfId="20365"/>
    <cellStyle name="Total 3 4" xfId="20366"/>
    <cellStyle name="Total 3 4 2" xfId="20367"/>
    <cellStyle name="Total 3 4 2 2" xfId="20368"/>
    <cellStyle name="Total 3 4 2 3" xfId="20369"/>
    <cellStyle name="Total 3 4 2 4" xfId="20370"/>
    <cellStyle name="Total 3 4 3" xfId="20371"/>
    <cellStyle name="Total 3 4 3 2" xfId="20372"/>
    <cellStyle name="Total 3 4 3 3" xfId="20373"/>
    <cellStyle name="Total 3 4 3 4" xfId="20374"/>
    <cellStyle name="Total 3 4 4" xfId="20375"/>
    <cellStyle name="Total 3 4 5" xfId="20376"/>
    <cellStyle name="Total 3 4 6" xfId="20377"/>
    <cellStyle name="Total 3 5" xfId="20378"/>
    <cellStyle name="Total 3 5 2" xfId="20379"/>
    <cellStyle name="Total 3 5 2 2" xfId="20380"/>
    <cellStyle name="Total 3 5 2 3" xfId="20381"/>
    <cellStyle name="Total 3 5 2 4" xfId="20382"/>
    <cellStyle name="Total 3 5 3" xfId="20383"/>
    <cellStyle name="Total 3 5 3 2" xfId="20384"/>
    <cellStyle name="Total 3 5 3 3" xfId="20385"/>
    <cellStyle name="Total 3 5 3 4" xfId="20386"/>
    <cellStyle name="Total 3 5 4" xfId="20387"/>
    <cellStyle name="Total 3 5 5" xfId="20388"/>
    <cellStyle name="Total 3 5 6" xfId="20389"/>
    <cellStyle name="Total 3 6" xfId="20390"/>
    <cellStyle name="Total 3 6 2" xfId="20391"/>
    <cellStyle name="Total 3 6 3" xfId="20392"/>
    <cellStyle name="Total 3 6 4" xfId="20393"/>
    <cellStyle name="Total 3 7" xfId="20394"/>
    <cellStyle name="Total 3 7 2" xfId="20395"/>
    <cellStyle name="Total 3 7 3" xfId="20396"/>
    <cellStyle name="Total 3 7 4" xfId="20397"/>
    <cellStyle name="Total 3 8" xfId="20398"/>
    <cellStyle name="Total 3 9" xfId="20399"/>
    <cellStyle name="Total 4" xfId="20400"/>
    <cellStyle name="Total 4 10" xfId="20401"/>
    <cellStyle name="Total 4 2" xfId="20402"/>
    <cellStyle name="Total 4 2 2" xfId="20403"/>
    <cellStyle name="Total 4 2 2 2" xfId="20404"/>
    <cellStyle name="Total 4 2 2 2 2" xfId="20405"/>
    <cellStyle name="Total 4 2 2 2 2 2" xfId="20406"/>
    <cellStyle name="Total 4 2 2 2 2 3" xfId="20407"/>
    <cellStyle name="Total 4 2 2 2 2 4" xfId="20408"/>
    <cellStyle name="Total 4 2 2 2 3" xfId="20409"/>
    <cellStyle name="Total 4 2 2 2 3 2" xfId="20410"/>
    <cellStyle name="Total 4 2 2 2 3 3" xfId="20411"/>
    <cellStyle name="Total 4 2 2 2 3 4" xfId="20412"/>
    <cellStyle name="Total 4 2 2 2 4" xfId="20413"/>
    <cellStyle name="Total 4 2 2 2 5" xfId="20414"/>
    <cellStyle name="Total 4 2 2 2 6" xfId="20415"/>
    <cellStyle name="Total 4 2 2 3" xfId="20416"/>
    <cellStyle name="Total 4 2 2 3 2" xfId="20417"/>
    <cellStyle name="Total 4 2 2 3 2 2" xfId="20418"/>
    <cellStyle name="Total 4 2 2 3 2 3" xfId="20419"/>
    <cellStyle name="Total 4 2 2 3 2 4" xfId="20420"/>
    <cellStyle name="Total 4 2 2 3 3" xfId="20421"/>
    <cellStyle name="Total 4 2 2 3 3 2" xfId="20422"/>
    <cellStyle name="Total 4 2 2 3 3 3" xfId="20423"/>
    <cellStyle name="Total 4 2 2 3 3 4" xfId="20424"/>
    <cellStyle name="Total 4 2 2 3 4" xfId="20425"/>
    <cellStyle name="Total 4 2 2 3 5" xfId="20426"/>
    <cellStyle name="Total 4 2 2 3 6" xfId="20427"/>
    <cellStyle name="Total 4 2 2 4" xfId="20428"/>
    <cellStyle name="Total 4 2 2 4 2" xfId="20429"/>
    <cellStyle name="Total 4 2 2 4 3" xfId="20430"/>
    <cellStyle name="Total 4 2 2 4 4" xfId="20431"/>
    <cellStyle name="Total 4 2 2 5" xfId="20432"/>
    <cellStyle name="Total 4 2 2 5 2" xfId="20433"/>
    <cellStyle name="Total 4 2 2 5 3" xfId="20434"/>
    <cellStyle name="Total 4 2 2 5 4" xfId="20435"/>
    <cellStyle name="Total 4 2 2 6" xfId="20436"/>
    <cellStyle name="Total 4 2 2 7" xfId="20437"/>
    <cellStyle name="Total 4 2 2 8" xfId="20438"/>
    <cellStyle name="Total 4 2 3" xfId="20439"/>
    <cellStyle name="Total 4 2 3 2" xfId="20440"/>
    <cellStyle name="Total 4 2 3 2 2" xfId="20441"/>
    <cellStyle name="Total 4 2 3 2 3" xfId="20442"/>
    <cellStyle name="Total 4 2 3 2 4" xfId="20443"/>
    <cellStyle name="Total 4 2 3 3" xfId="20444"/>
    <cellStyle name="Total 4 2 3 3 2" xfId="20445"/>
    <cellStyle name="Total 4 2 3 3 3" xfId="20446"/>
    <cellStyle name="Total 4 2 3 3 4" xfId="20447"/>
    <cellStyle name="Total 4 2 3 4" xfId="20448"/>
    <cellStyle name="Total 4 2 3 5" xfId="20449"/>
    <cellStyle name="Total 4 2 3 6" xfId="20450"/>
    <cellStyle name="Total 4 2 4" xfId="20451"/>
    <cellStyle name="Total 4 2 4 2" xfId="20452"/>
    <cellStyle name="Total 4 2 4 2 2" xfId="20453"/>
    <cellStyle name="Total 4 2 4 2 3" xfId="20454"/>
    <cellStyle name="Total 4 2 4 2 4" xfId="20455"/>
    <cellStyle name="Total 4 2 4 3" xfId="20456"/>
    <cellStyle name="Total 4 2 4 3 2" xfId="20457"/>
    <cellStyle name="Total 4 2 4 3 3" xfId="20458"/>
    <cellStyle name="Total 4 2 4 3 4" xfId="20459"/>
    <cellStyle name="Total 4 2 4 4" xfId="20460"/>
    <cellStyle name="Total 4 2 4 5" xfId="20461"/>
    <cellStyle name="Total 4 2 4 6" xfId="20462"/>
    <cellStyle name="Total 4 2 5" xfId="20463"/>
    <cellStyle name="Total 4 2 5 2" xfId="20464"/>
    <cellStyle name="Total 4 2 5 3" xfId="20465"/>
    <cellStyle name="Total 4 2 5 4" xfId="20466"/>
    <cellStyle name="Total 4 2 6" xfId="20467"/>
    <cellStyle name="Total 4 2 6 2" xfId="20468"/>
    <cellStyle name="Total 4 2 6 3" xfId="20469"/>
    <cellStyle name="Total 4 2 6 4" xfId="20470"/>
    <cellStyle name="Total 4 2 7" xfId="20471"/>
    <cellStyle name="Total 4 2 8" xfId="20472"/>
    <cellStyle name="Total 4 2 9" xfId="20473"/>
    <cellStyle name="Total 4 3" xfId="20474"/>
    <cellStyle name="Total 4 3 2" xfId="20475"/>
    <cellStyle name="Total 4 3 2 2" xfId="20476"/>
    <cellStyle name="Total 4 3 2 2 2" xfId="20477"/>
    <cellStyle name="Total 4 3 2 2 3" xfId="20478"/>
    <cellStyle name="Total 4 3 2 2 4" xfId="20479"/>
    <cellStyle name="Total 4 3 2 3" xfId="20480"/>
    <cellStyle name="Total 4 3 2 3 2" xfId="20481"/>
    <cellStyle name="Total 4 3 2 3 3" xfId="20482"/>
    <cellStyle name="Total 4 3 2 3 4" xfId="20483"/>
    <cellStyle name="Total 4 3 2 4" xfId="20484"/>
    <cellStyle name="Total 4 3 2 5" xfId="20485"/>
    <cellStyle name="Total 4 3 2 6" xfId="20486"/>
    <cellStyle name="Total 4 3 3" xfId="20487"/>
    <cellStyle name="Total 4 3 3 2" xfId="20488"/>
    <cellStyle name="Total 4 3 3 2 2" xfId="20489"/>
    <cellStyle name="Total 4 3 3 2 3" xfId="20490"/>
    <cellStyle name="Total 4 3 3 2 4" xfId="20491"/>
    <cellStyle name="Total 4 3 3 3" xfId="20492"/>
    <cellStyle name="Total 4 3 3 3 2" xfId="20493"/>
    <cellStyle name="Total 4 3 3 3 3" xfId="20494"/>
    <cellStyle name="Total 4 3 3 3 4" xfId="20495"/>
    <cellStyle name="Total 4 3 3 4" xfId="20496"/>
    <cellStyle name="Total 4 3 3 5" xfId="20497"/>
    <cellStyle name="Total 4 3 3 6" xfId="20498"/>
    <cellStyle name="Total 4 3 4" xfId="20499"/>
    <cellStyle name="Total 4 3 4 2" xfId="20500"/>
    <cellStyle name="Total 4 3 4 3" xfId="20501"/>
    <cellStyle name="Total 4 3 4 4" xfId="20502"/>
    <cellStyle name="Total 4 3 5" xfId="20503"/>
    <cellStyle name="Total 4 3 5 2" xfId="20504"/>
    <cellStyle name="Total 4 3 5 3" xfId="20505"/>
    <cellStyle name="Total 4 3 5 4" xfId="20506"/>
    <cellStyle name="Total 4 3 6" xfId="20507"/>
    <cellStyle name="Total 4 3 7" xfId="20508"/>
    <cellStyle name="Total 4 3 8" xfId="20509"/>
    <cellStyle name="Total 4 4" xfId="20510"/>
    <cellStyle name="Total 4 4 2" xfId="20511"/>
    <cellStyle name="Total 4 4 2 2" xfId="20512"/>
    <cellStyle name="Total 4 4 2 3" xfId="20513"/>
    <cellStyle name="Total 4 4 2 4" xfId="20514"/>
    <cellStyle name="Total 4 4 3" xfId="20515"/>
    <cellStyle name="Total 4 4 3 2" xfId="20516"/>
    <cellStyle name="Total 4 4 3 3" xfId="20517"/>
    <cellStyle name="Total 4 4 3 4" xfId="20518"/>
    <cellStyle name="Total 4 4 4" xfId="20519"/>
    <cellStyle name="Total 4 4 5" xfId="20520"/>
    <cellStyle name="Total 4 4 6" xfId="20521"/>
    <cellStyle name="Total 4 5" xfId="20522"/>
    <cellStyle name="Total 4 5 2" xfId="20523"/>
    <cellStyle name="Total 4 5 2 2" xfId="20524"/>
    <cellStyle name="Total 4 5 2 3" xfId="20525"/>
    <cellStyle name="Total 4 5 2 4" xfId="20526"/>
    <cellStyle name="Total 4 5 3" xfId="20527"/>
    <cellStyle name="Total 4 5 3 2" xfId="20528"/>
    <cellStyle name="Total 4 5 3 3" xfId="20529"/>
    <cellStyle name="Total 4 5 3 4" xfId="20530"/>
    <cellStyle name="Total 4 5 4" xfId="20531"/>
    <cellStyle name="Total 4 5 5" xfId="20532"/>
    <cellStyle name="Total 4 5 6" xfId="20533"/>
    <cellStyle name="Total 4 6" xfId="20534"/>
    <cellStyle name="Total 4 6 2" xfId="20535"/>
    <cellStyle name="Total 4 6 3" xfId="20536"/>
    <cellStyle name="Total 4 6 4" xfId="20537"/>
    <cellStyle name="Total 4 7" xfId="20538"/>
    <cellStyle name="Total 4 7 2" xfId="20539"/>
    <cellStyle name="Total 4 7 3" xfId="20540"/>
    <cellStyle name="Total 4 7 4" xfId="20541"/>
    <cellStyle name="Total 4 8" xfId="20542"/>
    <cellStyle name="Total 4 9" xfId="20543"/>
    <cellStyle name="Total 5" xfId="20544"/>
    <cellStyle name="Total 5 10" xfId="20545"/>
    <cellStyle name="Total 5 2" xfId="20546"/>
    <cellStyle name="Total 5 2 2" xfId="20547"/>
    <cellStyle name="Total 5 2 2 2" xfId="20548"/>
    <cellStyle name="Total 5 2 2 2 2" xfId="20549"/>
    <cellStyle name="Total 5 2 2 2 2 2" xfId="20550"/>
    <cellStyle name="Total 5 2 2 2 2 3" xfId="20551"/>
    <cellStyle name="Total 5 2 2 2 2 4" xfId="20552"/>
    <cellStyle name="Total 5 2 2 2 3" xfId="20553"/>
    <cellStyle name="Total 5 2 2 2 3 2" xfId="20554"/>
    <cellStyle name="Total 5 2 2 2 3 3" xfId="20555"/>
    <cellStyle name="Total 5 2 2 2 3 4" xfId="20556"/>
    <cellStyle name="Total 5 2 2 2 4" xfId="20557"/>
    <cellStyle name="Total 5 2 2 2 5" xfId="20558"/>
    <cellStyle name="Total 5 2 2 2 6" xfId="20559"/>
    <cellStyle name="Total 5 2 2 3" xfId="20560"/>
    <cellStyle name="Total 5 2 2 3 2" xfId="20561"/>
    <cellStyle name="Total 5 2 2 3 2 2" xfId="20562"/>
    <cellStyle name="Total 5 2 2 3 2 3" xfId="20563"/>
    <cellStyle name="Total 5 2 2 3 2 4" xfId="20564"/>
    <cellStyle name="Total 5 2 2 3 3" xfId="20565"/>
    <cellStyle name="Total 5 2 2 3 3 2" xfId="20566"/>
    <cellStyle name="Total 5 2 2 3 3 3" xfId="20567"/>
    <cellStyle name="Total 5 2 2 3 3 4" xfId="20568"/>
    <cellStyle name="Total 5 2 2 3 4" xfId="20569"/>
    <cellStyle name="Total 5 2 2 3 5" xfId="20570"/>
    <cellStyle name="Total 5 2 2 3 6" xfId="20571"/>
    <cellStyle name="Total 5 2 2 4" xfId="20572"/>
    <cellStyle name="Total 5 2 2 4 2" xfId="20573"/>
    <cellStyle name="Total 5 2 2 4 3" xfId="20574"/>
    <cellStyle name="Total 5 2 2 4 4" xfId="20575"/>
    <cellStyle name="Total 5 2 2 5" xfId="20576"/>
    <cellStyle name="Total 5 2 2 5 2" xfId="20577"/>
    <cellStyle name="Total 5 2 2 5 3" xfId="20578"/>
    <cellStyle name="Total 5 2 2 5 4" xfId="20579"/>
    <cellStyle name="Total 5 2 2 6" xfId="20580"/>
    <cellStyle name="Total 5 2 2 7" xfId="20581"/>
    <cellStyle name="Total 5 2 2 8" xfId="20582"/>
    <cellStyle name="Total 5 2 3" xfId="20583"/>
    <cellStyle name="Total 5 2 3 2" xfId="20584"/>
    <cellStyle name="Total 5 2 3 2 2" xfId="20585"/>
    <cellStyle name="Total 5 2 3 2 3" xfId="20586"/>
    <cellStyle name="Total 5 2 3 2 4" xfId="20587"/>
    <cellStyle name="Total 5 2 3 3" xfId="20588"/>
    <cellStyle name="Total 5 2 3 3 2" xfId="20589"/>
    <cellStyle name="Total 5 2 3 3 3" xfId="20590"/>
    <cellStyle name="Total 5 2 3 3 4" xfId="20591"/>
    <cellStyle name="Total 5 2 3 4" xfId="20592"/>
    <cellStyle name="Total 5 2 3 5" xfId="20593"/>
    <cellStyle name="Total 5 2 3 6" xfId="20594"/>
    <cellStyle name="Total 5 2 4" xfId="20595"/>
    <cellStyle name="Total 5 2 4 2" xfId="20596"/>
    <cellStyle name="Total 5 2 4 2 2" xfId="20597"/>
    <cellStyle name="Total 5 2 4 2 3" xfId="20598"/>
    <cellStyle name="Total 5 2 4 2 4" xfId="20599"/>
    <cellStyle name="Total 5 2 4 3" xfId="20600"/>
    <cellStyle name="Total 5 2 4 3 2" xfId="20601"/>
    <cellStyle name="Total 5 2 4 3 3" xfId="20602"/>
    <cellStyle name="Total 5 2 4 3 4" xfId="20603"/>
    <cellStyle name="Total 5 2 4 4" xfId="20604"/>
    <cellStyle name="Total 5 2 4 5" xfId="20605"/>
    <cellStyle name="Total 5 2 4 6" xfId="20606"/>
    <cellStyle name="Total 5 2 5" xfId="20607"/>
    <cellStyle name="Total 5 2 5 2" xfId="20608"/>
    <cellStyle name="Total 5 2 5 3" xfId="20609"/>
    <cellStyle name="Total 5 2 5 4" xfId="20610"/>
    <cellStyle name="Total 5 2 6" xfId="20611"/>
    <cellStyle name="Total 5 2 6 2" xfId="20612"/>
    <cellStyle name="Total 5 2 6 3" xfId="20613"/>
    <cellStyle name="Total 5 2 6 4" xfId="20614"/>
    <cellStyle name="Total 5 2 7" xfId="20615"/>
    <cellStyle name="Total 5 2 8" xfId="20616"/>
    <cellStyle name="Total 5 2 9" xfId="20617"/>
    <cellStyle name="Total 5 3" xfId="20618"/>
    <cellStyle name="Total 5 3 2" xfId="20619"/>
    <cellStyle name="Total 5 3 2 2" xfId="20620"/>
    <cellStyle name="Total 5 3 2 2 2" xfId="20621"/>
    <cellStyle name="Total 5 3 2 2 3" xfId="20622"/>
    <cellStyle name="Total 5 3 2 2 4" xfId="20623"/>
    <cellStyle name="Total 5 3 2 3" xfId="20624"/>
    <cellStyle name="Total 5 3 2 3 2" xfId="20625"/>
    <cellStyle name="Total 5 3 2 3 3" xfId="20626"/>
    <cellStyle name="Total 5 3 2 3 4" xfId="20627"/>
    <cellStyle name="Total 5 3 2 4" xfId="20628"/>
    <cellStyle name="Total 5 3 2 5" xfId="20629"/>
    <cellStyle name="Total 5 3 2 6" xfId="20630"/>
    <cellStyle name="Total 5 3 3" xfId="20631"/>
    <cellStyle name="Total 5 3 3 2" xfId="20632"/>
    <cellStyle name="Total 5 3 3 2 2" xfId="20633"/>
    <cellStyle name="Total 5 3 3 2 3" xfId="20634"/>
    <cellStyle name="Total 5 3 3 2 4" xfId="20635"/>
    <cellStyle name="Total 5 3 3 3" xfId="20636"/>
    <cellStyle name="Total 5 3 3 3 2" xfId="20637"/>
    <cellStyle name="Total 5 3 3 3 3" xfId="20638"/>
    <cellStyle name="Total 5 3 3 3 4" xfId="20639"/>
    <cellStyle name="Total 5 3 3 4" xfId="20640"/>
    <cellStyle name="Total 5 3 3 5" xfId="20641"/>
    <cellStyle name="Total 5 3 3 6" xfId="20642"/>
    <cellStyle name="Total 5 3 4" xfId="20643"/>
    <cellStyle name="Total 5 3 4 2" xfId="20644"/>
    <cellStyle name="Total 5 3 4 3" xfId="20645"/>
    <cellStyle name="Total 5 3 4 4" xfId="20646"/>
    <cellStyle name="Total 5 3 5" xfId="20647"/>
    <cellStyle name="Total 5 3 5 2" xfId="20648"/>
    <cellStyle name="Total 5 3 5 3" xfId="20649"/>
    <cellStyle name="Total 5 3 5 4" xfId="20650"/>
    <cellStyle name="Total 5 3 6" xfId="20651"/>
    <cellStyle name="Total 5 3 7" xfId="20652"/>
    <cellStyle name="Total 5 3 8" xfId="20653"/>
    <cellStyle name="Total 5 4" xfId="20654"/>
    <cellStyle name="Total 5 4 2" xfId="20655"/>
    <cellStyle name="Total 5 4 2 2" xfId="20656"/>
    <cellStyle name="Total 5 4 2 3" xfId="20657"/>
    <cellStyle name="Total 5 4 2 4" xfId="20658"/>
    <cellStyle name="Total 5 4 3" xfId="20659"/>
    <cellStyle name="Total 5 4 3 2" xfId="20660"/>
    <cellStyle name="Total 5 4 3 3" xfId="20661"/>
    <cellStyle name="Total 5 4 3 4" xfId="20662"/>
    <cellStyle name="Total 5 4 4" xfId="20663"/>
    <cellStyle name="Total 5 4 5" xfId="20664"/>
    <cellStyle name="Total 5 4 6" xfId="20665"/>
    <cellStyle name="Total 5 5" xfId="20666"/>
    <cellStyle name="Total 5 5 2" xfId="20667"/>
    <cellStyle name="Total 5 5 2 2" xfId="20668"/>
    <cellStyle name="Total 5 5 2 3" xfId="20669"/>
    <cellStyle name="Total 5 5 2 4" xfId="20670"/>
    <cellStyle name="Total 5 5 3" xfId="20671"/>
    <cellStyle name="Total 5 5 3 2" xfId="20672"/>
    <cellStyle name="Total 5 5 3 3" xfId="20673"/>
    <cellStyle name="Total 5 5 3 4" xfId="20674"/>
    <cellStyle name="Total 5 5 4" xfId="20675"/>
    <cellStyle name="Total 5 5 5" xfId="20676"/>
    <cellStyle name="Total 5 5 6" xfId="20677"/>
    <cellStyle name="Total 5 6" xfId="20678"/>
    <cellStyle name="Total 5 6 2" xfId="20679"/>
    <cellStyle name="Total 5 6 3" xfId="20680"/>
    <cellStyle name="Total 5 6 4" xfId="20681"/>
    <cellStyle name="Total 5 7" xfId="20682"/>
    <cellStyle name="Total 5 7 2" xfId="20683"/>
    <cellStyle name="Total 5 7 3" xfId="20684"/>
    <cellStyle name="Total 5 7 4" xfId="20685"/>
    <cellStyle name="Total 5 8" xfId="20686"/>
    <cellStyle name="Total 5 9" xfId="20687"/>
    <cellStyle name="Total 6" xfId="20688"/>
    <cellStyle name="Total 6 10" xfId="20689"/>
    <cellStyle name="Total 6 2" xfId="20690"/>
    <cellStyle name="Total 6 2 2" xfId="20691"/>
    <cellStyle name="Total 6 2 2 2" xfId="20692"/>
    <cellStyle name="Total 6 2 2 2 2" xfId="20693"/>
    <cellStyle name="Total 6 2 2 2 2 2" xfId="20694"/>
    <cellStyle name="Total 6 2 2 2 2 3" xfId="20695"/>
    <cellStyle name="Total 6 2 2 2 2 4" xfId="20696"/>
    <cellStyle name="Total 6 2 2 2 3" xfId="20697"/>
    <cellStyle name="Total 6 2 2 2 3 2" xfId="20698"/>
    <cellStyle name="Total 6 2 2 2 3 3" xfId="20699"/>
    <cellStyle name="Total 6 2 2 2 3 4" xfId="20700"/>
    <cellStyle name="Total 6 2 2 2 4" xfId="20701"/>
    <cellStyle name="Total 6 2 2 2 5" xfId="20702"/>
    <cellStyle name="Total 6 2 2 2 6" xfId="20703"/>
    <cellStyle name="Total 6 2 2 3" xfId="20704"/>
    <cellStyle name="Total 6 2 2 3 2" xfId="20705"/>
    <cellStyle name="Total 6 2 2 3 2 2" xfId="20706"/>
    <cellStyle name="Total 6 2 2 3 2 3" xfId="20707"/>
    <cellStyle name="Total 6 2 2 3 2 4" xfId="20708"/>
    <cellStyle name="Total 6 2 2 3 3" xfId="20709"/>
    <cellStyle name="Total 6 2 2 3 3 2" xfId="20710"/>
    <cellStyle name="Total 6 2 2 3 3 3" xfId="20711"/>
    <cellStyle name="Total 6 2 2 3 3 4" xfId="20712"/>
    <cellStyle name="Total 6 2 2 3 4" xfId="20713"/>
    <cellStyle name="Total 6 2 2 3 5" xfId="20714"/>
    <cellStyle name="Total 6 2 2 3 6" xfId="20715"/>
    <cellStyle name="Total 6 2 2 4" xfId="20716"/>
    <cellStyle name="Total 6 2 2 4 2" xfId="20717"/>
    <cellStyle name="Total 6 2 2 4 3" xfId="20718"/>
    <cellStyle name="Total 6 2 2 4 4" xfId="20719"/>
    <cellStyle name="Total 6 2 2 5" xfId="20720"/>
    <cellStyle name="Total 6 2 2 5 2" xfId="20721"/>
    <cellStyle name="Total 6 2 2 5 3" xfId="20722"/>
    <cellStyle name="Total 6 2 2 5 4" xfId="20723"/>
    <cellStyle name="Total 6 2 2 6" xfId="20724"/>
    <cellStyle name="Total 6 2 2 7" xfId="20725"/>
    <cellStyle name="Total 6 2 2 8" xfId="20726"/>
    <cellStyle name="Total 6 2 3" xfId="20727"/>
    <cellStyle name="Total 6 2 3 2" xfId="20728"/>
    <cellStyle name="Total 6 2 3 2 2" xfId="20729"/>
    <cellStyle name="Total 6 2 3 2 3" xfId="20730"/>
    <cellStyle name="Total 6 2 3 2 4" xfId="20731"/>
    <cellStyle name="Total 6 2 3 3" xfId="20732"/>
    <cellStyle name="Total 6 2 3 3 2" xfId="20733"/>
    <cellStyle name="Total 6 2 3 3 3" xfId="20734"/>
    <cellStyle name="Total 6 2 3 3 4" xfId="20735"/>
    <cellStyle name="Total 6 2 3 4" xfId="20736"/>
    <cellStyle name="Total 6 2 3 5" xfId="20737"/>
    <cellStyle name="Total 6 2 3 6" xfId="20738"/>
    <cellStyle name="Total 6 2 4" xfId="20739"/>
    <cellStyle name="Total 6 2 4 2" xfId="20740"/>
    <cellStyle name="Total 6 2 4 2 2" xfId="20741"/>
    <cellStyle name="Total 6 2 4 2 3" xfId="20742"/>
    <cellStyle name="Total 6 2 4 2 4" xfId="20743"/>
    <cellStyle name="Total 6 2 4 3" xfId="20744"/>
    <cellStyle name="Total 6 2 4 3 2" xfId="20745"/>
    <cellStyle name="Total 6 2 4 3 3" xfId="20746"/>
    <cellStyle name="Total 6 2 4 3 4" xfId="20747"/>
    <cellStyle name="Total 6 2 4 4" xfId="20748"/>
    <cellStyle name="Total 6 2 4 5" xfId="20749"/>
    <cellStyle name="Total 6 2 4 6" xfId="20750"/>
    <cellStyle name="Total 6 2 5" xfId="20751"/>
    <cellStyle name="Total 6 2 5 2" xfId="20752"/>
    <cellStyle name="Total 6 2 5 3" xfId="20753"/>
    <cellStyle name="Total 6 2 5 4" xfId="20754"/>
    <cellStyle name="Total 6 2 6" xfId="20755"/>
    <cellStyle name="Total 6 2 6 2" xfId="20756"/>
    <cellStyle name="Total 6 2 6 3" xfId="20757"/>
    <cellStyle name="Total 6 2 6 4" xfId="20758"/>
    <cellStyle name="Total 6 2 7" xfId="20759"/>
    <cellStyle name="Total 6 2 8" xfId="20760"/>
    <cellStyle name="Total 6 2 9" xfId="20761"/>
    <cellStyle name="Total 6 3" xfId="20762"/>
    <cellStyle name="Total 6 3 2" xfId="20763"/>
    <cellStyle name="Total 6 3 2 2" xfId="20764"/>
    <cellStyle name="Total 6 3 2 2 2" xfId="20765"/>
    <cellStyle name="Total 6 3 2 2 3" xfId="20766"/>
    <cellStyle name="Total 6 3 2 2 4" xfId="20767"/>
    <cellStyle name="Total 6 3 2 3" xfId="20768"/>
    <cellStyle name="Total 6 3 2 3 2" xfId="20769"/>
    <cellStyle name="Total 6 3 2 3 3" xfId="20770"/>
    <cellStyle name="Total 6 3 2 3 4" xfId="20771"/>
    <cellStyle name="Total 6 3 2 4" xfId="20772"/>
    <cellStyle name="Total 6 3 2 5" xfId="20773"/>
    <cellStyle name="Total 6 3 2 6" xfId="20774"/>
    <cellStyle name="Total 6 3 3" xfId="20775"/>
    <cellStyle name="Total 6 3 3 2" xfId="20776"/>
    <cellStyle name="Total 6 3 3 2 2" xfId="20777"/>
    <cellStyle name="Total 6 3 3 2 3" xfId="20778"/>
    <cellStyle name="Total 6 3 3 2 4" xfId="20779"/>
    <cellStyle name="Total 6 3 3 3" xfId="20780"/>
    <cellStyle name="Total 6 3 3 3 2" xfId="20781"/>
    <cellStyle name="Total 6 3 3 3 3" xfId="20782"/>
    <cellStyle name="Total 6 3 3 3 4" xfId="20783"/>
    <cellStyle name="Total 6 3 3 4" xfId="20784"/>
    <cellStyle name="Total 6 3 3 5" xfId="20785"/>
    <cellStyle name="Total 6 3 3 6" xfId="20786"/>
    <cellStyle name="Total 6 3 4" xfId="20787"/>
    <cellStyle name="Total 6 3 4 2" xfId="20788"/>
    <cellStyle name="Total 6 3 4 3" xfId="20789"/>
    <cellStyle name="Total 6 3 4 4" xfId="20790"/>
    <cellStyle name="Total 6 3 5" xfId="20791"/>
    <cellStyle name="Total 6 3 5 2" xfId="20792"/>
    <cellStyle name="Total 6 3 5 3" xfId="20793"/>
    <cellStyle name="Total 6 3 5 4" xfId="20794"/>
    <cellStyle name="Total 6 3 6" xfId="20795"/>
    <cellStyle name="Total 6 3 7" xfId="20796"/>
    <cellStyle name="Total 6 3 8" xfId="20797"/>
    <cellStyle name="Total 6 4" xfId="20798"/>
    <cellStyle name="Total 6 4 2" xfId="20799"/>
    <cellStyle name="Total 6 4 2 2" xfId="20800"/>
    <cellStyle name="Total 6 4 2 3" xfId="20801"/>
    <cellStyle name="Total 6 4 2 4" xfId="20802"/>
    <cellStyle name="Total 6 4 3" xfId="20803"/>
    <cellStyle name="Total 6 4 3 2" xfId="20804"/>
    <cellStyle name="Total 6 4 3 3" xfId="20805"/>
    <cellStyle name="Total 6 4 3 4" xfId="20806"/>
    <cellStyle name="Total 6 4 4" xfId="20807"/>
    <cellStyle name="Total 6 4 5" xfId="20808"/>
    <cellStyle name="Total 6 4 6" xfId="20809"/>
    <cellStyle name="Total 6 5" xfId="20810"/>
    <cellStyle name="Total 6 5 2" xfId="20811"/>
    <cellStyle name="Total 6 5 2 2" xfId="20812"/>
    <cellStyle name="Total 6 5 2 3" xfId="20813"/>
    <cellStyle name="Total 6 5 2 4" xfId="20814"/>
    <cellStyle name="Total 6 5 3" xfId="20815"/>
    <cellStyle name="Total 6 5 3 2" xfId="20816"/>
    <cellStyle name="Total 6 5 3 3" xfId="20817"/>
    <cellStyle name="Total 6 5 3 4" xfId="20818"/>
    <cellStyle name="Total 6 5 4" xfId="20819"/>
    <cellStyle name="Total 6 5 5" xfId="20820"/>
    <cellStyle name="Total 6 5 6" xfId="20821"/>
    <cellStyle name="Total 6 6" xfId="20822"/>
    <cellStyle name="Total 6 6 2" xfId="20823"/>
    <cellStyle name="Total 6 6 3" xfId="20824"/>
    <cellStyle name="Total 6 6 4" xfId="20825"/>
    <cellStyle name="Total 6 7" xfId="20826"/>
    <cellStyle name="Total 6 7 2" xfId="20827"/>
    <cellStyle name="Total 6 7 3" xfId="20828"/>
    <cellStyle name="Total 6 7 4" xfId="20829"/>
    <cellStyle name="Total 6 8" xfId="20830"/>
    <cellStyle name="Total 6 9" xfId="20831"/>
    <cellStyle name="Total 7" xfId="20832"/>
    <cellStyle name="Total 7 2" xfId="20833"/>
    <cellStyle name="Total 7 2 2" xfId="20834"/>
    <cellStyle name="Total 7 2 2 2" xfId="20835"/>
    <cellStyle name="Total 7 2 2 2 2" xfId="20836"/>
    <cellStyle name="Total 7 2 2 2 3" xfId="20837"/>
    <cellStyle name="Total 7 2 2 2 4" xfId="20838"/>
    <cellStyle name="Total 7 2 2 3" xfId="20839"/>
    <cellStyle name="Total 7 2 2 3 2" xfId="20840"/>
    <cellStyle name="Total 7 2 2 3 3" xfId="20841"/>
    <cellStyle name="Total 7 2 2 3 4" xfId="20842"/>
    <cellStyle name="Total 7 2 2 4" xfId="20843"/>
    <cellStyle name="Total 7 2 2 5" xfId="20844"/>
    <cellStyle name="Total 7 2 2 6" xfId="20845"/>
    <cellStyle name="Total 7 2 3" xfId="20846"/>
    <cellStyle name="Total 7 2 3 2" xfId="20847"/>
    <cellStyle name="Total 7 2 3 2 2" xfId="20848"/>
    <cellStyle name="Total 7 2 3 2 3" xfId="20849"/>
    <cellStyle name="Total 7 2 3 2 4" xfId="20850"/>
    <cellStyle name="Total 7 2 3 3" xfId="20851"/>
    <cellStyle name="Total 7 2 3 3 2" xfId="20852"/>
    <cellStyle name="Total 7 2 3 3 3" xfId="20853"/>
    <cellStyle name="Total 7 2 3 3 4" xfId="20854"/>
    <cellStyle name="Total 7 2 3 4" xfId="20855"/>
    <cellStyle name="Total 7 2 3 5" xfId="20856"/>
    <cellStyle name="Total 7 2 3 6" xfId="20857"/>
    <cellStyle name="Total 7 2 4" xfId="20858"/>
    <cellStyle name="Total 7 2 4 2" xfId="20859"/>
    <cellStyle name="Total 7 2 4 3" xfId="20860"/>
    <cellStyle name="Total 7 2 4 4" xfId="20861"/>
    <cellStyle name="Total 7 2 5" xfId="20862"/>
    <cellStyle name="Total 7 2 5 2" xfId="20863"/>
    <cellStyle name="Total 7 2 5 3" xfId="20864"/>
    <cellStyle name="Total 7 2 5 4" xfId="20865"/>
    <cellStyle name="Total 7 2 6" xfId="20866"/>
    <cellStyle name="Total 7 2 7" xfId="20867"/>
    <cellStyle name="Total 7 2 8" xfId="20868"/>
    <cellStyle name="Total 7 3" xfId="20869"/>
    <cellStyle name="Total 7 3 2" xfId="20870"/>
    <cellStyle name="Total 7 3 2 2" xfId="20871"/>
    <cellStyle name="Total 7 3 2 3" xfId="20872"/>
    <cellStyle name="Total 7 3 2 4" xfId="20873"/>
    <cellStyle name="Total 7 3 3" xfId="20874"/>
    <cellStyle name="Total 7 3 3 2" xfId="20875"/>
    <cellStyle name="Total 7 3 3 3" xfId="20876"/>
    <cellStyle name="Total 7 3 3 4" xfId="20877"/>
    <cellStyle name="Total 7 3 4" xfId="20878"/>
    <cellStyle name="Total 7 3 5" xfId="20879"/>
    <cellStyle name="Total 7 3 6" xfId="20880"/>
    <cellStyle name="Total 7 4" xfId="20881"/>
    <cellStyle name="Total 7 4 2" xfId="20882"/>
    <cellStyle name="Total 7 4 2 2" xfId="20883"/>
    <cellStyle name="Total 7 4 2 3" xfId="20884"/>
    <cellStyle name="Total 7 4 2 4" xfId="20885"/>
    <cellStyle name="Total 7 4 3" xfId="20886"/>
    <cellStyle name="Total 7 4 3 2" xfId="20887"/>
    <cellStyle name="Total 7 4 3 3" xfId="20888"/>
    <cellStyle name="Total 7 4 3 4" xfId="20889"/>
    <cellStyle name="Total 7 4 4" xfId="20890"/>
    <cellStyle name="Total 7 4 5" xfId="20891"/>
    <cellStyle name="Total 7 4 6" xfId="20892"/>
    <cellStyle name="Total 7 5" xfId="20893"/>
    <cellStyle name="Total 7 5 2" xfId="20894"/>
    <cellStyle name="Total 7 5 3" xfId="20895"/>
    <cellStyle name="Total 7 5 4" xfId="20896"/>
    <cellStyle name="Total 7 6" xfId="20897"/>
    <cellStyle name="Total 7 6 2" xfId="20898"/>
    <cellStyle name="Total 7 6 3" xfId="20899"/>
    <cellStyle name="Total 7 6 4" xfId="20900"/>
    <cellStyle name="Total 7 7" xfId="20901"/>
    <cellStyle name="Total 7 8" xfId="20902"/>
    <cellStyle name="Total 7 9" xfId="20903"/>
    <cellStyle name="Total 8" xfId="20904"/>
    <cellStyle name="Total 8 2" xfId="20905"/>
    <cellStyle name="Total 8 2 2" xfId="20906"/>
    <cellStyle name="Total 8 2 2 2" xfId="20907"/>
    <cellStyle name="Total 8 2 2 3" xfId="20908"/>
    <cellStyle name="Total 8 2 2 4" xfId="20909"/>
    <cellStyle name="Total 8 2 3" xfId="20910"/>
    <cellStyle name="Total 8 2 3 2" xfId="20911"/>
    <cellStyle name="Total 8 2 3 3" xfId="20912"/>
    <cellStyle name="Total 8 2 3 4" xfId="20913"/>
    <cellStyle name="Total 8 2 4" xfId="20914"/>
    <cellStyle name="Total 8 2 5" xfId="20915"/>
    <cellStyle name="Total 8 2 6" xfId="20916"/>
    <cellStyle name="Total 8 3" xfId="20917"/>
    <cellStyle name="Total 8 3 2" xfId="20918"/>
    <cellStyle name="Total 8 3 2 2" xfId="20919"/>
    <cellStyle name="Total 8 3 2 3" xfId="20920"/>
    <cellStyle name="Total 8 3 2 4" xfId="20921"/>
    <cellStyle name="Total 8 3 3" xfId="20922"/>
    <cellStyle name="Total 8 3 3 2" xfId="20923"/>
    <cellStyle name="Total 8 3 3 3" xfId="20924"/>
    <cellStyle name="Total 8 3 3 4" xfId="20925"/>
    <cellStyle name="Total 8 3 4" xfId="20926"/>
    <cellStyle name="Total 8 3 5" xfId="20927"/>
    <cellStyle name="Total 8 3 6" xfId="20928"/>
    <cellStyle name="Total 8 4" xfId="20929"/>
    <cellStyle name="Total 8 4 2" xfId="20930"/>
    <cellStyle name="Total 8 4 3" xfId="20931"/>
    <cellStyle name="Total 8 4 4" xfId="20932"/>
    <cellStyle name="Total 8 5" xfId="20933"/>
    <cellStyle name="Total 8 5 2" xfId="20934"/>
    <cellStyle name="Total 8 5 3" xfId="20935"/>
    <cellStyle name="Total 8 5 4" xfId="20936"/>
    <cellStyle name="Total 8 6" xfId="20937"/>
    <cellStyle name="Total 8 7" xfId="20938"/>
    <cellStyle name="Total 8 8" xfId="20939"/>
    <cellStyle name="Total 9" xfId="20940"/>
    <cellStyle name="Total 9 2" xfId="20941"/>
    <cellStyle name="Total 9 2 2" xfId="20942"/>
    <cellStyle name="Total 9 2 3" xfId="20943"/>
    <cellStyle name="Total 9 2 4" xfId="20944"/>
    <cellStyle name="Total 9 3" xfId="20945"/>
    <cellStyle name="Total 9 3 2" xfId="20946"/>
    <cellStyle name="Total 9 3 3" xfId="20947"/>
    <cellStyle name="Total 9 3 4" xfId="20948"/>
    <cellStyle name="Total 9 4" xfId="20949"/>
    <cellStyle name="Total 9 5" xfId="20950"/>
    <cellStyle name="Total 9 6" xfId="20951"/>
    <cellStyle name="Vstup 2" xfId="20952"/>
    <cellStyle name="Vstup 2 10" xfId="20953"/>
    <cellStyle name="Vstup 2 10 2" xfId="20954"/>
    <cellStyle name="Vstup 2 10 2 2" xfId="20955"/>
    <cellStyle name="Vstup 2 10 2 3" xfId="20956"/>
    <cellStyle name="Vstup 2 10 2 4" xfId="20957"/>
    <cellStyle name="Vstup 2 10 3" xfId="20958"/>
    <cellStyle name="Vstup 2 10 3 2" xfId="20959"/>
    <cellStyle name="Vstup 2 10 3 3" xfId="20960"/>
    <cellStyle name="Vstup 2 10 3 4" xfId="20961"/>
    <cellStyle name="Vstup 2 10 4" xfId="20962"/>
    <cellStyle name="Vstup 2 10 5" xfId="20963"/>
    <cellStyle name="Vstup 2 10 6" xfId="20964"/>
    <cellStyle name="Vstup 2 11" xfId="20965"/>
    <cellStyle name="Vstup 2 11 2" xfId="20966"/>
    <cellStyle name="Vstup 2 11 3" xfId="20967"/>
    <cellStyle name="Vstup 2 11 4" xfId="20968"/>
    <cellStyle name="Vstup 2 12" xfId="20969"/>
    <cellStyle name="Vstup 2 12 2" xfId="20970"/>
    <cellStyle name="Vstup 2 12 3" xfId="20971"/>
    <cellStyle name="Vstup 2 12 4" xfId="20972"/>
    <cellStyle name="Vstup 2 13" xfId="20973"/>
    <cellStyle name="Vstup 2 14" xfId="20974"/>
    <cellStyle name="Vstup 2 15" xfId="20975"/>
    <cellStyle name="Vstup 2 2" xfId="20976"/>
    <cellStyle name="Vstup 2 2 10" xfId="20977"/>
    <cellStyle name="Vstup 2 2 2" xfId="20978"/>
    <cellStyle name="Vstup 2 2 2 2" xfId="20979"/>
    <cellStyle name="Vstup 2 2 2 2 2" xfId="20980"/>
    <cellStyle name="Vstup 2 2 2 2 2 2" xfId="20981"/>
    <cellStyle name="Vstup 2 2 2 2 2 2 2" xfId="20982"/>
    <cellStyle name="Vstup 2 2 2 2 2 2 3" xfId="20983"/>
    <cellStyle name="Vstup 2 2 2 2 2 2 4" xfId="20984"/>
    <cellStyle name="Vstup 2 2 2 2 2 3" xfId="20985"/>
    <cellStyle name="Vstup 2 2 2 2 2 3 2" xfId="20986"/>
    <cellStyle name="Vstup 2 2 2 2 2 3 3" xfId="20987"/>
    <cellStyle name="Vstup 2 2 2 2 2 3 4" xfId="20988"/>
    <cellStyle name="Vstup 2 2 2 2 2 4" xfId="20989"/>
    <cellStyle name="Vstup 2 2 2 2 2 5" xfId="20990"/>
    <cellStyle name="Vstup 2 2 2 2 2 6" xfId="20991"/>
    <cellStyle name="Vstup 2 2 2 2 3" xfId="20992"/>
    <cellStyle name="Vstup 2 2 2 2 3 2" xfId="20993"/>
    <cellStyle name="Vstup 2 2 2 2 3 2 2" xfId="20994"/>
    <cellStyle name="Vstup 2 2 2 2 3 2 3" xfId="20995"/>
    <cellStyle name="Vstup 2 2 2 2 3 2 4" xfId="20996"/>
    <cellStyle name="Vstup 2 2 2 2 3 3" xfId="20997"/>
    <cellStyle name="Vstup 2 2 2 2 3 3 2" xfId="20998"/>
    <cellStyle name="Vstup 2 2 2 2 3 3 3" xfId="20999"/>
    <cellStyle name="Vstup 2 2 2 2 3 3 4" xfId="21000"/>
    <cellStyle name="Vstup 2 2 2 2 3 4" xfId="21001"/>
    <cellStyle name="Vstup 2 2 2 2 3 5" xfId="21002"/>
    <cellStyle name="Vstup 2 2 2 2 3 6" xfId="21003"/>
    <cellStyle name="Vstup 2 2 2 2 4" xfId="21004"/>
    <cellStyle name="Vstup 2 2 2 2 4 2" xfId="21005"/>
    <cellStyle name="Vstup 2 2 2 2 4 3" xfId="21006"/>
    <cellStyle name="Vstup 2 2 2 2 4 4" xfId="21007"/>
    <cellStyle name="Vstup 2 2 2 2 5" xfId="21008"/>
    <cellStyle name="Vstup 2 2 2 2 5 2" xfId="21009"/>
    <cellStyle name="Vstup 2 2 2 2 5 3" xfId="21010"/>
    <cellStyle name="Vstup 2 2 2 2 5 4" xfId="21011"/>
    <cellStyle name="Vstup 2 2 2 2 6" xfId="21012"/>
    <cellStyle name="Vstup 2 2 2 2 7" xfId="21013"/>
    <cellStyle name="Vstup 2 2 2 2 8" xfId="21014"/>
    <cellStyle name="Vstup 2 2 2 3" xfId="21015"/>
    <cellStyle name="Vstup 2 2 2 3 2" xfId="21016"/>
    <cellStyle name="Vstup 2 2 2 3 2 2" xfId="21017"/>
    <cellStyle name="Vstup 2 2 2 3 2 3" xfId="21018"/>
    <cellStyle name="Vstup 2 2 2 3 2 4" xfId="21019"/>
    <cellStyle name="Vstup 2 2 2 3 3" xfId="21020"/>
    <cellStyle name="Vstup 2 2 2 3 3 2" xfId="21021"/>
    <cellStyle name="Vstup 2 2 2 3 3 3" xfId="21022"/>
    <cellStyle name="Vstup 2 2 2 3 3 4" xfId="21023"/>
    <cellStyle name="Vstup 2 2 2 3 4" xfId="21024"/>
    <cellStyle name="Vstup 2 2 2 3 5" xfId="21025"/>
    <cellStyle name="Vstup 2 2 2 3 6" xfId="21026"/>
    <cellStyle name="Vstup 2 2 2 4" xfId="21027"/>
    <cellStyle name="Vstup 2 2 2 4 2" xfId="21028"/>
    <cellStyle name="Vstup 2 2 2 4 2 2" xfId="21029"/>
    <cellStyle name="Vstup 2 2 2 4 2 3" xfId="21030"/>
    <cellStyle name="Vstup 2 2 2 4 2 4" xfId="21031"/>
    <cellStyle name="Vstup 2 2 2 4 3" xfId="21032"/>
    <cellStyle name="Vstup 2 2 2 4 3 2" xfId="21033"/>
    <cellStyle name="Vstup 2 2 2 4 3 3" xfId="21034"/>
    <cellStyle name="Vstup 2 2 2 4 3 4" xfId="21035"/>
    <cellStyle name="Vstup 2 2 2 4 4" xfId="21036"/>
    <cellStyle name="Vstup 2 2 2 4 5" xfId="21037"/>
    <cellStyle name="Vstup 2 2 2 4 6" xfId="21038"/>
    <cellStyle name="Vstup 2 2 2 5" xfId="21039"/>
    <cellStyle name="Vstup 2 2 2 5 2" xfId="21040"/>
    <cellStyle name="Vstup 2 2 2 5 3" xfId="21041"/>
    <cellStyle name="Vstup 2 2 2 5 4" xfId="21042"/>
    <cellStyle name="Vstup 2 2 2 6" xfId="21043"/>
    <cellStyle name="Vstup 2 2 2 6 2" xfId="21044"/>
    <cellStyle name="Vstup 2 2 2 6 3" xfId="21045"/>
    <cellStyle name="Vstup 2 2 2 6 4" xfId="21046"/>
    <cellStyle name="Vstup 2 2 2 7" xfId="21047"/>
    <cellStyle name="Vstup 2 2 2 8" xfId="21048"/>
    <cellStyle name="Vstup 2 2 2 9" xfId="21049"/>
    <cellStyle name="Vstup 2 2 3" xfId="21050"/>
    <cellStyle name="Vstup 2 2 3 2" xfId="21051"/>
    <cellStyle name="Vstup 2 2 3 2 2" xfId="21052"/>
    <cellStyle name="Vstup 2 2 3 2 2 2" xfId="21053"/>
    <cellStyle name="Vstup 2 2 3 2 2 3" xfId="21054"/>
    <cellStyle name="Vstup 2 2 3 2 2 4" xfId="21055"/>
    <cellStyle name="Vstup 2 2 3 2 3" xfId="21056"/>
    <cellStyle name="Vstup 2 2 3 2 3 2" xfId="21057"/>
    <cellStyle name="Vstup 2 2 3 2 3 3" xfId="21058"/>
    <cellStyle name="Vstup 2 2 3 2 3 4" xfId="21059"/>
    <cellStyle name="Vstup 2 2 3 2 4" xfId="21060"/>
    <cellStyle name="Vstup 2 2 3 2 5" xfId="21061"/>
    <cellStyle name="Vstup 2 2 3 2 6" xfId="21062"/>
    <cellStyle name="Vstup 2 2 3 3" xfId="21063"/>
    <cellStyle name="Vstup 2 2 3 3 2" xfId="21064"/>
    <cellStyle name="Vstup 2 2 3 3 2 2" xfId="21065"/>
    <cellStyle name="Vstup 2 2 3 3 2 3" xfId="21066"/>
    <cellStyle name="Vstup 2 2 3 3 2 4" xfId="21067"/>
    <cellStyle name="Vstup 2 2 3 3 3" xfId="21068"/>
    <cellStyle name="Vstup 2 2 3 3 3 2" xfId="21069"/>
    <cellStyle name="Vstup 2 2 3 3 3 3" xfId="21070"/>
    <cellStyle name="Vstup 2 2 3 3 3 4" xfId="21071"/>
    <cellStyle name="Vstup 2 2 3 3 4" xfId="21072"/>
    <cellStyle name="Vstup 2 2 3 3 5" xfId="21073"/>
    <cellStyle name="Vstup 2 2 3 3 6" xfId="21074"/>
    <cellStyle name="Vstup 2 2 3 4" xfId="21075"/>
    <cellStyle name="Vstup 2 2 3 4 2" xfId="21076"/>
    <cellStyle name="Vstup 2 2 3 4 3" xfId="21077"/>
    <cellStyle name="Vstup 2 2 3 4 4" xfId="21078"/>
    <cellStyle name="Vstup 2 2 3 5" xfId="21079"/>
    <cellStyle name="Vstup 2 2 3 5 2" xfId="21080"/>
    <cellStyle name="Vstup 2 2 3 5 3" xfId="21081"/>
    <cellStyle name="Vstup 2 2 3 5 4" xfId="21082"/>
    <cellStyle name="Vstup 2 2 3 6" xfId="21083"/>
    <cellStyle name="Vstup 2 2 3 7" xfId="21084"/>
    <cellStyle name="Vstup 2 2 3 8" xfId="21085"/>
    <cellStyle name="Vstup 2 2 4" xfId="21086"/>
    <cellStyle name="Vstup 2 2 4 2" xfId="21087"/>
    <cellStyle name="Vstup 2 2 4 2 2" xfId="21088"/>
    <cellStyle name="Vstup 2 2 4 2 3" xfId="21089"/>
    <cellStyle name="Vstup 2 2 4 2 4" xfId="21090"/>
    <cellStyle name="Vstup 2 2 4 3" xfId="21091"/>
    <cellStyle name="Vstup 2 2 4 3 2" xfId="21092"/>
    <cellStyle name="Vstup 2 2 4 3 3" xfId="21093"/>
    <cellStyle name="Vstup 2 2 4 3 4" xfId="21094"/>
    <cellStyle name="Vstup 2 2 4 4" xfId="21095"/>
    <cellStyle name="Vstup 2 2 4 5" xfId="21096"/>
    <cellStyle name="Vstup 2 2 4 6" xfId="21097"/>
    <cellStyle name="Vstup 2 2 5" xfId="21098"/>
    <cellStyle name="Vstup 2 2 5 2" xfId="21099"/>
    <cellStyle name="Vstup 2 2 5 2 2" xfId="21100"/>
    <cellStyle name="Vstup 2 2 5 2 3" xfId="21101"/>
    <cellStyle name="Vstup 2 2 5 2 4" xfId="21102"/>
    <cellStyle name="Vstup 2 2 5 3" xfId="21103"/>
    <cellStyle name="Vstup 2 2 5 3 2" xfId="21104"/>
    <cellStyle name="Vstup 2 2 5 3 3" xfId="21105"/>
    <cellStyle name="Vstup 2 2 5 3 4" xfId="21106"/>
    <cellStyle name="Vstup 2 2 5 4" xfId="21107"/>
    <cellStyle name="Vstup 2 2 5 5" xfId="21108"/>
    <cellStyle name="Vstup 2 2 5 6" xfId="21109"/>
    <cellStyle name="Vstup 2 2 6" xfId="21110"/>
    <cellStyle name="Vstup 2 2 6 2" xfId="21111"/>
    <cellStyle name="Vstup 2 2 6 3" xfId="21112"/>
    <cellStyle name="Vstup 2 2 6 4" xfId="21113"/>
    <cellStyle name="Vstup 2 2 7" xfId="21114"/>
    <cellStyle name="Vstup 2 2 7 2" xfId="21115"/>
    <cellStyle name="Vstup 2 2 7 3" xfId="21116"/>
    <cellStyle name="Vstup 2 2 7 4" xfId="21117"/>
    <cellStyle name="Vstup 2 2 8" xfId="21118"/>
    <cellStyle name="Vstup 2 2 9" xfId="21119"/>
    <cellStyle name="Vstup 2 3" xfId="21120"/>
    <cellStyle name="Vstup 2 3 10" xfId="21121"/>
    <cellStyle name="Vstup 2 3 2" xfId="21122"/>
    <cellStyle name="Vstup 2 3 2 2" xfId="21123"/>
    <cellStyle name="Vstup 2 3 2 2 2" xfId="21124"/>
    <cellStyle name="Vstup 2 3 2 2 2 2" xfId="21125"/>
    <cellStyle name="Vstup 2 3 2 2 2 2 2" xfId="21126"/>
    <cellStyle name="Vstup 2 3 2 2 2 2 3" xfId="21127"/>
    <cellStyle name="Vstup 2 3 2 2 2 2 4" xfId="21128"/>
    <cellStyle name="Vstup 2 3 2 2 2 3" xfId="21129"/>
    <cellStyle name="Vstup 2 3 2 2 2 3 2" xfId="21130"/>
    <cellStyle name="Vstup 2 3 2 2 2 3 3" xfId="21131"/>
    <cellStyle name="Vstup 2 3 2 2 2 3 4" xfId="21132"/>
    <cellStyle name="Vstup 2 3 2 2 2 4" xfId="21133"/>
    <cellStyle name="Vstup 2 3 2 2 2 5" xfId="21134"/>
    <cellStyle name="Vstup 2 3 2 2 2 6" xfId="21135"/>
    <cellStyle name="Vstup 2 3 2 2 3" xfId="21136"/>
    <cellStyle name="Vstup 2 3 2 2 3 2" xfId="21137"/>
    <cellStyle name="Vstup 2 3 2 2 3 2 2" xfId="21138"/>
    <cellStyle name="Vstup 2 3 2 2 3 2 3" xfId="21139"/>
    <cellStyle name="Vstup 2 3 2 2 3 2 4" xfId="21140"/>
    <cellStyle name="Vstup 2 3 2 2 3 3" xfId="21141"/>
    <cellStyle name="Vstup 2 3 2 2 3 3 2" xfId="21142"/>
    <cellStyle name="Vstup 2 3 2 2 3 3 3" xfId="21143"/>
    <cellStyle name="Vstup 2 3 2 2 3 3 4" xfId="21144"/>
    <cellStyle name="Vstup 2 3 2 2 3 4" xfId="21145"/>
    <cellStyle name="Vstup 2 3 2 2 3 5" xfId="21146"/>
    <cellStyle name="Vstup 2 3 2 2 3 6" xfId="21147"/>
    <cellStyle name="Vstup 2 3 2 2 4" xfId="21148"/>
    <cellStyle name="Vstup 2 3 2 2 4 2" xfId="21149"/>
    <cellStyle name="Vstup 2 3 2 2 4 3" xfId="21150"/>
    <cellStyle name="Vstup 2 3 2 2 4 4" xfId="21151"/>
    <cellStyle name="Vstup 2 3 2 2 5" xfId="21152"/>
    <cellStyle name="Vstup 2 3 2 2 5 2" xfId="21153"/>
    <cellStyle name="Vstup 2 3 2 2 5 3" xfId="21154"/>
    <cellStyle name="Vstup 2 3 2 2 5 4" xfId="21155"/>
    <cellStyle name="Vstup 2 3 2 2 6" xfId="21156"/>
    <cellStyle name="Vstup 2 3 2 2 7" xfId="21157"/>
    <cellStyle name="Vstup 2 3 2 2 8" xfId="21158"/>
    <cellStyle name="Vstup 2 3 2 3" xfId="21159"/>
    <cellStyle name="Vstup 2 3 2 3 2" xfId="21160"/>
    <cellStyle name="Vstup 2 3 2 3 2 2" xfId="21161"/>
    <cellStyle name="Vstup 2 3 2 3 2 3" xfId="21162"/>
    <cellStyle name="Vstup 2 3 2 3 2 4" xfId="21163"/>
    <cellStyle name="Vstup 2 3 2 3 3" xfId="21164"/>
    <cellStyle name="Vstup 2 3 2 3 3 2" xfId="21165"/>
    <cellStyle name="Vstup 2 3 2 3 3 3" xfId="21166"/>
    <cellStyle name="Vstup 2 3 2 3 3 4" xfId="21167"/>
    <cellStyle name="Vstup 2 3 2 3 4" xfId="21168"/>
    <cellStyle name="Vstup 2 3 2 3 5" xfId="21169"/>
    <cellStyle name="Vstup 2 3 2 3 6" xfId="21170"/>
    <cellStyle name="Vstup 2 3 2 4" xfId="21171"/>
    <cellStyle name="Vstup 2 3 2 4 2" xfId="21172"/>
    <cellStyle name="Vstup 2 3 2 4 2 2" xfId="21173"/>
    <cellStyle name="Vstup 2 3 2 4 2 3" xfId="21174"/>
    <cellStyle name="Vstup 2 3 2 4 2 4" xfId="21175"/>
    <cellStyle name="Vstup 2 3 2 4 3" xfId="21176"/>
    <cellStyle name="Vstup 2 3 2 4 3 2" xfId="21177"/>
    <cellStyle name="Vstup 2 3 2 4 3 3" xfId="21178"/>
    <cellStyle name="Vstup 2 3 2 4 3 4" xfId="21179"/>
    <cellStyle name="Vstup 2 3 2 4 4" xfId="21180"/>
    <cellStyle name="Vstup 2 3 2 4 5" xfId="21181"/>
    <cellStyle name="Vstup 2 3 2 4 6" xfId="21182"/>
    <cellStyle name="Vstup 2 3 2 5" xfId="21183"/>
    <cellStyle name="Vstup 2 3 2 5 2" xfId="21184"/>
    <cellStyle name="Vstup 2 3 2 5 3" xfId="21185"/>
    <cellStyle name="Vstup 2 3 2 5 4" xfId="21186"/>
    <cellStyle name="Vstup 2 3 2 6" xfId="21187"/>
    <cellStyle name="Vstup 2 3 2 6 2" xfId="21188"/>
    <cellStyle name="Vstup 2 3 2 6 3" xfId="21189"/>
    <cellStyle name="Vstup 2 3 2 6 4" xfId="21190"/>
    <cellStyle name="Vstup 2 3 2 7" xfId="21191"/>
    <cellStyle name="Vstup 2 3 2 8" xfId="21192"/>
    <cellStyle name="Vstup 2 3 2 9" xfId="21193"/>
    <cellStyle name="Vstup 2 3 3" xfId="21194"/>
    <cellStyle name="Vstup 2 3 3 2" xfId="21195"/>
    <cellStyle name="Vstup 2 3 3 2 2" xfId="21196"/>
    <cellStyle name="Vstup 2 3 3 2 2 2" xfId="21197"/>
    <cellStyle name="Vstup 2 3 3 2 2 3" xfId="21198"/>
    <cellStyle name="Vstup 2 3 3 2 2 4" xfId="21199"/>
    <cellStyle name="Vstup 2 3 3 2 3" xfId="21200"/>
    <cellStyle name="Vstup 2 3 3 2 3 2" xfId="21201"/>
    <cellStyle name="Vstup 2 3 3 2 3 3" xfId="21202"/>
    <cellStyle name="Vstup 2 3 3 2 3 4" xfId="21203"/>
    <cellStyle name="Vstup 2 3 3 2 4" xfId="21204"/>
    <cellStyle name="Vstup 2 3 3 2 5" xfId="21205"/>
    <cellStyle name="Vstup 2 3 3 2 6" xfId="21206"/>
    <cellStyle name="Vstup 2 3 3 3" xfId="21207"/>
    <cellStyle name="Vstup 2 3 3 3 2" xfId="21208"/>
    <cellStyle name="Vstup 2 3 3 3 2 2" xfId="21209"/>
    <cellStyle name="Vstup 2 3 3 3 2 3" xfId="21210"/>
    <cellStyle name="Vstup 2 3 3 3 2 4" xfId="21211"/>
    <cellStyle name="Vstup 2 3 3 3 3" xfId="21212"/>
    <cellStyle name="Vstup 2 3 3 3 3 2" xfId="21213"/>
    <cellStyle name="Vstup 2 3 3 3 3 3" xfId="21214"/>
    <cellStyle name="Vstup 2 3 3 3 3 4" xfId="21215"/>
    <cellStyle name="Vstup 2 3 3 3 4" xfId="21216"/>
    <cellStyle name="Vstup 2 3 3 3 5" xfId="21217"/>
    <cellStyle name="Vstup 2 3 3 3 6" xfId="21218"/>
    <cellStyle name="Vstup 2 3 3 4" xfId="21219"/>
    <cellStyle name="Vstup 2 3 3 4 2" xfId="21220"/>
    <cellStyle name="Vstup 2 3 3 4 3" xfId="21221"/>
    <cellStyle name="Vstup 2 3 3 4 4" xfId="21222"/>
    <cellStyle name="Vstup 2 3 3 5" xfId="21223"/>
    <cellStyle name="Vstup 2 3 3 5 2" xfId="21224"/>
    <cellStyle name="Vstup 2 3 3 5 3" xfId="21225"/>
    <cellStyle name="Vstup 2 3 3 5 4" xfId="21226"/>
    <cellStyle name="Vstup 2 3 3 6" xfId="21227"/>
    <cellStyle name="Vstup 2 3 3 7" xfId="21228"/>
    <cellStyle name="Vstup 2 3 3 8" xfId="21229"/>
    <cellStyle name="Vstup 2 3 4" xfId="21230"/>
    <cellStyle name="Vstup 2 3 4 2" xfId="21231"/>
    <cellStyle name="Vstup 2 3 4 2 2" xfId="21232"/>
    <cellStyle name="Vstup 2 3 4 2 3" xfId="21233"/>
    <cellStyle name="Vstup 2 3 4 2 4" xfId="21234"/>
    <cellStyle name="Vstup 2 3 4 3" xfId="21235"/>
    <cellStyle name="Vstup 2 3 4 3 2" xfId="21236"/>
    <cellStyle name="Vstup 2 3 4 3 3" xfId="21237"/>
    <cellStyle name="Vstup 2 3 4 3 4" xfId="21238"/>
    <cellStyle name="Vstup 2 3 4 4" xfId="21239"/>
    <cellStyle name="Vstup 2 3 4 5" xfId="21240"/>
    <cellStyle name="Vstup 2 3 4 6" xfId="21241"/>
    <cellStyle name="Vstup 2 3 5" xfId="21242"/>
    <cellStyle name="Vstup 2 3 5 2" xfId="21243"/>
    <cellStyle name="Vstup 2 3 5 2 2" xfId="21244"/>
    <cellStyle name="Vstup 2 3 5 2 3" xfId="21245"/>
    <cellStyle name="Vstup 2 3 5 2 4" xfId="21246"/>
    <cellStyle name="Vstup 2 3 5 3" xfId="21247"/>
    <cellStyle name="Vstup 2 3 5 3 2" xfId="21248"/>
    <cellStyle name="Vstup 2 3 5 3 3" xfId="21249"/>
    <cellStyle name="Vstup 2 3 5 3 4" xfId="21250"/>
    <cellStyle name="Vstup 2 3 5 4" xfId="21251"/>
    <cellStyle name="Vstup 2 3 5 5" xfId="21252"/>
    <cellStyle name="Vstup 2 3 5 6" xfId="21253"/>
    <cellStyle name="Vstup 2 3 6" xfId="21254"/>
    <cellStyle name="Vstup 2 3 6 2" xfId="21255"/>
    <cellStyle name="Vstup 2 3 6 3" xfId="21256"/>
    <cellStyle name="Vstup 2 3 6 4" xfId="21257"/>
    <cellStyle name="Vstup 2 3 7" xfId="21258"/>
    <cellStyle name="Vstup 2 3 7 2" xfId="21259"/>
    <cellStyle name="Vstup 2 3 7 3" xfId="21260"/>
    <cellStyle name="Vstup 2 3 7 4" xfId="21261"/>
    <cellStyle name="Vstup 2 3 8" xfId="21262"/>
    <cellStyle name="Vstup 2 3 9" xfId="21263"/>
    <cellStyle name="Vstup 2 4" xfId="21264"/>
    <cellStyle name="Vstup 2 4 10" xfId="21265"/>
    <cellStyle name="Vstup 2 4 2" xfId="21266"/>
    <cellStyle name="Vstup 2 4 2 2" xfId="21267"/>
    <cellStyle name="Vstup 2 4 2 2 2" xfId="21268"/>
    <cellStyle name="Vstup 2 4 2 2 2 2" xfId="21269"/>
    <cellStyle name="Vstup 2 4 2 2 2 2 2" xfId="21270"/>
    <cellStyle name="Vstup 2 4 2 2 2 2 3" xfId="21271"/>
    <cellStyle name="Vstup 2 4 2 2 2 2 4" xfId="21272"/>
    <cellStyle name="Vstup 2 4 2 2 2 3" xfId="21273"/>
    <cellStyle name="Vstup 2 4 2 2 2 3 2" xfId="21274"/>
    <cellStyle name="Vstup 2 4 2 2 2 3 3" xfId="21275"/>
    <cellStyle name="Vstup 2 4 2 2 2 3 4" xfId="21276"/>
    <cellStyle name="Vstup 2 4 2 2 2 4" xfId="21277"/>
    <cellStyle name="Vstup 2 4 2 2 2 5" xfId="21278"/>
    <cellStyle name="Vstup 2 4 2 2 2 6" xfId="21279"/>
    <cellStyle name="Vstup 2 4 2 2 3" xfId="21280"/>
    <cellStyle name="Vstup 2 4 2 2 3 2" xfId="21281"/>
    <cellStyle name="Vstup 2 4 2 2 3 2 2" xfId="21282"/>
    <cellStyle name="Vstup 2 4 2 2 3 2 3" xfId="21283"/>
    <cellStyle name="Vstup 2 4 2 2 3 2 4" xfId="21284"/>
    <cellStyle name="Vstup 2 4 2 2 3 3" xfId="21285"/>
    <cellStyle name="Vstup 2 4 2 2 3 3 2" xfId="21286"/>
    <cellStyle name="Vstup 2 4 2 2 3 3 3" xfId="21287"/>
    <cellStyle name="Vstup 2 4 2 2 3 3 4" xfId="21288"/>
    <cellStyle name="Vstup 2 4 2 2 3 4" xfId="21289"/>
    <cellStyle name="Vstup 2 4 2 2 3 5" xfId="21290"/>
    <cellStyle name="Vstup 2 4 2 2 3 6" xfId="21291"/>
    <cellStyle name="Vstup 2 4 2 2 4" xfId="21292"/>
    <cellStyle name="Vstup 2 4 2 2 4 2" xfId="21293"/>
    <cellStyle name="Vstup 2 4 2 2 4 3" xfId="21294"/>
    <cellStyle name="Vstup 2 4 2 2 4 4" xfId="21295"/>
    <cellStyle name="Vstup 2 4 2 2 5" xfId="21296"/>
    <cellStyle name="Vstup 2 4 2 2 5 2" xfId="21297"/>
    <cellStyle name="Vstup 2 4 2 2 5 3" xfId="21298"/>
    <cellStyle name="Vstup 2 4 2 2 5 4" xfId="21299"/>
    <cellStyle name="Vstup 2 4 2 2 6" xfId="21300"/>
    <cellStyle name="Vstup 2 4 2 2 7" xfId="21301"/>
    <cellStyle name="Vstup 2 4 2 2 8" xfId="21302"/>
    <cellStyle name="Vstup 2 4 2 3" xfId="21303"/>
    <cellStyle name="Vstup 2 4 2 3 2" xfId="21304"/>
    <cellStyle name="Vstup 2 4 2 3 2 2" xfId="21305"/>
    <cellStyle name="Vstup 2 4 2 3 2 3" xfId="21306"/>
    <cellStyle name="Vstup 2 4 2 3 2 4" xfId="21307"/>
    <cellStyle name="Vstup 2 4 2 3 3" xfId="21308"/>
    <cellStyle name="Vstup 2 4 2 3 3 2" xfId="21309"/>
    <cellStyle name="Vstup 2 4 2 3 3 3" xfId="21310"/>
    <cellStyle name="Vstup 2 4 2 3 3 4" xfId="21311"/>
    <cellStyle name="Vstup 2 4 2 3 4" xfId="21312"/>
    <cellStyle name="Vstup 2 4 2 3 5" xfId="21313"/>
    <cellStyle name="Vstup 2 4 2 3 6" xfId="21314"/>
    <cellStyle name="Vstup 2 4 2 4" xfId="21315"/>
    <cellStyle name="Vstup 2 4 2 4 2" xfId="21316"/>
    <cellStyle name="Vstup 2 4 2 4 2 2" xfId="21317"/>
    <cellStyle name="Vstup 2 4 2 4 2 3" xfId="21318"/>
    <cellStyle name="Vstup 2 4 2 4 2 4" xfId="21319"/>
    <cellStyle name="Vstup 2 4 2 4 3" xfId="21320"/>
    <cellStyle name="Vstup 2 4 2 4 3 2" xfId="21321"/>
    <cellStyle name="Vstup 2 4 2 4 3 3" xfId="21322"/>
    <cellStyle name="Vstup 2 4 2 4 3 4" xfId="21323"/>
    <cellStyle name="Vstup 2 4 2 4 4" xfId="21324"/>
    <cellStyle name="Vstup 2 4 2 4 5" xfId="21325"/>
    <cellStyle name="Vstup 2 4 2 4 6" xfId="21326"/>
    <cellStyle name="Vstup 2 4 2 5" xfId="21327"/>
    <cellStyle name="Vstup 2 4 2 5 2" xfId="21328"/>
    <cellStyle name="Vstup 2 4 2 5 3" xfId="21329"/>
    <cellStyle name="Vstup 2 4 2 5 4" xfId="21330"/>
    <cellStyle name="Vstup 2 4 2 6" xfId="21331"/>
    <cellStyle name="Vstup 2 4 2 6 2" xfId="21332"/>
    <cellStyle name="Vstup 2 4 2 6 3" xfId="21333"/>
    <cellStyle name="Vstup 2 4 2 6 4" xfId="21334"/>
    <cellStyle name="Vstup 2 4 2 7" xfId="21335"/>
    <cellStyle name="Vstup 2 4 2 8" xfId="21336"/>
    <cellStyle name="Vstup 2 4 2 9" xfId="21337"/>
    <cellStyle name="Vstup 2 4 3" xfId="21338"/>
    <cellStyle name="Vstup 2 4 3 2" xfId="21339"/>
    <cellStyle name="Vstup 2 4 3 2 2" xfId="21340"/>
    <cellStyle name="Vstup 2 4 3 2 2 2" xfId="21341"/>
    <cellStyle name="Vstup 2 4 3 2 2 3" xfId="21342"/>
    <cellStyle name="Vstup 2 4 3 2 2 4" xfId="21343"/>
    <cellStyle name="Vstup 2 4 3 2 3" xfId="21344"/>
    <cellStyle name="Vstup 2 4 3 2 3 2" xfId="21345"/>
    <cellStyle name="Vstup 2 4 3 2 3 3" xfId="21346"/>
    <cellStyle name="Vstup 2 4 3 2 3 4" xfId="21347"/>
    <cellStyle name="Vstup 2 4 3 2 4" xfId="21348"/>
    <cellStyle name="Vstup 2 4 3 2 5" xfId="21349"/>
    <cellStyle name="Vstup 2 4 3 2 6" xfId="21350"/>
    <cellStyle name="Vstup 2 4 3 3" xfId="21351"/>
    <cellStyle name="Vstup 2 4 3 3 2" xfId="21352"/>
    <cellStyle name="Vstup 2 4 3 3 2 2" xfId="21353"/>
    <cellStyle name="Vstup 2 4 3 3 2 3" xfId="21354"/>
    <cellStyle name="Vstup 2 4 3 3 2 4" xfId="21355"/>
    <cellStyle name="Vstup 2 4 3 3 3" xfId="21356"/>
    <cellStyle name="Vstup 2 4 3 3 3 2" xfId="21357"/>
    <cellStyle name="Vstup 2 4 3 3 3 3" xfId="21358"/>
    <cellStyle name="Vstup 2 4 3 3 3 4" xfId="21359"/>
    <cellStyle name="Vstup 2 4 3 3 4" xfId="21360"/>
    <cellStyle name="Vstup 2 4 3 3 5" xfId="21361"/>
    <cellStyle name="Vstup 2 4 3 3 6" xfId="21362"/>
    <cellStyle name="Vstup 2 4 3 4" xfId="21363"/>
    <cellStyle name="Vstup 2 4 3 4 2" xfId="21364"/>
    <cellStyle name="Vstup 2 4 3 4 3" xfId="21365"/>
    <cellStyle name="Vstup 2 4 3 4 4" xfId="21366"/>
    <cellStyle name="Vstup 2 4 3 5" xfId="21367"/>
    <cellStyle name="Vstup 2 4 3 5 2" xfId="21368"/>
    <cellStyle name="Vstup 2 4 3 5 3" xfId="21369"/>
    <cellStyle name="Vstup 2 4 3 5 4" xfId="21370"/>
    <cellStyle name="Vstup 2 4 3 6" xfId="21371"/>
    <cellStyle name="Vstup 2 4 3 7" xfId="21372"/>
    <cellStyle name="Vstup 2 4 3 8" xfId="21373"/>
    <cellStyle name="Vstup 2 4 4" xfId="21374"/>
    <cellStyle name="Vstup 2 4 4 2" xfId="21375"/>
    <cellStyle name="Vstup 2 4 4 2 2" xfId="21376"/>
    <cellStyle name="Vstup 2 4 4 2 3" xfId="21377"/>
    <cellStyle name="Vstup 2 4 4 2 4" xfId="21378"/>
    <cellStyle name="Vstup 2 4 4 3" xfId="21379"/>
    <cellStyle name="Vstup 2 4 4 3 2" xfId="21380"/>
    <cellStyle name="Vstup 2 4 4 3 3" xfId="21381"/>
    <cellStyle name="Vstup 2 4 4 3 4" xfId="21382"/>
    <cellStyle name="Vstup 2 4 4 4" xfId="21383"/>
    <cellStyle name="Vstup 2 4 4 5" xfId="21384"/>
    <cellStyle name="Vstup 2 4 4 6" xfId="21385"/>
    <cellStyle name="Vstup 2 4 5" xfId="21386"/>
    <cellStyle name="Vstup 2 4 5 2" xfId="21387"/>
    <cellStyle name="Vstup 2 4 5 2 2" xfId="21388"/>
    <cellStyle name="Vstup 2 4 5 2 3" xfId="21389"/>
    <cellStyle name="Vstup 2 4 5 2 4" xfId="21390"/>
    <cellStyle name="Vstup 2 4 5 3" xfId="21391"/>
    <cellStyle name="Vstup 2 4 5 3 2" xfId="21392"/>
    <cellStyle name="Vstup 2 4 5 3 3" xfId="21393"/>
    <cellStyle name="Vstup 2 4 5 3 4" xfId="21394"/>
    <cellStyle name="Vstup 2 4 5 4" xfId="21395"/>
    <cellStyle name="Vstup 2 4 5 5" xfId="21396"/>
    <cellStyle name="Vstup 2 4 5 6" xfId="21397"/>
    <cellStyle name="Vstup 2 4 6" xfId="21398"/>
    <cellStyle name="Vstup 2 4 6 2" xfId="21399"/>
    <cellStyle name="Vstup 2 4 6 3" xfId="21400"/>
    <cellStyle name="Vstup 2 4 6 4" xfId="21401"/>
    <cellStyle name="Vstup 2 4 7" xfId="21402"/>
    <cellStyle name="Vstup 2 4 7 2" xfId="21403"/>
    <cellStyle name="Vstup 2 4 7 3" xfId="21404"/>
    <cellStyle name="Vstup 2 4 7 4" xfId="21405"/>
    <cellStyle name="Vstup 2 4 8" xfId="21406"/>
    <cellStyle name="Vstup 2 4 9" xfId="21407"/>
    <cellStyle name="Vstup 2 5" xfId="21408"/>
    <cellStyle name="Vstup 2 5 10" xfId="21409"/>
    <cellStyle name="Vstup 2 5 2" xfId="21410"/>
    <cellStyle name="Vstup 2 5 2 2" xfId="21411"/>
    <cellStyle name="Vstup 2 5 2 2 2" xfId="21412"/>
    <cellStyle name="Vstup 2 5 2 2 2 2" xfId="21413"/>
    <cellStyle name="Vstup 2 5 2 2 2 2 2" xfId="21414"/>
    <cellStyle name="Vstup 2 5 2 2 2 2 3" xfId="21415"/>
    <cellStyle name="Vstup 2 5 2 2 2 2 4" xfId="21416"/>
    <cellStyle name="Vstup 2 5 2 2 2 3" xfId="21417"/>
    <cellStyle name="Vstup 2 5 2 2 2 3 2" xfId="21418"/>
    <cellStyle name="Vstup 2 5 2 2 2 3 3" xfId="21419"/>
    <cellStyle name="Vstup 2 5 2 2 2 3 4" xfId="21420"/>
    <cellStyle name="Vstup 2 5 2 2 2 4" xfId="21421"/>
    <cellStyle name="Vstup 2 5 2 2 2 5" xfId="21422"/>
    <cellStyle name="Vstup 2 5 2 2 2 6" xfId="21423"/>
    <cellStyle name="Vstup 2 5 2 2 3" xfId="21424"/>
    <cellStyle name="Vstup 2 5 2 2 3 2" xfId="21425"/>
    <cellStyle name="Vstup 2 5 2 2 3 2 2" xfId="21426"/>
    <cellStyle name="Vstup 2 5 2 2 3 2 3" xfId="21427"/>
    <cellStyle name="Vstup 2 5 2 2 3 2 4" xfId="21428"/>
    <cellStyle name="Vstup 2 5 2 2 3 3" xfId="21429"/>
    <cellStyle name="Vstup 2 5 2 2 3 3 2" xfId="21430"/>
    <cellStyle name="Vstup 2 5 2 2 3 3 3" xfId="21431"/>
    <cellStyle name="Vstup 2 5 2 2 3 3 4" xfId="21432"/>
    <cellStyle name="Vstup 2 5 2 2 3 4" xfId="21433"/>
    <cellStyle name="Vstup 2 5 2 2 3 5" xfId="21434"/>
    <cellStyle name="Vstup 2 5 2 2 3 6" xfId="21435"/>
    <cellStyle name="Vstup 2 5 2 2 4" xfId="21436"/>
    <cellStyle name="Vstup 2 5 2 2 4 2" xfId="21437"/>
    <cellStyle name="Vstup 2 5 2 2 4 3" xfId="21438"/>
    <cellStyle name="Vstup 2 5 2 2 4 4" xfId="21439"/>
    <cellStyle name="Vstup 2 5 2 2 5" xfId="21440"/>
    <cellStyle name="Vstup 2 5 2 2 5 2" xfId="21441"/>
    <cellStyle name="Vstup 2 5 2 2 5 3" xfId="21442"/>
    <cellStyle name="Vstup 2 5 2 2 5 4" xfId="21443"/>
    <cellStyle name="Vstup 2 5 2 2 6" xfId="21444"/>
    <cellStyle name="Vstup 2 5 2 2 7" xfId="21445"/>
    <cellStyle name="Vstup 2 5 2 2 8" xfId="21446"/>
    <cellStyle name="Vstup 2 5 2 3" xfId="21447"/>
    <cellStyle name="Vstup 2 5 2 3 2" xfId="21448"/>
    <cellStyle name="Vstup 2 5 2 3 2 2" xfId="21449"/>
    <cellStyle name="Vstup 2 5 2 3 2 3" xfId="21450"/>
    <cellStyle name="Vstup 2 5 2 3 2 4" xfId="21451"/>
    <cellStyle name="Vstup 2 5 2 3 3" xfId="21452"/>
    <cellStyle name="Vstup 2 5 2 3 3 2" xfId="21453"/>
    <cellStyle name="Vstup 2 5 2 3 3 3" xfId="21454"/>
    <cellStyle name="Vstup 2 5 2 3 3 4" xfId="21455"/>
    <cellStyle name="Vstup 2 5 2 3 4" xfId="21456"/>
    <cellStyle name="Vstup 2 5 2 3 5" xfId="21457"/>
    <cellStyle name="Vstup 2 5 2 3 6" xfId="21458"/>
    <cellStyle name="Vstup 2 5 2 4" xfId="21459"/>
    <cellStyle name="Vstup 2 5 2 4 2" xfId="21460"/>
    <cellStyle name="Vstup 2 5 2 4 2 2" xfId="21461"/>
    <cellStyle name="Vstup 2 5 2 4 2 3" xfId="21462"/>
    <cellStyle name="Vstup 2 5 2 4 2 4" xfId="21463"/>
    <cellStyle name="Vstup 2 5 2 4 3" xfId="21464"/>
    <cellStyle name="Vstup 2 5 2 4 3 2" xfId="21465"/>
    <cellStyle name="Vstup 2 5 2 4 3 3" xfId="21466"/>
    <cellStyle name="Vstup 2 5 2 4 3 4" xfId="21467"/>
    <cellStyle name="Vstup 2 5 2 4 4" xfId="21468"/>
    <cellStyle name="Vstup 2 5 2 4 5" xfId="21469"/>
    <cellStyle name="Vstup 2 5 2 4 6" xfId="21470"/>
    <cellStyle name="Vstup 2 5 2 5" xfId="21471"/>
    <cellStyle name="Vstup 2 5 2 5 2" xfId="21472"/>
    <cellStyle name="Vstup 2 5 2 5 3" xfId="21473"/>
    <cellStyle name="Vstup 2 5 2 5 4" xfId="21474"/>
    <cellStyle name="Vstup 2 5 2 6" xfId="21475"/>
    <cellStyle name="Vstup 2 5 2 6 2" xfId="21476"/>
    <cellStyle name="Vstup 2 5 2 6 3" xfId="21477"/>
    <cellStyle name="Vstup 2 5 2 6 4" xfId="21478"/>
    <cellStyle name="Vstup 2 5 2 7" xfId="21479"/>
    <cellStyle name="Vstup 2 5 2 8" xfId="21480"/>
    <cellStyle name="Vstup 2 5 2 9" xfId="21481"/>
    <cellStyle name="Vstup 2 5 3" xfId="21482"/>
    <cellStyle name="Vstup 2 5 3 2" xfId="21483"/>
    <cellStyle name="Vstup 2 5 3 2 2" xfId="21484"/>
    <cellStyle name="Vstup 2 5 3 2 2 2" xfId="21485"/>
    <cellStyle name="Vstup 2 5 3 2 2 3" xfId="21486"/>
    <cellStyle name="Vstup 2 5 3 2 2 4" xfId="21487"/>
    <cellStyle name="Vstup 2 5 3 2 3" xfId="21488"/>
    <cellStyle name="Vstup 2 5 3 2 3 2" xfId="21489"/>
    <cellStyle name="Vstup 2 5 3 2 3 3" xfId="21490"/>
    <cellStyle name="Vstup 2 5 3 2 3 4" xfId="21491"/>
    <cellStyle name="Vstup 2 5 3 2 4" xfId="21492"/>
    <cellStyle name="Vstup 2 5 3 2 5" xfId="21493"/>
    <cellStyle name="Vstup 2 5 3 2 6" xfId="21494"/>
    <cellStyle name="Vstup 2 5 3 3" xfId="21495"/>
    <cellStyle name="Vstup 2 5 3 3 2" xfId="21496"/>
    <cellStyle name="Vstup 2 5 3 3 2 2" xfId="21497"/>
    <cellStyle name="Vstup 2 5 3 3 2 3" xfId="21498"/>
    <cellStyle name="Vstup 2 5 3 3 2 4" xfId="21499"/>
    <cellStyle name="Vstup 2 5 3 3 3" xfId="21500"/>
    <cellStyle name="Vstup 2 5 3 3 3 2" xfId="21501"/>
    <cellStyle name="Vstup 2 5 3 3 3 3" xfId="21502"/>
    <cellStyle name="Vstup 2 5 3 3 3 4" xfId="21503"/>
    <cellStyle name="Vstup 2 5 3 3 4" xfId="21504"/>
    <cellStyle name="Vstup 2 5 3 3 5" xfId="21505"/>
    <cellStyle name="Vstup 2 5 3 3 6" xfId="21506"/>
    <cellStyle name="Vstup 2 5 3 4" xfId="21507"/>
    <cellStyle name="Vstup 2 5 3 4 2" xfId="21508"/>
    <cellStyle name="Vstup 2 5 3 4 3" xfId="21509"/>
    <cellStyle name="Vstup 2 5 3 4 4" xfId="21510"/>
    <cellStyle name="Vstup 2 5 3 5" xfId="21511"/>
    <cellStyle name="Vstup 2 5 3 5 2" xfId="21512"/>
    <cellStyle name="Vstup 2 5 3 5 3" xfId="21513"/>
    <cellStyle name="Vstup 2 5 3 5 4" xfId="21514"/>
    <cellStyle name="Vstup 2 5 3 6" xfId="21515"/>
    <cellStyle name="Vstup 2 5 3 7" xfId="21516"/>
    <cellStyle name="Vstup 2 5 3 8" xfId="21517"/>
    <cellStyle name="Vstup 2 5 4" xfId="21518"/>
    <cellStyle name="Vstup 2 5 4 2" xfId="21519"/>
    <cellStyle name="Vstup 2 5 4 2 2" xfId="21520"/>
    <cellStyle name="Vstup 2 5 4 2 3" xfId="21521"/>
    <cellStyle name="Vstup 2 5 4 2 4" xfId="21522"/>
    <cellStyle name="Vstup 2 5 4 3" xfId="21523"/>
    <cellStyle name="Vstup 2 5 4 3 2" xfId="21524"/>
    <cellStyle name="Vstup 2 5 4 3 3" xfId="21525"/>
    <cellStyle name="Vstup 2 5 4 3 4" xfId="21526"/>
    <cellStyle name="Vstup 2 5 4 4" xfId="21527"/>
    <cellStyle name="Vstup 2 5 4 5" xfId="21528"/>
    <cellStyle name="Vstup 2 5 4 6" xfId="21529"/>
    <cellStyle name="Vstup 2 5 5" xfId="21530"/>
    <cellStyle name="Vstup 2 5 5 2" xfId="21531"/>
    <cellStyle name="Vstup 2 5 5 2 2" xfId="21532"/>
    <cellStyle name="Vstup 2 5 5 2 3" xfId="21533"/>
    <cellStyle name="Vstup 2 5 5 2 4" xfId="21534"/>
    <cellStyle name="Vstup 2 5 5 3" xfId="21535"/>
    <cellStyle name="Vstup 2 5 5 3 2" xfId="21536"/>
    <cellStyle name="Vstup 2 5 5 3 3" xfId="21537"/>
    <cellStyle name="Vstup 2 5 5 3 4" xfId="21538"/>
    <cellStyle name="Vstup 2 5 5 4" xfId="21539"/>
    <cellStyle name="Vstup 2 5 5 5" xfId="21540"/>
    <cellStyle name="Vstup 2 5 5 6" xfId="21541"/>
    <cellStyle name="Vstup 2 5 6" xfId="21542"/>
    <cellStyle name="Vstup 2 5 6 2" xfId="21543"/>
    <cellStyle name="Vstup 2 5 6 3" xfId="21544"/>
    <cellStyle name="Vstup 2 5 6 4" xfId="21545"/>
    <cellStyle name="Vstup 2 5 7" xfId="21546"/>
    <cellStyle name="Vstup 2 5 7 2" xfId="21547"/>
    <cellStyle name="Vstup 2 5 7 3" xfId="21548"/>
    <cellStyle name="Vstup 2 5 7 4" xfId="21549"/>
    <cellStyle name="Vstup 2 5 8" xfId="21550"/>
    <cellStyle name="Vstup 2 5 9" xfId="21551"/>
    <cellStyle name="Vstup 2 6" xfId="21552"/>
    <cellStyle name="Vstup 2 6 10" xfId="21553"/>
    <cellStyle name="Vstup 2 6 2" xfId="21554"/>
    <cellStyle name="Vstup 2 6 2 2" xfId="21555"/>
    <cellStyle name="Vstup 2 6 2 2 2" xfId="21556"/>
    <cellStyle name="Vstup 2 6 2 2 2 2" xfId="21557"/>
    <cellStyle name="Vstup 2 6 2 2 2 2 2" xfId="21558"/>
    <cellStyle name="Vstup 2 6 2 2 2 2 3" xfId="21559"/>
    <cellStyle name="Vstup 2 6 2 2 2 2 4" xfId="21560"/>
    <cellStyle name="Vstup 2 6 2 2 2 3" xfId="21561"/>
    <cellStyle name="Vstup 2 6 2 2 2 3 2" xfId="21562"/>
    <cellStyle name="Vstup 2 6 2 2 2 3 3" xfId="21563"/>
    <cellStyle name="Vstup 2 6 2 2 2 3 4" xfId="21564"/>
    <cellStyle name="Vstup 2 6 2 2 2 4" xfId="21565"/>
    <cellStyle name="Vstup 2 6 2 2 2 5" xfId="21566"/>
    <cellStyle name="Vstup 2 6 2 2 2 6" xfId="21567"/>
    <cellStyle name="Vstup 2 6 2 2 3" xfId="21568"/>
    <cellStyle name="Vstup 2 6 2 2 3 2" xfId="21569"/>
    <cellStyle name="Vstup 2 6 2 2 3 2 2" xfId="21570"/>
    <cellStyle name="Vstup 2 6 2 2 3 2 3" xfId="21571"/>
    <cellStyle name="Vstup 2 6 2 2 3 2 4" xfId="21572"/>
    <cellStyle name="Vstup 2 6 2 2 3 3" xfId="21573"/>
    <cellStyle name="Vstup 2 6 2 2 3 3 2" xfId="21574"/>
    <cellStyle name="Vstup 2 6 2 2 3 3 3" xfId="21575"/>
    <cellStyle name="Vstup 2 6 2 2 3 3 4" xfId="21576"/>
    <cellStyle name="Vstup 2 6 2 2 3 4" xfId="21577"/>
    <cellStyle name="Vstup 2 6 2 2 3 5" xfId="21578"/>
    <cellStyle name="Vstup 2 6 2 2 3 6" xfId="21579"/>
    <cellStyle name="Vstup 2 6 2 2 4" xfId="21580"/>
    <cellStyle name="Vstup 2 6 2 2 4 2" xfId="21581"/>
    <cellStyle name="Vstup 2 6 2 2 4 3" xfId="21582"/>
    <cellStyle name="Vstup 2 6 2 2 4 4" xfId="21583"/>
    <cellStyle name="Vstup 2 6 2 2 5" xfId="21584"/>
    <cellStyle name="Vstup 2 6 2 2 5 2" xfId="21585"/>
    <cellStyle name="Vstup 2 6 2 2 5 3" xfId="21586"/>
    <cellStyle name="Vstup 2 6 2 2 5 4" xfId="21587"/>
    <cellStyle name="Vstup 2 6 2 2 6" xfId="21588"/>
    <cellStyle name="Vstup 2 6 2 2 7" xfId="21589"/>
    <cellStyle name="Vstup 2 6 2 2 8" xfId="21590"/>
    <cellStyle name="Vstup 2 6 2 3" xfId="21591"/>
    <cellStyle name="Vstup 2 6 2 3 2" xfId="21592"/>
    <cellStyle name="Vstup 2 6 2 3 2 2" xfId="21593"/>
    <cellStyle name="Vstup 2 6 2 3 2 3" xfId="21594"/>
    <cellStyle name="Vstup 2 6 2 3 2 4" xfId="21595"/>
    <cellStyle name="Vstup 2 6 2 3 3" xfId="21596"/>
    <cellStyle name="Vstup 2 6 2 3 3 2" xfId="21597"/>
    <cellStyle name="Vstup 2 6 2 3 3 3" xfId="21598"/>
    <cellStyle name="Vstup 2 6 2 3 3 4" xfId="21599"/>
    <cellStyle name="Vstup 2 6 2 3 4" xfId="21600"/>
    <cellStyle name="Vstup 2 6 2 3 5" xfId="21601"/>
    <cellStyle name="Vstup 2 6 2 3 6" xfId="21602"/>
    <cellStyle name="Vstup 2 6 2 4" xfId="21603"/>
    <cellStyle name="Vstup 2 6 2 4 2" xfId="21604"/>
    <cellStyle name="Vstup 2 6 2 4 2 2" xfId="21605"/>
    <cellStyle name="Vstup 2 6 2 4 2 3" xfId="21606"/>
    <cellStyle name="Vstup 2 6 2 4 2 4" xfId="21607"/>
    <cellStyle name="Vstup 2 6 2 4 3" xfId="21608"/>
    <cellStyle name="Vstup 2 6 2 4 3 2" xfId="21609"/>
    <cellStyle name="Vstup 2 6 2 4 3 3" xfId="21610"/>
    <cellStyle name="Vstup 2 6 2 4 3 4" xfId="21611"/>
    <cellStyle name="Vstup 2 6 2 4 4" xfId="21612"/>
    <cellStyle name="Vstup 2 6 2 4 5" xfId="21613"/>
    <cellStyle name="Vstup 2 6 2 4 6" xfId="21614"/>
    <cellStyle name="Vstup 2 6 2 5" xfId="21615"/>
    <cellStyle name="Vstup 2 6 2 5 2" xfId="21616"/>
    <cellStyle name="Vstup 2 6 2 5 3" xfId="21617"/>
    <cellStyle name="Vstup 2 6 2 5 4" xfId="21618"/>
    <cellStyle name="Vstup 2 6 2 6" xfId="21619"/>
    <cellStyle name="Vstup 2 6 2 6 2" xfId="21620"/>
    <cellStyle name="Vstup 2 6 2 6 3" xfId="21621"/>
    <cellStyle name="Vstup 2 6 2 6 4" xfId="21622"/>
    <cellStyle name="Vstup 2 6 2 7" xfId="21623"/>
    <cellStyle name="Vstup 2 6 2 8" xfId="21624"/>
    <cellStyle name="Vstup 2 6 2 9" xfId="21625"/>
    <cellStyle name="Vstup 2 6 3" xfId="21626"/>
    <cellStyle name="Vstup 2 6 3 2" xfId="21627"/>
    <cellStyle name="Vstup 2 6 3 2 2" xfId="21628"/>
    <cellStyle name="Vstup 2 6 3 2 2 2" xfId="21629"/>
    <cellStyle name="Vstup 2 6 3 2 2 3" xfId="21630"/>
    <cellStyle name="Vstup 2 6 3 2 2 4" xfId="21631"/>
    <cellStyle name="Vstup 2 6 3 2 3" xfId="21632"/>
    <cellStyle name="Vstup 2 6 3 2 3 2" xfId="21633"/>
    <cellStyle name="Vstup 2 6 3 2 3 3" xfId="21634"/>
    <cellStyle name="Vstup 2 6 3 2 3 4" xfId="21635"/>
    <cellStyle name="Vstup 2 6 3 2 4" xfId="21636"/>
    <cellStyle name="Vstup 2 6 3 2 5" xfId="21637"/>
    <cellStyle name="Vstup 2 6 3 2 6" xfId="21638"/>
    <cellStyle name="Vstup 2 6 3 3" xfId="21639"/>
    <cellStyle name="Vstup 2 6 3 3 2" xfId="21640"/>
    <cellStyle name="Vstup 2 6 3 3 2 2" xfId="21641"/>
    <cellStyle name="Vstup 2 6 3 3 2 3" xfId="21642"/>
    <cellStyle name="Vstup 2 6 3 3 2 4" xfId="21643"/>
    <cellStyle name="Vstup 2 6 3 3 3" xfId="21644"/>
    <cellStyle name="Vstup 2 6 3 3 3 2" xfId="21645"/>
    <cellStyle name="Vstup 2 6 3 3 3 3" xfId="21646"/>
    <cellStyle name="Vstup 2 6 3 3 3 4" xfId="21647"/>
    <cellStyle name="Vstup 2 6 3 3 4" xfId="21648"/>
    <cellStyle name="Vstup 2 6 3 3 5" xfId="21649"/>
    <cellStyle name="Vstup 2 6 3 3 6" xfId="21650"/>
    <cellStyle name="Vstup 2 6 3 4" xfId="21651"/>
    <cellStyle name="Vstup 2 6 3 4 2" xfId="21652"/>
    <cellStyle name="Vstup 2 6 3 4 3" xfId="21653"/>
    <cellStyle name="Vstup 2 6 3 4 4" xfId="21654"/>
    <cellStyle name="Vstup 2 6 3 5" xfId="21655"/>
    <cellStyle name="Vstup 2 6 3 5 2" xfId="21656"/>
    <cellStyle name="Vstup 2 6 3 5 3" xfId="21657"/>
    <cellStyle name="Vstup 2 6 3 5 4" xfId="21658"/>
    <cellStyle name="Vstup 2 6 3 6" xfId="21659"/>
    <cellStyle name="Vstup 2 6 3 7" xfId="21660"/>
    <cellStyle name="Vstup 2 6 3 8" xfId="21661"/>
    <cellStyle name="Vstup 2 6 4" xfId="21662"/>
    <cellStyle name="Vstup 2 6 4 2" xfId="21663"/>
    <cellStyle name="Vstup 2 6 4 2 2" xfId="21664"/>
    <cellStyle name="Vstup 2 6 4 2 3" xfId="21665"/>
    <cellStyle name="Vstup 2 6 4 2 4" xfId="21666"/>
    <cellStyle name="Vstup 2 6 4 3" xfId="21667"/>
    <cellStyle name="Vstup 2 6 4 3 2" xfId="21668"/>
    <cellStyle name="Vstup 2 6 4 3 3" xfId="21669"/>
    <cellStyle name="Vstup 2 6 4 3 4" xfId="21670"/>
    <cellStyle name="Vstup 2 6 4 4" xfId="21671"/>
    <cellStyle name="Vstup 2 6 4 5" xfId="21672"/>
    <cellStyle name="Vstup 2 6 4 6" xfId="21673"/>
    <cellStyle name="Vstup 2 6 5" xfId="21674"/>
    <cellStyle name="Vstup 2 6 5 2" xfId="21675"/>
    <cellStyle name="Vstup 2 6 5 2 2" xfId="21676"/>
    <cellStyle name="Vstup 2 6 5 2 3" xfId="21677"/>
    <cellStyle name="Vstup 2 6 5 2 4" xfId="21678"/>
    <cellStyle name="Vstup 2 6 5 3" xfId="21679"/>
    <cellStyle name="Vstup 2 6 5 3 2" xfId="21680"/>
    <cellStyle name="Vstup 2 6 5 3 3" xfId="21681"/>
    <cellStyle name="Vstup 2 6 5 3 4" xfId="21682"/>
    <cellStyle name="Vstup 2 6 5 4" xfId="21683"/>
    <cellStyle name="Vstup 2 6 5 5" xfId="21684"/>
    <cellStyle name="Vstup 2 6 5 6" xfId="21685"/>
    <cellStyle name="Vstup 2 6 6" xfId="21686"/>
    <cellStyle name="Vstup 2 6 6 2" xfId="21687"/>
    <cellStyle name="Vstup 2 6 6 3" xfId="21688"/>
    <cellStyle name="Vstup 2 6 6 4" xfId="21689"/>
    <cellStyle name="Vstup 2 6 7" xfId="21690"/>
    <cellStyle name="Vstup 2 6 7 2" xfId="21691"/>
    <cellStyle name="Vstup 2 6 7 3" xfId="21692"/>
    <cellStyle name="Vstup 2 6 7 4" xfId="21693"/>
    <cellStyle name="Vstup 2 6 8" xfId="21694"/>
    <cellStyle name="Vstup 2 6 9" xfId="21695"/>
    <cellStyle name="Vstup 2 7" xfId="21696"/>
    <cellStyle name="Vstup 2 7 2" xfId="21697"/>
    <cellStyle name="Vstup 2 7 2 2" xfId="21698"/>
    <cellStyle name="Vstup 2 7 2 2 2" xfId="21699"/>
    <cellStyle name="Vstup 2 7 2 2 2 2" xfId="21700"/>
    <cellStyle name="Vstup 2 7 2 2 2 3" xfId="21701"/>
    <cellStyle name="Vstup 2 7 2 2 2 4" xfId="21702"/>
    <cellStyle name="Vstup 2 7 2 2 3" xfId="21703"/>
    <cellStyle name="Vstup 2 7 2 2 3 2" xfId="21704"/>
    <cellStyle name="Vstup 2 7 2 2 3 3" xfId="21705"/>
    <cellStyle name="Vstup 2 7 2 2 3 4" xfId="21706"/>
    <cellStyle name="Vstup 2 7 2 2 4" xfId="21707"/>
    <cellStyle name="Vstup 2 7 2 2 5" xfId="21708"/>
    <cellStyle name="Vstup 2 7 2 2 6" xfId="21709"/>
    <cellStyle name="Vstup 2 7 2 3" xfId="21710"/>
    <cellStyle name="Vstup 2 7 2 3 2" xfId="21711"/>
    <cellStyle name="Vstup 2 7 2 3 2 2" xfId="21712"/>
    <cellStyle name="Vstup 2 7 2 3 2 3" xfId="21713"/>
    <cellStyle name="Vstup 2 7 2 3 2 4" xfId="21714"/>
    <cellStyle name="Vstup 2 7 2 3 3" xfId="21715"/>
    <cellStyle name="Vstup 2 7 2 3 3 2" xfId="21716"/>
    <cellStyle name="Vstup 2 7 2 3 3 3" xfId="21717"/>
    <cellStyle name="Vstup 2 7 2 3 3 4" xfId="21718"/>
    <cellStyle name="Vstup 2 7 2 3 4" xfId="21719"/>
    <cellStyle name="Vstup 2 7 2 3 5" xfId="21720"/>
    <cellStyle name="Vstup 2 7 2 3 6" xfId="21721"/>
    <cellStyle name="Vstup 2 7 2 4" xfId="21722"/>
    <cellStyle name="Vstup 2 7 2 4 2" xfId="21723"/>
    <cellStyle name="Vstup 2 7 2 4 3" xfId="21724"/>
    <cellStyle name="Vstup 2 7 2 4 4" xfId="21725"/>
    <cellStyle name="Vstup 2 7 2 5" xfId="21726"/>
    <cellStyle name="Vstup 2 7 2 5 2" xfId="21727"/>
    <cellStyle name="Vstup 2 7 2 5 3" xfId="21728"/>
    <cellStyle name="Vstup 2 7 2 5 4" xfId="21729"/>
    <cellStyle name="Vstup 2 7 2 6" xfId="21730"/>
    <cellStyle name="Vstup 2 7 2 7" xfId="21731"/>
    <cellStyle name="Vstup 2 7 2 8" xfId="21732"/>
    <cellStyle name="Vstup 2 7 3" xfId="21733"/>
    <cellStyle name="Vstup 2 7 3 2" xfId="21734"/>
    <cellStyle name="Vstup 2 7 3 2 2" xfId="21735"/>
    <cellStyle name="Vstup 2 7 3 2 3" xfId="21736"/>
    <cellStyle name="Vstup 2 7 3 2 4" xfId="21737"/>
    <cellStyle name="Vstup 2 7 3 3" xfId="21738"/>
    <cellStyle name="Vstup 2 7 3 3 2" xfId="21739"/>
    <cellStyle name="Vstup 2 7 3 3 3" xfId="21740"/>
    <cellStyle name="Vstup 2 7 3 3 4" xfId="21741"/>
    <cellStyle name="Vstup 2 7 3 4" xfId="21742"/>
    <cellStyle name="Vstup 2 7 3 5" xfId="21743"/>
    <cellStyle name="Vstup 2 7 3 6" xfId="21744"/>
    <cellStyle name="Vstup 2 7 4" xfId="21745"/>
    <cellStyle name="Vstup 2 7 4 2" xfId="21746"/>
    <cellStyle name="Vstup 2 7 4 2 2" xfId="21747"/>
    <cellStyle name="Vstup 2 7 4 2 3" xfId="21748"/>
    <cellStyle name="Vstup 2 7 4 2 4" xfId="21749"/>
    <cellStyle name="Vstup 2 7 4 3" xfId="21750"/>
    <cellStyle name="Vstup 2 7 4 3 2" xfId="21751"/>
    <cellStyle name="Vstup 2 7 4 3 3" xfId="21752"/>
    <cellStyle name="Vstup 2 7 4 3 4" xfId="21753"/>
    <cellStyle name="Vstup 2 7 4 4" xfId="21754"/>
    <cellStyle name="Vstup 2 7 4 5" xfId="21755"/>
    <cellStyle name="Vstup 2 7 4 6" xfId="21756"/>
    <cellStyle name="Vstup 2 7 5" xfId="21757"/>
    <cellStyle name="Vstup 2 7 5 2" xfId="21758"/>
    <cellStyle name="Vstup 2 7 5 3" xfId="21759"/>
    <cellStyle name="Vstup 2 7 5 4" xfId="21760"/>
    <cellStyle name="Vstup 2 7 6" xfId="21761"/>
    <cellStyle name="Vstup 2 7 6 2" xfId="21762"/>
    <cellStyle name="Vstup 2 7 6 3" xfId="21763"/>
    <cellStyle name="Vstup 2 7 6 4" xfId="21764"/>
    <cellStyle name="Vstup 2 7 7" xfId="21765"/>
    <cellStyle name="Vstup 2 7 8" xfId="21766"/>
    <cellStyle name="Vstup 2 7 9" xfId="21767"/>
    <cellStyle name="Vstup 2 8" xfId="21768"/>
    <cellStyle name="Vstup 2 8 2" xfId="21769"/>
    <cellStyle name="Vstup 2 8 2 2" xfId="21770"/>
    <cellStyle name="Vstup 2 8 2 2 2" xfId="21771"/>
    <cellStyle name="Vstup 2 8 2 2 3" xfId="21772"/>
    <cellStyle name="Vstup 2 8 2 2 4" xfId="21773"/>
    <cellStyle name="Vstup 2 8 2 3" xfId="21774"/>
    <cellStyle name="Vstup 2 8 2 3 2" xfId="21775"/>
    <cellStyle name="Vstup 2 8 2 3 3" xfId="21776"/>
    <cellStyle name="Vstup 2 8 2 3 4" xfId="21777"/>
    <cellStyle name="Vstup 2 8 2 4" xfId="21778"/>
    <cellStyle name="Vstup 2 8 2 5" xfId="21779"/>
    <cellStyle name="Vstup 2 8 2 6" xfId="21780"/>
    <cellStyle name="Vstup 2 8 3" xfId="21781"/>
    <cellStyle name="Vstup 2 8 3 2" xfId="21782"/>
    <cellStyle name="Vstup 2 8 3 2 2" xfId="21783"/>
    <cellStyle name="Vstup 2 8 3 2 3" xfId="21784"/>
    <cellStyle name="Vstup 2 8 3 2 4" xfId="21785"/>
    <cellStyle name="Vstup 2 8 3 3" xfId="21786"/>
    <cellStyle name="Vstup 2 8 3 3 2" xfId="21787"/>
    <cellStyle name="Vstup 2 8 3 3 3" xfId="21788"/>
    <cellStyle name="Vstup 2 8 3 3 4" xfId="21789"/>
    <cellStyle name="Vstup 2 8 3 4" xfId="21790"/>
    <cellStyle name="Vstup 2 8 3 5" xfId="21791"/>
    <cellStyle name="Vstup 2 8 3 6" xfId="21792"/>
    <cellStyle name="Vstup 2 8 4" xfId="21793"/>
    <cellStyle name="Vstup 2 8 4 2" xfId="21794"/>
    <cellStyle name="Vstup 2 8 4 3" xfId="21795"/>
    <cellStyle name="Vstup 2 8 4 4" xfId="21796"/>
    <cellStyle name="Vstup 2 8 5" xfId="21797"/>
    <cellStyle name="Vstup 2 8 5 2" xfId="21798"/>
    <cellStyle name="Vstup 2 8 5 3" xfId="21799"/>
    <cellStyle name="Vstup 2 8 5 4" xfId="21800"/>
    <cellStyle name="Vstup 2 8 6" xfId="21801"/>
    <cellStyle name="Vstup 2 8 7" xfId="21802"/>
    <cellStyle name="Vstup 2 8 8" xfId="21803"/>
    <cellStyle name="Vstup 2 9" xfId="21804"/>
    <cellStyle name="Vstup 2 9 2" xfId="21805"/>
    <cellStyle name="Vstup 2 9 2 2" xfId="21806"/>
    <cellStyle name="Vstup 2 9 2 3" xfId="21807"/>
    <cellStyle name="Vstup 2 9 2 4" xfId="21808"/>
    <cellStyle name="Vstup 2 9 3" xfId="21809"/>
    <cellStyle name="Vstup 2 9 3 2" xfId="21810"/>
    <cellStyle name="Vstup 2 9 3 3" xfId="21811"/>
    <cellStyle name="Vstup 2 9 3 4" xfId="21812"/>
    <cellStyle name="Vstup 2 9 4" xfId="21813"/>
    <cellStyle name="Vstup 2 9 5" xfId="21814"/>
    <cellStyle name="Vstup 2 9 6" xfId="21815"/>
    <cellStyle name="Vstup 3" xfId="21816"/>
    <cellStyle name="Vstup 3 10" xfId="21817"/>
    <cellStyle name="Vstup 3 10 2" xfId="21818"/>
    <cellStyle name="Vstup 3 10 2 2" xfId="21819"/>
    <cellStyle name="Vstup 3 10 2 3" xfId="21820"/>
    <cellStyle name="Vstup 3 10 2 4" xfId="21821"/>
    <cellStyle name="Vstup 3 10 3" xfId="21822"/>
    <cellStyle name="Vstup 3 10 3 2" xfId="21823"/>
    <cellStyle name="Vstup 3 10 3 3" xfId="21824"/>
    <cellStyle name="Vstup 3 10 3 4" xfId="21825"/>
    <cellStyle name="Vstup 3 10 4" xfId="21826"/>
    <cellStyle name="Vstup 3 10 5" xfId="21827"/>
    <cellStyle name="Vstup 3 10 6" xfId="21828"/>
    <cellStyle name="Vstup 3 11" xfId="21829"/>
    <cellStyle name="Vstup 3 11 2" xfId="21830"/>
    <cellStyle name="Vstup 3 11 3" xfId="21831"/>
    <cellStyle name="Vstup 3 11 4" xfId="21832"/>
    <cellStyle name="Vstup 3 12" xfId="21833"/>
    <cellStyle name="Vstup 3 12 2" xfId="21834"/>
    <cellStyle name="Vstup 3 12 3" xfId="21835"/>
    <cellStyle name="Vstup 3 12 4" xfId="21836"/>
    <cellStyle name="Vstup 3 13" xfId="21837"/>
    <cellStyle name="Vstup 3 14" xfId="21838"/>
    <cellStyle name="Vstup 3 15" xfId="21839"/>
    <cellStyle name="Vstup 3 2" xfId="21840"/>
    <cellStyle name="Vstup 3 2 10" xfId="21841"/>
    <cellStyle name="Vstup 3 2 2" xfId="21842"/>
    <cellStyle name="Vstup 3 2 2 2" xfId="21843"/>
    <cellStyle name="Vstup 3 2 2 2 2" xfId="21844"/>
    <cellStyle name="Vstup 3 2 2 2 2 2" xfId="21845"/>
    <cellStyle name="Vstup 3 2 2 2 2 2 2" xfId="21846"/>
    <cellStyle name="Vstup 3 2 2 2 2 2 3" xfId="21847"/>
    <cellStyle name="Vstup 3 2 2 2 2 2 4" xfId="21848"/>
    <cellStyle name="Vstup 3 2 2 2 2 3" xfId="21849"/>
    <cellStyle name="Vstup 3 2 2 2 2 3 2" xfId="21850"/>
    <cellStyle name="Vstup 3 2 2 2 2 3 3" xfId="21851"/>
    <cellStyle name="Vstup 3 2 2 2 2 3 4" xfId="21852"/>
    <cellStyle name="Vstup 3 2 2 2 2 4" xfId="21853"/>
    <cellStyle name="Vstup 3 2 2 2 2 5" xfId="21854"/>
    <cellStyle name="Vstup 3 2 2 2 2 6" xfId="21855"/>
    <cellStyle name="Vstup 3 2 2 2 3" xfId="21856"/>
    <cellStyle name="Vstup 3 2 2 2 3 2" xfId="21857"/>
    <cellStyle name="Vstup 3 2 2 2 3 2 2" xfId="21858"/>
    <cellStyle name="Vstup 3 2 2 2 3 2 3" xfId="21859"/>
    <cellStyle name="Vstup 3 2 2 2 3 2 4" xfId="21860"/>
    <cellStyle name="Vstup 3 2 2 2 3 3" xfId="21861"/>
    <cellStyle name="Vstup 3 2 2 2 3 3 2" xfId="21862"/>
    <cellStyle name="Vstup 3 2 2 2 3 3 3" xfId="21863"/>
    <cellStyle name="Vstup 3 2 2 2 3 3 4" xfId="21864"/>
    <cellStyle name="Vstup 3 2 2 2 3 4" xfId="21865"/>
    <cellStyle name="Vstup 3 2 2 2 3 5" xfId="21866"/>
    <cellStyle name="Vstup 3 2 2 2 3 6" xfId="21867"/>
    <cellStyle name="Vstup 3 2 2 2 4" xfId="21868"/>
    <cellStyle name="Vstup 3 2 2 2 4 2" xfId="21869"/>
    <cellStyle name="Vstup 3 2 2 2 4 3" xfId="21870"/>
    <cellStyle name="Vstup 3 2 2 2 4 4" xfId="21871"/>
    <cellStyle name="Vstup 3 2 2 2 5" xfId="21872"/>
    <cellStyle name="Vstup 3 2 2 2 5 2" xfId="21873"/>
    <cellStyle name="Vstup 3 2 2 2 5 3" xfId="21874"/>
    <cellStyle name="Vstup 3 2 2 2 5 4" xfId="21875"/>
    <cellStyle name="Vstup 3 2 2 2 6" xfId="21876"/>
    <cellStyle name="Vstup 3 2 2 2 7" xfId="21877"/>
    <cellStyle name="Vstup 3 2 2 2 8" xfId="21878"/>
    <cellStyle name="Vstup 3 2 2 3" xfId="21879"/>
    <cellStyle name="Vstup 3 2 2 3 2" xfId="21880"/>
    <cellStyle name="Vstup 3 2 2 3 2 2" xfId="21881"/>
    <cellStyle name="Vstup 3 2 2 3 2 3" xfId="21882"/>
    <cellStyle name="Vstup 3 2 2 3 2 4" xfId="21883"/>
    <cellStyle name="Vstup 3 2 2 3 3" xfId="21884"/>
    <cellStyle name="Vstup 3 2 2 3 3 2" xfId="21885"/>
    <cellStyle name="Vstup 3 2 2 3 3 3" xfId="21886"/>
    <cellStyle name="Vstup 3 2 2 3 3 4" xfId="21887"/>
    <cellStyle name="Vstup 3 2 2 3 4" xfId="21888"/>
    <cellStyle name="Vstup 3 2 2 3 5" xfId="21889"/>
    <cellStyle name="Vstup 3 2 2 3 6" xfId="21890"/>
    <cellStyle name="Vstup 3 2 2 4" xfId="21891"/>
    <cellStyle name="Vstup 3 2 2 4 2" xfId="21892"/>
    <cellStyle name="Vstup 3 2 2 4 2 2" xfId="21893"/>
    <cellStyle name="Vstup 3 2 2 4 2 3" xfId="21894"/>
    <cellStyle name="Vstup 3 2 2 4 2 4" xfId="21895"/>
    <cellStyle name="Vstup 3 2 2 4 3" xfId="21896"/>
    <cellStyle name="Vstup 3 2 2 4 3 2" xfId="21897"/>
    <cellStyle name="Vstup 3 2 2 4 3 3" xfId="21898"/>
    <cellStyle name="Vstup 3 2 2 4 3 4" xfId="21899"/>
    <cellStyle name="Vstup 3 2 2 4 4" xfId="21900"/>
    <cellStyle name="Vstup 3 2 2 4 5" xfId="21901"/>
    <cellStyle name="Vstup 3 2 2 4 6" xfId="21902"/>
    <cellStyle name="Vstup 3 2 2 5" xfId="21903"/>
    <cellStyle name="Vstup 3 2 2 5 2" xfId="21904"/>
    <cellStyle name="Vstup 3 2 2 5 3" xfId="21905"/>
    <cellStyle name="Vstup 3 2 2 5 4" xfId="21906"/>
    <cellStyle name="Vstup 3 2 2 6" xfId="21907"/>
    <cellStyle name="Vstup 3 2 2 6 2" xfId="21908"/>
    <cellStyle name="Vstup 3 2 2 6 3" xfId="21909"/>
    <cellStyle name="Vstup 3 2 2 6 4" xfId="21910"/>
    <cellStyle name="Vstup 3 2 2 7" xfId="21911"/>
    <cellStyle name="Vstup 3 2 2 8" xfId="21912"/>
    <cellStyle name="Vstup 3 2 2 9" xfId="21913"/>
    <cellStyle name="Vstup 3 2 3" xfId="21914"/>
    <cellStyle name="Vstup 3 2 3 2" xfId="21915"/>
    <cellStyle name="Vstup 3 2 3 2 2" xfId="21916"/>
    <cellStyle name="Vstup 3 2 3 2 2 2" xfId="21917"/>
    <cellStyle name="Vstup 3 2 3 2 2 3" xfId="21918"/>
    <cellStyle name="Vstup 3 2 3 2 2 4" xfId="21919"/>
    <cellStyle name="Vstup 3 2 3 2 3" xfId="21920"/>
    <cellStyle name="Vstup 3 2 3 2 3 2" xfId="21921"/>
    <cellStyle name="Vstup 3 2 3 2 3 3" xfId="21922"/>
    <cellStyle name="Vstup 3 2 3 2 3 4" xfId="21923"/>
    <cellStyle name="Vstup 3 2 3 2 4" xfId="21924"/>
    <cellStyle name="Vstup 3 2 3 2 5" xfId="21925"/>
    <cellStyle name="Vstup 3 2 3 2 6" xfId="21926"/>
    <cellStyle name="Vstup 3 2 3 3" xfId="21927"/>
    <cellStyle name="Vstup 3 2 3 3 2" xfId="21928"/>
    <cellStyle name="Vstup 3 2 3 3 2 2" xfId="21929"/>
    <cellStyle name="Vstup 3 2 3 3 2 3" xfId="21930"/>
    <cellStyle name="Vstup 3 2 3 3 2 4" xfId="21931"/>
    <cellStyle name="Vstup 3 2 3 3 3" xfId="21932"/>
    <cellStyle name="Vstup 3 2 3 3 3 2" xfId="21933"/>
    <cellStyle name="Vstup 3 2 3 3 3 3" xfId="21934"/>
    <cellStyle name="Vstup 3 2 3 3 3 4" xfId="21935"/>
    <cellStyle name="Vstup 3 2 3 3 4" xfId="21936"/>
    <cellStyle name="Vstup 3 2 3 3 5" xfId="21937"/>
    <cellStyle name="Vstup 3 2 3 3 6" xfId="21938"/>
    <cellStyle name="Vstup 3 2 3 4" xfId="21939"/>
    <cellStyle name="Vstup 3 2 3 4 2" xfId="21940"/>
    <cellStyle name="Vstup 3 2 3 4 3" xfId="21941"/>
    <cellStyle name="Vstup 3 2 3 4 4" xfId="21942"/>
    <cellStyle name="Vstup 3 2 3 5" xfId="21943"/>
    <cellStyle name="Vstup 3 2 3 5 2" xfId="21944"/>
    <cellStyle name="Vstup 3 2 3 5 3" xfId="21945"/>
    <cellStyle name="Vstup 3 2 3 5 4" xfId="21946"/>
    <cellStyle name="Vstup 3 2 3 6" xfId="21947"/>
    <cellStyle name="Vstup 3 2 3 7" xfId="21948"/>
    <cellStyle name="Vstup 3 2 3 8" xfId="21949"/>
    <cellStyle name="Vstup 3 2 4" xfId="21950"/>
    <cellStyle name="Vstup 3 2 4 2" xfId="21951"/>
    <cellStyle name="Vstup 3 2 4 2 2" xfId="21952"/>
    <cellStyle name="Vstup 3 2 4 2 3" xfId="21953"/>
    <cellStyle name="Vstup 3 2 4 2 4" xfId="21954"/>
    <cellStyle name="Vstup 3 2 4 3" xfId="21955"/>
    <cellStyle name="Vstup 3 2 4 3 2" xfId="21956"/>
    <cellStyle name="Vstup 3 2 4 3 3" xfId="21957"/>
    <cellStyle name="Vstup 3 2 4 3 4" xfId="21958"/>
    <cellStyle name="Vstup 3 2 4 4" xfId="21959"/>
    <cellStyle name="Vstup 3 2 4 5" xfId="21960"/>
    <cellStyle name="Vstup 3 2 4 6" xfId="21961"/>
    <cellStyle name="Vstup 3 2 5" xfId="21962"/>
    <cellStyle name="Vstup 3 2 5 2" xfId="21963"/>
    <cellStyle name="Vstup 3 2 5 2 2" xfId="21964"/>
    <cellStyle name="Vstup 3 2 5 2 3" xfId="21965"/>
    <cellStyle name="Vstup 3 2 5 2 4" xfId="21966"/>
    <cellStyle name="Vstup 3 2 5 3" xfId="21967"/>
    <cellStyle name="Vstup 3 2 5 3 2" xfId="21968"/>
    <cellStyle name="Vstup 3 2 5 3 3" xfId="21969"/>
    <cellStyle name="Vstup 3 2 5 3 4" xfId="21970"/>
    <cellStyle name="Vstup 3 2 5 4" xfId="21971"/>
    <cellStyle name="Vstup 3 2 5 5" xfId="21972"/>
    <cellStyle name="Vstup 3 2 5 6" xfId="21973"/>
    <cellStyle name="Vstup 3 2 6" xfId="21974"/>
    <cellStyle name="Vstup 3 2 6 2" xfId="21975"/>
    <cellStyle name="Vstup 3 2 6 3" xfId="21976"/>
    <cellStyle name="Vstup 3 2 6 4" xfId="21977"/>
    <cellStyle name="Vstup 3 2 7" xfId="21978"/>
    <cellStyle name="Vstup 3 2 7 2" xfId="21979"/>
    <cellStyle name="Vstup 3 2 7 3" xfId="21980"/>
    <cellStyle name="Vstup 3 2 7 4" xfId="21981"/>
    <cellStyle name="Vstup 3 2 8" xfId="21982"/>
    <cellStyle name="Vstup 3 2 9" xfId="21983"/>
    <cellStyle name="Vstup 3 3" xfId="21984"/>
    <cellStyle name="Vstup 3 3 10" xfId="21985"/>
    <cellStyle name="Vstup 3 3 2" xfId="21986"/>
    <cellStyle name="Vstup 3 3 2 2" xfId="21987"/>
    <cellStyle name="Vstup 3 3 2 2 2" xfId="21988"/>
    <cellStyle name="Vstup 3 3 2 2 2 2" xfId="21989"/>
    <cellStyle name="Vstup 3 3 2 2 2 2 2" xfId="21990"/>
    <cellStyle name="Vstup 3 3 2 2 2 2 3" xfId="21991"/>
    <cellStyle name="Vstup 3 3 2 2 2 2 4" xfId="21992"/>
    <cellStyle name="Vstup 3 3 2 2 2 3" xfId="21993"/>
    <cellStyle name="Vstup 3 3 2 2 2 3 2" xfId="21994"/>
    <cellStyle name="Vstup 3 3 2 2 2 3 3" xfId="21995"/>
    <cellStyle name="Vstup 3 3 2 2 2 3 4" xfId="21996"/>
    <cellStyle name="Vstup 3 3 2 2 2 4" xfId="21997"/>
    <cellStyle name="Vstup 3 3 2 2 2 5" xfId="21998"/>
    <cellStyle name="Vstup 3 3 2 2 2 6" xfId="21999"/>
    <cellStyle name="Vstup 3 3 2 2 3" xfId="22000"/>
    <cellStyle name="Vstup 3 3 2 2 3 2" xfId="22001"/>
    <cellStyle name="Vstup 3 3 2 2 3 2 2" xfId="22002"/>
    <cellStyle name="Vstup 3 3 2 2 3 2 3" xfId="22003"/>
    <cellStyle name="Vstup 3 3 2 2 3 2 4" xfId="22004"/>
    <cellStyle name="Vstup 3 3 2 2 3 3" xfId="22005"/>
    <cellStyle name="Vstup 3 3 2 2 3 3 2" xfId="22006"/>
    <cellStyle name="Vstup 3 3 2 2 3 3 3" xfId="22007"/>
    <cellStyle name="Vstup 3 3 2 2 3 3 4" xfId="22008"/>
    <cellStyle name="Vstup 3 3 2 2 3 4" xfId="22009"/>
    <cellStyle name="Vstup 3 3 2 2 3 5" xfId="22010"/>
    <cellStyle name="Vstup 3 3 2 2 3 6" xfId="22011"/>
    <cellStyle name="Vstup 3 3 2 2 4" xfId="22012"/>
    <cellStyle name="Vstup 3 3 2 2 4 2" xfId="22013"/>
    <cellStyle name="Vstup 3 3 2 2 4 3" xfId="22014"/>
    <cellStyle name="Vstup 3 3 2 2 4 4" xfId="22015"/>
    <cellStyle name="Vstup 3 3 2 2 5" xfId="22016"/>
    <cellStyle name="Vstup 3 3 2 2 5 2" xfId="22017"/>
    <cellStyle name="Vstup 3 3 2 2 5 3" xfId="22018"/>
    <cellStyle name="Vstup 3 3 2 2 5 4" xfId="22019"/>
    <cellStyle name="Vstup 3 3 2 2 6" xfId="22020"/>
    <cellStyle name="Vstup 3 3 2 2 7" xfId="22021"/>
    <cellStyle name="Vstup 3 3 2 2 8" xfId="22022"/>
    <cellStyle name="Vstup 3 3 2 3" xfId="22023"/>
    <cellStyle name="Vstup 3 3 2 3 2" xfId="22024"/>
    <cellStyle name="Vstup 3 3 2 3 2 2" xfId="22025"/>
    <cellStyle name="Vstup 3 3 2 3 2 3" xfId="22026"/>
    <cellStyle name="Vstup 3 3 2 3 2 4" xfId="22027"/>
    <cellStyle name="Vstup 3 3 2 3 3" xfId="22028"/>
    <cellStyle name="Vstup 3 3 2 3 3 2" xfId="22029"/>
    <cellStyle name="Vstup 3 3 2 3 3 3" xfId="22030"/>
    <cellStyle name="Vstup 3 3 2 3 3 4" xfId="22031"/>
    <cellStyle name="Vstup 3 3 2 3 4" xfId="22032"/>
    <cellStyle name="Vstup 3 3 2 3 5" xfId="22033"/>
    <cellStyle name="Vstup 3 3 2 3 6" xfId="22034"/>
    <cellStyle name="Vstup 3 3 2 4" xfId="22035"/>
    <cellStyle name="Vstup 3 3 2 4 2" xfId="22036"/>
    <cellStyle name="Vstup 3 3 2 4 2 2" xfId="22037"/>
    <cellStyle name="Vstup 3 3 2 4 2 3" xfId="22038"/>
    <cellStyle name="Vstup 3 3 2 4 2 4" xfId="22039"/>
    <cellStyle name="Vstup 3 3 2 4 3" xfId="22040"/>
    <cellStyle name="Vstup 3 3 2 4 3 2" xfId="22041"/>
    <cellStyle name="Vstup 3 3 2 4 3 3" xfId="22042"/>
    <cellStyle name="Vstup 3 3 2 4 3 4" xfId="22043"/>
    <cellStyle name="Vstup 3 3 2 4 4" xfId="22044"/>
    <cellStyle name="Vstup 3 3 2 4 5" xfId="22045"/>
    <cellStyle name="Vstup 3 3 2 4 6" xfId="22046"/>
    <cellStyle name="Vstup 3 3 2 5" xfId="22047"/>
    <cellStyle name="Vstup 3 3 2 5 2" xfId="22048"/>
    <cellStyle name="Vstup 3 3 2 5 3" xfId="22049"/>
    <cellStyle name="Vstup 3 3 2 5 4" xfId="22050"/>
    <cellStyle name="Vstup 3 3 2 6" xfId="22051"/>
    <cellStyle name="Vstup 3 3 2 6 2" xfId="22052"/>
    <cellStyle name="Vstup 3 3 2 6 3" xfId="22053"/>
    <cellStyle name="Vstup 3 3 2 6 4" xfId="22054"/>
    <cellStyle name="Vstup 3 3 2 7" xfId="22055"/>
    <cellStyle name="Vstup 3 3 2 8" xfId="22056"/>
    <cellStyle name="Vstup 3 3 2 9" xfId="22057"/>
    <cellStyle name="Vstup 3 3 3" xfId="22058"/>
    <cellStyle name="Vstup 3 3 3 2" xfId="22059"/>
    <cellStyle name="Vstup 3 3 3 2 2" xfId="22060"/>
    <cellStyle name="Vstup 3 3 3 2 2 2" xfId="22061"/>
    <cellStyle name="Vstup 3 3 3 2 2 3" xfId="22062"/>
    <cellStyle name="Vstup 3 3 3 2 2 4" xfId="22063"/>
    <cellStyle name="Vstup 3 3 3 2 3" xfId="22064"/>
    <cellStyle name="Vstup 3 3 3 2 3 2" xfId="22065"/>
    <cellStyle name="Vstup 3 3 3 2 3 3" xfId="22066"/>
    <cellStyle name="Vstup 3 3 3 2 3 4" xfId="22067"/>
    <cellStyle name="Vstup 3 3 3 2 4" xfId="22068"/>
    <cellStyle name="Vstup 3 3 3 2 5" xfId="22069"/>
    <cellStyle name="Vstup 3 3 3 2 6" xfId="22070"/>
    <cellStyle name="Vstup 3 3 3 3" xfId="22071"/>
    <cellStyle name="Vstup 3 3 3 3 2" xfId="22072"/>
    <cellStyle name="Vstup 3 3 3 3 2 2" xfId="22073"/>
    <cellStyle name="Vstup 3 3 3 3 2 3" xfId="22074"/>
    <cellStyle name="Vstup 3 3 3 3 2 4" xfId="22075"/>
    <cellStyle name="Vstup 3 3 3 3 3" xfId="22076"/>
    <cellStyle name="Vstup 3 3 3 3 3 2" xfId="22077"/>
    <cellStyle name="Vstup 3 3 3 3 3 3" xfId="22078"/>
    <cellStyle name="Vstup 3 3 3 3 3 4" xfId="22079"/>
    <cellStyle name="Vstup 3 3 3 3 4" xfId="22080"/>
    <cellStyle name="Vstup 3 3 3 3 5" xfId="22081"/>
    <cellStyle name="Vstup 3 3 3 3 6" xfId="22082"/>
    <cellStyle name="Vstup 3 3 3 4" xfId="22083"/>
    <cellStyle name="Vstup 3 3 3 4 2" xfId="22084"/>
    <cellStyle name="Vstup 3 3 3 4 3" xfId="22085"/>
    <cellStyle name="Vstup 3 3 3 4 4" xfId="22086"/>
    <cellStyle name="Vstup 3 3 3 5" xfId="22087"/>
    <cellStyle name="Vstup 3 3 3 5 2" xfId="22088"/>
    <cellStyle name="Vstup 3 3 3 5 3" xfId="22089"/>
    <cellStyle name="Vstup 3 3 3 5 4" xfId="22090"/>
    <cellStyle name="Vstup 3 3 3 6" xfId="22091"/>
    <cellStyle name="Vstup 3 3 3 7" xfId="22092"/>
    <cellStyle name="Vstup 3 3 3 8" xfId="22093"/>
    <cellStyle name="Vstup 3 3 4" xfId="22094"/>
    <cellStyle name="Vstup 3 3 4 2" xfId="22095"/>
    <cellStyle name="Vstup 3 3 4 2 2" xfId="22096"/>
    <cellStyle name="Vstup 3 3 4 2 3" xfId="22097"/>
    <cellStyle name="Vstup 3 3 4 2 4" xfId="22098"/>
    <cellStyle name="Vstup 3 3 4 3" xfId="22099"/>
    <cellStyle name="Vstup 3 3 4 3 2" xfId="22100"/>
    <cellStyle name="Vstup 3 3 4 3 3" xfId="22101"/>
    <cellStyle name="Vstup 3 3 4 3 4" xfId="22102"/>
    <cellStyle name="Vstup 3 3 4 4" xfId="22103"/>
    <cellStyle name="Vstup 3 3 4 5" xfId="22104"/>
    <cellStyle name="Vstup 3 3 4 6" xfId="22105"/>
    <cellStyle name="Vstup 3 3 5" xfId="22106"/>
    <cellStyle name="Vstup 3 3 5 2" xfId="22107"/>
    <cellStyle name="Vstup 3 3 5 2 2" xfId="22108"/>
    <cellStyle name="Vstup 3 3 5 2 3" xfId="22109"/>
    <cellStyle name="Vstup 3 3 5 2 4" xfId="22110"/>
    <cellStyle name="Vstup 3 3 5 3" xfId="22111"/>
    <cellStyle name="Vstup 3 3 5 3 2" xfId="22112"/>
    <cellStyle name="Vstup 3 3 5 3 3" xfId="22113"/>
    <cellStyle name="Vstup 3 3 5 3 4" xfId="22114"/>
    <cellStyle name="Vstup 3 3 5 4" xfId="22115"/>
    <cellStyle name="Vstup 3 3 5 5" xfId="22116"/>
    <cellStyle name="Vstup 3 3 5 6" xfId="22117"/>
    <cellStyle name="Vstup 3 3 6" xfId="22118"/>
    <cellStyle name="Vstup 3 3 6 2" xfId="22119"/>
    <cellStyle name="Vstup 3 3 6 3" xfId="22120"/>
    <cellStyle name="Vstup 3 3 6 4" xfId="22121"/>
    <cellStyle name="Vstup 3 3 7" xfId="22122"/>
    <cellStyle name="Vstup 3 3 7 2" xfId="22123"/>
    <cellStyle name="Vstup 3 3 7 3" xfId="22124"/>
    <cellStyle name="Vstup 3 3 7 4" xfId="22125"/>
    <cellStyle name="Vstup 3 3 8" xfId="22126"/>
    <cellStyle name="Vstup 3 3 9" xfId="22127"/>
    <cellStyle name="Vstup 3 4" xfId="22128"/>
    <cellStyle name="Vstup 3 4 10" xfId="22129"/>
    <cellStyle name="Vstup 3 4 2" xfId="22130"/>
    <cellStyle name="Vstup 3 4 2 2" xfId="22131"/>
    <cellStyle name="Vstup 3 4 2 2 2" xfId="22132"/>
    <cellStyle name="Vstup 3 4 2 2 2 2" xfId="22133"/>
    <cellStyle name="Vstup 3 4 2 2 2 2 2" xfId="22134"/>
    <cellStyle name="Vstup 3 4 2 2 2 2 3" xfId="22135"/>
    <cellStyle name="Vstup 3 4 2 2 2 2 4" xfId="22136"/>
    <cellStyle name="Vstup 3 4 2 2 2 3" xfId="22137"/>
    <cellStyle name="Vstup 3 4 2 2 2 3 2" xfId="22138"/>
    <cellStyle name="Vstup 3 4 2 2 2 3 3" xfId="22139"/>
    <cellStyle name="Vstup 3 4 2 2 2 3 4" xfId="22140"/>
    <cellStyle name="Vstup 3 4 2 2 2 4" xfId="22141"/>
    <cellStyle name="Vstup 3 4 2 2 2 5" xfId="22142"/>
    <cellStyle name="Vstup 3 4 2 2 2 6" xfId="22143"/>
    <cellStyle name="Vstup 3 4 2 2 3" xfId="22144"/>
    <cellStyle name="Vstup 3 4 2 2 3 2" xfId="22145"/>
    <cellStyle name="Vstup 3 4 2 2 3 2 2" xfId="22146"/>
    <cellStyle name="Vstup 3 4 2 2 3 2 3" xfId="22147"/>
    <cellStyle name="Vstup 3 4 2 2 3 2 4" xfId="22148"/>
    <cellStyle name="Vstup 3 4 2 2 3 3" xfId="22149"/>
    <cellStyle name="Vstup 3 4 2 2 3 3 2" xfId="22150"/>
    <cellStyle name="Vstup 3 4 2 2 3 3 3" xfId="22151"/>
    <cellStyle name="Vstup 3 4 2 2 3 3 4" xfId="22152"/>
    <cellStyle name="Vstup 3 4 2 2 3 4" xfId="22153"/>
    <cellStyle name="Vstup 3 4 2 2 3 5" xfId="22154"/>
    <cellStyle name="Vstup 3 4 2 2 3 6" xfId="22155"/>
    <cellStyle name="Vstup 3 4 2 2 4" xfId="22156"/>
    <cellStyle name="Vstup 3 4 2 2 4 2" xfId="22157"/>
    <cellStyle name="Vstup 3 4 2 2 4 3" xfId="22158"/>
    <cellStyle name="Vstup 3 4 2 2 4 4" xfId="22159"/>
    <cellStyle name="Vstup 3 4 2 2 5" xfId="22160"/>
    <cellStyle name="Vstup 3 4 2 2 5 2" xfId="22161"/>
    <cellStyle name="Vstup 3 4 2 2 5 3" xfId="22162"/>
    <cellStyle name="Vstup 3 4 2 2 5 4" xfId="22163"/>
    <cellStyle name="Vstup 3 4 2 2 6" xfId="22164"/>
    <cellStyle name="Vstup 3 4 2 2 7" xfId="22165"/>
    <cellStyle name="Vstup 3 4 2 2 8" xfId="22166"/>
    <cellStyle name="Vstup 3 4 2 3" xfId="22167"/>
    <cellStyle name="Vstup 3 4 2 3 2" xfId="22168"/>
    <cellStyle name="Vstup 3 4 2 3 2 2" xfId="22169"/>
    <cellStyle name="Vstup 3 4 2 3 2 3" xfId="22170"/>
    <cellStyle name="Vstup 3 4 2 3 2 4" xfId="22171"/>
    <cellStyle name="Vstup 3 4 2 3 3" xfId="22172"/>
    <cellStyle name="Vstup 3 4 2 3 3 2" xfId="22173"/>
    <cellStyle name="Vstup 3 4 2 3 3 3" xfId="22174"/>
    <cellStyle name="Vstup 3 4 2 3 3 4" xfId="22175"/>
    <cellStyle name="Vstup 3 4 2 3 4" xfId="22176"/>
    <cellStyle name="Vstup 3 4 2 3 5" xfId="22177"/>
    <cellStyle name="Vstup 3 4 2 3 6" xfId="22178"/>
    <cellStyle name="Vstup 3 4 2 4" xfId="22179"/>
    <cellStyle name="Vstup 3 4 2 4 2" xfId="22180"/>
    <cellStyle name="Vstup 3 4 2 4 2 2" xfId="22181"/>
    <cellStyle name="Vstup 3 4 2 4 2 3" xfId="22182"/>
    <cellStyle name="Vstup 3 4 2 4 2 4" xfId="22183"/>
    <cellStyle name="Vstup 3 4 2 4 3" xfId="22184"/>
    <cellStyle name="Vstup 3 4 2 4 3 2" xfId="22185"/>
    <cellStyle name="Vstup 3 4 2 4 3 3" xfId="22186"/>
    <cellStyle name="Vstup 3 4 2 4 3 4" xfId="22187"/>
    <cellStyle name="Vstup 3 4 2 4 4" xfId="22188"/>
    <cellStyle name="Vstup 3 4 2 4 5" xfId="22189"/>
    <cellStyle name="Vstup 3 4 2 4 6" xfId="22190"/>
    <cellStyle name="Vstup 3 4 2 5" xfId="22191"/>
    <cellStyle name="Vstup 3 4 2 5 2" xfId="22192"/>
    <cellStyle name="Vstup 3 4 2 5 3" xfId="22193"/>
    <cellStyle name="Vstup 3 4 2 5 4" xfId="22194"/>
    <cellStyle name="Vstup 3 4 2 6" xfId="22195"/>
    <cellStyle name="Vstup 3 4 2 6 2" xfId="22196"/>
    <cellStyle name="Vstup 3 4 2 6 3" xfId="22197"/>
    <cellStyle name="Vstup 3 4 2 6 4" xfId="22198"/>
    <cellStyle name="Vstup 3 4 2 7" xfId="22199"/>
    <cellStyle name="Vstup 3 4 2 8" xfId="22200"/>
    <cellStyle name="Vstup 3 4 2 9" xfId="22201"/>
    <cellStyle name="Vstup 3 4 3" xfId="22202"/>
    <cellStyle name="Vstup 3 4 3 2" xfId="22203"/>
    <cellStyle name="Vstup 3 4 3 2 2" xfId="22204"/>
    <cellStyle name="Vstup 3 4 3 2 2 2" xfId="22205"/>
    <cellStyle name="Vstup 3 4 3 2 2 3" xfId="22206"/>
    <cellStyle name="Vstup 3 4 3 2 2 4" xfId="22207"/>
    <cellStyle name="Vstup 3 4 3 2 3" xfId="22208"/>
    <cellStyle name="Vstup 3 4 3 2 3 2" xfId="22209"/>
    <cellStyle name="Vstup 3 4 3 2 3 3" xfId="22210"/>
    <cellStyle name="Vstup 3 4 3 2 3 4" xfId="22211"/>
    <cellStyle name="Vstup 3 4 3 2 4" xfId="22212"/>
    <cellStyle name="Vstup 3 4 3 2 5" xfId="22213"/>
    <cellStyle name="Vstup 3 4 3 2 6" xfId="22214"/>
    <cellStyle name="Vstup 3 4 3 3" xfId="22215"/>
    <cellStyle name="Vstup 3 4 3 3 2" xfId="22216"/>
    <cellStyle name="Vstup 3 4 3 3 2 2" xfId="22217"/>
    <cellStyle name="Vstup 3 4 3 3 2 3" xfId="22218"/>
    <cellStyle name="Vstup 3 4 3 3 2 4" xfId="22219"/>
    <cellStyle name="Vstup 3 4 3 3 3" xfId="22220"/>
    <cellStyle name="Vstup 3 4 3 3 3 2" xfId="22221"/>
    <cellStyle name="Vstup 3 4 3 3 3 3" xfId="22222"/>
    <cellStyle name="Vstup 3 4 3 3 3 4" xfId="22223"/>
    <cellStyle name="Vstup 3 4 3 3 4" xfId="22224"/>
    <cellStyle name="Vstup 3 4 3 3 5" xfId="22225"/>
    <cellStyle name="Vstup 3 4 3 3 6" xfId="22226"/>
    <cellStyle name="Vstup 3 4 3 4" xfId="22227"/>
    <cellStyle name="Vstup 3 4 3 4 2" xfId="22228"/>
    <cellStyle name="Vstup 3 4 3 4 3" xfId="22229"/>
    <cellStyle name="Vstup 3 4 3 4 4" xfId="22230"/>
    <cellStyle name="Vstup 3 4 3 5" xfId="22231"/>
    <cellStyle name="Vstup 3 4 3 5 2" xfId="22232"/>
    <cellStyle name="Vstup 3 4 3 5 3" xfId="22233"/>
    <cellStyle name="Vstup 3 4 3 5 4" xfId="22234"/>
    <cellStyle name="Vstup 3 4 3 6" xfId="22235"/>
    <cellStyle name="Vstup 3 4 3 7" xfId="22236"/>
    <cellStyle name="Vstup 3 4 3 8" xfId="22237"/>
    <cellStyle name="Vstup 3 4 4" xfId="22238"/>
    <cellStyle name="Vstup 3 4 4 2" xfId="22239"/>
    <cellStyle name="Vstup 3 4 4 2 2" xfId="22240"/>
    <cellStyle name="Vstup 3 4 4 2 3" xfId="22241"/>
    <cellStyle name="Vstup 3 4 4 2 4" xfId="22242"/>
    <cellStyle name="Vstup 3 4 4 3" xfId="22243"/>
    <cellStyle name="Vstup 3 4 4 3 2" xfId="22244"/>
    <cellStyle name="Vstup 3 4 4 3 3" xfId="22245"/>
    <cellStyle name="Vstup 3 4 4 3 4" xfId="22246"/>
    <cellStyle name="Vstup 3 4 4 4" xfId="22247"/>
    <cellStyle name="Vstup 3 4 4 5" xfId="22248"/>
    <cellStyle name="Vstup 3 4 4 6" xfId="22249"/>
    <cellStyle name="Vstup 3 4 5" xfId="22250"/>
    <cellStyle name="Vstup 3 4 5 2" xfId="22251"/>
    <cellStyle name="Vstup 3 4 5 2 2" xfId="22252"/>
    <cellStyle name="Vstup 3 4 5 2 3" xfId="22253"/>
    <cellStyle name="Vstup 3 4 5 2 4" xfId="22254"/>
    <cellStyle name="Vstup 3 4 5 3" xfId="22255"/>
    <cellStyle name="Vstup 3 4 5 3 2" xfId="22256"/>
    <cellStyle name="Vstup 3 4 5 3 3" xfId="22257"/>
    <cellStyle name="Vstup 3 4 5 3 4" xfId="22258"/>
    <cellStyle name="Vstup 3 4 5 4" xfId="22259"/>
    <cellStyle name="Vstup 3 4 5 5" xfId="22260"/>
    <cellStyle name="Vstup 3 4 5 6" xfId="22261"/>
    <cellStyle name="Vstup 3 4 6" xfId="22262"/>
    <cellStyle name="Vstup 3 4 6 2" xfId="22263"/>
    <cellStyle name="Vstup 3 4 6 3" xfId="22264"/>
    <cellStyle name="Vstup 3 4 6 4" xfId="22265"/>
    <cellStyle name="Vstup 3 4 7" xfId="22266"/>
    <cellStyle name="Vstup 3 4 7 2" xfId="22267"/>
    <cellStyle name="Vstup 3 4 7 3" xfId="22268"/>
    <cellStyle name="Vstup 3 4 7 4" xfId="22269"/>
    <cellStyle name="Vstup 3 4 8" xfId="22270"/>
    <cellStyle name="Vstup 3 4 9" xfId="22271"/>
    <cellStyle name="Vstup 3 5" xfId="22272"/>
    <cellStyle name="Vstup 3 5 10" xfId="22273"/>
    <cellStyle name="Vstup 3 5 2" xfId="22274"/>
    <cellStyle name="Vstup 3 5 2 2" xfId="22275"/>
    <cellStyle name="Vstup 3 5 2 2 2" xfId="22276"/>
    <cellStyle name="Vstup 3 5 2 2 2 2" xfId="22277"/>
    <cellStyle name="Vstup 3 5 2 2 2 2 2" xfId="22278"/>
    <cellStyle name="Vstup 3 5 2 2 2 2 3" xfId="22279"/>
    <cellStyle name="Vstup 3 5 2 2 2 2 4" xfId="22280"/>
    <cellStyle name="Vstup 3 5 2 2 2 3" xfId="22281"/>
    <cellStyle name="Vstup 3 5 2 2 2 3 2" xfId="22282"/>
    <cellStyle name="Vstup 3 5 2 2 2 3 3" xfId="22283"/>
    <cellStyle name="Vstup 3 5 2 2 2 3 4" xfId="22284"/>
    <cellStyle name="Vstup 3 5 2 2 2 4" xfId="22285"/>
    <cellStyle name="Vstup 3 5 2 2 2 5" xfId="22286"/>
    <cellStyle name="Vstup 3 5 2 2 2 6" xfId="22287"/>
    <cellStyle name="Vstup 3 5 2 2 3" xfId="22288"/>
    <cellStyle name="Vstup 3 5 2 2 3 2" xfId="22289"/>
    <cellStyle name="Vstup 3 5 2 2 3 2 2" xfId="22290"/>
    <cellStyle name="Vstup 3 5 2 2 3 2 3" xfId="22291"/>
    <cellStyle name="Vstup 3 5 2 2 3 2 4" xfId="22292"/>
    <cellStyle name="Vstup 3 5 2 2 3 3" xfId="22293"/>
    <cellStyle name="Vstup 3 5 2 2 3 3 2" xfId="22294"/>
    <cellStyle name="Vstup 3 5 2 2 3 3 3" xfId="22295"/>
    <cellStyle name="Vstup 3 5 2 2 3 3 4" xfId="22296"/>
    <cellStyle name="Vstup 3 5 2 2 3 4" xfId="22297"/>
    <cellStyle name="Vstup 3 5 2 2 3 5" xfId="22298"/>
    <cellStyle name="Vstup 3 5 2 2 3 6" xfId="22299"/>
    <cellStyle name="Vstup 3 5 2 2 4" xfId="22300"/>
    <cellStyle name="Vstup 3 5 2 2 4 2" xfId="22301"/>
    <cellStyle name="Vstup 3 5 2 2 4 3" xfId="22302"/>
    <cellStyle name="Vstup 3 5 2 2 4 4" xfId="22303"/>
    <cellStyle name="Vstup 3 5 2 2 5" xfId="22304"/>
    <cellStyle name="Vstup 3 5 2 2 5 2" xfId="22305"/>
    <cellStyle name="Vstup 3 5 2 2 5 3" xfId="22306"/>
    <cellStyle name="Vstup 3 5 2 2 5 4" xfId="22307"/>
    <cellStyle name="Vstup 3 5 2 2 6" xfId="22308"/>
    <cellStyle name="Vstup 3 5 2 2 7" xfId="22309"/>
    <cellStyle name="Vstup 3 5 2 2 8" xfId="22310"/>
    <cellStyle name="Vstup 3 5 2 3" xfId="22311"/>
    <cellStyle name="Vstup 3 5 2 3 2" xfId="22312"/>
    <cellStyle name="Vstup 3 5 2 3 2 2" xfId="22313"/>
    <cellStyle name="Vstup 3 5 2 3 2 3" xfId="22314"/>
    <cellStyle name="Vstup 3 5 2 3 2 4" xfId="22315"/>
    <cellStyle name="Vstup 3 5 2 3 3" xfId="22316"/>
    <cellStyle name="Vstup 3 5 2 3 3 2" xfId="22317"/>
    <cellStyle name="Vstup 3 5 2 3 3 3" xfId="22318"/>
    <cellStyle name="Vstup 3 5 2 3 3 4" xfId="22319"/>
    <cellStyle name="Vstup 3 5 2 3 4" xfId="22320"/>
    <cellStyle name="Vstup 3 5 2 3 5" xfId="22321"/>
    <cellStyle name="Vstup 3 5 2 3 6" xfId="22322"/>
    <cellStyle name="Vstup 3 5 2 4" xfId="22323"/>
    <cellStyle name="Vstup 3 5 2 4 2" xfId="22324"/>
    <cellStyle name="Vstup 3 5 2 4 2 2" xfId="22325"/>
    <cellStyle name="Vstup 3 5 2 4 2 3" xfId="22326"/>
    <cellStyle name="Vstup 3 5 2 4 2 4" xfId="22327"/>
    <cellStyle name="Vstup 3 5 2 4 3" xfId="22328"/>
    <cellStyle name="Vstup 3 5 2 4 3 2" xfId="22329"/>
    <cellStyle name="Vstup 3 5 2 4 3 3" xfId="22330"/>
    <cellStyle name="Vstup 3 5 2 4 3 4" xfId="22331"/>
    <cellStyle name="Vstup 3 5 2 4 4" xfId="22332"/>
    <cellStyle name="Vstup 3 5 2 4 5" xfId="22333"/>
    <cellStyle name="Vstup 3 5 2 4 6" xfId="22334"/>
    <cellStyle name="Vstup 3 5 2 5" xfId="22335"/>
    <cellStyle name="Vstup 3 5 2 5 2" xfId="22336"/>
    <cellStyle name="Vstup 3 5 2 5 3" xfId="22337"/>
    <cellStyle name="Vstup 3 5 2 5 4" xfId="22338"/>
    <cellStyle name="Vstup 3 5 2 6" xfId="22339"/>
    <cellStyle name="Vstup 3 5 2 6 2" xfId="22340"/>
    <cellStyle name="Vstup 3 5 2 6 3" xfId="22341"/>
    <cellStyle name="Vstup 3 5 2 6 4" xfId="22342"/>
    <cellStyle name="Vstup 3 5 2 7" xfId="22343"/>
    <cellStyle name="Vstup 3 5 2 8" xfId="22344"/>
    <cellStyle name="Vstup 3 5 2 9" xfId="22345"/>
    <cellStyle name="Vstup 3 5 3" xfId="22346"/>
    <cellStyle name="Vstup 3 5 3 2" xfId="22347"/>
    <cellStyle name="Vstup 3 5 3 2 2" xfId="22348"/>
    <cellStyle name="Vstup 3 5 3 2 2 2" xfId="22349"/>
    <cellStyle name="Vstup 3 5 3 2 2 3" xfId="22350"/>
    <cellStyle name="Vstup 3 5 3 2 2 4" xfId="22351"/>
    <cellStyle name="Vstup 3 5 3 2 3" xfId="22352"/>
    <cellStyle name="Vstup 3 5 3 2 3 2" xfId="22353"/>
    <cellStyle name="Vstup 3 5 3 2 3 3" xfId="22354"/>
    <cellStyle name="Vstup 3 5 3 2 3 4" xfId="22355"/>
    <cellStyle name="Vstup 3 5 3 2 4" xfId="22356"/>
    <cellStyle name="Vstup 3 5 3 2 5" xfId="22357"/>
    <cellStyle name="Vstup 3 5 3 2 6" xfId="22358"/>
    <cellStyle name="Vstup 3 5 3 3" xfId="22359"/>
    <cellStyle name="Vstup 3 5 3 3 2" xfId="22360"/>
    <cellStyle name="Vstup 3 5 3 3 2 2" xfId="22361"/>
    <cellStyle name="Vstup 3 5 3 3 2 3" xfId="22362"/>
    <cellStyle name="Vstup 3 5 3 3 2 4" xfId="22363"/>
    <cellStyle name="Vstup 3 5 3 3 3" xfId="22364"/>
    <cellStyle name="Vstup 3 5 3 3 3 2" xfId="22365"/>
    <cellStyle name="Vstup 3 5 3 3 3 3" xfId="22366"/>
    <cellStyle name="Vstup 3 5 3 3 3 4" xfId="22367"/>
    <cellStyle name="Vstup 3 5 3 3 4" xfId="22368"/>
    <cellStyle name="Vstup 3 5 3 3 5" xfId="22369"/>
    <cellStyle name="Vstup 3 5 3 3 6" xfId="22370"/>
    <cellStyle name="Vstup 3 5 3 4" xfId="22371"/>
    <cellStyle name="Vstup 3 5 3 4 2" xfId="22372"/>
    <cellStyle name="Vstup 3 5 3 4 3" xfId="22373"/>
    <cellStyle name="Vstup 3 5 3 4 4" xfId="22374"/>
    <cellStyle name="Vstup 3 5 3 5" xfId="22375"/>
    <cellStyle name="Vstup 3 5 3 5 2" xfId="22376"/>
    <cellStyle name="Vstup 3 5 3 5 3" xfId="22377"/>
    <cellStyle name="Vstup 3 5 3 5 4" xfId="22378"/>
    <cellStyle name="Vstup 3 5 3 6" xfId="22379"/>
    <cellStyle name="Vstup 3 5 3 7" xfId="22380"/>
    <cellStyle name="Vstup 3 5 3 8" xfId="22381"/>
    <cellStyle name="Vstup 3 5 4" xfId="22382"/>
    <cellStyle name="Vstup 3 5 4 2" xfId="22383"/>
    <cellStyle name="Vstup 3 5 4 2 2" xfId="22384"/>
    <cellStyle name="Vstup 3 5 4 2 3" xfId="22385"/>
    <cellStyle name="Vstup 3 5 4 2 4" xfId="22386"/>
    <cellStyle name="Vstup 3 5 4 3" xfId="22387"/>
    <cellStyle name="Vstup 3 5 4 3 2" xfId="22388"/>
    <cellStyle name="Vstup 3 5 4 3 3" xfId="22389"/>
    <cellStyle name="Vstup 3 5 4 3 4" xfId="22390"/>
    <cellStyle name="Vstup 3 5 4 4" xfId="22391"/>
    <cellStyle name="Vstup 3 5 4 5" xfId="22392"/>
    <cellStyle name="Vstup 3 5 4 6" xfId="22393"/>
    <cellStyle name="Vstup 3 5 5" xfId="22394"/>
    <cellStyle name="Vstup 3 5 5 2" xfId="22395"/>
    <cellStyle name="Vstup 3 5 5 2 2" xfId="22396"/>
    <cellStyle name="Vstup 3 5 5 2 3" xfId="22397"/>
    <cellStyle name="Vstup 3 5 5 2 4" xfId="22398"/>
    <cellStyle name="Vstup 3 5 5 3" xfId="22399"/>
    <cellStyle name="Vstup 3 5 5 3 2" xfId="22400"/>
    <cellStyle name="Vstup 3 5 5 3 3" xfId="22401"/>
    <cellStyle name="Vstup 3 5 5 3 4" xfId="22402"/>
    <cellStyle name="Vstup 3 5 5 4" xfId="22403"/>
    <cellStyle name="Vstup 3 5 5 5" xfId="22404"/>
    <cellStyle name="Vstup 3 5 5 6" xfId="22405"/>
    <cellStyle name="Vstup 3 5 6" xfId="22406"/>
    <cellStyle name="Vstup 3 5 6 2" xfId="22407"/>
    <cellStyle name="Vstup 3 5 6 3" xfId="22408"/>
    <cellStyle name="Vstup 3 5 6 4" xfId="22409"/>
    <cellStyle name="Vstup 3 5 7" xfId="22410"/>
    <cellStyle name="Vstup 3 5 7 2" xfId="22411"/>
    <cellStyle name="Vstup 3 5 7 3" xfId="22412"/>
    <cellStyle name="Vstup 3 5 7 4" xfId="22413"/>
    <cellStyle name="Vstup 3 5 8" xfId="22414"/>
    <cellStyle name="Vstup 3 5 9" xfId="22415"/>
    <cellStyle name="Vstup 3 6" xfId="22416"/>
    <cellStyle name="Vstup 3 6 10" xfId="22417"/>
    <cellStyle name="Vstup 3 6 2" xfId="22418"/>
    <cellStyle name="Vstup 3 6 2 2" xfId="22419"/>
    <cellStyle name="Vstup 3 6 2 2 2" xfId="22420"/>
    <cellStyle name="Vstup 3 6 2 2 2 2" xfId="22421"/>
    <cellStyle name="Vstup 3 6 2 2 2 2 2" xfId="22422"/>
    <cellStyle name="Vstup 3 6 2 2 2 2 3" xfId="22423"/>
    <cellStyle name="Vstup 3 6 2 2 2 2 4" xfId="22424"/>
    <cellStyle name="Vstup 3 6 2 2 2 3" xfId="22425"/>
    <cellStyle name="Vstup 3 6 2 2 2 3 2" xfId="22426"/>
    <cellStyle name="Vstup 3 6 2 2 2 3 3" xfId="22427"/>
    <cellStyle name="Vstup 3 6 2 2 2 3 4" xfId="22428"/>
    <cellStyle name="Vstup 3 6 2 2 2 4" xfId="22429"/>
    <cellStyle name="Vstup 3 6 2 2 2 5" xfId="22430"/>
    <cellStyle name="Vstup 3 6 2 2 2 6" xfId="22431"/>
    <cellStyle name="Vstup 3 6 2 2 3" xfId="22432"/>
    <cellStyle name="Vstup 3 6 2 2 3 2" xfId="22433"/>
    <cellStyle name="Vstup 3 6 2 2 3 2 2" xfId="22434"/>
    <cellStyle name="Vstup 3 6 2 2 3 2 3" xfId="22435"/>
    <cellStyle name="Vstup 3 6 2 2 3 2 4" xfId="22436"/>
    <cellStyle name="Vstup 3 6 2 2 3 3" xfId="22437"/>
    <cellStyle name="Vstup 3 6 2 2 3 3 2" xfId="22438"/>
    <cellStyle name="Vstup 3 6 2 2 3 3 3" xfId="22439"/>
    <cellStyle name="Vstup 3 6 2 2 3 3 4" xfId="22440"/>
    <cellStyle name="Vstup 3 6 2 2 3 4" xfId="22441"/>
    <cellStyle name="Vstup 3 6 2 2 3 5" xfId="22442"/>
    <cellStyle name="Vstup 3 6 2 2 3 6" xfId="22443"/>
    <cellStyle name="Vstup 3 6 2 2 4" xfId="22444"/>
    <cellStyle name="Vstup 3 6 2 2 4 2" xfId="22445"/>
    <cellStyle name="Vstup 3 6 2 2 4 3" xfId="22446"/>
    <cellStyle name="Vstup 3 6 2 2 4 4" xfId="22447"/>
    <cellStyle name="Vstup 3 6 2 2 5" xfId="22448"/>
    <cellStyle name="Vstup 3 6 2 2 5 2" xfId="22449"/>
    <cellStyle name="Vstup 3 6 2 2 5 3" xfId="22450"/>
    <cellStyle name="Vstup 3 6 2 2 5 4" xfId="22451"/>
    <cellStyle name="Vstup 3 6 2 2 6" xfId="22452"/>
    <cellStyle name="Vstup 3 6 2 2 7" xfId="22453"/>
    <cellStyle name="Vstup 3 6 2 2 8" xfId="22454"/>
    <cellStyle name="Vstup 3 6 2 3" xfId="22455"/>
    <cellStyle name="Vstup 3 6 2 3 2" xfId="22456"/>
    <cellStyle name="Vstup 3 6 2 3 2 2" xfId="22457"/>
    <cellStyle name="Vstup 3 6 2 3 2 3" xfId="22458"/>
    <cellStyle name="Vstup 3 6 2 3 2 4" xfId="22459"/>
    <cellStyle name="Vstup 3 6 2 3 3" xfId="22460"/>
    <cellStyle name="Vstup 3 6 2 3 3 2" xfId="22461"/>
    <cellStyle name="Vstup 3 6 2 3 3 3" xfId="22462"/>
    <cellStyle name="Vstup 3 6 2 3 3 4" xfId="22463"/>
    <cellStyle name="Vstup 3 6 2 3 4" xfId="22464"/>
    <cellStyle name="Vstup 3 6 2 3 5" xfId="22465"/>
    <cellStyle name="Vstup 3 6 2 3 6" xfId="22466"/>
    <cellStyle name="Vstup 3 6 2 4" xfId="22467"/>
    <cellStyle name="Vstup 3 6 2 4 2" xfId="22468"/>
    <cellStyle name="Vstup 3 6 2 4 2 2" xfId="22469"/>
    <cellStyle name="Vstup 3 6 2 4 2 3" xfId="22470"/>
    <cellStyle name="Vstup 3 6 2 4 2 4" xfId="22471"/>
    <cellStyle name="Vstup 3 6 2 4 3" xfId="22472"/>
    <cellStyle name="Vstup 3 6 2 4 3 2" xfId="22473"/>
    <cellStyle name="Vstup 3 6 2 4 3 3" xfId="22474"/>
    <cellStyle name="Vstup 3 6 2 4 3 4" xfId="22475"/>
    <cellStyle name="Vstup 3 6 2 4 4" xfId="22476"/>
    <cellStyle name="Vstup 3 6 2 4 5" xfId="22477"/>
    <cellStyle name="Vstup 3 6 2 4 6" xfId="22478"/>
    <cellStyle name="Vstup 3 6 2 5" xfId="22479"/>
    <cellStyle name="Vstup 3 6 2 5 2" xfId="22480"/>
    <cellStyle name="Vstup 3 6 2 5 3" xfId="22481"/>
    <cellStyle name="Vstup 3 6 2 5 4" xfId="22482"/>
    <cellStyle name="Vstup 3 6 2 6" xfId="22483"/>
    <cellStyle name="Vstup 3 6 2 6 2" xfId="22484"/>
    <cellStyle name="Vstup 3 6 2 6 3" xfId="22485"/>
    <cellStyle name="Vstup 3 6 2 6 4" xfId="22486"/>
    <cellStyle name="Vstup 3 6 2 7" xfId="22487"/>
    <cellStyle name="Vstup 3 6 2 8" xfId="22488"/>
    <cellStyle name="Vstup 3 6 2 9" xfId="22489"/>
    <cellStyle name="Vstup 3 6 3" xfId="22490"/>
    <cellStyle name="Vstup 3 6 3 2" xfId="22491"/>
    <cellStyle name="Vstup 3 6 3 2 2" xfId="22492"/>
    <cellStyle name="Vstup 3 6 3 2 2 2" xfId="22493"/>
    <cellStyle name="Vstup 3 6 3 2 2 3" xfId="22494"/>
    <cellStyle name="Vstup 3 6 3 2 2 4" xfId="22495"/>
    <cellStyle name="Vstup 3 6 3 2 3" xfId="22496"/>
    <cellStyle name="Vstup 3 6 3 2 3 2" xfId="22497"/>
    <cellStyle name="Vstup 3 6 3 2 3 3" xfId="22498"/>
    <cellStyle name="Vstup 3 6 3 2 3 4" xfId="22499"/>
    <cellStyle name="Vstup 3 6 3 2 4" xfId="22500"/>
    <cellStyle name="Vstup 3 6 3 2 5" xfId="22501"/>
    <cellStyle name="Vstup 3 6 3 2 6" xfId="22502"/>
    <cellStyle name="Vstup 3 6 3 3" xfId="22503"/>
    <cellStyle name="Vstup 3 6 3 3 2" xfId="22504"/>
    <cellStyle name="Vstup 3 6 3 3 2 2" xfId="22505"/>
    <cellStyle name="Vstup 3 6 3 3 2 3" xfId="22506"/>
    <cellStyle name="Vstup 3 6 3 3 2 4" xfId="22507"/>
    <cellStyle name="Vstup 3 6 3 3 3" xfId="22508"/>
    <cellStyle name="Vstup 3 6 3 3 3 2" xfId="22509"/>
    <cellStyle name="Vstup 3 6 3 3 3 3" xfId="22510"/>
    <cellStyle name="Vstup 3 6 3 3 3 4" xfId="22511"/>
    <cellStyle name="Vstup 3 6 3 3 4" xfId="22512"/>
    <cellStyle name="Vstup 3 6 3 3 5" xfId="22513"/>
    <cellStyle name="Vstup 3 6 3 3 6" xfId="22514"/>
    <cellStyle name="Vstup 3 6 3 4" xfId="22515"/>
    <cellStyle name="Vstup 3 6 3 4 2" xfId="22516"/>
    <cellStyle name="Vstup 3 6 3 4 3" xfId="22517"/>
    <cellStyle name="Vstup 3 6 3 4 4" xfId="22518"/>
    <cellStyle name="Vstup 3 6 3 5" xfId="22519"/>
    <cellStyle name="Vstup 3 6 3 5 2" xfId="22520"/>
    <cellStyle name="Vstup 3 6 3 5 3" xfId="22521"/>
    <cellStyle name="Vstup 3 6 3 5 4" xfId="22522"/>
    <cellStyle name="Vstup 3 6 3 6" xfId="22523"/>
    <cellStyle name="Vstup 3 6 3 7" xfId="22524"/>
    <cellStyle name="Vstup 3 6 3 8" xfId="22525"/>
    <cellStyle name="Vstup 3 6 4" xfId="22526"/>
    <cellStyle name="Vstup 3 6 4 2" xfId="22527"/>
    <cellStyle name="Vstup 3 6 4 2 2" xfId="22528"/>
    <cellStyle name="Vstup 3 6 4 2 3" xfId="22529"/>
    <cellStyle name="Vstup 3 6 4 2 4" xfId="22530"/>
    <cellStyle name="Vstup 3 6 4 3" xfId="22531"/>
    <cellStyle name="Vstup 3 6 4 3 2" xfId="22532"/>
    <cellStyle name="Vstup 3 6 4 3 3" xfId="22533"/>
    <cellStyle name="Vstup 3 6 4 3 4" xfId="22534"/>
    <cellStyle name="Vstup 3 6 4 4" xfId="22535"/>
    <cellStyle name="Vstup 3 6 4 5" xfId="22536"/>
    <cellStyle name="Vstup 3 6 4 6" xfId="22537"/>
    <cellStyle name="Vstup 3 6 5" xfId="22538"/>
    <cellStyle name="Vstup 3 6 5 2" xfId="22539"/>
    <cellStyle name="Vstup 3 6 5 2 2" xfId="22540"/>
    <cellStyle name="Vstup 3 6 5 2 3" xfId="22541"/>
    <cellStyle name="Vstup 3 6 5 2 4" xfId="22542"/>
    <cellStyle name="Vstup 3 6 5 3" xfId="22543"/>
    <cellStyle name="Vstup 3 6 5 3 2" xfId="22544"/>
    <cellStyle name="Vstup 3 6 5 3 3" xfId="22545"/>
    <cellStyle name="Vstup 3 6 5 3 4" xfId="22546"/>
    <cellStyle name="Vstup 3 6 5 4" xfId="22547"/>
    <cellStyle name="Vstup 3 6 5 5" xfId="22548"/>
    <cellStyle name="Vstup 3 6 5 6" xfId="22549"/>
    <cellStyle name="Vstup 3 6 6" xfId="22550"/>
    <cellStyle name="Vstup 3 6 6 2" xfId="22551"/>
    <cellStyle name="Vstup 3 6 6 3" xfId="22552"/>
    <cellStyle name="Vstup 3 6 6 4" xfId="22553"/>
    <cellStyle name="Vstup 3 6 7" xfId="22554"/>
    <cellStyle name="Vstup 3 6 7 2" xfId="22555"/>
    <cellStyle name="Vstup 3 6 7 3" xfId="22556"/>
    <cellStyle name="Vstup 3 6 7 4" xfId="22557"/>
    <cellStyle name="Vstup 3 6 8" xfId="22558"/>
    <cellStyle name="Vstup 3 6 9" xfId="22559"/>
    <cellStyle name="Vstup 3 7" xfId="22560"/>
    <cellStyle name="Vstup 3 7 2" xfId="22561"/>
    <cellStyle name="Vstup 3 7 2 2" xfId="22562"/>
    <cellStyle name="Vstup 3 7 2 2 2" xfId="22563"/>
    <cellStyle name="Vstup 3 7 2 2 2 2" xfId="22564"/>
    <cellStyle name="Vstup 3 7 2 2 2 3" xfId="22565"/>
    <cellStyle name="Vstup 3 7 2 2 2 4" xfId="22566"/>
    <cellStyle name="Vstup 3 7 2 2 3" xfId="22567"/>
    <cellStyle name="Vstup 3 7 2 2 3 2" xfId="22568"/>
    <cellStyle name="Vstup 3 7 2 2 3 3" xfId="22569"/>
    <cellStyle name="Vstup 3 7 2 2 3 4" xfId="22570"/>
    <cellStyle name="Vstup 3 7 2 2 4" xfId="22571"/>
    <cellStyle name="Vstup 3 7 2 2 5" xfId="22572"/>
    <cellStyle name="Vstup 3 7 2 2 6" xfId="22573"/>
    <cellStyle name="Vstup 3 7 2 3" xfId="22574"/>
    <cellStyle name="Vstup 3 7 2 3 2" xfId="22575"/>
    <cellStyle name="Vstup 3 7 2 3 2 2" xfId="22576"/>
    <cellStyle name="Vstup 3 7 2 3 2 3" xfId="22577"/>
    <cellStyle name="Vstup 3 7 2 3 2 4" xfId="22578"/>
    <cellStyle name="Vstup 3 7 2 3 3" xfId="22579"/>
    <cellStyle name="Vstup 3 7 2 3 3 2" xfId="22580"/>
    <cellStyle name="Vstup 3 7 2 3 3 3" xfId="22581"/>
    <cellStyle name="Vstup 3 7 2 3 3 4" xfId="22582"/>
    <cellStyle name="Vstup 3 7 2 3 4" xfId="22583"/>
    <cellStyle name="Vstup 3 7 2 3 5" xfId="22584"/>
    <cellStyle name="Vstup 3 7 2 3 6" xfId="22585"/>
    <cellStyle name="Vstup 3 7 2 4" xfId="22586"/>
    <cellStyle name="Vstup 3 7 2 4 2" xfId="22587"/>
    <cellStyle name="Vstup 3 7 2 4 3" xfId="22588"/>
    <cellStyle name="Vstup 3 7 2 4 4" xfId="22589"/>
    <cellStyle name="Vstup 3 7 2 5" xfId="22590"/>
    <cellStyle name="Vstup 3 7 2 5 2" xfId="22591"/>
    <cellStyle name="Vstup 3 7 2 5 3" xfId="22592"/>
    <cellStyle name="Vstup 3 7 2 5 4" xfId="22593"/>
    <cellStyle name="Vstup 3 7 2 6" xfId="22594"/>
    <cellStyle name="Vstup 3 7 2 7" xfId="22595"/>
    <cellStyle name="Vstup 3 7 2 8" xfId="22596"/>
    <cellStyle name="Vstup 3 7 3" xfId="22597"/>
    <cellStyle name="Vstup 3 7 3 2" xfId="22598"/>
    <cellStyle name="Vstup 3 7 3 2 2" xfId="22599"/>
    <cellStyle name="Vstup 3 7 3 2 3" xfId="22600"/>
    <cellStyle name="Vstup 3 7 3 2 4" xfId="22601"/>
    <cellStyle name="Vstup 3 7 3 3" xfId="22602"/>
    <cellStyle name="Vstup 3 7 3 3 2" xfId="22603"/>
    <cellStyle name="Vstup 3 7 3 3 3" xfId="22604"/>
    <cellStyle name="Vstup 3 7 3 3 4" xfId="22605"/>
    <cellStyle name="Vstup 3 7 3 4" xfId="22606"/>
    <cellStyle name="Vstup 3 7 3 5" xfId="22607"/>
    <cellStyle name="Vstup 3 7 3 6" xfId="22608"/>
    <cellStyle name="Vstup 3 7 4" xfId="22609"/>
    <cellStyle name="Vstup 3 7 4 2" xfId="22610"/>
    <cellStyle name="Vstup 3 7 4 2 2" xfId="22611"/>
    <cellStyle name="Vstup 3 7 4 2 3" xfId="22612"/>
    <cellStyle name="Vstup 3 7 4 2 4" xfId="22613"/>
    <cellStyle name="Vstup 3 7 4 3" xfId="22614"/>
    <cellStyle name="Vstup 3 7 4 3 2" xfId="22615"/>
    <cellStyle name="Vstup 3 7 4 3 3" xfId="22616"/>
    <cellStyle name="Vstup 3 7 4 3 4" xfId="22617"/>
    <cellStyle name="Vstup 3 7 4 4" xfId="22618"/>
    <cellStyle name="Vstup 3 7 4 5" xfId="22619"/>
    <cellStyle name="Vstup 3 7 4 6" xfId="22620"/>
    <cellStyle name="Vstup 3 7 5" xfId="22621"/>
    <cellStyle name="Vstup 3 7 5 2" xfId="22622"/>
    <cellStyle name="Vstup 3 7 5 3" xfId="22623"/>
    <cellStyle name="Vstup 3 7 5 4" xfId="22624"/>
    <cellStyle name="Vstup 3 7 6" xfId="22625"/>
    <cellStyle name="Vstup 3 7 6 2" xfId="22626"/>
    <cellStyle name="Vstup 3 7 6 3" xfId="22627"/>
    <cellStyle name="Vstup 3 7 6 4" xfId="22628"/>
    <cellStyle name="Vstup 3 7 7" xfId="22629"/>
    <cellStyle name="Vstup 3 7 8" xfId="22630"/>
    <cellStyle name="Vstup 3 7 9" xfId="22631"/>
    <cellStyle name="Vstup 3 8" xfId="22632"/>
    <cellStyle name="Vstup 3 8 2" xfId="22633"/>
    <cellStyle name="Vstup 3 8 2 2" xfId="22634"/>
    <cellStyle name="Vstup 3 8 2 2 2" xfId="22635"/>
    <cellStyle name="Vstup 3 8 2 2 3" xfId="22636"/>
    <cellStyle name="Vstup 3 8 2 2 4" xfId="22637"/>
    <cellStyle name="Vstup 3 8 2 3" xfId="22638"/>
    <cellStyle name="Vstup 3 8 2 3 2" xfId="22639"/>
    <cellStyle name="Vstup 3 8 2 3 3" xfId="22640"/>
    <cellStyle name="Vstup 3 8 2 3 4" xfId="22641"/>
    <cellStyle name="Vstup 3 8 2 4" xfId="22642"/>
    <cellStyle name="Vstup 3 8 2 5" xfId="22643"/>
    <cellStyle name="Vstup 3 8 2 6" xfId="22644"/>
    <cellStyle name="Vstup 3 8 3" xfId="22645"/>
    <cellStyle name="Vstup 3 8 3 2" xfId="22646"/>
    <cellStyle name="Vstup 3 8 3 2 2" xfId="22647"/>
    <cellStyle name="Vstup 3 8 3 2 3" xfId="22648"/>
    <cellStyle name="Vstup 3 8 3 2 4" xfId="22649"/>
    <cellStyle name="Vstup 3 8 3 3" xfId="22650"/>
    <cellStyle name="Vstup 3 8 3 3 2" xfId="22651"/>
    <cellStyle name="Vstup 3 8 3 3 3" xfId="22652"/>
    <cellStyle name="Vstup 3 8 3 3 4" xfId="22653"/>
    <cellStyle name="Vstup 3 8 3 4" xfId="22654"/>
    <cellStyle name="Vstup 3 8 3 5" xfId="22655"/>
    <cellStyle name="Vstup 3 8 3 6" xfId="22656"/>
    <cellStyle name="Vstup 3 8 4" xfId="22657"/>
    <cellStyle name="Vstup 3 8 4 2" xfId="22658"/>
    <cellStyle name="Vstup 3 8 4 3" xfId="22659"/>
    <cellStyle name="Vstup 3 8 4 4" xfId="22660"/>
    <cellStyle name="Vstup 3 8 5" xfId="22661"/>
    <cellStyle name="Vstup 3 8 5 2" xfId="22662"/>
    <cellStyle name="Vstup 3 8 5 3" xfId="22663"/>
    <cellStyle name="Vstup 3 8 5 4" xfId="22664"/>
    <cellStyle name="Vstup 3 8 6" xfId="22665"/>
    <cellStyle name="Vstup 3 8 7" xfId="22666"/>
    <cellStyle name="Vstup 3 8 8" xfId="22667"/>
    <cellStyle name="Vstup 3 9" xfId="22668"/>
    <cellStyle name="Vstup 3 9 2" xfId="22669"/>
    <cellStyle name="Vstup 3 9 2 2" xfId="22670"/>
    <cellStyle name="Vstup 3 9 2 3" xfId="22671"/>
    <cellStyle name="Vstup 3 9 2 4" xfId="22672"/>
    <cellStyle name="Vstup 3 9 3" xfId="22673"/>
    <cellStyle name="Vstup 3 9 3 2" xfId="22674"/>
    <cellStyle name="Vstup 3 9 3 3" xfId="22675"/>
    <cellStyle name="Vstup 3 9 3 4" xfId="22676"/>
    <cellStyle name="Vstup 3 9 4" xfId="22677"/>
    <cellStyle name="Vstup 3 9 5" xfId="22678"/>
    <cellStyle name="Vstup 3 9 6" xfId="22679"/>
    <cellStyle name="Vstup 4" xfId="22680"/>
    <cellStyle name="Vstup 4 10" xfId="22681"/>
    <cellStyle name="Vstup 4 10 2" xfId="22682"/>
    <cellStyle name="Vstup 4 10 2 2" xfId="22683"/>
    <cellStyle name="Vstup 4 10 2 3" xfId="22684"/>
    <cellStyle name="Vstup 4 10 2 4" xfId="22685"/>
    <cellStyle name="Vstup 4 10 3" xfId="22686"/>
    <cellStyle name="Vstup 4 10 3 2" xfId="22687"/>
    <cellStyle name="Vstup 4 10 3 3" xfId="22688"/>
    <cellStyle name="Vstup 4 10 3 4" xfId="22689"/>
    <cellStyle name="Vstup 4 10 4" xfId="22690"/>
    <cellStyle name="Vstup 4 10 5" xfId="22691"/>
    <cellStyle name="Vstup 4 10 6" xfId="22692"/>
    <cellStyle name="Vstup 4 11" xfId="22693"/>
    <cellStyle name="Vstup 4 11 2" xfId="22694"/>
    <cellStyle name="Vstup 4 11 3" xfId="22695"/>
    <cellStyle name="Vstup 4 11 4" xfId="22696"/>
    <cellStyle name="Vstup 4 12" xfId="22697"/>
    <cellStyle name="Vstup 4 12 2" xfId="22698"/>
    <cellStyle name="Vstup 4 12 3" xfId="22699"/>
    <cellStyle name="Vstup 4 12 4" xfId="22700"/>
    <cellStyle name="Vstup 4 13" xfId="22701"/>
    <cellStyle name="Vstup 4 14" xfId="22702"/>
    <cellStyle name="Vstup 4 15" xfId="22703"/>
    <cellStyle name="Vstup 4 2" xfId="22704"/>
    <cellStyle name="Vstup 4 2 10" xfId="22705"/>
    <cellStyle name="Vstup 4 2 2" xfId="22706"/>
    <cellStyle name="Vstup 4 2 2 2" xfId="22707"/>
    <cellStyle name="Vstup 4 2 2 2 2" xfId="22708"/>
    <cellStyle name="Vstup 4 2 2 2 2 2" xfId="22709"/>
    <cellStyle name="Vstup 4 2 2 2 2 2 2" xfId="22710"/>
    <cellStyle name="Vstup 4 2 2 2 2 2 3" xfId="22711"/>
    <cellStyle name="Vstup 4 2 2 2 2 2 4" xfId="22712"/>
    <cellStyle name="Vstup 4 2 2 2 2 3" xfId="22713"/>
    <cellStyle name="Vstup 4 2 2 2 2 3 2" xfId="22714"/>
    <cellStyle name="Vstup 4 2 2 2 2 3 3" xfId="22715"/>
    <cellStyle name="Vstup 4 2 2 2 2 3 4" xfId="22716"/>
    <cellStyle name="Vstup 4 2 2 2 2 4" xfId="22717"/>
    <cellStyle name="Vstup 4 2 2 2 2 5" xfId="22718"/>
    <cellStyle name="Vstup 4 2 2 2 2 6" xfId="22719"/>
    <cellStyle name="Vstup 4 2 2 2 3" xfId="22720"/>
    <cellStyle name="Vstup 4 2 2 2 3 2" xfId="22721"/>
    <cellStyle name="Vstup 4 2 2 2 3 2 2" xfId="22722"/>
    <cellStyle name="Vstup 4 2 2 2 3 2 3" xfId="22723"/>
    <cellStyle name="Vstup 4 2 2 2 3 2 4" xfId="22724"/>
    <cellStyle name="Vstup 4 2 2 2 3 3" xfId="22725"/>
    <cellStyle name="Vstup 4 2 2 2 3 3 2" xfId="22726"/>
    <cellStyle name="Vstup 4 2 2 2 3 3 3" xfId="22727"/>
    <cellStyle name="Vstup 4 2 2 2 3 3 4" xfId="22728"/>
    <cellStyle name="Vstup 4 2 2 2 3 4" xfId="22729"/>
    <cellStyle name="Vstup 4 2 2 2 3 5" xfId="22730"/>
    <cellStyle name="Vstup 4 2 2 2 3 6" xfId="22731"/>
    <cellStyle name="Vstup 4 2 2 2 4" xfId="22732"/>
    <cellStyle name="Vstup 4 2 2 2 4 2" xfId="22733"/>
    <cellStyle name="Vstup 4 2 2 2 4 3" xfId="22734"/>
    <cellStyle name="Vstup 4 2 2 2 4 4" xfId="22735"/>
    <cellStyle name="Vstup 4 2 2 2 5" xfId="22736"/>
    <cellStyle name="Vstup 4 2 2 2 5 2" xfId="22737"/>
    <cellStyle name="Vstup 4 2 2 2 5 3" xfId="22738"/>
    <cellStyle name="Vstup 4 2 2 2 5 4" xfId="22739"/>
    <cellStyle name="Vstup 4 2 2 2 6" xfId="22740"/>
    <cellStyle name="Vstup 4 2 2 2 7" xfId="22741"/>
    <cellStyle name="Vstup 4 2 2 2 8" xfId="22742"/>
    <cellStyle name="Vstup 4 2 2 3" xfId="22743"/>
    <cellStyle name="Vstup 4 2 2 3 2" xfId="22744"/>
    <cellStyle name="Vstup 4 2 2 3 2 2" xfId="22745"/>
    <cellStyle name="Vstup 4 2 2 3 2 3" xfId="22746"/>
    <cellStyle name="Vstup 4 2 2 3 2 4" xfId="22747"/>
    <cellStyle name="Vstup 4 2 2 3 3" xfId="22748"/>
    <cellStyle name="Vstup 4 2 2 3 3 2" xfId="22749"/>
    <cellStyle name="Vstup 4 2 2 3 3 3" xfId="22750"/>
    <cellStyle name="Vstup 4 2 2 3 3 4" xfId="22751"/>
    <cellStyle name="Vstup 4 2 2 3 4" xfId="22752"/>
    <cellStyle name="Vstup 4 2 2 3 5" xfId="22753"/>
    <cellStyle name="Vstup 4 2 2 3 6" xfId="22754"/>
    <cellStyle name="Vstup 4 2 2 4" xfId="22755"/>
    <cellStyle name="Vstup 4 2 2 4 2" xfId="22756"/>
    <cellStyle name="Vstup 4 2 2 4 2 2" xfId="22757"/>
    <cellStyle name="Vstup 4 2 2 4 2 3" xfId="22758"/>
    <cellStyle name="Vstup 4 2 2 4 2 4" xfId="22759"/>
    <cellStyle name="Vstup 4 2 2 4 3" xfId="22760"/>
    <cellStyle name="Vstup 4 2 2 4 3 2" xfId="22761"/>
    <cellStyle name="Vstup 4 2 2 4 3 3" xfId="22762"/>
    <cellStyle name="Vstup 4 2 2 4 3 4" xfId="22763"/>
    <cellStyle name="Vstup 4 2 2 4 4" xfId="22764"/>
    <cellStyle name="Vstup 4 2 2 4 5" xfId="22765"/>
    <cellStyle name="Vstup 4 2 2 4 6" xfId="22766"/>
    <cellStyle name="Vstup 4 2 2 5" xfId="22767"/>
    <cellStyle name="Vstup 4 2 2 5 2" xfId="22768"/>
    <cellStyle name="Vstup 4 2 2 5 3" xfId="22769"/>
    <cellStyle name="Vstup 4 2 2 5 4" xfId="22770"/>
    <cellStyle name="Vstup 4 2 2 6" xfId="22771"/>
    <cellStyle name="Vstup 4 2 2 6 2" xfId="22772"/>
    <cellStyle name="Vstup 4 2 2 6 3" xfId="22773"/>
    <cellStyle name="Vstup 4 2 2 6 4" xfId="22774"/>
    <cellStyle name="Vstup 4 2 2 7" xfId="22775"/>
    <cellStyle name="Vstup 4 2 2 8" xfId="22776"/>
    <cellStyle name="Vstup 4 2 2 9" xfId="22777"/>
    <cellStyle name="Vstup 4 2 3" xfId="22778"/>
    <cellStyle name="Vstup 4 2 3 2" xfId="22779"/>
    <cellStyle name="Vstup 4 2 3 2 2" xfId="22780"/>
    <cellStyle name="Vstup 4 2 3 2 2 2" xfId="22781"/>
    <cellStyle name="Vstup 4 2 3 2 2 3" xfId="22782"/>
    <cellStyle name="Vstup 4 2 3 2 2 4" xfId="22783"/>
    <cellStyle name="Vstup 4 2 3 2 3" xfId="22784"/>
    <cellStyle name="Vstup 4 2 3 2 3 2" xfId="22785"/>
    <cellStyle name="Vstup 4 2 3 2 3 3" xfId="22786"/>
    <cellStyle name="Vstup 4 2 3 2 3 4" xfId="22787"/>
    <cellStyle name="Vstup 4 2 3 2 4" xfId="22788"/>
    <cellStyle name="Vstup 4 2 3 2 5" xfId="22789"/>
    <cellStyle name="Vstup 4 2 3 2 6" xfId="22790"/>
    <cellStyle name="Vstup 4 2 3 3" xfId="22791"/>
    <cellStyle name="Vstup 4 2 3 3 2" xfId="22792"/>
    <cellStyle name="Vstup 4 2 3 3 2 2" xfId="22793"/>
    <cellStyle name="Vstup 4 2 3 3 2 3" xfId="22794"/>
    <cellStyle name="Vstup 4 2 3 3 2 4" xfId="22795"/>
    <cellStyle name="Vstup 4 2 3 3 3" xfId="22796"/>
    <cellStyle name="Vstup 4 2 3 3 3 2" xfId="22797"/>
    <cellStyle name="Vstup 4 2 3 3 3 3" xfId="22798"/>
    <cellStyle name="Vstup 4 2 3 3 3 4" xfId="22799"/>
    <cellStyle name="Vstup 4 2 3 3 4" xfId="22800"/>
    <cellStyle name="Vstup 4 2 3 3 5" xfId="22801"/>
    <cellStyle name="Vstup 4 2 3 3 6" xfId="22802"/>
    <cellStyle name="Vstup 4 2 3 4" xfId="22803"/>
    <cellStyle name="Vstup 4 2 3 4 2" xfId="22804"/>
    <cellStyle name="Vstup 4 2 3 4 3" xfId="22805"/>
    <cellStyle name="Vstup 4 2 3 4 4" xfId="22806"/>
    <cellStyle name="Vstup 4 2 3 5" xfId="22807"/>
    <cellStyle name="Vstup 4 2 3 5 2" xfId="22808"/>
    <cellStyle name="Vstup 4 2 3 5 3" xfId="22809"/>
    <cellStyle name="Vstup 4 2 3 5 4" xfId="22810"/>
    <cellStyle name="Vstup 4 2 3 6" xfId="22811"/>
    <cellStyle name="Vstup 4 2 3 7" xfId="22812"/>
    <cellStyle name="Vstup 4 2 3 8" xfId="22813"/>
    <cellStyle name="Vstup 4 2 4" xfId="22814"/>
    <cellStyle name="Vstup 4 2 4 2" xfId="22815"/>
    <cellStyle name="Vstup 4 2 4 2 2" xfId="22816"/>
    <cellStyle name="Vstup 4 2 4 2 3" xfId="22817"/>
    <cellStyle name="Vstup 4 2 4 2 4" xfId="22818"/>
    <cellStyle name="Vstup 4 2 4 3" xfId="22819"/>
    <cellStyle name="Vstup 4 2 4 3 2" xfId="22820"/>
    <cellStyle name="Vstup 4 2 4 3 3" xfId="22821"/>
    <cellStyle name="Vstup 4 2 4 3 4" xfId="22822"/>
    <cellStyle name="Vstup 4 2 4 4" xfId="22823"/>
    <cellStyle name="Vstup 4 2 4 5" xfId="22824"/>
    <cellStyle name="Vstup 4 2 4 6" xfId="22825"/>
    <cellStyle name="Vstup 4 2 5" xfId="22826"/>
    <cellStyle name="Vstup 4 2 5 2" xfId="22827"/>
    <cellStyle name="Vstup 4 2 5 2 2" xfId="22828"/>
    <cellStyle name="Vstup 4 2 5 2 3" xfId="22829"/>
    <cellStyle name="Vstup 4 2 5 2 4" xfId="22830"/>
    <cellStyle name="Vstup 4 2 5 3" xfId="22831"/>
    <cellStyle name="Vstup 4 2 5 3 2" xfId="22832"/>
    <cellStyle name="Vstup 4 2 5 3 3" xfId="22833"/>
    <cellStyle name="Vstup 4 2 5 3 4" xfId="22834"/>
    <cellStyle name="Vstup 4 2 5 4" xfId="22835"/>
    <cellStyle name="Vstup 4 2 5 5" xfId="22836"/>
    <cellStyle name="Vstup 4 2 5 6" xfId="22837"/>
    <cellStyle name="Vstup 4 2 6" xfId="22838"/>
    <cellStyle name="Vstup 4 2 6 2" xfId="22839"/>
    <cellStyle name="Vstup 4 2 6 3" xfId="22840"/>
    <cellStyle name="Vstup 4 2 6 4" xfId="22841"/>
    <cellStyle name="Vstup 4 2 7" xfId="22842"/>
    <cellStyle name="Vstup 4 2 7 2" xfId="22843"/>
    <cellStyle name="Vstup 4 2 7 3" xfId="22844"/>
    <cellStyle name="Vstup 4 2 7 4" xfId="22845"/>
    <cellStyle name="Vstup 4 2 8" xfId="22846"/>
    <cellStyle name="Vstup 4 2 9" xfId="22847"/>
    <cellStyle name="Vstup 4 3" xfId="22848"/>
    <cellStyle name="Vstup 4 3 10" xfId="22849"/>
    <cellStyle name="Vstup 4 3 2" xfId="22850"/>
    <cellStyle name="Vstup 4 3 2 2" xfId="22851"/>
    <cellStyle name="Vstup 4 3 2 2 2" xfId="22852"/>
    <cellStyle name="Vstup 4 3 2 2 2 2" xfId="22853"/>
    <cellStyle name="Vstup 4 3 2 2 2 2 2" xfId="22854"/>
    <cellStyle name="Vstup 4 3 2 2 2 2 3" xfId="22855"/>
    <cellStyle name="Vstup 4 3 2 2 2 2 4" xfId="22856"/>
    <cellStyle name="Vstup 4 3 2 2 2 3" xfId="22857"/>
    <cellStyle name="Vstup 4 3 2 2 2 3 2" xfId="22858"/>
    <cellStyle name="Vstup 4 3 2 2 2 3 3" xfId="22859"/>
    <cellStyle name="Vstup 4 3 2 2 2 3 4" xfId="22860"/>
    <cellStyle name="Vstup 4 3 2 2 2 4" xfId="22861"/>
    <cellStyle name="Vstup 4 3 2 2 2 5" xfId="22862"/>
    <cellStyle name="Vstup 4 3 2 2 2 6" xfId="22863"/>
    <cellStyle name="Vstup 4 3 2 2 3" xfId="22864"/>
    <cellStyle name="Vstup 4 3 2 2 3 2" xfId="22865"/>
    <cellStyle name="Vstup 4 3 2 2 3 2 2" xfId="22866"/>
    <cellStyle name="Vstup 4 3 2 2 3 2 3" xfId="22867"/>
    <cellStyle name="Vstup 4 3 2 2 3 2 4" xfId="22868"/>
    <cellStyle name="Vstup 4 3 2 2 3 3" xfId="22869"/>
    <cellStyle name="Vstup 4 3 2 2 3 3 2" xfId="22870"/>
    <cellStyle name="Vstup 4 3 2 2 3 3 3" xfId="22871"/>
    <cellStyle name="Vstup 4 3 2 2 3 3 4" xfId="22872"/>
    <cellStyle name="Vstup 4 3 2 2 3 4" xfId="22873"/>
    <cellStyle name="Vstup 4 3 2 2 3 5" xfId="22874"/>
    <cellStyle name="Vstup 4 3 2 2 3 6" xfId="22875"/>
    <cellStyle name="Vstup 4 3 2 2 4" xfId="22876"/>
    <cellStyle name="Vstup 4 3 2 2 4 2" xfId="22877"/>
    <cellStyle name="Vstup 4 3 2 2 4 3" xfId="22878"/>
    <cellStyle name="Vstup 4 3 2 2 4 4" xfId="22879"/>
    <cellStyle name="Vstup 4 3 2 2 5" xfId="22880"/>
    <cellStyle name="Vstup 4 3 2 2 5 2" xfId="22881"/>
    <cellStyle name="Vstup 4 3 2 2 5 3" xfId="22882"/>
    <cellStyle name="Vstup 4 3 2 2 5 4" xfId="22883"/>
    <cellStyle name="Vstup 4 3 2 2 6" xfId="22884"/>
    <cellStyle name="Vstup 4 3 2 2 7" xfId="22885"/>
    <cellStyle name="Vstup 4 3 2 2 8" xfId="22886"/>
    <cellStyle name="Vstup 4 3 2 3" xfId="22887"/>
    <cellStyle name="Vstup 4 3 2 3 2" xfId="22888"/>
    <cellStyle name="Vstup 4 3 2 3 2 2" xfId="22889"/>
    <cellStyle name="Vstup 4 3 2 3 2 3" xfId="22890"/>
    <cellStyle name="Vstup 4 3 2 3 2 4" xfId="22891"/>
    <cellStyle name="Vstup 4 3 2 3 3" xfId="22892"/>
    <cellStyle name="Vstup 4 3 2 3 3 2" xfId="22893"/>
    <cellStyle name="Vstup 4 3 2 3 3 3" xfId="22894"/>
    <cellStyle name="Vstup 4 3 2 3 3 4" xfId="22895"/>
    <cellStyle name="Vstup 4 3 2 3 4" xfId="22896"/>
    <cellStyle name="Vstup 4 3 2 3 5" xfId="22897"/>
    <cellStyle name="Vstup 4 3 2 3 6" xfId="22898"/>
    <cellStyle name="Vstup 4 3 2 4" xfId="22899"/>
    <cellStyle name="Vstup 4 3 2 4 2" xfId="22900"/>
    <cellStyle name="Vstup 4 3 2 4 2 2" xfId="22901"/>
    <cellStyle name="Vstup 4 3 2 4 2 3" xfId="22902"/>
    <cellStyle name="Vstup 4 3 2 4 2 4" xfId="22903"/>
    <cellStyle name="Vstup 4 3 2 4 3" xfId="22904"/>
    <cellStyle name="Vstup 4 3 2 4 3 2" xfId="22905"/>
    <cellStyle name="Vstup 4 3 2 4 3 3" xfId="22906"/>
    <cellStyle name="Vstup 4 3 2 4 3 4" xfId="22907"/>
    <cellStyle name="Vstup 4 3 2 4 4" xfId="22908"/>
    <cellStyle name="Vstup 4 3 2 4 5" xfId="22909"/>
    <cellStyle name="Vstup 4 3 2 4 6" xfId="22910"/>
    <cellStyle name="Vstup 4 3 2 5" xfId="22911"/>
    <cellStyle name="Vstup 4 3 2 5 2" xfId="22912"/>
    <cellStyle name="Vstup 4 3 2 5 3" xfId="22913"/>
    <cellStyle name="Vstup 4 3 2 5 4" xfId="22914"/>
    <cellStyle name="Vstup 4 3 2 6" xfId="22915"/>
    <cellStyle name="Vstup 4 3 2 6 2" xfId="22916"/>
    <cellStyle name="Vstup 4 3 2 6 3" xfId="22917"/>
    <cellStyle name="Vstup 4 3 2 6 4" xfId="22918"/>
    <cellStyle name="Vstup 4 3 2 7" xfId="22919"/>
    <cellStyle name="Vstup 4 3 2 8" xfId="22920"/>
    <cellStyle name="Vstup 4 3 2 9" xfId="22921"/>
    <cellStyle name="Vstup 4 3 3" xfId="22922"/>
    <cellStyle name="Vstup 4 3 3 2" xfId="22923"/>
    <cellStyle name="Vstup 4 3 3 2 2" xfId="22924"/>
    <cellStyle name="Vstup 4 3 3 2 2 2" xfId="22925"/>
    <cellStyle name="Vstup 4 3 3 2 2 3" xfId="22926"/>
    <cellStyle name="Vstup 4 3 3 2 2 4" xfId="22927"/>
    <cellStyle name="Vstup 4 3 3 2 3" xfId="22928"/>
    <cellStyle name="Vstup 4 3 3 2 3 2" xfId="22929"/>
    <cellStyle name="Vstup 4 3 3 2 3 3" xfId="22930"/>
    <cellStyle name="Vstup 4 3 3 2 3 4" xfId="22931"/>
    <cellStyle name="Vstup 4 3 3 2 4" xfId="22932"/>
    <cellStyle name="Vstup 4 3 3 2 5" xfId="22933"/>
    <cellStyle name="Vstup 4 3 3 2 6" xfId="22934"/>
    <cellStyle name="Vstup 4 3 3 3" xfId="22935"/>
    <cellStyle name="Vstup 4 3 3 3 2" xfId="22936"/>
    <cellStyle name="Vstup 4 3 3 3 2 2" xfId="22937"/>
    <cellStyle name="Vstup 4 3 3 3 2 3" xfId="22938"/>
    <cellStyle name="Vstup 4 3 3 3 2 4" xfId="22939"/>
    <cellStyle name="Vstup 4 3 3 3 3" xfId="22940"/>
    <cellStyle name="Vstup 4 3 3 3 3 2" xfId="22941"/>
    <cellStyle name="Vstup 4 3 3 3 3 3" xfId="22942"/>
    <cellStyle name="Vstup 4 3 3 3 3 4" xfId="22943"/>
    <cellStyle name="Vstup 4 3 3 3 4" xfId="22944"/>
    <cellStyle name="Vstup 4 3 3 3 5" xfId="22945"/>
    <cellStyle name="Vstup 4 3 3 3 6" xfId="22946"/>
    <cellStyle name="Vstup 4 3 3 4" xfId="22947"/>
    <cellStyle name="Vstup 4 3 3 4 2" xfId="22948"/>
    <cellStyle name="Vstup 4 3 3 4 3" xfId="22949"/>
    <cellStyle name="Vstup 4 3 3 4 4" xfId="22950"/>
    <cellStyle name="Vstup 4 3 3 5" xfId="22951"/>
    <cellStyle name="Vstup 4 3 3 5 2" xfId="22952"/>
    <cellStyle name="Vstup 4 3 3 5 3" xfId="22953"/>
    <cellStyle name="Vstup 4 3 3 5 4" xfId="22954"/>
    <cellStyle name="Vstup 4 3 3 6" xfId="22955"/>
    <cellStyle name="Vstup 4 3 3 7" xfId="22956"/>
    <cellStyle name="Vstup 4 3 3 8" xfId="22957"/>
    <cellStyle name="Vstup 4 3 4" xfId="22958"/>
    <cellStyle name="Vstup 4 3 4 2" xfId="22959"/>
    <cellStyle name="Vstup 4 3 4 2 2" xfId="22960"/>
    <cellStyle name="Vstup 4 3 4 2 3" xfId="22961"/>
    <cellStyle name="Vstup 4 3 4 2 4" xfId="22962"/>
    <cellStyle name="Vstup 4 3 4 3" xfId="22963"/>
    <cellStyle name="Vstup 4 3 4 3 2" xfId="22964"/>
    <cellStyle name="Vstup 4 3 4 3 3" xfId="22965"/>
    <cellStyle name="Vstup 4 3 4 3 4" xfId="22966"/>
    <cellStyle name="Vstup 4 3 4 4" xfId="22967"/>
    <cellStyle name="Vstup 4 3 4 5" xfId="22968"/>
    <cellStyle name="Vstup 4 3 4 6" xfId="22969"/>
    <cellStyle name="Vstup 4 3 5" xfId="22970"/>
    <cellStyle name="Vstup 4 3 5 2" xfId="22971"/>
    <cellStyle name="Vstup 4 3 5 2 2" xfId="22972"/>
    <cellStyle name="Vstup 4 3 5 2 3" xfId="22973"/>
    <cellStyle name="Vstup 4 3 5 2 4" xfId="22974"/>
    <cellStyle name="Vstup 4 3 5 3" xfId="22975"/>
    <cellStyle name="Vstup 4 3 5 3 2" xfId="22976"/>
    <cellStyle name="Vstup 4 3 5 3 3" xfId="22977"/>
    <cellStyle name="Vstup 4 3 5 3 4" xfId="22978"/>
    <cellStyle name="Vstup 4 3 5 4" xfId="22979"/>
    <cellStyle name="Vstup 4 3 5 5" xfId="22980"/>
    <cellStyle name="Vstup 4 3 5 6" xfId="22981"/>
    <cellStyle name="Vstup 4 3 6" xfId="22982"/>
    <cellStyle name="Vstup 4 3 6 2" xfId="22983"/>
    <cellStyle name="Vstup 4 3 6 3" xfId="22984"/>
    <cellStyle name="Vstup 4 3 6 4" xfId="22985"/>
    <cellStyle name="Vstup 4 3 7" xfId="22986"/>
    <cellStyle name="Vstup 4 3 7 2" xfId="22987"/>
    <cellStyle name="Vstup 4 3 7 3" xfId="22988"/>
    <cellStyle name="Vstup 4 3 7 4" xfId="22989"/>
    <cellStyle name="Vstup 4 3 8" xfId="22990"/>
    <cellStyle name="Vstup 4 3 9" xfId="22991"/>
    <cellStyle name="Vstup 4 4" xfId="22992"/>
    <cellStyle name="Vstup 4 4 10" xfId="22993"/>
    <cellStyle name="Vstup 4 4 2" xfId="22994"/>
    <cellStyle name="Vstup 4 4 2 2" xfId="22995"/>
    <cellStyle name="Vstup 4 4 2 2 2" xfId="22996"/>
    <cellStyle name="Vstup 4 4 2 2 2 2" xfId="22997"/>
    <cellStyle name="Vstup 4 4 2 2 2 2 2" xfId="22998"/>
    <cellStyle name="Vstup 4 4 2 2 2 2 3" xfId="22999"/>
    <cellStyle name="Vstup 4 4 2 2 2 2 4" xfId="23000"/>
    <cellStyle name="Vstup 4 4 2 2 2 3" xfId="23001"/>
    <cellStyle name="Vstup 4 4 2 2 2 3 2" xfId="23002"/>
    <cellStyle name="Vstup 4 4 2 2 2 3 3" xfId="23003"/>
    <cellStyle name="Vstup 4 4 2 2 2 3 4" xfId="23004"/>
    <cellStyle name="Vstup 4 4 2 2 2 4" xfId="23005"/>
    <cellStyle name="Vstup 4 4 2 2 2 5" xfId="23006"/>
    <cellStyle name="Vstup 4 4 2 2 2 6" xfId="23007"/>
    <cellStyle name="Vstup 4 4 2 2 3" xfId="23008"/>
    <cellStyle name="Vstup 4 4 2 2 3 2" xfId="23009"/>
    <cellStyle name="Vstup 4 4 2 2 3 2 2" xfId="23010"/>
    <cellStyle name="Vstup 4 4 2 2 3 2 3" xfId="23011"/>
    <cellStyle name="Vstup 4 4 2 2 3 2 4" xfId="23012"/>
    <cellStyle name="Vstup 4 4 2 2 3 3" xfId="23013"/>
    <cellStyle name="Vstup 4 4 2 2 3 3 2" xfId="23014"/>
    <cellStyle name="Vstup 4 4 2 2 3 3 3" xfId="23015"/>
    <cellStyle name="Vstup 4 4 2 2 3 3 4" xfId="23016"/>
    <cellStyle name="Vstup 4 4 2 2 3 4" xfId="23017"/>
    <cellStyle name="Vstup 4 4 2 2 3 5" xfId="23018"/>
    <cellStyle name="Vstup 4 4 2 2 3 6" xfId="23019"/>
    <cellStyle name="Vstup 4 4 2 2 4" xfId="23020"/>
    <cellStyle name="Vstup 4 4 2 2 4 2" xfId="23021"/>
    <cellStyle name="Vstup 4 4 2 2 4 3" xfId="23022"/>
    <cellStyle name="Vstup 4 4 2 2 4 4" xfId="23023"/>
    <cellStyle name="Vstup 4 4 2 2 5" xfId="23024"/>
    <cellStyle name="Vstup 4 4 2 2 5 2" xfId="23025"/>
    <cellStyle name="Vstup 4 4 2 2 5 3" xfId="23026"/>
    <cellStyle name="Vstup 4 4 2 2 5 4" xfId="23027"/>
    <cellStyle name="Vstup 4 4 2 2 6" xfId="23028"/>
    <cellStyle name="Vstup 4 4 2 2 7" xfId="23029"/>
    <cellStyle name="Vstup 4 4 2 2 8" xfId="23030"/>
    <cellStyle name="Vstup 4 4 2 3" xfId="23031"/>
    <cellStyle name="Vstup 4 4 2 3 2" xfId="23032"/>
    <cellStyle name="Vstup 4 4 2 3 2 2" xfId="23033"/>
    <cellStyle name="Vstup 4 4 2 3 2 3" xfId="23034"/>
    <cellStyle name="Vstup 4 4 2 3 2 4" xfId="23035"/>
    <cellStyle name="Vstup 4 4 2 3 3" xfId="23036"/>
    <cellStyle name="Vstup 4 4 2 3 3 2" xfId="23037"/>
    <cellStyle name="Vstup 4 4 2 3 3 3" xfId="23038"/>
    <cellStyle name="Vstup 4 4 2 3 3 4" xfId="23039"/>
    <cellStyle name="Vstup 4 4 2 3 4" xfId="23040"/>
    <cellStyle name="Vstup 4 4 2 3 5" xfId="23041"/>
    <cellStyle name="Vstup 4 4 2 3 6" xfId="23042"/>
    <cellStyle name="Vstup 4 4 2 4" xfId="23043"/>
    <cellStyle name="Vstup 4 4 2 4 2" xfId="23044"/>
    <cellStyle name="Vstup 4 4 2 4 2 2" xfId="23045"/>
    <cellStyle name="Vstup 4 4 2 4 2 3" xfId="23046"/>
    <cellStyle name="Vstup 4 4 2 4 2 4" xfId="23047"/>
    <cellStyle name="Vstup 4 4 2 4 3" xfId="23048"/>
    <cellStyle name="Vstup 4 4 2 4 3 2" xfId="23049"/>
    <cellStyle name="Vstup 4 4 2 4 3 3" xfId="23050"/>
    <cellStyle name="Vstup 4 4 2 4 3 4" xfId="23051"/>
    <cellStyle name="Vstup 4 4 2 4 4" xfId="23052"/>
    <cellStyle name="Vstup 4 4 2 4 5" xfId="23053"/>
    <cellStyle name="Vstup 4 4 2 4 6" xfId="23054"/>
    <cellStyle name="Vstup 4 4 2 5" xfId="23055"/>
    <cellStyle name="Vstup 4 4 2 5 2" xfId="23056"/>
    <cellStyle name="Vstup 4 4 2 5 3" xfId="23057"/>
    <cellStyle name="Vstup 4 4 2 5 4" xfId="23058"/>
    <cellStyle name="Vstup 4 4 2 6" xfId="23059"/>
    <cellStyle name="Vstup 4 4 2 6 2" xfId="23060"/>
    <cellStyle name="Vstup 4 4 2 6 3" xfId="23061"/>
    <cellStyle name="Vstup 4 4 2 6 4" xfId="23062"/>
    <cellStyle name="Vstup 4 4 2 7" xfId="23063"/>
    <cellStyle name="Vstup 4 4 2 8" xfId="23064"/>
    <cellStyle name="Vstup 4 4 2 9" xfId="23065"/>
    <cellStyle name="Vstup 4 4 3" xfId="23066"/>
    <cellStyle name="Vstup 4 4 3 2" xfId="23067"/>
    <cellStyle name="Vstup 4 4 3 2 2" xfId="23068"/>
    <cellStyle name="Vstup 4 4 3 2 2 2" xfId="23069"/>
    <cellStyle name="Vstup 4 4 3 2 2 3" xfId="23070"/>
    <cellStyle name="Vstup 4 4 3 2 2 4" xfId="23071"/>
    <cellStyle name="Vstup 4 4 3 2 3" xfId="23072"/>
    <cellStyle name="Vstup 4 4 3 2 3 2" xfId="23073"/>
    <cellStyle name="Vstup 4 4 3 2 3 3" xfId="23074"/>
    <cellStyle name="Vstup 4 4 3 2 3 4" xfId="23075"/>
    <cellStyle name="Vstup 4 4 3 2 4" xfId="23076"/>
    <cellStyle name="Vstup 4 4 3 2 5" xfId="23077"/>
    <cellStyle name="Vstup 4 4 3 2 6" xfId="23078"/>
    <cellStyle name="Vstup 4 4 3 3" xfId="23079"/>
    <cellStyle name="Vstup 4 4 3 3 2" xfId="23080"/>
    <cellStyle name="Vstup 4 4 3 3 2 2" xfId="23081"/>
    <cellStyle name="Vstup 4 4 3 3 2 3" xfId="23082"/>
    <cellStyle name="Vstup 4 4 3 3 2 4" xfId="23083"/>
    <cellStyle name="Vstup 4 4 3 3 3" xfId="23084"/>
    <cellStyle name="Vstup 4 4 3 3 3 2" xfId="23085"/>
    <cellStyle name="Vstup 4 4 3 3 3 3" xfId="23086"/>
    <cellStyle name="Vstup 4 4 3 3 3 4" xfId="23087"/>
    <cellStyle name="Vstup 4 4 3 3 4" xfId="23088"/>
    <cellStyle name="Vstup 4 4 3 3 5" xfId="23089"/>
    <cellStyle name="Vstup 4 4 3 3 6" xfId="23090"/>
    <cellStyle name="Vstup 4 4 3 4" xfId="23091"/>
    <cellStyle name="Vstup 4 4 3 4 2" xfId="23092"/>
    <cellStyle name="Vstup 4 4 3 4 3" xfId="23093"/>
    <cellStyle name="Vstup 4 4 3 4 4" xfId="23094"/>
    <cellStyle name="Vstup 4 4 3 5" xfId="23095"/>
    <cellStyle name="Vstup 4 4 3 5 2" xfId="23096"/>
    <cellStyle name="Vstup 4 4 3 5 3" xfId="23097"/>
    <cellStyle name="Vstup 4 4 3 5 4" xfId="23098"/>
    <cellStyle name="Vstup 4 4 3 6" xfId="23099"/>
    <cellStyle name="Vstup 4 4 3 7" xfId="23100"/>
    <cellStyle name="Vstup 4 4 3 8" xfId="23101"/>
    <cellStyle name="Vstup 4 4 4" xfId="23102"/>
    <cellStyle name="Vstup 4 4 4 2" xfId="23103"/>
    <cellStyle name="Vstup 4 4 4 2 2" xfId="23104"/>
    <cellStyle name="Vstup 4 4 4 2 3" xfId="23105"/>
    <cellStyle name="Vstup 4 4 4 2 4" xfId="23106"/>
    <cellStyle name="Vstup 4 4 4 3" xfId="23107"/>
    <cellStyle name="Vstup 4 4 4 3 2" xfId="23108"/>
    <cellStyle name="Vstup 4 4 4 3 3" xfId="23109"/>
    <cellStyle name="Vstup 4 4 4 3 4" xfId="23110"/>
    <cellStyle name="Vstup 4 4 4 4" xfId="23111"/>
    <cellStyle name="Vstup 4 4 4 5" xfId="23112"/>
    <cellStyle name="Vstup 4 4 4 6" xfId="23113"/>
    <cellStyle name="Vstup 4 4 5" xfId="23114"/>
    <cellStyle name="Vstup 4 4 5 2" xfId="23115"/>
    <cellStyle name="Vstup 4 4 5 2 2" xfId="23116"/>
    <cellStyle name="Vstup 4 4 5 2 3" xfId="23117"/>
    <cellStyle name="Vstup 4 4 5 2 4" xfId="23118"/>
    <cellStyle name="Vstup 4 4 5 3" xfId="23119"/>
    <cellStyle name="Vstup 4 4 5 3 2" xfId="23120"/>
    <cellStyle name="Vstup 4 4 5 3 3" xfId="23121"/>
    <cellStyle name="Vstup 4 4 5 3 4" xfId="23122"/>
    <cellStyle name="Vstup 4 4 5 4" xfId="23123"/>
    <cellStyle name="Vstup 4 4 5 5" xfId="23124"/>
    <cellStyle name="Vstup 4 4 5 6" xfId="23125"/>
    <cellStyle name="Vstup 4 4 6" xfId="23126"/>
    <cellStyle name="Vstup 4 4 6 2" xfId="23127"/>
    <cellStyle name="Vstup 4 4 6 3" xfId="23128"/>
    <cellStyle name="Vstup 4 4 6 4" xfId="23129"/>
    <cellStyle name="Vstup 4 4 7" xfId="23130"/>
    <cellStyle name="Vstup 4 4 7 2" xfId="23131"/>
    <cellStyle name="Vstup 4 4 7 3" xfId="23132"/>
    <cellStyle name="Vstup 4 4 7 4" xfId="23133"/>
    <cellStyle name="Vstup 4 4 8" xfId="23134"/>
    <cellStyle name="Vstup 4 4 9" xfId="23135"/>
    <cellStyle name="Vstup 4 5" xfId="23136"/>
    <cellStyle name="Vstup 4 5 10" xfId="23137"/>
    <cellStyle name="Vstup 4 5 2" xfId="23138"/>
    <cellStyle name="Vstup 4 5 2 2" xfId="23139"/>
    <cellStyle name="Vstup 4 5 2 2 2" xfId="23140"/>
    <cellStyle name="Vstup 4 5 2 2 2 2" xfId="23141"/>
    <cellStyle name="Vstup 4 5 2 2 2 2 2" xfId="23142"/>
    <cellStyle name="Vstup 4 5 2 2 2 2 3" xfId="23143"/>
    <cellStyle name="Vstup 4 5 2 2 2 2 4" xfId="23144"/>
    <cellStyle name="Vstup 4 5 2 2 2 3" xfId="23145"/>
    <cellStyle name="Vstup 4 5 2 2 2 3 2" xfId="23146"/>
    <cellStyle name="Vstup 4 5 2 2 2 3 3" xfId="23147"/>
    <cellStyle name="Vstup 4 5 2 2 2 3 4" xfId="23148"/>
    <cellStyle name="Vstup 4 5 2 2 2 4" xfId="23149"/>
    <cellStyle name="Vstup 4 5 2 2 2 5" xfId="23150"/>
    <cellStyle name="Vstup 4 5 2 2 2 6" xfId="23151"/>
    <cellStyle name="Vstup 4 5 2 2 3" xfId="23152"/>
    <cellStyle name="Vstup 4 5 2 2 3 2" xfId="23153"/>
    <cellStyle name="Vstup 4 5 2 2 3 2 2" xfId="23154"/>
    <cellStyle name="Vstup 4 5 2 2 3 2 3" xfId="23155"/>
    <cellStyle name="Vstup 4 5 2 2 3 2 4" xfId="23156"/>
    <cellStyle name="Vstup 4 5 2 2 3 3" xfId="23157"/>
    <cellStyle name="Vstup 4 5 2 2 3 3 2" xfId="23158"/>
    <cellStyle name="Vstup 4 5 2 2 3 3 3" xfId="23159"/>
    <cellStyle name="Vstup 4 5 2 2 3 3 4" xfId="23160"/>
    <cellStyle name="Vstup 4 5 2 2 3 4" xfId="23161"/>
    <cellStyle name="Vstup 4 5 2 2 3 5" xfId="23162"/>
    <cellStyle name="Vstup 4 5 2 2 3 6" xfId="23163"/>
    <cellStyle name="Vstup 4 5 2 2 4" xfId="23164"/>
    <cellStyle name="Vstup 4 5 2 2 4 2" xfId="23165"/>
    <cellStyle name="Vstup 4 5 2 2 4 3" xfId="23166"/>
    <cellStyle name="Vstup 4 5 2 2 4 4" xfId="23167"/>
    <cellStyle name="Vstup 4 5 2 2 5" xfId="23168"/>
    <cellStyle name="Vstup 4 5 2 2 5 2" xfId="23169"/>
    <cellStyle name="Vstup 4 5 2 2 5 3" xfId="23170"/>
    <cellStyle name="Vstup 4 5 2 2 5 4" xfId="23171"/>
    <cellStyle name="Vstup 4 5 2 2 6" xfId="23172"/>
    <cellStyle name="Vstup 4 5 2 2 7" xfId="23173"/>
    <cellStyle name="Vstup 4 5 2 2 8" xfId="23174"/>
    <cellStyle name="Vstup 4 5 2 3" xfId="23175"/>
    <cellStyle name="Vstup 4 5 2 3 2" xfId="23176"/>
    <cellStyle name="Vstup 4 5 2 3 2 2" xfId="23177"/>
    <cellStyle name="Vstup 4 5 2 3 2 3" xfId="23178"/>
    <cellStyle name="Vstup 4 5 2 3 2 4" xfId="23179"/>
    <cellStyle name="Vstup 4 5 2 3 3" xfId="23180"/>
    <cellStyle name="Vstup 4 5 2 3 3 2" xfId="23181"/>
    <cellStyle name="Vstup 4 5 2 3 3 3" xfId="23182"/>
    <cellStyle name="Vstup 4 5 2 3 3 4" xfId="23183"/>
    <cellStyle name="Vstup 4 5 2 3 4" xfId="23184"/>
    <cellStyle name="Vstup 4 5 2 3 5" xfId="23185"/>
    <cellStyle name="Vstup 4 5 2 3 6" xfId="23186"/>
    <cellStyle name="Vstup 4 5 2 4" xfId="23187"/>
    <cellStyle name="Vstup 4 5 2 4 2" xfId="23188"/>
    <cellStyle name="Vstup 4 5 2 4 2 2" xfId="23189"/>
    <cellStyle name="Vstup 4 5 2 4 2 3" xfId="23190"/>
    <cellStyle name="Vstup 4 5 2 4 2 4" xfId="23191"/>
    <cellStyle name="Vstup 4 5 2 4 3" xfId="23192"/>
    <cellStyle name="Vstup 4 5 2 4 3 2" xfId="23193"/>
    <cellStyle name="Vstup 4 5 2 4 3 3" xfId="23194"/>
    <cellStyle name="Vstup 4 5 2 4 3 4" xfId="23195"/>
    <cellStyle name="Vstup 4 5 2 4 4" xfId="23196"/>
    <cellStyle name="Vstup 4 5 2 4 5" xfId="23197"/>
    <cellStyle name="Vstup 4 5 2 4 6" xfId="23198"/>
    <cellStyle name="Vstup 4 5 2 5" xfId="23199"/>
    <cellStyle name="Vstup 4 5 2 5 2" xfId="23200"/>
    <cellStyle name="Vstup 4 5 2 5 3" xfId="23201"/>
    <cellStyle name="Vstup 4 5 2 5 4" xfId="23202"/>
    <cellStyle name="Vstup 4 5 2 6" xfId="23203"/>
    <cellStyle name="Vstup 4 5 2 6 2" xfId="23204"/>
    <cellStyle name="Vstup 4 5 2 6 3" xfId="23205"/>
    <cellStyle name="Vstup 4 5 2 6 4" xfId="23206"/>
    <cellStyle name="Vstup 4 5 2 7" xfId="23207"/>
    <cellStyle name="Vstup 4 5 2 8" xfId="23208"/>
    <cellStyle name="Vstup 4 5 2 9" xfId="23209"/>
    <cellStyle name="Vstup 4 5 3" xfId="23210"/>
    <cellStyle name="Vstup 4 5 3 2" xfId="23211"/>
    <cellStyle name="Vstup 4 5 3 2 2" xfId="23212"/>
    <cellStyle name="Vstup 4 5 3 2 2 2" xfId="23213"/>
    <cellStyle name="Vstup 4 5 3 2 2 3" xfId="23214"/>
    <cellStyle name="Vstup 4 5 3 2 2 4" xfId="23215"/>
    <cellStyle name="Vstup 4 5 3 2 3" xfId="23216"/>
    <cellStyle name="Vstup 4 5 3 2 3 2" xfId="23217"/>
    <cellStyle name="Vstup 4 5 3 2 3 3" xfId="23218"/>
    <cellStyle name="Vstup 4 5 3 2 3 4" xfId="23219"/>
    <cellStyle name="Vstup 4 5 3 2 4" xfId="23220"/>
    <cellStyle name="Vstup 4 5 3 2 5" xfId="23221"/>
    <cellStyle name="Vstup 4 5 3 2 6" xfId="23222"/>
    <cellStyle name="Vstup 4 5 3 3" xfId="23223"/>
    <cellStyle name="Vstup 4 5 3 3 2" xfId="23224"/>
    <cellStyle name="Vstup 4 5 3 3 2 2" xfId="23225"/>
    <cellStyle name="Vstup 4 5 3 3 2 3" xfId="23226"/>
    <cellStyle name="Vstup 4 5 3 3 2 4" xfId="23227"/>
    <cellStyle name="Vstup 4 5 3 3 3" xfId="23228"/>
    <cellStyle name="Vstup 4 5 3 3 3 2" xfId="23229"/>
    <cellStyle name="Vstup 4 5 3 3 3 3" xfId="23230"/>
    <cellStyle name="Vstup 4 5 3 3 3 4" xfId="23231"/>
    <cellStyle name="Vstup 4 5 3 3 4" xfId="23232"/>
    <cellStyle name="Vstup 4 5 3 3 5" xfId="23233"/>
    <cellStyle name="Vstup 4 5 3 3 6" xfId="23234"/>
    <cellStyle name="Vstup 4 5 3 4" xfId="23235"/>
    <cellStyle name="Vstup 4 5 3 4 2" xfId="23236"/>
    <cellStyle name="Vstup 4 5 3 4 3" xfId="23237"/>
    <cellStyle name="Vstup 4 5 3 4 4" xfId="23238"/>
    <cellStyle name="Vstup 4 5 3 5" xfId="23239"/>
    <cellStyle name="Vstup 4 5 3 5 2" xfId="23240"/>
    <cellStyle name="Vstup 4 5 3 5 3" xfId="23241"/>
    <cellStyle name="Vstup 4 5 3 5 4" xfId="23242"/>
    <cellStyle name="Vstup 4 5 3 6" xfId="23243"/>
    <cellStyle name="Vstup 4 5 3 7" xfId="23244"/>
    <cellStyle name="Vstup 4 5 3 8" xfId="23245"/>
    <cellStyle name="Vstup 4 5 4" xfId="23246"/>
    <cellStyle name="Vstup 4 5 4 2" xfId="23247"/>
    <cellStyle name="Vstup 4 5 4 2 2" xfId="23248"/>
    <cellStyle name="Vstup 4 5 4 2 3" xfId="23249"/>
    <cellStyle name="Vstup 4 5 4 2 4" xfId="23250"/>
    <cellStyle name="Vstup 4 5 4 3" xfId="23251"/>
    <cellStyle name="Vstup 4 5 4 3 2" xfId="23252"/>
    <cellStyle name="Vstup 4 5 4 3 3" xfId="23253"/>
    <cellStyle name="Vstup 4 5 4 3 4" xfId="23254"/>
    <cellStyle name="Vstup 4 5 4 4" xfId="23255"/>
    <cellStyle name="Vstup 4 5 4 5" xfId="23256"/>
    <cellStyle name="Vstup 4 5 4 6" xfId="23257"/>
    <cellStyle name="Vstup 4 5 5" xfId="23258"/>
    <cellStyle name="Vstup 4 5 5 2" xfId="23259"/>
    <cellStyle name="Vstup 4 5 5 2 2" xfId="23260"/>
    <cellStyle name="Vstup 4 5 5 2 3" xfId="23261"/>
    <cellStyle name="Vstup 4 5 5 2 4" xfId="23262"/>
    <cellStyle name="Vstup 4 5 5 3" xfId="23263"/>
    <cellStyle name="Vstup 4 5 5 3 2" xfId="23264"/>
    <cellStyle name="Vstup 4 5 5 3 3" xfId="23265"/>
    <cellStyle name="Vstup 4 5 5 3 4" xfId="23266"/>
    <cellStyle name="Vstup 4 5 5 4" xfId="23267"/>
    <cellStyle name="Vstup 4 5 5 5" xfId="23268"/>
    <cellStyle name="Vstup 4 5 5 6" xfId="23269"/>
    <cellStyle name="Vstup 4 5 6" xfId="23270"/>
    <cellStyle name="Vstup 4 5 6 2" xfId="23271"/>
    <cellStyle name="Vstup 4 5 6 3" xfId="23272"/>
    <cellStyle name="Vstup 4 5 6 4" xfId="23273"/>
    <cellStyle name="Vstup 4 5 7" xfId="23274"/>
    <cellStyle name="Vstup 4 5 7 2" xfId="23275"/>
    <cellStyle name="Vstup 4 5 7 3" xfId="23276"/>
    <cellStyle name="Vstup 4 5 7 4" xfId="23277"/>
    <cellStyle name="Vstup 4 5 8" xfId="23278"/>
    <cellStyle name="Vstup 4 5 9" xfId="23279"/>
    <cellStyle name="Vstup 4 6" xfId="23280"/>
    <cellStyle name="Vstup 4 6 10" xfId="23281"/>
    <cellStyle name="Vstup 4 6 2" xfId="23282"/>
    <cellStyle name="Vstup 4 6 2 2" xfId="23283"/>
    <cellStyle name="Vstup 4 6 2 2 2" xfId="23284"/>
    <cellStyle name="Vstup 4 6 2 2 2 2" xfId="23285"/>
    <cellStyle name="Vstup 4 6 2 2 2 2 2" xfId="23286"/>
    <cellStyle name="Vstup 4 6 2 2 2 2 3" xfId="23287"/>
    <cellStyle name="Vstup 4 6 2 2 2 2 4" xfId="23288"/>
    <cellStyle name="Vstup 4 6 2 2 2 3" xfId="23289"/>
    <cellStyle name="Vstup 4 6 2 2 2 3 2" xfId="23290"/>
    <cellStyle name="Vstup 4 6 2 2 2 3 3" xfId="23291"/>
    <cellStyle name="Vstup 4 6 2 2 2 3 4" xfId="23292"/>
    <cellStyle name="Vstup 4 6 2 2 2 4" xfId="23293"/>
    <cellStyle name="Vstup 4 6 2 2 2 5" xfId="23294"/>
    <cellStyle name="Vstup 4 6 2 2 2 6" xfId="23295"/>
    <cellStyle name="Vstup 4 6 2 2 3" xfId="23296"/>
    <cellStyle name="Vstup 4 6 2 2 3 2" xfId="23297"/>
    <cellStyle name="Vstup 4 6 2 2 3 2 2" xfId="23298"/>
    <cellStyle name="Vstup 4 6 2 2 3 2 3" xfId="23299"/>
    <cellStyle name="Vstup 4 6 2 2 3 2 4" xfId="23300"/>
    <cellStyle name="Vstup 4 6 2 2 3 3" xfId="23301"/>
    <cellStyle name="Vstup 4 6 2 2 3 3 2" xfId="23302"/>
    <cellStyle name="Vstup 4 6 2 2 3 3 3" xfId="23303"/>
    <cellStyle name="Vstup 4 6 2 2 3 3 4" xfId="23304"/>
    <cellStyle name="Vstup 4 6 2 2 3 4" xfId="23305"/>
    <cellStyle name="Vstup 4 6 2 2 3 5" xfId="23306"/>
    <cellStyle name="Vstup 4 6 2 2 3 6" xfId="23307"/>
    <cellStyle name="Vstup 4 6 2 2 4" xfId="23308"/>
    <cellStyle name="Vstup 4 6 2 2 4 2" xfId="23309"/>
    <cellStyle name="Vstup 4 6 2 2 4 3" xfId="23310"/>
    <cellStyle name="Vstup 4 6 2 2 4 4" xfId="23311"/>
    <cellStyle name="Vstup 4 6 2 2 5" xfId="23312"/>
    <cellStyle name="Vstup 4 6 2 2 5 2" xfId="23313"/>
    <cellStyle name="Vstup 4 6 2 2 5 3" xfId="23314"/>
    <cellStyle name="Vstup 4 6 2 2 5 4" xfId="23315"/>
    <cellStyle name="Vstup 4 6 2 2 6" xfId="23316"/>
    <cellStyle name="Vstup 4 6 2 2 7" xfId="23317"/>
    <cellStyle name="Vstup 4 6 2 2 8" xfId="23318"/>
    <cellStyle name="Vstup 4 6 2 3" xfId="23319"/>
    <cellStyle name="Vstup 4 6 2 3 2" xfId="23320"/>
    <cellStyle name="Vstup 4 6 2 3 2 2" xfId="23321"/>
    <cellStyle name="Vstup 4 6 2 3 2 3" xfId="23322"/>
    <cellStyle name="Vstup 4 6 2 3 2 4" xfId="23323"/>
    <cellStyle name="Vstup 4 6 2 3 3" xfId="23324"/>
    <cellStyle name="Vstup 4 6 2 3 3 2" xfId="23325"/>
    <cellStyle name="Vstup 4 6 2 3 3 3" xfId="23326"/>
    <cellStyle name="Vstup 4 6 2 3 3 4" xfId="23327"/>
    <cellStyle name="Vstup 4 6 2 3 4" xfId="23328"/>
    <cellStyle name="Vstup 4 6 2 3 5" xfId="23329"/>
    <cellStyle name="Vstup 4 6 2 3 6" xfId="23330"/>
    <cellStyle name="Vstup 4 6 2 4" xfId="23331"/>
    <cellStyle name="Vstup 4 6 2 4 2" xfId="23332"/>
    <cellStyle name="Vstup 4 6 2 4 2 2" xfId="23333"/>
    <cellStyle name="Vstup 4 6 2 4 2 3" xfId="23334"/>
    <cellStyle name="Vstup 4 6 2 4 2 4" xfId="23335"/>
    <cellStyle name="Vstup 4 6 2 4 3" xfId="23336"/>
    <cellStyle name="Vstup 4 6 2 4 3 2" xfId="23337"/>
    <cellStyle name="Vstup 4 6 2 4 3 3" xfId="23338"/>
    <cellStyle name="Vstup 4 6 2 4 3 4" xfId="23339"/>
    <cellStyle name="Vstup 4 6 2 4 4" xfId="23340"/>
    <cellStyle name="Vstup 4 6 2 4 5" xfId="23341"/>
    <cellStyle name="Vstup 4 6 2 4 6" xfId="23342"/>
    <cellStyle name="Vstup 4 6 2 5" xfId="23343"/>
    <cellStyle name="Vstup 4 6 2 5 2" xfId="23344"/>
    <cellStyle name="Vstup 4 6 2 5 3" xfId="23345"/>
    <cellStyle name="Vstup 4 6 2 5 4" xfId="23346"/>
    <cellStyle name="Vstup 4 6 2 6" xfId="23347"/>
    <cellStyle name="Vstup 4 6 2 6 2" xfId="23348"/>
    <cellStyle name="Vstup 4 6 2 6 3" xfId="23349"/>
    <cellStyle name="Vstup 4 6 2 6 4" xfId="23350"/>
    <cellStyle name="Vstup 4 6 2 7" xfId="23351"/>
    <cellStyle name="Vstup 4 6 2 8" xfId="23352"/>
    <cellStyle name="Vstup 4 6 2 9" xfId="23353"/>
    <cellStyle name="Vstup 4 6 3" xfId="23354"/>
    <cellStyle name="Vstup 4 6 3 2" xfId="23355"/>
    <cellStyle name="Vstup 4 6 3 2 2" xfId="23356"/>
    <cellStyle name="Vstup 4 6 3 2 2 2" xfId="23357"/>
    <cellStyle name="Vstup 4 6 3 2 2 3" xfId="23358"/>
    <cellStyle name="Vstup 4 6 3 2 2 4" xfId="23359"/>
    <cellStyle name="Vstup 4 6 3 2 3" xfId="23360"/>
    <cellStyle name="Vstup 4 6 3 2 3 2" xfId="23361"/>
    <cellStyle name="Vstup 4 6 3 2 3 3" xfId="23362"/>
    <cellStyle name="Vstup 4 6 3 2 3 4" xfId="23363"/>
    <cellStyle name="Vstup 4 6 3 2 4" xfId="23364"/>
    <cellStyle name="Vstup 4 6 3 2 5" xfId="23365"/>
    <cellStyle name="Vstup 4 6 3 2 6" xfId="23366"/>
    <cellStyle name="Vstup 4 6 3 3" xfId="23367"/>
    <cellStyle name="Vstup 4 6 3 3 2" xfId="23368"/>
    <cellStyle name="Vstup 4 6 3 3 2 2" xfId="23369"/>
    <cellStyle name="Vstup 4 6 3 3 2 3" xfId="23370"/>
    <cellStyle name="Vstup 4 6 3 3 2 4" xfId="23371"/>
    <cellStyle name="Vstup 4 6 3 3 3" xfId="23372"/>
    <cellStyle name="Vstup 4 6 3 3 3 2" xfId="23373"/>
    <cellStyle name="Vstup 4 6 3 3 3 3" xfId="23374"/>
    <cellStyle name="Vstup 4 6 3 3 3 4" xfId="23375"/>
    <cellStyle name="Vstup 4 6 3 3 4" xfId="23376"/>
    <cellStyle name="Vstup 4 6 3 3 5" xfId="23377"/>
    <cellStyle name="Vstup 4 6 3 3 6" xfId="23378"/>
    <cellStyle name="Vstup 4 6 3 4" xfId="23379"/>
    <cellStyle name="Vstup 4 6 3 4 2" xfId="23380"/>
    <cellStyle name="Vstup 4 6 3 4 3" xfId="23381"/>
    <cellStyle name="Vstup 4 6 3 4 4" xfId="23382"/>
    <cellStyle name="Vstup 4 6 3 5" xfId="23383"/>
    <cellStyle name="Vstup 4 6 3 5 2" xfId="23384"/>
    <cellStyle name="Vstup 4 6 3 5 3" xfId="23385"/>
    <cellStyle name="Vstup 4 6 3 5 4" xfId="23386"/>
    <cellStyle name="Vstup 4 6 3 6" xfId="23387"/>
    <cellStyle name="Vstup 4 6 3 7" xfId="23388"/>
    <cellStyle name="Vstup 4 6 3 8" xfId="23389"/>
    <cellStyle name="Vstup 4 6 4" xfId="23390"/>
    <cellStyle name="Vstup 4 6 4 2" xfId="23391"/>
    <cellStyle name="Vstup 4 6 4 2 2" xfId="23392"/>
    <cellStyle name="Vstup 4 6 4 2 3" xfId="23393"/>
    <cellStyle name="Vstup 4 6 4 2 4" xfId="23394"/>
    <cellStyle name="Vstup 4 6 4 3" xfId="23395"/>
    <cellStyle name="Vstup 4 6 4 3 2" xfId="23396"/>
    <cellStyle name="Vstup 4 6 4 3 3" xfId="23397"/>
    <cellStyle name="Vstup 4 6 4 3 4" xfId="23398"/>
    <cellStyle name="Vstup 4 6 4 4" xfId="23399"/>
    <cellStyle name="Vstup 4 6 4 5" xfId="23400"/>
    <cellStyle name="Vstup 4 6 4 6" xfId="23401"/>
    <cellStyle name="Vstup 4 6 5" xfId="23402"/>
    <cellStyle name="Vstup 4 6 5 2" xfId="23403"/>
    <cellStyle name="Vstup 4 6 5 2 2" xfId="23404"/>
    <cellStyle name="Vstup 4 6 5 2 3" xfId="23405"/>
    <cellStyle name="Vstup 4 6 5 2 4" xfId="23406"/>
    <cellStyle name="Vstup 4 6 5 3" xfId="23407"/>
    <cellStyle name="Vstup 4 6 5 3 2" xfId="23408"/>
    <cellStyle name="Vstup 4 6 5 3 3" xfId="23409"/>
    <cellStyle name="Vstup 4 6 5 3 4" xfId="23410"/>
    <cellStyle name="Vstup 4 6 5 4" xfId="23411"/>
    <cellStyle name="Vstup 4 6 5 5" xfId="23412"/>
    <cellStyle name="Vstup 4 6 5 6" xfId="23413"/>
    <cellStyle name="Vstup 4 6 6" xfId="23414"/>
    <cellStyle name="Vstup 4 6 6 2" xfId="23415"/>
    <cellStyle name="Vstup 4 6 6 3" xfId="23416"/>
    <cellStyle name="Vstup 4 6 6 4" xfId="23417"/>
    <cellStyle name="Vstup 4 6 7" xfId="23418"/>
    <cellStyle name="Vstup 4 6 7 2" xfId="23419"/>
    <cellStyle name="Vstup 4 6 7 3" xfId="23420"/>
    <cellStyle name="Vstup 4 6 7 4" xfId="23421"/>
    <cellStyle name="Vstup 4 6 8" xfId="23422"/>
    <cellStyle name="Vstup 4 6 9" xfId="23423"/>
    <cellStyle name="Vstup 4 7" xfId="23424"/>
    <cellStyle name="Vstup 4 7 2" xfId="23425"/>
    <cellStyle name="Vstup 4 7 2 2" xfId="23426"/>
    <cellStyle name="Vstup 4 7 2 2 2" xfId="23427"/>
    <cellStyle name="Vstup 4 7 2 2 2 2" xfId="23428"/>
    <cellStyle name="Vstup 4 7 2 2 2 3" xfId="23429"/>
    <cellStyle name="Vstup 4 7 2 2 2 4" xfId="23430"/>
    <cellStyle name="Vstup 4 7 2 2 3" xfId="23431"/>
    <cellStyle name="Vstup 4 7 2 2 3 2" xfId="23432"/>
    <cellStyle name="Vstup 4 7 2 2 3 3" xfId="23433"/>
    <cellStyle name="Vstup 4 7 2 2 3 4" xfId="23434"/>
    <cellStyle name="Vstup 4 7 2 2 4" xfId="23435"/>
    <cellStyle name="Vstup 4 7 2 2 5" xfId="23436"/>
    <cellStyle name="Vstup 4 7 2 2 6" xfId="23437"/>
    <cellStyle name="Vstup 4 7 2 3" xfId="23438"/>
    <cellStyle name="Vstup 4 7 2 3 2" xfId="23439"/>
    <cellStyle name="Vstup 4 7 2 3 2 2" xfId="23440"/>
    <cellStyle name="Vstup 4 7 2 3 2 3" xfId="23441"/>
    <cellStyle name="Vstup 4 7 2 3 2 4" xfId="23442"/>
    <cellStyle name="Vstup 4 7 2 3 3" xfId="23443"/>
    <cellStyle name="Vstup 4 7 2 3 3 2" xfId="23444"/>
    <cellStyle name="Vstup 4 7 2 3 3 3" xfId="23445"/>
    <cellStyle name="Vstup 4 7 2 3 3 4" xfId="23446"/>
    <cellStyle name="Vstup 4 7 2 3 4" xfId="23447"/>
    <cellStyle name="Vstup 4 7 2 3 5" xfId="23448"/>
    <cellStyle name="Vstup 4 7 2 3 6" xfId="23449"/>
    <cellStyle name="Vstup 4 7 2 4" xfId="23450"/>
    <cellStyle name="Vstup 4 7 2 4 2" xfId="23451"/>
    <cellStyle name="Vstup 4 7 2 4 3" xfId="23452"/>
    <cellStyle name="Vstup 4 7 2 4 4" xfId="23453"/>
    <cellStyle name="Vstup 4 7 2 5" xfId="23454"/>
    <cellStyle name="Vstup 4 7 2 5 2" xfId="23455"/>
    <cellStyle name="Vstup 4 7 2 5 3" xfId="23456"/>
    <cellStyle name="Vstup 4 7 2 5 4" xfId="23457"/>
    <cellStyle name="Vstup 4 7 2 6" xfId="23458"/>
    <cellStyle name="Vstup 4 7 2 7" xfId="23459"/>
    <cellStyle name="Vstup 4 7 2 8" xfId="23460"/>
    <cellStyle name="Vstup 4 7 3" xfId="23461"/>
    <cellStyle name="Vstup 4 7 3 2" xfId="23462"/>
    <cellStyle name="Vstup 4 7 3 2 2" xfId="23463"/>
    <cellStyle name="Vstup 4 7 3 2 3" xfId="23464"/>
    <cellStyle name="Vstup 4 7 3 2 4" xfId="23465"/>
    <cellStyle name="Vstup 4 7 3 3" xfId="23466"/>
    <cellStyle name="Vstup 4 7 3 3 2" xfId="23467"/>
    <cellStyle name="Vstup 4 7 3 3 3" xfId="23468"/>
    <cellStyle name="Vstup 4 7 3 3 4" xfId="23469"/>
    <cellStyle name="Vstup 4 7 3 4" xfId="23470"/>
    <cellStyle name="Vstup 4 7 3 5" xfId="23471"/>
    <cellStyle name="Vstup 4 7 3 6" xfId="23472"/>
    <cellStyle name="Vstup 4 7 4" xfId="23473"/>
    <cellStyle name="Vstup 4 7 4 2" xfId="23474"/>
    <cellStyle name="Vstup 4 7 4 2 2" xfId="23475"/>
    <cellStyle name="Vstup 4 7 4 2 3" xfId="23476"/>
    <cellStyle name="Vstup 4 7 4 2 4" xfId="23477"/>
    <cellStyle name="Vstup 4 7 4 3" xfId="23478"/>
    <cellStyle name="Vstup 4 7 4 3 2" xfId="23479"/>
    <cellStyle name="Vstup 4 7 4 3 3" xfId="23480"/>
    <cellStyle name="Vstup 4 7 4 3 4" xfId="23481"/>
    <cellStyle name="Vstup 4 7 4 4" xfId="23482"/>
    <cellStyle name="Vstup 4 7 4 5" xfId="23483"/>
    <cellStyle name="Vstup 4 7 4 6" xfId="23484"/>
    <cellStyle name="Vstup 4 7 5" xfId="23485"/>
    <cellStyle name="Vstup 4 7 5 2" xfId="23486"/>
    <cellStyle name="Vstup 4 7 5 3" xfId="23487"/>
    <cellStyle name="Vstup 4 7 5 4" xfId="23488"/>
    <cellStyle name="Vstup 4 7 6" xfId="23489"/>
    <cellStyle name="Vstup 4 7 6 2" xfId="23490"/>
    <cellStyle name="Vstup 4 7 6 3" xfId="23491"/>
    <cellStyle name="Vstup 4 7 6 4" xfId="23492"/>
    <cellStyle name="Vstup 4 7 7" xfId="23493"/>
    <cellStyle name="Vstup 4 7 8" xfId="23494"/>
    <cellStyle name="Vstup 4 7 9" xfId="23495"/>
    <cellStyle name="Vstup 4 8" xfId="23496"/>
    <cellStyle name="Vstup 4 8 2" xfId="23497"/>
    <cellStyle name="Vstup 4 8 2 2" xfId="23498"/>
    <cellStyle name="Vstup 4 8 2 2 2" xfId="23499"/>
    <cellStyle name="Vstup 4 8 2 2 3" xfId="23500"/>
    <cellStyle name="Vstup 4 8 2 2 4" xfId="23501"/>
    <cellStyle name="Vstup 4 8 2 3" xfId="23502"/>
    <cellStyle name="Vstup 4 8 2 3 2" xfId="23503"/>
    <cellStyle name="Vstup 4 8 2 3 3" xfId="23504"/>
    <cellStyle name="Vstup 4 8 2 3 4" xfId="23505"/>
    <cellStyle name="Vstup 4 8 2 4" xfId="23506"/>
    <cellStyle name="Vstup 4 8 2 5" xfId="23507"/>
    <cellStyle name="Vstup 4 8 2 6" xfId="23508"/>
    <cellStyle name="Vstup 4 8 3" xfId="23509"/>
    <cellStyle name="Vstup 4 8 3 2" xfId="23510"/>
    <cellStyle name="Vstup 4 8 3 2 2" xfId="23511"/>
    <cellStyle name="Vstup 4 8 3 2 3" xfId="23512"/>
    <cellStyle name="Vstup 4 8 3 2 4" xfId="23513"/>
    <cellStyle name="Vstup 4 8 3 3" xfId="23514"/>
    <cellStyle name="Vstup 4 8 3 3 2" xfId="23515"/>
    <cellStyle name="Vstup 4 8 3 3 3" xfId="23516"/>
    <cellStyle name="Vstup 4 8 3 3 4" xfId="23517"/>
    <cellStyle name="Vstup 4 8 3 4" xfId="23518"/>
    <cellStyle name="Vstup 4 8 3 5" xfId="23519"/>
    <cellStyle name="Vstup 4 8 3 6" xfId="23520"/>
    <cellStyle name="Vstup 4 8 4" xfId="23521"/>
    <cellStyle name="Vstup 4 8 4 2" xfId="23522"/>
    <cellStyle name="Vstup 4 8 4 3" xfId="23523"/>
    <cellStyle name="Vstup 4 8 4 4" xfId="23524"/>
    <cellStyle name="Vstup 4 8 5" xfId="23525"/>
    <cellStyle name="Vstup 4 8 5 2" xfId="23526"/>
    <cellStyle name="Vstup 4 8 5 3" xfId="23527"/>
    <cellStyle name="Vstup 4 8 5 4" xfId="23528"/>
    <cellStyle name="Vstup 4 8 6" xfId="23529"/>
    <cellStyle name="Vstup 4 8 7" xfId="23530"/>
    <cellStyle name="Vstup 4 8 8" xfId="23531"/>
    <cellStyle name="Vstup 4 9" xfId="23532"/>
    <cellStyle name="Vstup 4 9 2" xfId="23533"/>
    <cellStyle name="Vstup 4 9 2 2" xfId="23534"/>
    <cellStyle name="Vstup 4 9 2 3" xfId="23535"/>
    <cellStyle name="Vstup 4 9 2 4" xfId="23536"/>
    <cellStyle name="Vstup 4 9 3" xfId="23537"/>
    <cellStyle name="Vstup 4 9 3 2" xfId="23538"/>
    <cellStyle name="Vstup 4 9 3 3" xfId="23539"/>
    <cellStyle name="Vstup 4 9 3 4" xfId="23540"/>
    <cellStyle name="Vstup 4 9 4" xfId="23541"/>
    <cellStyle name="Vstup 4 9 5" xfId="23542"/>
    <cellStyle name="Vstup 4 9 6" xfId="23543"/>
    <cellStyle name="Výpočet 2" xfId="23544"/>
    <cellStyle name="Výpočet 2 10" xfId="23545"/>
    <cellStyle name="Výpočet 2 10 2" xfId="23546"/>
    <cellStyle name="Výpočet 2 10 2 2" xfId="23547"/>
    <cellStyle name="Výpočet 2 10 2 3" xfId="23548"/>
    <cellStyle name="Výpočet 2 10 2 4" xfId="23549"/>
    <cellStyle name="Výpočet 2 10 3" xfId="23550"/>
    <cellStyle name="Výpočet 2 10 3 2" xfId="23551"/>
    <cellStyle name="Výpočet 2 10 3 3" xfId="23552"/>
    <cellStyle name="Výpočet 2 10 3 4" xfId="23553"/>
    <cellStyle name="Výpočet 2 10 4" xfId="23554"/>
    <cellStyle name="Výpočet 2 10 5" xfId="23555"/>
    <cellStyle name="Výpočet 2 10 6" xfId="23556"/>
    <cellStyle name="Výpočet 2 11" xfId="23557"/>
    <cellStyle name="Výpočet 2 11 2" xfId="23558"/>
    <cellStyle name="Výpočet 2 11 3" xfId="23559"/>
    <cellStyle name="Výpočet 2 11 4" xfId="23560"/>
    <cellStyle name="Výpočet 2 12" xfId="23561"/>
    <cellStyle name="Výpočet 2 12 2" xfId="23562"/>
    <cellStyle name="Výpočet 2 12 3" xfId="23563"/>
    <cellStyle name="Výpočet 2 12 4" xfId="23564"/>
    <cellStyle name="Výpočet 2 13" xfId="23565"/>
    <cellStyle name="Výpočet 2 14" xfId="23566"/>
    <cellStyle name="Výpočet 2 15" xfId="23567"/>
    <cellStyle name="Výpočet 2 2" xfId="23568"/>
    <cellStyle name="Výpočet 2 2 10" xfId="23569"/>
    <cellStyle name="Výpočet 2 2 2" xfId="23570"/>
    <cellStyle name="Výpočet 2 2 2 2" xfId="23571"/>
    <cellStyle name="Výpočet 2 2 2 2 2" xfId="23572"/>
    <cellStyle name="Výpočet 2 2 2 2 2 2" xfId="23573"/>
    <cellStyle name="Výpočet 2 2 2 2 2 2 2" xfId="23574"/>
    <cellStyle name="Výpočet 2 2 2 2 2 2 3" xfId="23575"/>
    <cellStyle name="Výpočet 2 2 2 2 2 2 4" xfId="23576"/>
    <cellStyle name="Výpočet 2 2 2 2 2 3" xfId="23577"/>
    <cellStyle name="Výpočet 2 2 2 2 2 3 2" xfId="23578"/>
    <cellStyle name="Výpočet 2 2 2 2 2 3 3" xfId="23579"/>
    <cellStyle name="Výpočet 2 2 2 2 2 3 4" xfId="23580"/>
    <cellStyle name="Výpočet 2 2 2 2 2 4" xfId="23581"/>
    <cellStyle name="Výpočet 2 2 2 2 2 5" xfId="23582"/>
    <cellStyle name="Výpočet 2 2 2 2 2 6" xfId="23583"/>
    <cellStyle name="Výpočet 2 2 2 2 3" xfId="23584"/>
    <cellStyle name="Výpočet 2 2 2 2 3 2" xfId="23585"/>
    <cellStyle name="Výpočet 2 2 2 2 3 2 2" xfId="23586"/>
    <cellStyle name="Výpočet 2 2 2 2 3 2 3" xfId="23587"/>
    <cellStyle name="Výpočet 2 2 2 2 3 2 4" xfId="23588"/>
    <cellStyle name="Výpočet 2 2 2 2 3 3" xfId="23589"/>
    <cellStyle name="Výpočet 2 2 2 2 3 3 2" xfId="23590"/>
    <cellStyle name="Výpočet 2 2 2 2 3 3 3" xfId="23591"/>
    <cellStyle name="Výpočet 2 2 2 2 3 3 4" xfId="23592"/>
    <cellStyle name="Výpočet 2 2 2 2 3 4" xfId="23593"/>
    <cellStyle name="Výpočet 2 2 2 2 3 5" xfId="23594"/>
    <cellStyle name="Výpočet 2 2 2 2 3 6" xfId="23595"/>
    <cellStyle name="Výpočet 2 2 2 2 4" xfId="23596"/>
    <cellStyle name="Výpočet 2 2 2 2 4 2" xfId="23597"/>
    <cellStyle name="Výpočet 2 2 2 2 4 3" xfId="23598"/>
    <cellStyle name="Výpočet 2 2 2 2 4 4" xfId="23599"/>
    <cellStyle name="Výpočet 2 2 2 2 5" xfId="23600"/>
    <cellStyle name="Výpočet 2 2 2 2 5 2" xfId="23601"/>
    <cellStyle name="Výpočet 2 2 2 2 5 3" xfId="23602"/>
    <cellStyle name="Výpočet 2 2 2 2 5 4" xfId="23603"/>
    <cellStyle name="Výpočet 2 2 2 2 6" xfId="23604"/>
    <cellStyle name="Výpočet 2 2 2 2 7" xfId="23605"/>
    <cellStyle name="Výpočet 2 2 2 2 8" xfId="23606"/>
    <cellStyle name="Výpočet 2 2 2 3" xfId="23607"/>
    <cellStyle name="Výpočet 2 2 2 3 2" xfId="23608"/>
    <cellStyle name="Výpočet 2 2 2 3 2 2" xfId="23609"/>
    <cellStyle name="Výpočet 2 2 2 3 2 3" xfId="23610"/>
    <cellStyle name="Výpočet 2 2 2 3 2 4" xfId="23611"/>
    <cellStyle name="Výpočet 2 2 2 3 3" xfId="23612"/>
    <cellStyle name="Výpočet 2 2 2 3 3 2" xfId="23613"/>
    <cellStyle name="Výpočet 2 2 2 3 3 3" xfId="23614"/>
    <cellStyle name="Výpočet 2 2 2 3 3 4" xfId="23615"/>
    <cellStyle name="Výpočet 2 2 2 3 4" xfId="23616"/>
    <cellStyle name="Výpočet 2 2 2 3 5" xfId="23617"/>
    <cellStyle name="Výpočet 2 2 2 3 6" xfId="23618"/>
    <cellStyle name="Výpočet 2 2 2 4" xfId="23619"/>
    <cellStyle name="Výpočet 2 2 2 4 2" xfId="23620"/>
    <cellStyle name="Výpočet 2 2 2 4 2 2" xfId="23621"/>
    <cellStyle name="Výpočet 2 2 2 4 2 3" xfId="23622"/>
    <cellStyle name="Výpočet 2 2 2 4 2 4" xfId="23623"/>
    <cellStyle name="Výpočet 2 2 2 4 3" xfId="23624"/>
    <cellStyle name="Výpočet 2 2 2 4 3 2" xfId="23625"/>
    <cellStyle name="Výpočet 2 2 2 4 3 3" xfId="23626"/>
    <cellStyle name="Výpočet 2 2 2 4 3 4" xfId="23627"/>
    <cellStyle name="Výpočet 2 2 2 4 4" xfId="23628"/>
    <cellStyle name="Výpočet 2 2 2 4 5" xfId="23629"/>
    <cellStyle name="Výpočet 2 2 2 4 6" xfId="23630"/>
    <cellStyle name="Výpočet 2 2 2 5" xfId="23631"/>
    <cellStyle name="Výpočet 2 2 2 5 2" xfId="23632"/>
    <cellStyle name="Výpočet 2 2 2 5 3" xfId="23633"/>
    <cellStyle name="Výpočet 2 2 2 5 4" xfId="23634"/>
    <cellStyle name="Výpočet 2 2 2 6" xfId="23635"/>
    <cellStyle name="Výpočet 2 2 2 6 2" xfId="23636"/>
    <cellStyle name="Výpočet 2 2 2 6 3" xfId="23637"/>
    <cellStyle name="Výpočet 2 2 2 6 4" xfId="23638"/>
    <cellStyle name="Výpočet 2 2 2 7" xfId="23639"/>
    <cellStyle name="Výpočet 2 2 2 8" xfId="23640"/>
    <cellStyle name="Výpočet 2 2 2 9" xfId="23641"/>
    <cellStyle name="Výpočet 2 2 3" xfId="23642"/>
    <cellStyle name="Výpočet 2 2 3 2" xfId="23643"/>
    <cellStyle name="Výpočet 2 2 3 2 2" xfId="23644"/>
    <cellStyle name="Výpočet 2 2 3 2 2 2" xfId="23645"/>
    <cellStyle name="Výpočet 2 2 3 2 2 3" xfId="23646"/>
    <cellStyle name="Výpočet 2 2 3 2 2 4" xfId="23647"/>
    <cellStyle name="Výpočet 2 2 3 2 3" xfId="23648"/>
    <cellStyle name="Výpočet 2 2 3 2 3 2" xfId="23649"/>
    <cellStyle name="Výpočet 2 2 3 2 3 3" xfId="23650"/>
    <cellStyle name="Výpočet 2 2 3 2 3 4" xfId="23651"/>
    <cellStyle name="Výpočet 2 2 3 2 4" xfId="23652"/>
    <cellStyle name="Výpočet 2 2 3 2 5" xfId="23653"/>
    <cellStyle name="Výpočet 2 2 3 2 6" xfId="23654"/>
    <cellStyle name="Výpočet 2 2 3 3" xfId="23655"/>
    <cellStyle name="Výpočet 2 2 3 3 2" xfId="23656"/>
    <cellStyle name="Výpočet 2 2 3 3 2 2" xfId="23657"/>
    <cellStyle name="Výpočet 2 2 3 3 2 3" xfId="23658"/>
    <cellStyle name="Výpočet 2 2 3 3 2 4" xfId="23659"/>
    <cellStyle name="Výpočet 2 2 3 3 3" xfId="23660"/>
    <cellStyle name="Výpočet 2 2 3 3 3 2" xfId="23661"/>
    <cellStyle name="Výpočet 2 2 3 3 3 3" xfId="23662"/>
    <cellStyle name="Výpočet 2 2 3 3 3 4" xfId="23663"/>
    <cellStyle name="Výpočet 2 2 3 3 4" xfId="23664"/>
    <cellStyle name="Výpočet 2 2 3 3 5" xfId="23665"/>
    <cellStyle name="Výpočet 2 2 3 3 6" xfId="23666"/>
    <cellStyle name="Výpočet 2 2 3 4" xfId="23667"/>
    <cellStyle name="Výpočet 2 2 3 4 2" xfId="23668"/>
    <cellStyle name="Výpočet 2 2 3 4 3" xfId="23669"/>
    <cellStyle name="Výpočet 2 2 3 4 4" xfId="23670"/>
    <cellStyle name="Výpočet 2 2 3 5" xfId="23671"/>
    <cellStyle name="Výpočet 2 2 3 5 2" xfId="23672"/>
    <cellStyle name="Výpočet 2 2 3 5 3" xfId="23673"/>
    <cellStyle name="Výpočet 2 2 3 5 4" xfId="23674"/>
    <cellStyle name="Výpočet 2 2 3 6" xfId="23675"/>
    <cellStyle name="Výpočet 2 2 3 7" xfId="23676"/>
    <cellStyle name="Výpočet 2 2 3 8" xfId="23677"/>
    <cellStyle name="Výpočet 2 2 4" xfId="23678"/>
    <cellStyle name="Výpočet 2 2 4 2" xfId="23679"/>
    <cellStyle name="Výpočet 2 2 4 2 2" xfId="23680"/>
    <cellStyle name="Výpočet 2 2 4 2 3" xfId="23681"/>
    <cellStyle name="Výpočet 2 2 4 2 4" xfId="23682"/>
    <cellStyle name="Výpočet 2 2 4 3" xfId="23683"/>
    <cellStyle name="Výpočet 2 2 4 3 2" xfId="23684"/>
    <cellStyle name="Výpočet 2 2 4 3 3" xfId="23685"/>
    <cellStyle name="Výpočet 2 2 4 3 4" xfId="23686"/>
    <cellStyle name="Výpočet 2 2 4 4" xfId="23687"/>
    <cellStyle name="Výpočet 2 2 4 5" xfId="23688"/>
    <cellStyle name="Výpočet 2 2 4 6" xfId="23689"/>
    <cellStyle name="Výpočet 2 2 5" xfId="23690"/>
    <cellStyle name="Výpočet 2 2 5 2" xfId="23691"/>
    <cellStyle name="Výpočet 2 2 5 2 2" xfId="23692"/>
    <cellStyle name="Výpočet 2 2 5 2 3" xfId="23693"/>
    <cellStyle name="Výpočet 2 2 5 2 4" xfId="23694"/>
    <cellStyle name="Výpočet 2 2 5 3" xfId="23695"/>
    <cellStyle name="Výpočet 2 2 5 3 2" xfId="23696"/>
    <cellStyle name="Výpočet 2 2 5 3 3" xfId="23697"/>
    <cellStyle name="Výpočet 2 2 5 3 4" xfId="23698"/>
    <cellStyle name="Výpočet 2 2 5 4" xfId="23699"/>
    <cellStyle name="Výpočet 2 2 5 5" xfId="23700"/>
    <cellStyle name="Výpočet 2 2 5 6" xfId="23701"/>
    <cellStyle name="Výpočet 2 2 6" xfId="23702"/>
    <cellStyle name="Výpočet 2 2 6 2" xfId="23703"/>
    <cellStyle name="Výpočet 2 2 6 3" xfId="23704"/>
    <cellStyle name="Výpočet 2 2 6 4" xfId="23705"/>
    <cellStyle name="Výpočet 2 2 7" xfId="23706"/>
    <cellStyle name="Výpočet 2 2 7 2" xfId="23707"/>
    <cellStyle name="Výpočet 2 2 7 3" xfId="23708"/>
    <cellStyle name="Výpočet 2 2 7 4" xfId="23709"/>
    <cellStyle name="Výpočet 2 2 8" xfId="23710"/>
    <cellStyle name="Výpočet 2 2 9" xfId="23711"/>
    <cellStyle name="Výpočet 2 3" xfId="23712"/>
    <cellStyle name="Výpočet 2 3 10" xfId="23713"/>
    <cellStyle name="Výpočet 2 3 2" xfId="23714"/>
    <cellStyle name="Výpočet 2 3 2 2" xfId="23715"/>
    <cellStyle name="Výpočet 2 3 2 2 2" xfId="23716"/>
    <cellStyle name="Výpočet 2 3 2 2 2 2" xfId="23717"/>
    <cellStyle name="Výpočet 2 3 2 2 2 2 2" xfId="23718"/>
    <cellStyle name="Výpočet 2 3 2 2 2 2 3" xfId="23719"/>
    <cellStyle name="Výpočet 2 3 2 2 2 2 4" xfId="23720"/>
    <cellStyle name="Výpočet 2 3 2 2 2 3" xfId="23721"/>
    <cellStyle name="Výpočet 2 3 2 2 2 3 2" xfId="23722"/>
    <cellStyle name="Výpočet 2 3 2 2 2 3 3" xfId="23723"/>
    <cellStyle name="Výpočet 2 3 2 2 2 3 4" xfId="23724"/>
    <cellStyle name="Výpočet 2 3 2 2 2 4" xfId="23725"/>
    <cellStyle name="Výpočet 2 3 2 2 2 5" xfId="23726"/>
    <cellStyle name="Výpočet 2 3 2 2 2 6" xfId="23727"/>
    <cellStyle name="Výpočet 2 3 2 2 3" xfId="23728"/>
    <cellStyle name="Výpočet 2 3 2 2 3 2" xfId="23729"/>
    <cellStyle name="Výpočet 2 3 2 2 3 2 2" xfId="23730"/>
    <cellStyle name="Výpočet 2 3 2 2 3 2 3" xfId="23731"/>
    <cellStyle name="Výpočet 2 3 2 2 3 2 4" xfId="23732"/>
    <cellStyle name="Výpočet 2 3 2 2 3 3" xfId="23733"/>
    <cellStyle name="Výpočet 2 3 2 2 3 3 2" xfId="23734"/>
    <cellStyle name="Výpočet 2 3 2 2 3 3 3" xfId="23735"/>
    <cellStyle name="Výpočet 2 3 2 2 3 3 4" xfId="23736"/>
    <cellStyle name="Výpočet 2 3 2 2 3 4" xfId="23737"/>
    <cellStyle name="Výpočet 2 3 2 2 3 5" xfId="23738"/>
    <cellStyle name="Výpočet 2 3 2 2 3 6" xfId="23739"/>
    <cellStyle name="Výpočet 2 3 2 2 4" xfId="23740"/>
    <cellStyle name="Výpočet 2 3 2 2 4 2" xfId="23741"/>
    <cellStyle name="Výpočet 2 3 2 2 4 3" xfId="23742"/>
    <cellStyle name="Výpočet 2 3 2 2 4 4" xfId="23743"/>
    <cellStyle name="Výpočet 2 3 2 2 5" xfId="23744"/>
    <cellStyle name="Výpočet 2 3 2 2 5 2" xfId="23745"/>
    <cellStyle name="Výpočet 2 3 2 2 5 3" xfId="23746"/>
    <cellStyle name="Výpočet 2 3 2 2 5 4" xfId="23747"/>
    <cellStyle name="Výpočet 2 3 2 2 6" xfId="23748"/>
    <cellStyle name="Výpočet 2 3 2 2 7" xfId="23749"/>
    <cellStyle name="Výpočet 2 3 2 2 8" xfId="23750"/>
    <cellStyle name="Výpočet 2 3 2 3" xfId="23751"/>
    <cellStyle name="Výpočet 2 3 2 3 2" xfId="23752"/>
    <cellStyle name="Výpočet 2 3 2 3 2 2" xfId="23753"/>
    <cellStyle name="Výpočet 2 3 2 3 2 3" xfId="23754"/>
    <cellStyle name="Výpočet 2 3 2 3 2 4" xfId="23755"/>
    <cellStyle name="Výpočet 2 3 2 3 3" xfId="23756"/>
    <cellStyle name="Výpočet 2 3 2 3 3 2" xfId="23757"/>
    <cellStyle name="Výpočet 2 3 2 3 3 3" xfId="23758"/>
    <cellStyle name="Výpočet 2 3 2 3 3 4" xfId="23759"/>
    <cellStyle name="Výpočet 2 3 2 3 4" xfId="23760"/>
    <cellStyle name="Výpočet 2 3 2 3 5" xfId="23761"/>
    <cellStyle name="Výpočet 2 3 2 3 6" xfId="23762"/>
    <cellStyle name="Výpočet 2 3 2 4" xfId="23763"/>
    <cellStyle name="Výpočet 2 3 2 4 2" xfId="23764"/>
    <cellStyle name="Výpočet 2 3 2 4 2 2" xfId="23765"/>
    <cellStyle name="Výpočet 2 3 2 4 2 3" xfId="23766"/>
    <cellStyle name="Výpočet 2 3 2 4 2 4" xfId="23767"/>
    <cellStyle name="Výpočet 2 3 2 4 3" xfId="23768"/>
    <cellStyle name="Výpočet 2 3 2 4 3 2" xfId="23769"/>
    <cellStyle name="Výpočet 2 3 2 4 3 3" xfId="23770"/>
    <cellStyle name="Výpočet 2 3 2 4 3 4" xfId="23771"/>
    <cellStyle name="Výpočet 2 3 2 4 4" xfId="23772"/>
    <cellStyle name="Výpočet 2 3 2 4 5" xfId="23773"/>
    <cellStyle name="Výpočet 2 3 2 4 6" xfId="23774"/>
    <cellStyle name="Výpočet 2 3 2 5" xfId="23775"/>
    <cellStyle name="Výpočet 2 3 2 5 2" xfId="23776"/>
    <cellStyle name="Výpočet 2 3 2 5 3" xfId="23777"/>
    <cellStyle name="Výpočet 2 3 2 5 4" xfId="23778"/>
    <cellStyle name="Výpočet 2 3 2 6" xfId="23779"/>
    <cellStyle name="Výpočet 2 3 2 6 2" xfId="23780"/>
    <cellStyle name="Výpočet 2 3 2 6 3" xfId="23781"/>
    <cellStyle name="Výpočet 2 3 2 6 4" xfId="23782"/>
    <cellStyle name="Výpočet 2 3 2 7" xfId="23783"/>
    <cellStyle name="Výpočet 2 3 2 8" xfId="23784"/>
    <cellStyle name="Výpočet 2 3 2 9" xfId="23785"/>
    <cellStyle name="Výpočet 2 3 3" xfId="23786"/>
    <cellStyle name="Výpočet 2 3 3 2" xfId="23787"/>
    <cellStyle name="Výpočet 2 3 3 2 2" xfId="23788"/>
    <cellStyle name="Výpočet 2 3 3 2 2 2" xfId="23789"/>
    <cellStyle name="Výpočet 2 3 3 2 2 3" xfId="23790"/>
    <cellStyle name="Výpočet 2 3 3 2 2 4" xfId="23791"/>
    <cellStyle name="Výpočet 2 3 3 2 3" xfId="23792"/>
    <cellStyle name="Výpočet 2 3 3 2 3 2" xfId="23793"/>
    <cellStyle name="Výpočet 2 3 3 2 3 3" xfId="23794"/>
    <cellStyle name="Výpočet 2 3 3 2 3 4" xfId="23795"/>
    <cellStyle name="Výpočet 2 3 3 2 4" xfId="23796"/>
    <cellStyle name="Výpočet 2 3 3 2 5" xfId="23797"/>
    <cellStyle name="Výpočet 2 3 3 2 6" xfId="23798"/>
    <cellStyle name="Výpočet 2 3 3 3" xfId="23799"/>
    <cellStyle name="Výpočet 2 3 3 3 2" xfId="23800"/>
    <cellStyle name="Výpočet 2 3 3 3 2 2" xfId="23801"/>
    <cellStyle name="Výpočet 2 3 3 3 2 3" xfId="23802"/>
    <cellStyle name="Výpočet 2 3 3 3 2 4" xfId="23803"/>
    <cellStyle name="Výpočet 2 3 3 3 3" xfId="23804"/>
    <cellStyle name="Výpočet 2 3 3 3 3 2" xfId="23805"/>
    <cellStyle name="Výpočet 2 3 3 3 3 3" xfId="23806"/>
    <cellStyle name="Výpočet 2 3 3 3 3 4" xfId="23807"/>
    <cellStyle name="Výpočet 2 3 3 3 4" xfId="23808"/>
    <cellStyle name="Výpočet 2 3 3 3 5" xfId="23809"/>
    <cellStyle name="Výpočet 2 3 3 3 6" xfId="23810"/>
    <cellStyle name="Výpočet 2 3 3 4" xfId="23811"/>
    <cellStyle name="Výpočet 2 3 3 4 2" xfId="23812"/>
    <cellStyle name="Výpočet 2 3 3 4 3" xfId="23813"/>
    <cellStyle name="Výpočet 2 3 3 4 4" xfId="23814"/>
    <cellStyle name="Výpočet 2 3 3 5" xfId="23815"/>
    <cellStyle name="Výpočet 2 3 3 5 2" xfId="23816"/>
    <cellStyle name="Výpočet 2 3 3 5 3" xfId="23817"/>
    <cellStyle name="Výpočet 2 3 3 5 4" xfId="23818"/>
    <cellStyle name="Výpočet 2 3 3 6" xfId="23819"/>
    <cellStyle name="Výpočet 2 3 3 7" xfId="23820"/>
    <cellStyle name="Výpočet 2 3 3 8" xfId="23821"/>
    <cellStyle name="Výpočet 2 3 4" xfId="23822"/>
    <cellStyle name="Výpočet 2 3 4 2" xfId="23823"/>
    <cellStyle name="Výpočet 2 3 4 2 2" xfId="23824"/>
    <cellStyle name="Výpočet 2 3 4 2 3" xfId="23825"/>
    <cellStyle name="Výpočet 2 3 4 2 4" xfId="23826"/>
    <cellStyle name="Výpočet 2 3 4 3" xfId="23827"/>
    <cellStyle name="Výpočet 2 3 4 3 2" xfId="23828"/>
    <cellStyle name="Výpočet 2 3 4 3 3" xfId="23829"/>
    <cellStyle name="Výpočet 2 3 4 3 4" xfId="23830"/>
    <cellStyle name="Výpočet 2 3 4 4" xfId="23831"/>
    <cellStyle name="Výpočet 2 3 4 5" xfId="23832"/>
    <cellStyle name="Výpočet 2 3 4 6" xfId="23833"/>
    <cellStyle name="Výpočet 2 3 5" xfId="23834"/>
    <cellStyle name="Výpočet 2 3 5 2" xfId="23835"/>
    <cellStyle name="Výpočet 2 3 5 2 2" xfId="23836"/>
    <cellStyle name="Výpočet 2 3 5 2 3" xfId="23837"/>
    <cellStyle name="Výpočet 2 3 5 2 4" xfId="23838"/>
    <cellStyle name="Výpočet 2 3 5 3" xfId="23839"/>
    <cellStyle name="Výpočet 2 3 5 3 2" xfId="23840"/>
    <cellStyle name="Výpočet 2 3 5 3 3" xfId="23841"/>
    <cellStyle name="Výpočet 2 3 5 3 4" xfId="23842"/>
    <cellStyle name="Výpočet 2 3 5 4" xfId="23843"/>
    <cellStyle name="Výpočet 2 3 5 5" xfId="23844"/>
    <cellStyle name="Výpočet 2 3 5 6" xfId="23845"/>
    <cellStyle name="Výpočet 2 3 6" xfId="23846"/>
    <cellStyle name="Výpočet 2 3 6 2" xfId="23847"/>
    <cellStyle name="Výpočet 2 3 6 3" xfId="23848"/>
    <cellStyle name="Výpočet 2 3 6 4" xfId="23849"/>
    <cellStyle name="Výpočet 2 3 7" xfId="23850"/>
    <cellStyle name="Výpočet 2 3 7 2" xfId="23851"/>
    <cellStyle name="Výpočet 2 3 7 3" xfId="23852"/>
    <cellStyle name="Výpočet 2 3 7 4" xfId="23853"/>
    <cellStyle name="Výpočet 2 3 8" xfId="23854"/>
    <cellStyle name="Výpočet 2 3 9" xfId="23855"/>
    <cellStyle name="Výpočet 2 4" xfId="23856"/>
    <cellStyle name="Výpočet 2 4 10" xfId="23857"/>
    <cellStyle name="Výpočet 2 4 2" xfId="23858"/>
    <cellStyle name="Výpočet 2 4 2 2" xfId="23859"/>
    <cellStyle name="Výpočet 2 4 2 2 2" xfId="23860"/>
    <cellStyle name="Výpočet 2 4 2 2 2 2" xfId="23861"/>
    <cellStyle name="Výpočet 2 4 2 2 2 2 2" xfId="23862"/>
    <cellStyle name="Výpočet 2 4 2 2 2 2 3" xfId="23863"/>
    <cellStyle name="Výpočet 2 4 2 2 2 2 4" xfId="23864"/>
    <cellStyle name="Výpočet 2 4 2 2 2 3" xfId="23865"/>
    <cellStyle name="Výpočet 2 4 2 2 2 3 2" xfId="23866"/>
    <cellStyle name="Výpočet 2 4 2 2 2 3 3" xfId="23867"/>
    <cellStyle name="Výpočet 2 4 2 2 2 3 4" xfId="23868"/>
    <cellStyle name="Výpočet 2 4 2 2 2 4" xfId="23869"/>
    <cellStyle name="Výpočet 2 4 2 2 2 5" xfId="23870"/>
    <cellStyle name="Výpočet 2 4 2 2 2 6" xfId="23871"/>
    <cellStyle name="Výpočet 2 4 2 2 3" xfId="23872"/>
    <cellStyle name="Výpočet 2 4 2 2 3 2" xfId="23873"/>
    <cellStyle name="Výpočet 2 4 2 2 3 2 2" xfId="23874"/>
    <cellStyle name="Výpočet 2 4 2 2 3 2 3" xfId="23875"/>
    <cellStyle name="Výpočet 2 4 2 2 3 2 4" xfId="23876"/>
    <cellStyle name="Výpočet 2 4 2 2 3 3" xfId="23877"/>
    <cellStyle name="Výpočet 2 4 2 2 3 3 2" xfId="23878"/>
    <cellStyle name="Výpočet 2 4 2 2 3 3 3" xfId="23879"/>
    <cellStyle name="Výpočet 2 4 2 2 3 3 4" xfId="23880"/>
    <cellStyle name="Výpočet 2 4 2 2 3 4" xfId="23881"/>
    <cellStyle name="Výpočet 2 4 2 2 3 5" xfId="23882"/>
    <cellStyle name="Výpočet 2 4 2 2 3 6" xfId="23883"/>
    <cellStyle name="Výpočet 2 4 2 2 4" xfId="23884"/>
    <cellStyle name="Výpočet 2 4 2 2 4 2" xfId="23885"/>
    <cellStyle name="Výpočet 2 4 2 2 4 3" xfId="23886"/>
    <cellStyle name="Výpočet 2 4 2 2 4 4" xfId="23887"/>
    <cellStyle name="Výpočet 2 4 2 2 5" xfId="23888"/>
    <cellStyle name="Výpočet 2 4 2 2 5 2" xfId="23889"/>
    <cellStyle name="Výpočet 2 4 2 2 5 3" xfId="23890"/>
    <cellStyle name="Výpočet 2 4 2 2 5 4" xfId="23891"/>
    <cellStyle name="Výpočet 2 4 2 2 6" xfId="23892"/>
    <cellStyle name="Výpočet 2 4 2 2 7" xfId="23893"/>
    <cellStyle name="Výpočet 2 4 2 2 8" xfId="23894"/>
    <cellStyle name="Výpočet 2 4 2 3" xfId="23895"/>
    <cellStyle name="Výpočet 2 4 2 3 2" xfId="23896"/>
    <cellStyle name="Výpočet 2 4 2 3 2 2" xfId="23897"/>
    <cellStyle name="Výpočet 2 4 2 3 2 3" xfId="23898"/>
    <cellStyle name="Výpočet 2 4 2 3 2 4" xfId="23899"/>
    <cellStyle name="Výpočet 2 4 2 3 3" xfId="23900"/>
    <cellStyle name="Výpočet 2 4 2 3 3 2" xfId="23901"/>
    <cellStyle name="Výpočet 2 4 2 3 3 3" xfId="23902"/>
    <cellStyle name="Výpočet 2 4 2 3 3 4" xfId="23903"/>
    <cellStyle name="Výpočet 2 4 2 3 4" xfId="23904"/>
    <cellStyle name="Výpočet 2 4 2 3 5" xfId="23905"/>
    <cellStyle name="Výpočet 2 4 2 3 6" xfId="23906"/>
    <cellStyle name="Výpočet 2 4 2 4" xfId="23907"/>
    <cellStyle name="Výpočet 2 4 2 4 2" xfId="23908"/>
    <cellStyle name="Výpočet 2 4 2 4 2 2" xfId="23909"/>
    <cellStyle name="Výpočet 2 4 2 4 2 3" xfId="23910"/>
    <cellStyle name="Výpočet 2 4 2 4 2 4" xfId="23911"/>
    <cellStyle name="Výpočet 2 4 2 4 3" xfId="23912"/>
    <cellStyle name="Výpočet 2 4 2 4 3 2" xfId="23913"/>
    <cellStyle name="Výpočet 2 4 2 4 3 3" xfId="23914"/>
    <cellStyle name="Výpočet 2 4 2 4 3 4" xfId="23915"/>
    <cellStyle name="Výpočet 2 4 2 4 4" xfId="23916"/>
    <cellStyle name="Výpočet 2 4 2 4 5" xfId="23917"/>
    <cellStyle name="Výpočet 2 4 2 4 6" xfId="23918"/>
    <cellStyle name="Výpočet 2 4 2 5" xfId="23919"/>
    <cellStyle name="Výpočet 2 4 2 5 2" xfId="23920"/>
    <cellStyle name="Výpočet 2 4 2 5 3" xfId="23921"/>
    <cellStyle name="Výpočet 2 4 2 5 4" xfId="23922"/>
    <cellStyle name="Výpočet 2 4 2 6" xfId="23923"/>
    <cellStyle name="Výpočet 2 4 2 6 2" xfId="23924"/>
    <cellStyle name="Výpočet 2 4 2 6 3" xfId="23925"/>
    <cellStyle name="Výpočet 2 4 2 6 4" xfId="23926"/>
    <cellStyle name="Výpočet 2 4 2 7" xfId="23927"/>
    <cellStyle name="Výpočet 2 4 2 8" xfId="23928"/>
    <cellStyle name="Výpočet 2 4 2 9" xfId="23929"/>
    <cellStyle name="Výpočet 2 4 3" xfId="23930"/>
    <cellStyle name="Výpočet 2 4 3 2" xfId="23931"/>
    <cellStyle name="Výpočet 2 4 3 2 2" xfId="23932"/>
    <cellStyle name="Výpočet 2 4 3 2 2 2" xfId="23933"/>
    <cellStyle name="Výpočet 2 4 3 2 2 3" xfId="23934"/>
    <cellStyle name="Výpočet 2 4 3 2 2 4" xfId="23935"/>
    <cellStyle name="Výpočet 2 4 3 2 3" xfId="23936"/>
    <cellStyle name="Výpočet 2 4 3 2 3 2" xfId="23937"/>
    <cellStyle name="Výpočet 2 4 3 2 3 3" xfId="23938"/>
    <cellStyle name="Výpočet 2 4 3 2 3 4" xfId="23939"/>
    <cellStyle name="Výpočet 2 4 3 2 4" xfId="23940"/>
    <cellStyle name="Výpočet 2 4 3 2 5" xfId="23941"/>
    <cellStyle name="Výpočet 2 4 3 2 6" xfId="23942"/>
    <cellStyle name="Výpočet 2 4 3 3" xfId="23943"/>
    <cellStyle name="Výpočet 2 4 3 3 2" xfId="23944"/>
    <cellStyle name="Výpočet 2 4 3 3 2 2" xfId="23945"/>
    <cellStyle name="Výpočet 2 4 3 3 2 3" xfId="23946"/>
    <cellStyle name="Výpočet 2 4 3 3 2 4" xfId="23947"/>
    <cellStyle name="Výpočet 2 4 3 3 3" xfId="23948"/>
    <cellStyle name="Výpočet 2 4 3 3 3 2" xfId="23949"/>
    <cellStyle name="Výpočet 2 4 3 3 3 3" xfId="23950"/>
    <cellStyle name="Výpočet 2 4 3 3 3 4" xfId="23951"/>
    <cellStyle name="Výpočet 2 4 3 3 4" xfId="23952"/>
    <cellStyle name="Výpočet 2 4 3 3 5" xfId="23953"/>
    <cellStyle name="Výpočet 2 4 3 3 6" xfId="23954"/>
    <cellStyle name="Výpočet 2 4 3 4" xfId="23955"/>
    <cellStyle name="Výpočet 2 4 3 4 2" xfId="23956"/>
    <cellStyle name="Výpočet 2 4 3 4 3" xfId="23957"/>
    <cellStyle name="Výpočet 2 4 3 4 4" xfId="23958"/>
    <cellStyle name="Výpočet 2 4 3 5" xfId="23959"/>
    <cellStyle name="Výpočet 2 4 3 5 2" xfId="23960"/>
    <cellStyle name="Výpočet 2 4 3 5 3" xfId="23961"/>
    <cellStyle name="Výpočet 2 4 3 5 4" xfId="23962"/>
    <cellStyle name="Výpočet 2 4 3 6" xfId="23963"/>
    <cellStyle name="Výpočet 2 4 3 7" xfId="23964"/>
    <cellStyle name="Výpočet 2 4 3 8" xfId="23965"/>
    <cellStyle name="Výpočet 2 4 4" xfId="23966"/>
    <cellStyle name="Výpočet 2 4 4 2" xfId="23967"/>
    <cellStyle name="Výpočet 2 4 4 2 2" xfId="23968"/>
    <cellStyle name="Výpočet 2 4 4 2 3" xfId="23969"/>
    <cellStyle name="Výpočet 2 4 4 2 4" xfId="23970"/>
    <cellStyle name="Výpočet 2 4 4 3" xfId="23971"/>
    <cellStyle name="Výpočet 2 4 4 3 2" xfId="23972"/>
    <cellStyle name="Výpočet 2 4 4 3 3" xfId="23973"/>
    <cellStyle name="Výpočet 2 4 4 3 4" xfId="23974"/>
    <cellStyle name="Výpočet 2 4 4 4" xfId="23975"/>
    <cellStyle name="Výpočet 2 4 4 5" xfId="23976"/>
    <cellStyle name="Výpočet 2 4 4 6" xfId="23977"/>
    <cellStyle name="Výpočet 2 4 5" xfId="23978"/>
    <cellStyle name="Výpočet 2 4 5 2" xfId="23979"/>
    <cellStyle name="Výpočet 2 4 5 2 2" xfId="23980"/>
    <cellStyle name="Výpočet 2 4 5 2 3" xfId="23981"/>
    <cellStyle name="Výpočet 2 4 5 2 4" xfId="23982"/>
    <cellStyle name="Výpočet 2 4 5 3" xfId="23983"/>
    <cellStyle name="Výpočet 2 4 5 3 2" xfId="23984"/>
    <cellStyle name="Výpočet 2 4 5 3 3" xfId="23985"/>
    <cellStyle name="Výpočet 2 4 5 3 4" xfId="23986"/>
    <cellStyle name="Výpočet 2 4 5 4" xfId="23987"/>
    <cellStyle name="Výpočet 2 4 5 5" xfId="23988"/>
    <cellStyle name="Výpočet 2 4 5 6" xfId="23989"/>
    <cellStyle name="Výpočet 2 4 6" xfId="23990"/>
    <cellStyle name="Výpočet 2 4 6 2" xfId="23991"/>
    <cellStyle name="Výpočet 2 4 6 3" xfId="23992"/>
    <cellStyle name="Výpočet 2 4 6 4" xfId="23993"/>
    <cellStyle name="Výpočet 2 4 7" xfId="23994"/>
    <cellStyle name="Výpočet 2 4 7 2" xfId="23995"/>
    <cellStyle name="Výpočet 2 4 7 3" xfId="23996"/>
    <cellStyle name="Výpočet 2 4 7 4" xfId="23997"/>
    <cellStyle name="Výpočet 2 4 8" xfId="23998"/>
    <cellStyle name="Výpočet 2 4 9" xfId="23999"/>
    <cellStyle name="Výpočet 2 5" xfId="24000"/>
    <cellStyle name="Výpočet 2 5 10" xfId="24001"/>
    <cellStyle name="Výpočet 2 5 2" xfId="24002"/>
    <cellStyle name="Výpočet 2 5 2 2" xfId="24003"/>
    <cellStyle name="Výpočet 2 5 2 2 2" xfId="24004"/>
    <cellStyle name="Výpočet 2 5 2 2 2 2" xfId="24005"/>
    <cellStyle name="Výpočet 2 5 2 2 2 2 2" xfId="24006"/>
    <cellStyle name="Výpočet 2 5 2 2 2 2 3" xfId="24007"/>
    <cellStyle name="Výpočet 2 5 2 2 2 2 4" xfId="24008"/>
    <cellStyle name="Výpočet 2 5 2 2 2 3" xfId="24009"/>
    <cellStyle name="Výpočet 2 5 2 2 2 3 2" xfId="24010"/>
    <cellStyle name="Výpočet 2 5 2 2 2 3 3" xfId="24011"/>
    <cellStyle name="Výpočet 2 5 2 2 2 3 4" xfId="24012"/>
    <cellStyle name="Výpočet 2 5 2 2 2 4" xfId="24013"/>
    <cellStyle name="Výpočet 2 5 2 2 2 5" xfId="24014"/>
    <cellStyle name="Výpočet 2 5 2 2 2 6" xfId="24015"/>
    <cellStyle name="Výpočet 2 5 2 2 3" xfId="24016"/>
    <cellStyle name="Výpočet 2 5 2 2 3 2" xfId="24017"/>
    <cellStyle name="Výpočet 2 5 2 2 3 2 2" xfId="24018"/>
    <cellStyle name="Výpočet 2 5 2 2 3 2 3" xfId="24019"/>
    <cellStyle name="Výpočet 2 5 2 2 3 2 4" xfId="24020"/>
    <cellStyle name="Výpočet 2 5 2 2 3 3" xfId="24021"/>
    <cellStyle name="Výpočet 2 5 2 2 3 3 2" xfId="24022"/>
    <cellStyle name="Výpočet 2 5 2 2 3 3 3" xfId="24023"/>
    <cellStyle name="Výpočet 2 5 2 2 3 3 4" xfId="24024"/>
    <cellStyle name="Výpočet 2 5 2 2 3 4" xfId="24025"/>
    <cellStyle name="Výpočet 2 5 2 2 3 5" xfId="24026"/>
    <cellStyle name="Výpočet 2 5 2 2 3 6" xfId="24027"/>
    <cellStyle name="Výpočet 2 5 2 2 4" xfId="24028"/>
    <cellStyle name="Výpočet 2 5 2 2 4 2" xfId="24029"/>
    <cellStyle name="Výpočet 2 5 2 2 4 3" xfId="24030"/>
    <cellStyle name="Výpočet 2 5 2 2 4 4" xfId="24031"/>
    <cellStyle name="Výpočet 2 5 2 2 5" xfId="24032"/>
    <cellStyle name="Výpočet 2 5 2 2 5 2" xfId="24033"/>
    <cellStyle name="Výpočet 2 5 2 2 5 3" xfId="24034"/>
    <cellStyle name="Výpočet 2 5 2 2 5 4" xfId="24035"/>
    <cellStyle name="Výpočet 2 5 2 2 6" xfId="24036"/>
    <cellStyle name="Výpočet 2 5 2 2 7" xfId="24037"/>
    <cellStyle name="Výpočet 2 5 2 2 8" xfId="24038"/>
    <cellStyle name="Výpočet 2 5 2 3" xfId="24039"/>
    <cellStyle name="Výpočet 2 5 2 3 2" xfId="24040"/>
    <cellStyle name="Výpočet 2 5 2 3 2 2" xfId="24041"/>
    <cellStyle name="Výpočet 2 5 2 3 2 3" xfId="24042"/>
    <cellStyle name="Výpočet 2 5 2 3 2 4" xfId="24043"/>
    <cellStyle name="Výpočet 2 5 2 3 3" xfId="24044"/>
    <cellStyle name="Výpočet 2 5 2 3 3 2" xfId="24045"/>
    <cellStyle name="Výpočet 2 5 2 3 3 3" xfId="24046"/>
    <cellStyle name="Výpočet 2 5 2 3 3 4" xfId="24047"/>
    <cellStyle name="Výpočet 2 5 2 3 4" xfId="24048"/>
    <cellStyle name="Výpočet 2 5 2 3 5" xfId="24049"/>
    <cellStyle name="Výpočet 2 5 2 3 6" xfId="24050"/>
    <cellStyle name="Výpočet 2 5 2 4" xfId="24051"/>
    <cellStyle name="Výpočet 2 5 2 4 2" xfId="24052"/>
    <cellStyle name="Výpočet 2 5 2 4 2 2" xfId="24053"/>
    <cellStyle name="Výpočet 2 5 2 4 2 3" xfId="24054"/>
    <cellStyle name="Výpočet 2 5 2 4 2 4" xfId="24055"/>
    <cellStyle name="Výpočet 2 5 2 4 3" xfId="24056"/>
    <cellStyle name="Výpočet 2 5 2 4 3 2" xfId="24057"/>
    <cellStyle name="Výpočet 2 5 2 4 3 3" xfId="24058"/>
    <cellStyle name="Výpočet 2 5 2 4 3 4" xfId="24059"/>
    <cellStyle name="Výpočet 2 5 2 4 4" xfId="24060"/>
    <cellStyle name="Výpočet 2 5 2 4 5" xfId="24061"/>
    <cellStyle name="Výpočet 2 5 2 4 6" xfId="24062"/>
    <cellStyle name="Výpočet 2 5 2 5" xfId="24063"/>
    <cellStyle name="Výpočet 2 5 2 5 2" xfId="24064"/>
    <cellStyle name="Výpočet 2 5 2 5 3" xfId="24065"/>
    <cellStyle name="Výpočet 2 5 2 5 4" xfId="24066"/>
    <cellStyle name="Výpočet 2 5 2 6" xfId="24067"/>
    <cellStyle name="Výpočet 2 5 2 6 2" xfId="24068"/>
    <cellStyle name="Výpočet 2 5 2 6 3" xfId="24069"/>
    <cellStyle name="Výpočet 2 5 2 6 4" xfId="24070"/>
    <cellStyle name="Výpočet 2 5 2 7" xfId="24071"/>
    <cellStyle name="Výpočet 2 5 2 8" xfId="24072"/>
    <cellStyle name="Výpočet 2 5 2 9" xfId="24073"/>
    <cellStyle name="Výpočet 2 5 3" xfId="24074"/>
    <cellStyle name="Výpočet 2 5 3 2" xfId="24075"/>
    <cellStyle name="Výpočet 2 5 3 2 2" xfId="24076"/>
    <cellStyle name="Výpočet 2 5 3 2 2 2" xfId="24077"/>
    <cellStyle name="Výpočet 2 5 3 2 2 3" xfId="24078"/>
    <cellStyle name="Výpočet 2 5 3 2 2 4" xfId="24079"/>
    <cellStyle name="Výpočet 2 5 3 2 3" xfId="24080"/>
    <cellStyle name="Výpočet 2 5 3 2 3 2" xfId="24081"/>
    <cellStyle name="Výpočet 2 5 3 2 3 3" xfId="24082"/>
    <cellStyle name="Výpočet 2 5 3 2 3 4" xfId="24083"/>
    <cellStyle name="Výpočet 2 5 3 2 4" xfId="24084"/>
    <cellStyle name="Výpočet 2 5 3 2 5" xfId="24085"/>
    <cellStyle name="Výpočet 2 5 3 2 6" xfId="24086"/>
    <cellStyle name="Výpočet 2 5 3 3" xfId="24087"/>
    <cellStyle name="Výpočet 2 5 3 3 2" xfId="24088"/>
    <cellStyle name="Výpočet 2 5 3 3 2 2" xfId="24089"/>
    <cellStyle name="Výpočet 2 5 3 3 2 3" xfId="24090"/>
    <cellStyle name="Výpočet 2 5 3 3 2 4" xfId="24091"/>
    <cellStyle name="Výpočet 2 5 3 3 3" xfId="24092"/>
    <cellStyle name="Výpočet 2 5 3 3 3 2" xfId="24093"/>
    <cellStyle name="Výpočet 2 5 3 3 3 3" xfId="24094"/>
    <cellStyle name="Výpočet 2 5 3 3 3 4" xfId="24095"/>
    <cellStyle name="Výpočet 2 5 3 3 4" xfId="24096"/>
    <cellStyle name="Výpočet 2 5 3 3 5" xfId="24097"/>
    <cellStyle name="Výpočet 2 5 3 3 6" xfId="24098"/>
    <cellStyle name="Výpočet 2 5 3 4" xfId="24099"/>
    <cellStyle name="Výpočet 2 5 3 4 2" xfId="24100"/>
    <cellStyle name="Výpočet 2 5 3 4 3" xfId="24101"/>
    <cellStyle name="Výpočet 2 5 3 4 4" xfId="24102"/>
    <cellStyle name="Výpočet 2 5 3 5" xfId="24103"/>
    <cellStyle name="Výpočet 2 5 3 5 2" xfId="24104"/>
    <cellStyle name="Výpočet 2 5 3 5 3" xfId="24105"/>
    <cellStyle name="Výpočet 2 5 3 5 4" xfId="24106"/>
    <cellStyle name="Výpočet 2 5 3 6" xfId="24107"/>
    <cellStyle name="Výpočet 2 5 3 7" xfId="24108"/>
    <cellStyle name="Výpočet 2 5 3 8" xfId="24109"/>
    <cellStyle name="Výpočet 2 5 4" xfId="24110"/>
    <cellStyle name="Výpočet 2 5 4 2" xfId="24111"/>
    <cellStyle name="Výpočet 2 5 4 2 2" xfId="24112"/>
    <cellStyle name="Výpočet 2 5 4 2 3" xfId="24113"/>
    <cellStyle name="Výpočet 2 5 4 2 4" xfId="24114"/>
    <cellStyle name="Výpočet 2 5 4 3" xfId="24115"/>
    <cellStyle name="Výpočet 2 5 4 3 2" xfId="24116"/>
    <cellStyle name="Výpočet 2 5 4 3 3" xfId="24117"/>
    <cellStyle name="Výpočet 2 5 4 3 4" xfId="24118"/>
    <cellStyle name="Výpočet 2 5 4 4" xfId="24119"/>
    <cellStyle name="Výpočet 2 5 4 5" xfId="24120"/>
    <cellStyle name="Výpočet 2 5 4 6" xfId="24121"/>
    <cellStyle name="Výpočet 2 5 5" xfId="24122"/>
    <cellStyle name="Výpočet 2 5 5 2" xfId="24123"/>
    <cellStyle name="Výpočet 2 5 5 2 2" xfId="24124"/>
    <cellStyle name="Výpočet 2 5 5 2 3" xfId="24125"/>
    <cellStyle name="Výpočet 2 5 5 2 4" xfId="24126"/>
    <cellStyle name="Výpočet 2 5 5 3" xfId="24127"/>
    <cellStyle name="Výpočet 2 5 5 3 2" xfId="24128"/>
    <cellStyle name="Výpočet 2 5 5 3 3" xfId="24129"/>
    <cellStyle name="Výpočet 2 5 5 3 4" xfId="24130"/>
    <cellStyle name="Výpočet 2 5 5 4" xfId="24131"/>
    <cellStyle name="Výpočet 2 5 5 5" xfId="24132"/>
    <cellStyle name="Výpočet 2 5 5 6" xfId="24133"/>
    <cellStyle name="Výpočet 2 5 6" xfId="24134"/>
    <cellStyle name="Výpočet 2 5 6 2" xfId="24135"/>
    <cellStyle name="Výpočet 2 5 6 3" xfId="24136"/>
    <cellStyle name="Výpočet 2 5 6 4" xfId="24137"/>
    <cellStyle name="Výpočet 2 5 7" xfId="24138"/>
    <cellStyle name="Výpočet 2 5 7 2" xfId="24139"/>
    <cellStyle name="Výpočet 2 5 7 3" xfId="24140"/>
    <cellStyle name="Výpočet 2 5 7 4" xfId="24141"/>
    <cellStyle name="Výpočet 2 5 8" xfId="24142"/>
    <cellStyle name="Výpočet 2 5 9" xfId="24143"/>
    <cellStyle name="Výpočet 2 6" xfId="24144"/>
    <cellStyle name="Výpočet 2 6 10" xfId="24145"/>
    <cellStyle name="Výpočet 2 6 2" xfId="24146"/>
    <cellStyle name="Výpočet 2 6 2 2" xfId="24147"/>
    <cellStyle name="Výpočet 2 6 2 2 2" xfId="24148"/>
    <cellStyle name="Výpočet 2 6 2 2 2 2" xfId="24149"/>
    <cellStyle name="Výpočet 2 6 2 2 2 2 2" xfId="24150"/>
    <cellStyle name="Výpočet 2 6 2 2 2 2 3" xfId="24151"/>
    <cellStyle name="Výpočet 2 6 2 2 2 2 4" xfId="24152"/>
    <cellStyle name="Výpočet 2 6 2 2 2 3" xfId="24153"/>
    <cellStyle name="Výpočet 2 6 2 2 2 3 2" xfId="24154"/>
    <cellStyle name="Výpočet 2 6 2 2 2 3 3" xfId="24155"/>
    <cellStyle name="Výpočet 2 6 2 2 2 3 4" xfId="24156"/>
    <cellStyle name="Výpočet 2 6 2 2 2 4" xfId="24157"/>
    <cellStyle name="Výpočet 2 6 2 2 2 5" xfId="24158"/>
    <cellStyle name="Výpočet 2 6 2 2 2 6" xfId="24159"/>
    <cellStyle name="Výpočet 2 6 2 2 3" xfId="24160"/>
    <cellStyle name="Výpočet 2 6 2 2 3 2" xfId="24161"/>
    <cellStyle name="Výpočet 2 6 2 2 3 2 2" xfId="24162"/>
    <cellStyle name="Výpočet 2 6 2 2 3 2 3" xfId="24163"/>
    <cellStyle name="Výpočet 2 6 2 2 3 2 4" xfId="24164"/>
    <cellStyle name="Výpočet 2 6 2 2 3 3" xfId="24165"/>
    <cellStyle name="Výpočet 2 6 2 2 3 3 2" xfId="24166"/>
    <cellStyle name="Výpočet 2 6 2 2 3 3 3" xfId="24167"/>
    <cellStyle name="Výpočet 2 6 2 2 3 3 4" xfId="24168"/>
    <cellStyle name="Výpočet 2 6 2 2 3 4" xfId="24169"/>
    <cellStyle name="Výpočet 2 6 2 2 3 5" xfId="24170"/>
    <cellStyle name="Výpočet 2 6 2 2 3 6" xfId="24171"/>
    <cellStyle name="Výpočet 2 6 2 2 4" xfId="24172"/>
    <cellStyle name="Výpočet 2 6 2 2 4 2" xfId="24173"/>
    <cellStyle name="Výpočet 2 6 2 2 4 3" xfId="24174"/>
    <cellStyle name="Výpočet 2 6 2 2 4 4" xfId="24175"/>
    <cellStyle name="Výpočet 2 6 2 2 5" xfId="24176"/>
    <cellStyle name="Výpočet 2 6 2 2 5 2" xfId="24177"/>
    <cellStyle name="Výpočet 2 6 2 2 5 3" xfId="24178"/>
    <cellStyle name="Výpočet 2 6 2 2 5 4" xfId="24179"/>
    <cellStyle name="Výpočet 2 6 2 2 6" xfId="24180"/>
    <cellStyle name="Výpočet 2 6 2 2 7" xfId="24181"/>
    <cellStyle name="Výpočet 2 6 2 2 8" xfId="24182"/>
    <cellStyle name="Výpočet 2 6 2 3" xfId="24183"/>
    <cellStyle name="Výpočet 2 6 2 3 2" xfId="24184"/>
    <cellStyle name="Výpočet 2 6 2 3 2 2" xfId="24185"/>
    <cellStyle name="Výpočet 2 6 2 3 2 3" xfId="24186"/>
    <cellStyle name="Výpočet 2 6 2 3 2 4" xfId="24187"/>
    <cellStyle name="Výpočet 2 6 2 3 3" xfId="24188"/>
    <cellStyle name="Výpočet 2 6 2 3 3 2" xfId="24189"/>
    <cellStyle name="Výpočet 2 6 2 3 3 3" xfId="24190"/>
    <cellStyle name="Výpočet 2 6 2 3 3 4" xfId="24191"/>
    <cellStyle name="Výpočet 2 6 2 3 4" xfId="24192"/>
    <cellStyle name="Výpočet 2 6 2 3 5" xfId="24193"/>
    <cellStyle name="Výpočet 2 6 2 3 6" xfId="24194"/>
    <cellStyle name="Výpočet 2 6 2 4" xfId="24195"/>
    <cellStyle name="Výpočet 2 6 2 4 2" xfId="24196"/>
    <cellStyle name="Výpočet 2 6 2 4 2 2" xfId="24197"/>
    <cellStyle name="Výpočet 2 6 2 4 2 3" xfId="24198"/>
    <cellStyle name="Výpočet 2 6 2 4 2 4" xfId="24199"/>
    <cellStyle name="Výpočet 2 6 2 4 3" xfId="24200"/>
    <cellStyle name="Výpočet 2 6 2 4 3 2" xfId="24201"/>
    <cellStyle name="Výpočet 2 6 2 4 3 3" xfId="24202"/>
    <cellStyle name="Výpočet 2 6 2 4 3 4" xfId="24203"/>
    <cellStyle name="Výpočet 2 6 2 4 4" xfId="24204"/>
    <cellStyle name="Výpočet 2 6 2 4 5" xfId="24205"/>
    <cellStyle name="Výpočet 2 6 2 4 6" xfId="24206"/>
    <cellStyle name="Výpočet 2 6 2 5" xfId="24207"/>
    <cellStyle name="Výpočet 2 6 2 5 2" xfId="24208"/>
    <cellStyle name="Výpočet 2 6 2 5 3" xfId="24209"/>
    <cellStyle name="Výpočet 2 6 2 5 4" xfId="24210"/>
    <cellStyle name="Výpočet 2 6 2 6" xfId="24211"/>
    <cellStyle name="Výpočet 2 6 2 6 2" xfId="24212"/>
    <cellStyle name="Výpočet 2 6 2 6 3" xfId="24213"/>
    <cellStyle name="Výpočet 2 6 2 6 4" xfId="24214"/>
    <cellStyle name="Výpočet 2 6 2 7" xfId="24215"/>
    <cellStyle name="Výpočet 2 6 2 8" xfId="24216"/>
    <cellStyle name="Výpočet 2 6 2 9" xfId="24217"/>
    <cellStyle name="Výpočet 2 6 3" xfId="24218"/>
    <cellStyle name="Výpočet 2 6 3 2" xfId="24219"/>
    <cellStyle name="Výpočet 2 6 3 2 2" xfId="24220"/>
    <cellStyle name="Výpočet 2 6 3 2 2 2" xfId="24221"/>
    <cellStyle name="Výpočet 2 6 3 2 2 3" xfId="24222"/>
    <cellStyle name="Výpočet 2 6 3 2 2 4" xfId="24223"/>
    <cellStyle name="Výpočet 2 6 3 2 3" xfId="24224"/>
    <cellStyle name="Výpočet 2 6 3 2 3 2" xfId="24225"/>
    <cellStyle name="Výpočet 2 6 3 2 3 3" xfId="24226"/>
    <cellStyle name="Výpočet 2 6 3 2 3 4" xfId="24227"/>
    <cellStyle name="Výpočet 2 6 3 2 4" xfId="24228"/>
    <cellStyle name="Výpočet 2 6 3 2 5" xfId="24229"/>
    <cellStyle name="Výpočet 2 6 3 2 6" xfId="24230"/>
    <cellStyle name="Výpočet 2 6 3 3" xfId="24231"/>
    <cellStyle name="Výpočet 2 6 3 3 2" xfId="24232"/>
    <cellStyle name="Výpočet 2 6 3 3 2 2" xfId="24233"/>
    <cellStyle name="Výpočet 2 6 3 3 2 3" xfId="24234"/>
    <cellStyle name="Výpočet 2 6 3 3 2 4" xfId="24235"/>
    <cellStyle name="Výpočet 2 6 3 3 3" xfId="24236"/>
    <cellStyle name="Výpočet 2 6 3 3 3 2" xfId="24237"/>
    <cellStyle name="Výpočet 2 6 3 3 3 3" xfId="24238"/>
    <cellStyle name="Výpočet 2 6 3 3 3 4" xfId="24239"/>
    <cellStyle name="Výpočet 2 6 3 3 4" xfId="24240"/>
    <cellStyle name="Výpočet 2 6 3 3 5" xfId="24241"/>
    <cellStyle name="Výpočet 2 6 3 3 6" xfId="24242"/>
    <cellStyle name="Výpočet 2 6 3 4" xfId="24243"/>
    <cellStyle name="Výpočet 2 6 3 4 2" xfId="24244"/>
    <cellStyle name="Výpočet 2 6 3 4 3" xfId="24245"/>
    <cellStyle name="Výpočet 2 6 3 4 4" xfId="24246"/>
    <cellStyle name="Výpočet 2 6 3 5" xfId="24247"/>
    <cellStyle name="Výpočet 2 6 3 5 2" xfId="24248"/>
    <cellStyle name="Výpočet 2 6 3 5 3" xfId="24249"/>
    <cellStyle name="Výpočet 2 6 3 5 4" xfId="24250"/>
    <cellStyle name="Výpočet 2 6 3 6" xfId="24251"/>
    <cellStyle name="Výpočet 2 6 3 7" xfId="24252"/>
    <cellStyle name="Výpočet 2 6 3 8" xfId="24253"/>
    <cellStyle name="Výpočet 2 6 4" xfId="24254"/>
    <cellStyle name="Výpočet 2 6 4 2" xfId="24255"/>
    <cellStyle name="Výpočet 2 6 4 2 2" xfId="24256"/>
    <cellStyle name="Výpočet 2 6 4 2 3" xfId="24257"/>
    <cellStyle name="Výpočet 2 6 4 2 4" xfId="24258"/>
    <cellStyle name="Výpočet 2 6 4 3" xfId="24259"/>
    <cellStyle name="Výpočet 2 6 4 3 2" xfId="24260"/>
    <cellStyle name="Výpočet 2 6 4 3 3" xfId="24261"/>
    <cellStyle name="Výpočet 2 6 4 3 4" xfId="24262"/>
    <cellStyle name="Výpočet 2 6 4 4" xfId="24263"/>
    <cellStyle name="Výpočet 2 6 4 5" xfId="24264"/>
    <cellStyle name="Výpočet 2 6 4 6" xfId="24265"/>
    <cellStyle name="Výpočet 2 6 5" xfId="24266"/>
    <cellStyle name="Výpočet 2 6 5 2" xfId="24267"/>
    <cellStyle name="Výpočet 2 6 5 2 2" xfId="24268"/>
    <cellStyle name="Výpočet 2 6 5 2 3" xfId="24269"/>
    <cellStyle name="Výpočet 2 6 5 2 4" xfId="24270"/>
    <cellStyle name="Výpočet 2 6 5 3" xfId="24271"/>
    <cellStyle name="Výpočet 2 6 5 3 2" xfId="24272"/>
    <cellStyle name="Výpočet 2 6 5 3 3" xfId="24273"/>
    <cellStyle name="Výpočet 2 6 5 3 4" xfId="24274"/>
    <cellStyle name="Výpočet 2 6 5 4" xfId="24275"/>
    <cellStyle name="Výpočet 2 6 5 5" xfId="24276"/>
    <cellStyle name="Výpočet 2 6 5 6" xfId="24277"/>
    <cellStyle name="Výpočet 2 6 6" xfId="24278"/>
    <cellStyle name="Výpočet 2 6 6 2" xfId="24279"/>
    <cellStyle name="Výpočet 2 6 6 3" xfId="24280"/>
    <cellStyle name="Výpočet 2 6 6 4" xfId="24281"/>
    <cellStyle name="Výpočet 2 6 7" xfId="24282"/>
    <cellStyle name="Výpočet 2 6 7 2" xfId="24283"/>
    <cellStyle name="Výpočet 2 6 7 3" xfId="24284"/>
    <cellStyle name="Výpočet 2 6 7 4" xfId="24285"/>
    <cellStyle name="Výpočet 2 6 8" xfId="24286"/>
    <cellStyle name="Výpočet 2 6 9" xfId="24287"/>
    <cellStyle name="Výpočet 2 7" xfId="24288"/>
    <cellStyle name="Výpočet 2 7 2" xfId="24289"/>
    <cellStyle name="Výpočet 2 7 2 2" xfId="24290"/>
    <cellStyle name="Výpočet 2 7 2 2 2" xfId="24291"/>
    <cellStyle name="Výpočet 2 7 2 2 2 2" xfId="24292"/>
    <cellStyle name="Výpočet 2 7 2 2 2 3" xfId="24293"/>
    <cellStyle name="Výpočet 2 7 2 2 2 4" xfId="24294"/>
    <cellStyle name="Výpočet 2 7 2 2 3" xfId="24295"/>
    <cellStyle name="Výpočet 2 7 2 2 3 2" xfId="24296"/>
    <cellStyle name="Výpočet 2 7 2 2 3 3" xfId="24297"/>
    <cellStyle name="Výpočet 2 7 2 2 3 4" xfId="24298"/>
    <cellStyle name="Výpočet 2 7 2 2 4" xfId="24299"/>
    <cellStyle name="Výpočet 2 7 2 2 5" xfId="24300"/>
    <cellStyle name="Výpočet 2 7 2 2 6" xfId="24301"/>
    <cellStyle name="Výpočet 2 7 2 3" xfId="24302"/>
    <cellStyle name="Výpočet 2 7 2 3 2" xfId="24303"/>
    <cellStyle name="Výpočet 2 7 2 3 2 2" xfId="24304"/>
    <cellStyle name="Výpočet 2 7 2 3 2 3" xfId="24305"/>
    <cellStyle name="Výpočet 2 7 2 3 2 4" xfId="24306"/>
    <cellStyle name="Výpočet 2 7 2 3 3" xfId="24307"/>
    <cellStyle name="Výpočet 2 7 2 3 3 2" xfId="24308"/>
    <cellStyle name="Výpočet 2 7 2 3 3 3" xfId="24309"/>
    <cellStyle name="Výpočet 2 7 2 3 3 4" xfId="24310"/>
    <cellStyle name="Výpočet 2 7 2 3 4" xfId="24311"/>
    <cellStyle name="Výpočet 2 7 2 3 5" xfId="24312"/>
    <cellStyle name="Výpočet 2 7 2 3 6" xfId="24313"/>
    <cellStyle name="Výpočet 2 7 2 4" xfId="24314"/>
    <cellStyle name="Výpočet 2 7 2 4 2" xfId="24315"/>
    <cellStyle name="Výpočet 2 7 2 4 3" xfId="24316"/>
    <cellStyle name="Výpočet 2 7 2 4 4" xfId="24317"/>
    <cellStyle name="Výpočet 2 7 2 5" xfId="24318"/>
    <cellStyle name="Výpočet 2 7 2 5 2" xfId="24319"/>
    <cellStyle name="Výpočet 2 7 2 5 3" xfId="24320"/>
    <cellStyle name="Výpočet 2 7 2 5 4" xfId="24321"/>
    <cellStyle name="Výpočet 2 7 2 6" xfId="24322"/>
    <cellStyle name="Výpočet 2 7 2 7" xfId="24323"/>
    <cellStyle name="Výpočet 2 7 2 8" xfId="24324"/>
    <cellStyle name="Výpočet 2 7 3" xfId="24325"/>
    <cellStyle name="Výpočet 2 7 3 2" xfId="24326"/>
    <cellStyle name="Výpočet 2 7 3 2 2" xfId="24327"/>
    <cellStyle name="Výpočet 2 7 3 2 3" xfId="24328"/>
    <cellStyle name="Výpočet 2 7 3 2 4" xfId="24329"/>
    <cellStyle name="Výpočet 2 7 3 3" xfId="24330"/>
    <cellStyle name="Výpočet 2 7 3 3 2" xfId="24331"/>
    <cellStyle name="Výpočet 2 7 3 3 3" xfId="24332"/>
    <cellStyle name="Výpočet 2 7 3 3 4" xfId="24333"/>
    <cellStyle name="Výpočet 2 7 3 4" xfId="24334"/>
    <cellStyle name="Výpočet 2 7 3 5" xfId="24335"/>
    <cellStyle name="Výpočet 2 7 3 6" xfId="24336"/>
    <cellStyle name="Výpočet 2 7 4" xfId="24337"/>
    <cellStyle name="Výpočet 2 7 4 2" xfId="24338"/>
    <cellStyle name="Výpočet 2 7 4 2 2" xfId="24339"/>
    <cellStyle name="Výpočet 2 7 4 2 3" xfId="24340"/>
    <cellStyle name="Výpočet 2 7 4 2 4" xfId="24341"/>
    <cellStyle name="Výpočet 2 7 4 3" xfId="24342"/>
    <cellStyle name="Výpočet 2 7 4 3 2" xfId="24343"/>
    <cellStyle name="Výpočet 2 7 4 3 3" xfId="24344"/>
    <cellStyle name="Výpočet 2 7 4 3 4" xfId="24345"/>
    <cellStyle name="Výpočet 2 7 4 4" xfId="24346"/>
    <cellStyle name="Výpočet 2 7 4 5" xfId="24347"/>
    <cellStyle name="Výpočet 2 7 4 6" xfId="24348"/>
    <cellStyle name="Výpočet 2 7 5" xfId="24349"/>
    <cellStyle name="Výpočet 2 7 5 2" xfId="24350"/>
    <cellStyle name="Výpočet 2 7 5 3" xfId="24351"/>
    <cellStyle name="Výpočet 2 7 5 4" xfId="24352"/>
    <cellStyle name="Výpočet 2 7 6" xfId="24353"/>
    <cellStyle name="Výpočet 2 7 6 2" xfId="24354"/>
    <cellStyle name="Výpočet 2 7 6 3" xfId="24355"/>
    <cellStyle name="Výpočet 2 7 6 4" xfId="24356"/>
    <cellStyle name="Výpočet 2 7 7" xfId="24357"/>
    <cellStyle name="Výpočet 2 7 8" xfId="24358"/>
    <cellStyle name="Výpočet 2 7 9" xfId="24359"/>
    <cellStyle name="Výpočet 2 8" xfId="24360"/>
    <cellStyle name="Výpočet 2 8 2" xfId="24361"/>
    <cellStyle name="Výpočet 2 8 2 2" xfId="24362"/>
    <cellStyle name="Výpočet 2 8 2 2 2" xfId="24363"/>
    <cellStyle name="Výpočet 2 8 2 2 3" xfId="24364"/>
    <cellStyle name="Výpočet 2 8 2 2 4" xfId="24365"/>
    <cellStyle name="Výpočet 2 8 2 3" xfId="24366"/>
    <cellStyle name="Výpočet 2 8 2 3 2" xfId="24367"/>
    <cellStyle name="Výpočet 2 8 2 3 3" xfId="24368"/>
    <cellStyle name="Výpočet 2 8 2 3 4" xfId="24369"/>
    <cellStyle name="Výpočet 2 8 2 4" xfId="24370"/>
    <cellStyle name="Výpočet 2 8 2 5" xfId="24371"/>
    <cellStyle name="Výpočet 2 8 2 6" xfId="24372"/>
    <cellStyle name="Výpočet 2 8 3" xfId="24373"/>
    <cellStyle name="Výpočet 2 8 3 2" xfId="24374"/>
    <cellStyle name="Výpočet 2 8 3 2 2" xfId="24375"/>
    <cellStyle name="Výpočet 2 8 3 2 3" xfId="24376"/>
    <cellStyle name="Výpočet 2 8 3 2 4" xfId="24377"/>
    <cellStyle name="Výpočet 2 8 3 3" xfId="24378"/>
    <cellStyle name="Výpočet 2 8 3 3 2" xfId="24379"/>
    <cellStyle name="Výpočet 2 8 3 3 3" xfId="24380"/>
    <cellStyle name="Výpočet 2 8 3 3 4" xfId="24381"/>
    <cellStyle name="Výpočet 2 8 3 4" xfId="24382"/>
    <cellStyle name="Výpočet 2 8 3 5" xfId="24383"/>
    <cellStyle name="Výpočet 2 8 3 6" xfId="24384"/>
    <cellStyle name="Výpočet 2 8 4" xfId="24385"/>
    <cellStyle name="Výpočet 2 8 4 2" xfId="24386"/>
    <cellStyle name="Výpočet 2 8 4 3" xfId="24387"/>
    <cellStyle name="Výpočet 2 8 4 4" xfId="24388"/>
    <cellStyle name="Výpočet 2 8 5" xfId="24389"/>
    <cellStyle name="Výpočet 2 8 5 2" xfId="24390"/>
    <cellStyle name="Výpočet 2 8 5 3" xfId="24391"/>
    <cellStyle name="Výpočet 2 8 5 4" xfId="24392"/>
    <cellStyle name="Výpočet 2 8 6" xfId="24393"/>
    <cellStyle name="Výpočet 2 8 7" xfId="24394"/>
    <cellStyle name="Výpočet 2 8 8" xfId="24395"/>
    <cellStyle name="Výpočet 2 9" xfId="24396"/>
    <cellStyle name="Výpočet 2 9 2" xfId="24397"/>
    <cellStyle name="Výpočet 2 9 2 2" xfId="24398"/>
    <cellStyle name="Výpočet 2 9 2 3" xfId="24399"/>
    <cellStyle name="Výpočet 2 9 2 4" xfId="24400"/>
    <cellStyle name="Výpočet 2 9 3" xfId="24401"/>
    <cellStyle name="Výpočet 2 9 3 2" xfId="24402"/>
    <cellStyle name="Výpočet 2 9 3 3" xfId="24403"/>
    <cellStyle name="Výpočet 2 9 3 4" xfId="24404"/>
    <cellStyle name="Výpočet 2 9 4" xfId="24405"/>
    <cellStyle name="Výpočet 2 9 5" xfId="24406"/>
    <cellStyle name="Výpočet 2 9 6" xfId="24407"/>
    <cellStyle name="Výpočet 3" xfId="24408"/>
    <cellStyle name="Výpočet 3 10" xfId="24409"/>
    <cellStyle name="Výpočet 3 10 2" xfId="24410"/>
    <cellStyle name="Výpočet 3 10 2 2" xfId="24411"/>
    <cellStyle name="Výpočet 3 10 2 3" xfId="24412"/>
    <cellStyle name="Výpočet 3 10 2 4" xfId="24413"/>
    <cellStyle name="Výpočet 3 10 3" xfId="24414"/>
    <cellStyle name="Výpočet 3 10 3 2" xfId="24415"/>
    <cellStyle name="Výpočet 3 10 3 3" xfId="24416"/>
    <cellStyle name="Výpočet 3 10 3 4" xfId="24417"/>
    <cellStyle name="Výpočet 3 10 4" xfId="24418"/>
    <cellStyle name="Výpočet 3 10 5" xfId="24419"/>
    <cellStyle name="Výpočet 3 10 6" xfId="24420"/>
    <cellStyle name="Výpočet 3 11" xfId="24421"/>
    <cellStyle name="Výpočet 3 11 2" xfId="24422"/>
    <cellStyle name="Výpočet 3 11 3" xfId="24423"/>
    <cellStyle name="Výpočet 3 11 4" xfId="24424"/>
    <cellStyle name="Výpočet 3 12" xfId="24425"/>
    <cellStyle name="Výpočet 3 12 2" xfId="24426"/>
    <cellStyle name="Výpočet 3 12 3" xfId="24427"/>
    <cellStyle name="Výpočet 3 12 4" xfId="24428"/>
    <cellStyle name="Výpočet 3 13" xfId="24429"/>
    <cellStyle name="Výpočet 3 14" xfId="24430"/>
    <cellStyle name="Výpočet 3 15" xfId="24431"/>
    <cellStyle name="Výpočet 3 2" xfId="24432"/>
    <cellStyle name="Výpočet 3 2 10" xfId="24433"/>
    <cellStyle name="Výpočet 3 2 2" xfId="24434"/>
    <cellStyle name="Výpočet 3 2 2 2" xfId="24435"/>
    <cellStyle name="Výpočet 3 2 2 2 2" xfId="24436"/>
    <cellStyle name="Výpočet 3 2 2 2 2 2" xfId="24437"/>
    <cellStyle name="Výpočet 3 2 2 2 2 2 2" xfId="24438"/>
    <cellStyle name="Výpočet 3 2 2 2 2 2 3" xfId="24439"/>
    <cellStyle name="Výpočet 3 2 2 2 2 2 4" xfId="24440"/>
    <cellStyle name="Výpočet 3 2 2 2 2 3" xfId="24441"/>
    <cellStyle name="Výpočet 3 2 2 2 2 3 2" xfId="24442"/>
    <cellStyle name="Výpočet 3 2 2 2 2 3 3" xfId="24443"/>
    <cellStyle name="Výpočet 3 2 2 2 2 3 4" xfId="24444"/>
    <cellStyle name="Výpočet 3 2 2 2 2 4" xfId="24445"/>
    <cellStyle name="Výpočet 3 2 2 2 2 5" xfId="24446"/>
    <cellStyle name="Výpočet 3 2 2 2 2 6" xfId="24447"/>
    <cellStyle name="Výpočet 3 2 2 2 3" xfId="24448"/>
    <cellStyle name="Výpočet 3 2 2 2 3 2" xfId="24449"/>
    <cellStyle name="Výpočet 3 2 2 2 3 2 2" xfId="24450"/>
    <cellStyle name="Výpočet 3 2 2 2 3 2 3" xfId="24451"/>
    <cellStyle name="Výpočet 3 2 2 2 3 2 4" xfId="24452"/>
    <cellStyle name="Výpočet 3 2 2 2 3 3" xfId="24453"/>
    <cellStyle name="Výpočet 3 2 2 2 3 3 2" xfId="24454"/>
    <cellStyle name="Výpočet 3 2 2 2 3 3 3" xfId="24455"/>
    <cellStyle name="Výpočet 3 2 2 2 3 3 4" xfId="24456"/>
    <cellStyle name="Výpočet 3 2 2 2 3 4" xfId="24457"/>
    <cellStyle name="Výpočet 3 2 2 2 3 5" xfId="24458"/>
    <cellStyle name="Výpočet 3 2 2 2 3 6" xfId="24459"/>
    <cellStyle name="Výpočet 3 2 2 2 4" xfId="24460"/>
    <cellStyle name="Výpočet 3 2 2 2 4 2" xfId="24461"/>
    <cellStyle name="Výpočet 3 2 2 2 4 3" xfId="24462"/>
    <cellStyle name="Výpočet 3 2 2 2 4 4" xfId="24463"/>
    <cellStyle name="Výpočet 3 2 2 2 5" xfId="24464"/>
    <cellStyle name="Výpočet 3 2 2 2 5 2" xfId="24465"/>
    <cellStyle name="Výpočet 3 2 2 2 5 3" xfId="24466"/>
    <cellStyle name="Výpočet 3 2 2 2 5 4" xfId="24467"/>
    <cellStyle name="Výpočet 3 2 2 2 6" xfId="24468"/>
    <cellStyle name="Výpočet 3 2 2 2 7" xfId="24469"/>
    <cellStyle name="Výpočet 3 2 2 2 8" xfId="24470"/>
    <cellStyle name="Výpočet 3 2 2 3" xfId="24471"/>
    <cellStyle name="Výpočet 3 2 2 3 2" xfId="24472"/>
    <cellStyle name="Výpočet 3 2 2 3 2 2" xfId="24473"/>
    <cellStyle name="Výpočet 3 2 2 3 2 3" xfId="24474"/>
    <cellStyle name="Výpočet 3 2 2 3 2 4" xfId="24475"/>
    <cellStyle name="Výpočet 3 2 2 3 3" xfId="24476"/>
    <cellStyle name="Výpočet 3 2 2 3 3 2" xfId="24477"/>
    <cellStyle name="Výpočet 3 2 2 3 3 3" xfId="24478"/>
    <cellStyle name="Výpočet 3 2 2 3 3 4" xfId="24479"/>
    <cellStyle name="Výpočet 3 2 2 3 4" xfId="24480"/>
    <cellStyle name="Výpočet 3 2 2 3 5" xfId="24481"/>
    <cellStyle name="Výpočet 3 2 2 3 6" xfId="24482"/>
    <cellStyle name="Výpočet 3 2 2 4" xfId="24483"/>
    <cellStyle name="Výpočet 3 2 2 4 2" xfId="24484"/>
    <cellStyle name="Výpočet 3 2 2 4 2 2" xfId="24485"/>
    <cellStyle name="Výpočet 3 2 2 4 2 3" xfId="24486"/>
    <cellStyle name="Výpočet 3 2 2 4 2 4" xfId="24487"/>
    <cellStyle name="Výpočet 3 2 2 4 3" xfId="24488"/>
    <cellStyle name="Výpočet 3 2 2 4 3 2" xfId="24489"/>
    <cellStyle name="Výpočet 3 2 2 4 3 3" xfId="24490"/>
    <cellStyle name="Výpočet 3 2 2 4 3 4" xfId="24491"/>
    <cellStyle name="Výpočet 3 2 2 4 4" xfId="24492"/>
    <cellStyle name="Výpočet 3 2 2 4 5" xfId="24493"/>
    <cellStyle name="Výpočet 3 2 2 4 6" xfId="24494"/>
    <cellStyle name="Výpočet 3 2 2 5" xfId="24495"/>
    <cellStyle name="Výpočet 3 2 2 5 2" xfId="24496"/>
    <cellStyle name="Výpočet 3 2 2 5 3" xfId="24497"/>
    <cellStyle name="Výpočet 3 2 2 5 4" xfId="24498"/>
    <cellStyle name="Výpočet 3 2 2 6" xfId="24499"/>
    <cellStyle name="Výpočet 3 2 2 6 2" xfId="24500"/>
    <cellStyle name="Výpočet 3 2 2 6 3" xfId="24501"/>
    <cellStyle name="Výpočet 3 2 2 6 4" xfId="24502"/>
    <cellStyle name="Výpočet 3 2 2 7" xfId="24503"/>
    <cellStyle name="Výpočet 3 2 2 8" xfId="24504"/>
    <cellStyle name="Výpočet 3 2 2 9" xfId="24505"/>
    <cellStyle name="Výpočet 3 2 3" xfId="24506"/>
    <cellStyle name="Výpočet 3 2 3 2" xfId="24507"/>
    <cellStyle name="Výpočet 3 2 3 2 2" xfId="24508"/>
    <cellStyle name="Výpočet 3 2 3 2 2 2" xfId="24509"/>
    <cellStyle name="Výpočet 3 2 3 2 2 3" xfId="24510"/>
    <cellStyle name="Výpočet 3 2 3 2 2 4" xfId="24511"/>
    <cellStyle name="Výpočet 3 2 3 2 3" xfId="24512"/>
    <cellStyle name="Výpočet 3 2 3 2 3 2" xfId="24513"/>
    <cellStyle name="Výpočet 3 2 3 2 3 3" xfId="24514"/>
    <cellStyle name="Výpočet 3 2 3 2 3 4" xfId="24515"/>
    <cellStyle name="Výpočet 3 2 3 2 4" xfId="24516"/>
    <cellStyle name="Výpočet 3 2 3 2 5" xfId="24517"/>
    <cellStyle name="Výpočet 3 2 3 2 6" xfId="24518"/>
    <cellStyle name="Výpočet 3 2 3 3" xfId="24519"/>
    <cellStyle name="Výpočet 3 2 3 3 2" xfId="24520"/>
    <cellStyle name="Výpočet 3 2 3 3 2 2" xfId="24521"/>
    <cellStyle name="Výpočet 3 2 3 3 2 3" xfId="24522"/>
    <cellStyle name="Výpočet 3 2 3 3 2 4" xfId="24523"/>
    <cellStyle name="Výpočet 3 2 3 3 3" xfId="24524"/>
    <cellStyle name="Výpočet 3 2 3 3 3 2" xfId="24525"/>
    <cellStyle name="Výpočet 3 2 3 3 3 3" xfId="24526"/>
    <cellStyle name="Výpočet 3 2 3 3 3 4" xfId="24527"/>
    <cellStyle name="Výpočet 3 2 3 3 4" xfId="24528"/>
    <cellStyle name="Výpočet 3 2 3 3 5" xfId="24529"/>
    <cellStyle name="Výpočet 3 2 3 3 6" xfId="24530"/>
    <cellStyle name="Výpočet 3 2 3 4" xfId="24531"/>
    <cellStyle name="Výpočet 3 2 3 4 2" xfId="24532"/>
    <cellStyle name="Výpočet 3 2 3 4 3" xfId="24533"/>
    <cellStyle name="Výpočet 3 2 3 4 4" xfId="24534"/>
    <cellStyle name="Výpočet 3 2 3 5" xfId="24535"/>
    <cellStyle name="Výpočet 3 2 3 5 2" xfId="24536"/>
    <cellStyle name="Výpočet 3 2 3 5 3" xfId="24537"/>
    <cellStyle name="Výpočet 3 2 3 5 4" xfId="24538"/>
    <cellStyle name="Výpočet 3 2 3 6" xfId="24539"/>
    <cellStyle name="Výpočet 3 2 3 7" xfId="24540"/>
    <cellStyle name="Výpočet 3 2 3 8" xfId="24541"/>
    <cellStyle name="Výpočet 3 2 4" xfId="24542"/>
    <cellStyle name="Výpočet 3 2 4 2" xfId="24543"/>
    <cellStyle name="Výpočet 3 2 4 2 2" xfId="24544"/>
    <cellStyle name="Výpočet 3 2 4 2 3" xfId="24545"/>
    <cellStyle name="Výpočet 3 2 4 2 4" xfId="24546"/>
    <cellStyle name="Výpočet 3 2 4 3" xfId="24547"/>
    <cellStyle name="Výpočet 3 2 4 3 2" xfId="24548"/>
    <cellStyle name="Výpočet 3 2 4 3 3" xfId="24549"/>
    <cellStyle name="Výpočet 3 2 4 3 4" xfId="24550"/>
    <cellStyle name="Výpočet 3 2 4 4" xfId="24551"/>
    <cellStyle name="Výpočet 3 2 4 5" xfId="24552"/>
    <cellStyle name="Výpočet 3 2 4 6" xfId="24553"/>
    <cellStyle name="Výpočet 3 2 5" xfId="24554"/>
    <cellStyle name="Výpočet 3 2 5 2" xfId="24555"/>
    <cellStyle name="Výpočet 3 2 5 2 2" xfId="24556"/>
    <cellStyle name="Výpočet 3 2 5 2 3" xfId="24557"/>
    <cellStyle name="Výpočet 3 2 5 2 4" xfId="24558"/>
    <cellStyle name="Výpočet 3 2 5 3" xfId="24559"/>
    <cellStyle name="Výpočet 3 2 5 3 2" xfId="24560"/>
    <cellStyle name="Výpočet 3 2 5 3 3" xfId="24561"/>
    <cellStyle name="Výpočet 3 2 5 3 4" xfId="24562"/>
    <cellStyle name="Výpočet 3 2 5 4" xfId="24563"/>
    <cellStyle name="Výpočet 3 2 5 5" xfId="24564"/>
    <cellStyle name="Výpočet 3 2 5 6" xfId="24565"/>
    <cellStyle name="Výpočet 3 2 6" xfId="24566"/>
    <cellStyle name="Výpočet 3 2 6 2" xfId="24567"/>
    <cellStyle name="Výpočet 3 2 6 3" xfId="24568"/>
    <cellStyle name="Výpočet 3 2 6 4" xfId="24569"/>
    <cellStyle name="Výpočet 3 2 7" xfId="24570"/>
    <cellStyle name="Výpočet 3 2 7 2" xfId="24571"/>
    <cellStyle name="Výpočet 3 2 7 3" xfId="24572"/>
    <cellStyle name="Výpočet 3 2 7 4" xfId="24573"/>
    <cellStyle name="Výpočet 3 2 8" xfId="24574"/>
    <cellStyle name="Výpočet 3 2 9" xfId="24575"/>
    <cellStyle name="Výpočet 3 3" xfId="24576"/>
    <cellStyle name="Výpočet 3 3 10" xfId="24577"/>
    <cellStyle name="Výpočet 3 3 2" xfId="24578"/>
    <cellStyle name="Výpočet 3 3 2 2" xfId="24579"/>
    <cellStyle name="Výpočet 3 3 2 2 2" xfId="24580"/>
    <cellStyle name="Výpočet 3 3 2 2 2 2" xfId="24581"/>
    <cellStyle name="Výpočet 3 3 2 2 2 2 2" xfId="24582"/>
    <cellStyle name="Výpočet 3 3 2 2 2 2 3" xfId="24583"/>
    <cellStyle name="Výpočet 3 3 2 2 2 2 4" xfId="24584"/>
    <cellStyle name="Výpočet 3 3 2 2 2 3" xfId="24585"/>
    <cellStyle name="Výpočet 3 3 2 2 2 3 2" xfId="24586"/>
    <cellStyle name="Výpočet 3 3 2 2 2 3 3" xfId="24587"/>
    <cellStyle name="Výpočet 3 3 2 2 2 3 4" xfId="24588"/>
    <cellStyle name="Výpočet 3 3 2 2 2 4" xfId="24589"/>
    <cellStyle name="Výpočet 3 3 2 2 2 5" xfId="24590"/>
    <cellStyle name="Výpočet 3 3 2 2 2 6" xfId="24591"/>
    <cellStyle name="Výpočet 3 3 2 2 3" xfId="24592"/>
    <cellStyle name="Výpočet 3 3 2 2 3 2" xfId="24593"/>
    <cellStyle name="Výpočet 3 3 2 2 3 2 2" xfId="24594"/>
    <cellStyle name="Výpočet 3 3 2 2 3 2 3" xfId="24595"/>
    <cellStyle name="Výpočet 3 3 2 2 3 2 4" xfId="24596"/>
    <cellStyle name="Výpočet 3 3 2 2 3 3" xfId="24597"/>
    <cellStyle name="Výpočet 3 3 2 2 3 3 2" xfId="24598"/>
    <cellStyle name="Výpočet 3 3 2 2 3 3 3" xfId="24599"/>
    <cellStyle name="Výpočet 3 3 2 2 3 3 4" xfId="24600"/>
    <cellStyle name="Výpočet 3 3 2 2 3 4" xfId="24601"/>
    <cellStyle name="Výpočet 3 3 2 2 3 5" xfId="24602"/>
    <cellStyle name="Výpočet 3 3 2 2 3 6" xfId="24603"/>
    <cellStyle name="Výpočet 3 3 2 2 4" xfId="24604"/>
    <cellStyle name="Výpočet 3 3 2 2 4 2" xfId="24605"/>
    <cellStyle name="Výpočet 3 3 2 2 4 3" xfId="24606"/>
    <cellStyle name="Výpočet 3 3 2 2 4 4" xfId="24607"/>
    <cellStyle name="Výpočet 3 3 2 2 5" xfId="24608"/>
    <cellStyle name="Výpočet 3 3 2 2 5 2" xfId="24609"/>
    <cellStyle name="Výpočet 3 3 2 2 5 3" xfId="24610"/>
    <cellStyle name="Výpočet 3 3 2 2 5 4" xfId="24611"/>
    <cellStyle name="Výpočet 3 3 2 2 6" xfId="24612"/>
    <cellStyle name="Výpočet 3 3 2 2 7" xfId="24613"/>
    <cellStyle name="Výpočet 3 3 2 2 8" xfId="24614"/>
    <cellStyle name="Výpočet 3 3 2 3" xfId="24615"/>
    <cellStyle name="Výpočet 3 3 2 3 2" xfId="24616"/>
    <cellStyle name="Výpočet 3 3 2 3 2 2" xfId="24617"/>
    <cellStyle name="Výpočet 3 3 2 3 2 3" xfId="24618"/>
    <cellStyle name="Výpočet 3 3 2 3 2 4" xfId="24619"/>
    <cellStyle name="Výpočet 3 3 2 3 3" xfId="24620"/>
    <cellStyle name="Výpočet 3 3 2 3 3 2" xfId="24621"/>
    <cellStyle name="Výpočet 3 3 2 3 3 3" xfId="24622"/>
    <cellStyle name="Výpočet 3 3 2 3 3 4" xfId="24623"/>
    <cellStyle name="Výpočet 3 3 2 3 4" xfId="24624"/>
    <cellStyle name="Výpočet 3 3 2 3 5" xfId="24625"/>
    <cellStyle name="Výpočet 3 3 2 3 6" xfId="24626"/>
    <cellStyle name="Výpočet 3 3 2 4" xfId="24627"/>
    <cellStyle name="Výpočet 3 3 2 4 2" xfId="24628"/>
    <cellStyle name="Výpočet 3 3 2 4 2 2" xfId="24629"/>
    <cellStyle name="Výpočet 3 3 2 4 2 3" xfId="24630"/>
    <cellStyle name="Výpočet 3 3 2 4 2 4" xfId="24631"/>
    <cellStyle name="Výpočet 3 3 2 4 3" xfId="24632"/>
    <cellStyle name="Výpočet 3 3 2 4 3 2" xfId="24633"/>
    <cellStyle name="Výpočet 3 3 2 4 3 3" xfId="24634"/>
    <cellStyle name="Výpočet 3 3 2 4 3 4" xfId="24635"/>
    <cellStyle name="Výpočet 3 3 2 4 4" xfId="24636"/>
    <cellStyle name="Výpočet 3 3 2 4 5" xfId="24637"/>
    <cellStyle name="Výpočet 3 3 2 4 6" xfId="24638"/>
    <cellStyle name="Výpočet 3 3 2 5" xfId="24639"/>
    <cellStyle name="Výpočet 3 3 2 5 2" xfId="24640"/>
    <cellStyle name="Výpočet 3 3 2 5 3" xfId="24641"/>
    <cellStyle name="Výpočet 3 3 2 5 4" xfId="24642"/>
    <cellStyle name="Výpočet 3 3 2 6" xfId="24643"/>
    <cellStyle name="Výpočet 3 3 2 6 2" xfId="24644"/>
    <cellStyle name="Výpočet 3 3 2 6 3" xfId="24645"/>
    <cellStyle name="Výpočet 3 3 2 6 4" xfId="24646"/>
    <cellStyle name="Výpočet 3 3 2 7" xfId="24647"/>
    <cellStyle name="Výpočet 3 3 2 8" xfId="24648"/>
    <cellStyle name="Výpočet 3 3 2 9" xfId="24649"/>
    <cellStyle name="Výpočet 3 3 3" xfId="24650"/>
    <cellStyle name="Výpočet 3 3 3 2" xfId="24651"/>
    <cellStyle name="Výpočet 3 3 3 2 2" xfId="24652"/>
    <cellStyle name="Výpočet 3 3 3 2 2 2" xfId="24653"/>
    <cellStyle name="Výpočet 3 3 3 2 2 3" xfId="24654"/>
    <cellStyle name="Výpočet 3 3 3 2 2 4" xfId="24655"/>
    <cellStyle name="Výpočet 3 3 3 2 3" xfId="24656"/>
    <cellStyle name="Výpočet 3 3 3 2 3 2" xfId="24657"/>
    <cellStyle name="Výpočet 3 3 3 2 3 3" xfId="24658"/>
    <cellStyle name="Výpočet 3 3 3 2 3 4" xfId="24659"/>
    <cellStyle name="Výpočet 3 3 3 2 4" xfId="24660"/>
    <cellStyle name="Výpočet 3 3 3 2 5" xfId="24661"/>
    <cellStyle name="Výpočet 3 3 3 2 6" xfId="24662"/>
    <cellStyle name="Výpočet 3 3 3 3" xfId="24663"/>
    <cellStyle name="Výpočet 3 3 3 3 2" xfId="24664"/>
    <cellStyle name="Výpočet 3 3 3 3 2 2" xfId="24665"/>
    <cellStyle name="Výpočet 3 3 3 3 2 3" xfId="24666"/>
    <cellStyle name="Výpočet 3 3 3 3 2 4" xfId="24667"/>
    <cellStyle name="Výpočet 3 3 3 3 3" xfId="24668"/>
    <cellStyle name="Výpočet 3 3 3 3 3 2" xfId="24669"/>
    <cellStyle name="Výpočet 3 3 3 3 3 3" xfId="24670"/>
    <cellStyle name="Výpočet 3 3 3 3 3 4" xfId="24671"/>
    <cellStyle name="Výpočet 3 3 3 3 4" xfId="24672"/>
    <cellStyle name="Výpočet 3 3 3 3 5" xfId="24673"/>
    <cellStyle name="Výpočet 3 3 3 3 6" xfId="24674"/>
    <cellStyle name="Výpočet 3 3 3 4" xfId="24675"/>
    <cellStyle name="Výpočet 3 3 3 4 2" xfId="24676"/>
    <cellStyle name="Výpočet 3 3 3 4 3" xfId="24677"/>
    <cellStyle name="Výpočet 3 3 3 4 4" xfId="24678"/>
    <cellStyle name="Výpočet 3 3 3 5" xfId="24679"/>
    <cellStyle name="Výpočet 3 3 3 5 2" xfId="24680"/>
    <cellStyle name="Výpočet 3 3 3 5 3" xfId="24681"/>
    <cellStyle name="Výpočet 3 3 3 5 4" xfId="24682"/>
    <cellStyle name="Výpočet 3 3 3 6" xfId="24683"/>
    <cellStyle name="Výpočet 3 3 3 7" xfId="24684"/>
    <cellStyle name="Výpočet 3 3 3 8" xfId="24685"/>
    <cellStyle name="Výpočet 3 3 4" xfId="24686"/>
    <cellStyle name="Výpočet 3 3 4 2" xfId="24687"/>
    <cellStyle name="Výpočet 3 3 4 2 2" xfId="24688"/>
    <cellStyle name="Výpočet 3 3 4 2 3" xfId="24689"/>
    <cellStyle name="Výpočet 3 3 4 2 4" xfId="24690"/>
    <cellStyle name="Výpočet 3 3 4 3" xfId="24691"/>
    <cellStyle name="Výpočet 3 3 4 3 2" xfId="24692"/>
    <cellStyle name="Výpočet 3 3 4 3 3" xfId="24693"/>
    <cellStyle name="Výpočet 3 3 4 3 4" xfId="24694"/>
    <cellStyle name="Výpočet 3 3 4 4" xfId="24695"/>
    <cellStyle name="Výpočet 3 3 4 5" xfId="24696"/>
    <cellStyle name="Výpočet 3 3 4 6" xfId="24697"/>
    <cellStyle name="Výpočet 3 3 5" xfId="24698"/>
    <cellStyle name="Výpočet 3 3 5 2" xfId="24699"/>
    <cellStyle name="Výpočet 3 3 5 2 2" xfId="24700"/>
    <cellStyle name="Výpočet 3 3 5 2 3" xfId="24701"/>
    <cellStyle name="Výpočet 3 3 5 2 4" xfId="24702"/>
    <cellStyle name="Výpočet 3 3 5 3" xfId="24703"/>
    <cellStyle name="Výpočet 3 3 5 3 2" xfId="24704"/>
    <cellStyle name="Výpočet 3 3 5 3 3" xfId="24705"/>
    <cellStyle name="Výpočet 3 3 5 3 4" xfId="24706"/>
    <cellStyle name="Výpočet 3 3 5 4" xfId="24707"/>
    <cellStyle name="Výpočet 3 3 5 5" xfId="24708"/>
    <cellStyle name="Výpočet 3 3 5 6" xfId="24709"/>
    <cellStyle name="Výpočet 3 3 6" xfId="24710"/>
    <cellStyle name="Výpočet 3 3 6 2" xfId="24711"/>
    <cellStyle name="Výpočet 3 3 6 3" xfId="24712"/>
    <cellStyle name="Výpočet 3 3 6 4" xfId="24713"/>
    <cellStyle name="Výpočet 3 3 7" xfId="24714"/>
    <cellStyle name="Výpočet 3 3 7 2" xfId="24715"/>
    <cellStyle name="Výpočet 3 3 7 3" xfId="24716"/>
    <cellStyle name="Výpočet 3 3 7 4" xfId="24717"/>
    <cellStyle name="Výpočet 3 3 8" xfId="24718"/>
    <cellStyle name="Výpočet 3 3 9" xfId="24719"/>
    <cellStyle name="Výpočet 3 4" xfId="24720"/>
    <cellStyle name="Výpočet 3 4 10" xfId="24721"/>
    <cellStyle name="Výpočet 3 4 2" xfId="24722"/>
    <cellStyle name="Výpočet 3 4 2 2" xfId="24723"/>
    <cellStyle name="Výpočet 3 4 2 2 2" xfId="24724"/>
    <cellStyle name="Výpočet 3 4 2 2 2 2" xfId="24725"/>
    <cellStyle name="Výpočet 3 4 2 2 2 2 2" xfId="24726"/>
    <cellStyle name="Výpočet 3 4 2 2 2 2 3" xfId="24727"/>
    <cellStyle name="Výpočet 3 4 2 2 2 2 4" xfId="24728"/>
    <cellStyle name="Výpočet 3 4 2 2 2 3" xfId="24729"/>
    <cellStyle name="Výpočet 3 4 2 2 2 3 2" xfId="24730"/>
    <cellStyle name="Výpočet 3 4 2 2 2 3 3" xfId="24731"/>
    <cellStyle name="Výpočet 3 4 2 2 2 3 4" xfId="24732"/>
    <cellStyle name="Výpočet 3 4 2 2 2 4" xfId="24733"/>
    <cellStyle name="Výpočet 3 4 2 2 2 5" xfId="24734"/>
    <cellStyle name="Výpočet 3 4 2 2 2 6" xfId="24735"/>
    <cellStyle name="Výpočet 3 4 2 2 3" xfId="24736"/>
    <cellStyle name="Výpočet 3 4 2 2 3 2" xfId="24737"/>
    <cellStyle name="Výpočet 3 4 2 2 3 2 2" xfId="24738"/>
    <cellStyle name="Výpočet 3 4 2 2 3 2 3" xfId="24739"/>
    <cellStyle name="Výpočet 3 4 2 2 3 2 4" xfId="24740"/>
    <cellStyle name="Výpočet 3 4 2 2 3 3" xfId="24741"/>
    <cellStyle name="Výpočet 3 4 2 2 3 3 2" xfId="24742"/>
    <cellStyle name="Výpočet 3 4 2 2 3 3 3" xfId="24743"/>
    <cellStyle name="Výpočet 3 4 2 2 3 3 4" xfId="24744"/>
    <cellStyle name="Výpočet 3 4 2 2 3 4" xfId="24745"/>
    <cellStyle name="Výpočet 3 4 2 2 3 5" xfId="24746"/>
    <cellStyle name="Výpočet 3 4 2 2 3 6" xfId="24747"/>
    <cellStyle name="Výpočet 3 4 2 2 4" xfId="24748"/>
    <cellStyle name="Výpočet 3 4 2 2 4 2" xfId="24749"/>
    <cellStyle name="Výpočet 3 4 2 2 4 3" xfId="24750"/>
    <cellStyle name="Výpočet 3 4 2 2 4 4" xfId="24751"/>
    <cellStyle name="Výpočet 3 4 2 2 5" xfId="24752"/>
    <cellStyle name="Výpočet 3 4 2 2 5 2" xfId="24753"/>
    <cellStyle name="Výpočet 3 4 2 2 5 3" xfId="24754"/>
    <cellStyle name="Výpočet 3 4 2 2 5 4" xfId="24755"/>
    <cellStyle name="Výpočet 3 4 2 2 6" xfId="24756"/>
    <cellStyle name="Výpočet 3 4 2 2 7" xfId="24757"/>
    <cellStyle name="Výpočet 3 4 2 2 8" xfId="24758"/>
    <cellStyle name="Výpočet 3 4 2 3" xfId="24759"/>
    <cellStyle name="Výpočet 3 4 2 3 2" xfId="24760"/>
    <cellStyle name="Výpočet 3 4 2 3 2 2" xfId="24761"/>
    <cellStyle name="Výpočet 3 4 2 3 2 3" xfId="24762"/>
    <cellStyle name="Výpočet 3 4 2 3 2 4" xfId="24763"/>
    <cellStyle name="Výpočet 3 4 2 3 3" xfId="24764"/>
    <cellStyle name="Výpočet 3 4 2 3 3 2" xfId="24765"/>
    <cellStyle name="Výpočet 3 4 2 3 3 3" xfId="24766"/>
    <cellStyle name="Výpočet 3 4 2 3 3 4" xfId="24767"/>
    <cellStyle name="Výpočet 3 4 2 3 4" xfId="24768"/>
    <cellStyle name="Výpočet 3 4 2 3 5" xfId="24769"/>
    <cellStyle name="Výpočet 3 4 2 3 6" xfId="24770"/>
    <cellStyle name="Výpočet 3 4 2 4" xfId="24771"/>
    <cellStyle name="Výpočet 3 4 2 4 2" xfId="24772"/>
    <cellStyle name="Výpočet 3 4 2 4 2 2" xfId="24773"/>
    <cellStyle name="Výpočet 3 4 2 4 2 3" xfId="24774"/>
    <cellStyle name="Výpočet 3 4 2 4 2 4" xfId="24775"/>
    <cellStyle name="Výpočet 3 4 2 4 3" xfId="24776"/>
    <cellStyle name="Výpočet 3 4 2 4 3 2" xfId="24777"/>
    <cellStyle name="Výpočet 3 4 2 4 3 3" xfId="24778"/>
    <cellStyle name="Výpočet 3 4 2 4 3 4" xfId="24779"/>
    <cellStyle name="Výpočet 3 4 2 4 4" xfId="24780"/>
    <cellStyle name="Výpočet 3 4 2 4 5" xfId="24781"/>
    <cellStyle name="Výpočet 3 4 2 4 6" xfId="24782"/>
    <cellStyle name="Výpočet 3 4 2 5" xfId="24783"/>
    <cellStyle name="Výpočet 3 4 2 5 2" xfId="24784"/>
    <cellStyle name="Výpočet 3 4 2 5 3" xfId="24785"/>
    <cellStyle name="Výpočet 3 4 2 5 4" xfId="24786"/>
    <cellStyle name="Výpočet 3 4 2 6" xfId="24787"/>
    <cellStyle name="Výpočet 3 4 2 6 2" xfId="24788"/>
    <cellStyle name="Výpočet 3 4 2 6 3" xfId="24789"/>
    <cellStyle name="Výpočet 3 4 2 6 4" xfId="24790"/>
    <cellStyle name="Výpočet 3 4 2 7" xfId="24791"/>
    <cellStyle name="Výpočet 3 4 2 8" xfId="24792"/>
    <cellStyle name="Výpočet 3 4 2 9" xfId="24793"/>
    <cellStyle name="Výpočet 3 4 3" xfId="24794"/>
    <cellStyle name="Výpočet 3 4 3 2" xfId="24795"/>
    <cellStyle name="Výpočet 3 4 3 2 2" xfId="24796"/>
    <cellStyle name="Výpočet 3 4 3 2 2 2" xfId="24797"/>
    <cellStyle name="Výpočet 3 4 3 2 2 3" xfId="24798"/>
    <cellStyle name="Výpočet 3 4 3 2 2 4" xfId="24799"/>
    <cellStyle name="Výpočet 3 4 3 2 3" xfId="24800"/>
    <cellStyle name="Výpočet 3 4 3 2 3 2" xfId="24801"/>
    <cellStyle name="Výpočet 3 4 3 2 3 3" xfId="24802"/>
    <cellStyle name="Výpočet 3 4 3 2 3 4" xfId="24803"/>
    <cellStyle name="Výpočet 3 4 3 2 4" xfId="24804"/>
    <cellStyle name="Výpočet 3 4 3 2 5" xfId="24805"/>
    <cellStyle name="Výpočet 3 4 3 2 6" xfId="24806"/>
    <cellStyle name="Výpočet 3 4 3 3" xfId="24807"/>
    <cellStyle name="Výpočet 3 4 3 3 2" xfId="24808"/>
    <cellStyle name="Výpočet 3 4 3 3 2 2" xfId="24809"/>
    <cellStyle name="Výpočet 3 4 3 3 2 3" xfId="24810"/>
    <cellStyle name="Výpočet 3 4 3 3 2 4" xfId="24811"/>
    <cellStyle name="Výpočet 3 4 3 3 3" xfId="24812"/>
    <cellStyle name="Výpočet 3 4 3 3 3 2" xfId="24813"/>
    <cellStyle name="Výpočet 3 4 3 3 3 3" xfId="24814"/>
    <cellStyle name="Výpočet 3 4 3 3 3 4" xfId="24815"/>
    <cellStyle name="Výpočet 3 4 3 3 4" xfId="24816"/>
    <cellStyle name="Výpočet 3 4 3 3 5" xfId="24817"/>
    <cellStyle name="Výpočet 3 4 3 3 6" xfId="24818"/>
    <cellStyle name="Výpočet 3 4 3 4" xfId="24819"/>
    <cellStyle name="Výpočet 3 4 3 4 2" xfId="24820"/>
    <cellStyle name="Výpočet 3 4 3 4 3" xfId="24821"/>
    <cellStyle name="Výpočet 3 4 3 4 4" xfId="24822"/>
    <cellStyle name="Výpočet 3 4 3 5" xfId="24823"/>
    <cellStyle name="Výpočet 3 4 3 5 2" xfId="24824"/>
    <cellStyle name="Výpočet 3 4 3 5 3" xfId="24825"/>
    <cellStyle name="Výpočet 3 4 3 5 4" xfId="24826"/>
    <cellStyle name="Výpočet 3 4 3 6" xfId="24827"/>
    <cellStyle name="Výpočet 3 4 3 7" xfId="24828"/>
    <cellStyle name="Výpočet 3 4 3 8" xfId="24829"/>
    <cellStyle name="Výpočet 3 4 4" xfId="24830"/>
    <cellStyle name="Výpočet 3 4 4 2" xfId="24831"/>
    <cellStyle name="Výpočet 3 4 4 2 2" xfId="24832"/>
    <cellStyle name="Výpočet 3 4 4 2 3" xfId="24833"/>
    <cellStyle name="Výpočet 3 4 4 2 4" xfId="24834"/>
    <cellStyle name="Výpočet 3 4 4 3" xfId="24835"/>
    <cellStyle name="Výpočet 3 4 4 3 2" xfId="24836"/>
    <cellStyle name="Výpočet 3 4 4 3 3" xfId="24837"/>
    <cellStyle name="Výpočet 3 4 4 3 4" xfId="24838"/>
    <cellStyle name="Výpočet 3 4 4 4" xfId="24839"/>
    <cellStyle name="Výpočet 3 4 4 5" xfId="24840"/>
    <cellStyle name="Výpočet 3 4 4 6" xfId="24841"/>
    <cellStyle name="Výpočet 3 4 5" xfId="24842"/>
    <cellStyle name="Výpočet 3 4 5 2" xfId="24843"/>
    <cellStyle name="Výpočet 3 4 5 2 2" xfId="24844"/>
    <cellStyle name="Výpočet 3 4 5 2 3" xfId="24845"/>
    <cellStyle name="Výpočet 3 4 5 2 4" xfId="24846"/>
    <cellStyle name="Výpočet 3 4 5 3" xfId="24847"/>
    <cellStyle name="Výpočet 3 4 5 3 2" xfId="24848"/>
    <cellStyle name="Výpočet 3 4 5 3 3" xfId="24849"/>
    <cellStyle name="Výpočet 3 4 5 3 4" xfId="24850"/>
    <cellStyle name="Výpočet 3 4 5 4" xfId="24851"/>
    <cellStyle name="Výpočet 3 4 5 5" xfId="24852"/>
    <cellStyle name="Výpočet 3 4 5 6" xfId="24853"/>
    <cellStyle name="Výpočet 3 4 6" xfId="24854"/>
    <cellStyle name="Výpočet 3 4 6 2" xfId="24855"/>
    <cellStyle name="Výpočet 3 4 6 3" xfId="24856"/>
    <cellStyle name="Výpočet 3 4 6 4" xfId="24857"/>
    <cellStyle name="Výpočet 3 4 7" xfId="24858"/>
    <cellStyle name="Výpočet 3 4 7 2" xfId="24859"/>
    <cellStyle name="Výpočet 3 4 7 3" xfId="24860"/>
    <cellStyle name="Výpočet 3 4 7 4" xfId="24861"/>
    <cellStyle name="Výpočet 3 4 8" xfId="24862"/>
    <cellStyle name="Výpočet 3 4 9" xfId="24863"/>
    <cellStyle name="Výpočet 3 5" xfId="24864"/>
    <cellStyle name="Výpočet 3 5 10" xfId="24865"/>
    <cellStyle name="Výpočet 3 5 2" xfId="24866"/>
    <cellStyle name="Výpočet 3 5 2 2" xfId="24867"/>
    <cellStyle name="Výpočet 3 5 2 2 2" xfId="24868"/>
    <cellStyle name="Výpočet 3 5 2 2 2 2" xfId="24869"/>
    <cellStyle name="Výpočet 3 5 2 2 2 2 2" xfId="24870"/>
    <cellStyle name="Výpočet 3 5 2 2 2 2 3" xfId="24871"/>
    <cellStyle name="Výpočet 3 5 2 2 2 2 4" xfId="24872"/>
    <cellStyle name="Výpočet 3 5 2 2 2 3" xfId="24873"/>
    <cellStyle name="Výpočet 3 5 2 2 2 3 2" xfId="24874"/>
    <cellStyle name="Výpočet 3 5 2 2 2 3 3" xfId="24875"/>
    <cellStyle name="Výpočet 3 5 2 2 2 3 4" xfId="24876"/>
    <cellStyle name="Výpočet 3 5 2 2 2 4" xfId="24877"/>
    <cellStyle name="Výpočet 3 5 2 2 2 5" xfId="24878"/>
    <cellStyle name="Výpočet 3 5 2 2 2 6" xfId="24879"/>
    <cellStyle name="Výpočet 3 5 2 2 3" xfId="24880"/>
    <cellStyle name="Výpočet 3 5 2 2 3 2" xfId="24881"/>
    <cellStyle name="Výpočet 3 5 2 2 3 2 2" xfId="24882"/>
    <cellStyle name="Výpočet 3 5 2 2 3 2 3" xfId="24883"/>
    <cellStyle name="Výpočet 3 5 2 2 3 2 4" xfId="24884"/>
    <cellStyle name="Výpočet 3 5 2 2 3 3" xfId="24885"/>
    <cellStyle name="Výpočet 3 5 2 2 3 3 2" xfId="24886"/>
    <cellStyle name="Výpočet 3 5 2 2 3 3 3" xfId="24887"/>
    <cellStyle name="Výpočet 3 5 2 2 3 3 4" xfId="24888"/>
    <cellStyle name="Výpočet 3 5 2 2 3 4" xfId="24889"/>
    <cellStyle name="Výpočet 3 5 2 2 3 5" xfId="24890"/>
    <cellStyle name="Výpočet 3 5 2 2 3 6" xfId="24891"/>
    <cellStyle name="Výpočet 3 5 2 2 4" xfId="24892"/>
    <cellStyle name="Výpočet 3 5 2 2 4 2" xfId="24893"/>
    <cellStyle name="Výpočet 3 5 2 2 4 3" xfId="24894"/>
    <cellStyle name="Výpočet 3 5 2 2 4 4" xfId="24895"/>
    <cellStyle name="Výpočet 3 5 2 2 5" xfId="24896"/>
    <cellStyle name="Výpočet 3 5 2 2 5 2" xfId="24897"/>
    <cellStyle name="Výpočet 3 5 2 2 5 3" xfId="24898"/>
    <cellStyle name="Výpočet 3 5 2 2 5 4" xfId="24899"/>
    <cellStyle name="Výpočet 3 5 2 2 6" xfId="24900"/>
    <cellStyle name="Výpočet 3 5 2 2 7" xfId="24901"/>
    <cellStyle name="Výpočet 3 5 2 2 8" xfId="24902"/>
    <cellStyle name="Výpočet 3 5 2 3" xfId="24903"/>
    <cellStyle name="Výpočet 3 5 2 3 2" xfId="24904"/>
    <cellStyle name="Výpočet 3 5 2 3 2 2" xfId="24905"/>
    <cellStyle name="Výpočet 3 5 2 3 2 3" xfId="24906"/>
    <cellStyle name="Výpočet 3 5 2 3 2 4" xfId="24907"/>
    <cellStyle name="Výpočet 3 5 2 3 3" xfId="24908"/>
    <cellStyle name="Výpočet 3 5 2 3 3 2" xfId="24909"/>
    <cellStyle name="Výpočet 3 5 2 3 3 3" xfId="24910"/>
    <cellStyle name="Výpočet 3 5 2 3 3 4" xfId="24911"/>
    <cellStyle name="Výpočet 3 5 2 3 4" xfId="24912"/>
    <cellStyle name="Výpočet 3 5 2 3 5" xfId="24913"/>
    <cellStyle name="Výpočet 3 5 2 3 6" xfId="24914"/>
    <cellStyle name="Výpočet 3 5 2 4" xfId="24915"/>
    <cellStyle name="Výpočet 3 5 2 4 2" xfId="24916"/>
    <cellStyle name="Výpočet 3 5 2 4 2 2" xfId="24917"/>
    <cellStyle name="Výpočet 3 5 2 4 2 3" xfId="24918"/>
    <cellStyle name="Výpočet 3 5 2 4 2 4" xfId="24919"/>
    <cellStyle name="Výpočet 3 5 2 4 3" xfId="24920"/>
    <cellStyle name="Výpočet 3 5 2 4 3 2" xfId="24921"/>
    <cellStyle name="Výpočet 3 5 2 4 3 3" xfId="24922"/>
    <cellStyle name="Výpočet 3 5 2 4 3 4" xfId="24923"/>
    <cellStyle name="Výpočet 3 5 2 4 4" xfId="24924"/>
    <cellStyle name="Výpočet 3 5 2 4 5" xfId="24925"/>
    <cellStyle name="Výpočet 3 5 2 4 6" xfId="24926"/>
    <cellStyle name="Výpočet 3 5 2 5" xfId="24927"/>
    <cellStyle name="Výpočet 3 5 2 5 2" xfId="24928"/>
    <cellStyle name="Výpočet 3 5 2 5 3" xfId="24929"/>
    <cellStyle name="Výpočet 3 5 2 5 4" xfId="24930"/>
    <cellStyle name="Výpočet 3 5 2 6" xfId="24931"/>
    <cellStyle name="Výpočet 3 5 2 6 2" xfId="24932"/>
    <cellStyle name="Výpočet 3 5 2 6 3" xfId="24933"/>
    <cellStyle name="Výpočet 3 5 2 6 4" xfId="24934"/>
    <cellStyle name="Výpočet 3 5 2 7" xfId="24935"/>
    <cellStyle name="Výpočet 3 5 2 8" xfId="24936"/>
    <cellStyle name="Výpočet 3 5 2 9" xfId="24937"/>
    <cellStyle name="Výpočet 3 5 3" xfId="24938"/>
    <cellStyle name="Výpočet 3 5 3 2" xfId="24939"/>
    <cellStyle name="Výpočet 3 5 3 2 2" xfId="24940"/>
    <cellStyle name="Výpočet 3 5 3 2 2 2" xfId="24941"/>
    <cellStyle name="Výpočet 3 5 3 2 2 3" xfId="24942"/>
    <cellStyle name="Výpočet 3 5 3 2 2 4" xfId="24943"/>
    <cellStyle name="Výpočet 3 5 3 2 3" xfId="24944"/>
    <cellStyle name="Výpočet 3 5 3 2 3 2" xfId="24945"/>
    <cellStyle name="Výpočet 3 5 3 2 3 3" xfId="24946"/>
    <cellStyle name="Výpočet 3 5 3 2 3 4" xfId="24947"/>
    <cellStyle name="Výpočet 3 5 3 2 4" xfId="24948"/>
    <cellStyle name="Výpočet 3 5 3 2 5" xfId="24949"/>
    <cellStyle name="Výpočet 3 5 3 2 6" xfId="24950"/>
    <cellStyle name="Výpočet 3 5 3 3" xfId="24951"/>
    <cellStyle name="Výpočet 3 5 3 3 2" xfId="24952"/>
    <cellStyle name="Výpočet 3 5 3 3 2 2" xfId="24953"/>
    <cellStyle name="Výpočet 3 5 3 3 2 3" xfId="24954"/>
    <cellStyle name="Výpočet 3 5 3 3 2 4" xfId="24955"/>
    <cellStyle name="Výpočet 3 5 3 3 3" xfId="24956"/>
    <cellStyle name="Výpočet 3 5 3 3 3 2" xfId="24957"/>
    <cellStyle name="Výpočet 3 5 3 3 3 3" xfId="24958"/>
    <cellStyle name="Výpočet 3 5 3 3 3 4" xfId="24959"/>
    <cellStyle name="Výpočet 3 5 3 3 4" xfId="24960"/>
    <cellStyle name="Výpočet 3 5 3 3 5" xfId="24961"/>
    <cellStyle name="Výpočet 3 5 3 3 6" xfId="24962"/>
    <cellStyle name="Výpočet 3 5 3 4" xfId="24963"/>
    <cellStyle name="Výpočet 3 5 3 4 2" xfId="24964"/>
    <cellStyle name="Výpočet 3 5 3 4 3" xfId="24965"/>
    <cellStyle name="Výpočet 3 5 3 4 4" xfId="24966"/>
    <cellStyle name="Výpočet 3 5 3 5" xfId="24967"/>
    <cellStyle name="Výpočet 3 5 3 5 2" xfId="24968"/>
    <cellStyle name="Výpočet 3 5 3 5 3" xfId="24969"/>
    <cellStyle name="Výpočet 3 5 3 5 4" xfId="24970"/>
    <cellStyle name="Výpočet 3 5 3 6" xfId="24971"/>
    <cellStyle name="Výpočet 3 5 3 7" xfId="24972"/>
    <cellStyle name="Výpočet 3 5 3 8" xfId="24973"/>
    <cellStyle name="Výpočet 3 5 4" xfId="24974"/>
    <cellStyle name="Výpočet 3 5 4 2" xfId="24975"/>
    <cellStyle name="Výpočet 3 5 4 2 2" xfId="24976"/>
    <cellStyle name="Výpočet 3 5 4 2 3" xfId="24977"/>
    <cellStyle name="Výpočet 3 5 4 2 4" xfId="24978"/>
    <cellStyle name="Výpočet 3 5 4 3" xfId="24979"/>
    <cellStyle name="Výpočet 3 5 4 3 2" xfId="24980"/>
    <cellStyle name="Výpočet 3 5 4 3 3" xfId="24981"/>
    <cellStyle name="Výpočet 3 5 4 3 4" xfId="24982"/>
    <cellStyle name="Výpočet 3 5 4 4" xfId="24983"/>
    <cellStyle name="Výpočet 3 5 4 5" xfId="24984"/>
    <cellStyle name="Výpočet 3 5 4 6" xfId="24985"/>
    <cellStyle name="Výpočet 3 5 5" xfId="24986"/>
    <cellStyle name="Výpočet 3 5 5 2" xfId="24987"/>
    <cellStyle name="Výpočet 3 5 5 2 2" xfId="24988"/>
    <cellStyle name="Výpočet 3 5 5 2 3" xfId="24989"/>
    <cellStyle name="Výpočet 3 5 5 2 4" xfId="24990"/>
    <cellStyle name="Výpočet 3 5 5 3" xfId="24991"/>
    <cellStyle name="Výpočet 3 5 5 3 2" xfId="24992"/>
    <cellStyle name="Výpočet 3 5 5 3 3" xfId="24993"/>
    <cellStyle name="Výpočet 3 5 5 3 4" xfId="24994"/>
    <cellStyle name="Výpočet 3 5 5 4" xfId="24995"/>
    <cellStyle name="Výpočet 3 5 5 5" xfId="24996"/>
    <cellStyle name="Výpočet 3 5 5 6" xfId="24997"/>
    <cellStyle name="Výpočet 3 5 6" xfId="24998"/>
    <cellStyle name="Výpočet 3 5 6 2" xfId="24999"/>
    <cellStyle name="Výpočet 3 5 6 3" xfId="25000"/>
    <cellStyle name="Výpočet 3 5 6 4" xfId="25001"/>
    <cellStyle name="Výpočet 3 5 7" xfId="25002"/>
    <cellStyle name="Výpočet 3 5 7 2" xfId="25003"/>
    <cellStyle name="Výpočet 3 5 7 3" xfId="25004"/>
    <cellStyle name="Výpočet 3 5 7 4" xfId="25005"/>
    <cellStyle name="Výpočet 3 5 8" xfId="25006"/>
    <cellStyle name="Výpočet 3 5 9" xfId="25007"/>
    <cellStyle name="Výpočet 3 6" xfId="25008"/>
    <cellStyle name="Výpočet 3 6 10" xfId="25009"/>
    <cellStyle name="Výpočet 3 6 2" xfId="25010"/>
    <cellStyle name="Výpočet 3 6 2 2" xfId="25011"/>
    <cellStyle name="Výpočet 3 6 2 2 2" xfId="25012"/>
    <cellStyle name="Výpočet 3 6 2 2 2 2" xfId="25013"/>
    <cellStyle name="Výpočet 3 6 2 2 2 2 2" xfId="25014"/>
    <cellStyle name="Výpočet 3 6 2 2 2 2 3" xfId="25015"/>
    <cellStyle name="Výpočet 3 6 2 2 2 2 4" xfId="25016"/>
    <cellStyle name="Výpočet 3 6 2 2 2 3" xfId="25017"/>
    <cellStyle name="Výpočet 3 6 2 2 2 3 2" xfId="25018"/>
    <cellStyle name="Výpočet 3 6 2 2 2 3 3" xfId="25019"/>
    <cellStyle name="Výpočet 3 6 2 2 2 3 4" xfId="25020"/>
    <cellStyle name="Výpočet 3 6 2 2 2 4" xfId="25021"/>
    <cellStyle name="Výpočet 3 6 2 2 2 5" xfId="25022"/>
    <cellStyle name="Výpočet 3 6 2 2 2 6" xfId="25023"/>
    <cellStyle name="Výpočet 3 6 2 2 3" xfId="25024"/>
    <cellStyle name="Výpočet 3 6 2 2 3 2" xfId="25025"/>
    <cellStyle name="Výpočet 3 6 2 2 3 2 2" xfId="25026"/>
    <cellStyle name="Výpočet 3 6 2 2 3 2 3" xfId="25027"/>
    <cellStyle name="Výpočet 3 6 2 2 3 2 4" xfId="25028"/>
    <cellStyle name="Výpočet 3 6 2 2 3 3" xfId="25029"/>
    <cellStyle name="Výpočet 3 6 2 2 3 3 2" xfId="25030"/>
    <cellStyle name="Výpočet 3 6 2 2 3 3 3" xfId="25031"/>
    <cellStyle name="Výpočet 3 6 2 2 3 3 4" xfId="25032"/>
    <cellStyle name="Výpočet 3 6 2 2 3 4" xfId="25033"/>
    <cellStyle name="Výpočet 3 6 2 2 3 5" xfId="25034"/>
    <cellStyle name="Výpočet 3 6 2 2 3 6" xfId="25035"/>
    <cellStyle name="Výpočet 3 6 2 2 4" xfId="25036"/>
    <cellStyle name="Výpočet 3 6 2 2 4 2" xfId="25037"/>
    <cellStyle name="Výpočet 3 6 2 2 4 3" xfId="25038"/>
    <cellStyle name="Výpočet 3 6 2 2 4 4" xfId="25039"/>
    <cellStyle name="Výpočet 3 6 2 2 5" xfId="25040"/>
    <cellStyle name="Výpočet 3 6 2 2 5 2" xfId="25041"/>
    <cellStyle name="Výpočet 3 6 2 2 5 3" xfId="25042"/>
    <cellStyle name="Výpočet 3 6 2 2 5 4" xfId="25043"/>
    <cellStyle name="Výpočet 3 6 2 2 6" xfId="25044"/>
    <cellStyle name="Výpočet 3 6 2 2 7" xfId="25045"/>
    <cellStyle name="Výpočet 3 6 2 2 8" xfId="25046"/>
    <cellStyle name="Výpočet 3 6 2 3" xfId="25047"/>
    <cellStyle name="Výpočet 3 6 2 3 2" xfId="25048"/>
    <cellStyle name="Výpočet 3 6 2 3 2 2" xfId="25049"/>
    <cellStyle name="Výpočet 3 6 2 3 2 3" xfId="25050"/>
    <cellStyle name="Výpočet 3 6 2 3 2 4" xfId="25051"/>
    <cellStyle name="Výpočet 3 6 2 3 3" xfId="25052"/>
    <cellStyle name="Výpočet 3 6 2 3 3 2" xfId="25053"/>
    <cellStyle name="Výpočet 3 6 2 3 3 3" xfId="25054"/>
    <cellStyle name="Výpočet 3 6 2 3 3 4" xfId="25055"/>
    <cellStyle name="Výpočet 3 6 2 3 4" xfId="25056"/>
    <cellStyle name="Výpočet 3 6 2 3 5" xfId="25057"/>
    <cellStyle name="Výpočet 3 6 2 3 6" xfId="25058"/>
    <cellStyle name="Výpočet 3 6 2 4" xfId="25059"/>
    <cellStyle name="Výpočet 3 6 2 4 2" xfId="25060"/>
    <cellStyle name="Výpočet 3 6 2 4 2 2" xfId="25061"/>
    <cellStyle name="Výpočet 3 6 2 4 2 3" xfId="25062"/>
    <cellStyle name="Výpočet 3 6 2 4 2 4" xfId="25063"/>
    <cellStyle name="Výpočet 3 6 2 4 3" xfId="25064"/>
    <cellStyle name="Výpočet 3 6 2 4 3 2" xfId="25065"/>
    <cellStyle name="Výpočet 3 6 2 4 3 3" xfId="25066"/>
    <cellStyle name="Výpočet 3 6 2 4 3 4" xfId="25067"/>
    <cellStyle name="Výpočet 3 6 2 4 4" xfId="25068"/>
    <cellStyle name="Výpočet 3 6 2 4 5" xfId="25069"/>
    <cellStyle name="Výpočet 3 6 2 4 6" xfId="25070"/>
    <cellStyle name="Výpočet 3 6 2 5" xfId="25071"/>
    <cellStyle name="Výpočet 3 6 2 5 2" xfId="25072"/>
    <cellStyle name="Výpočet 3 6 2 5 3" xfId="25073"/>
    <cellStyle name="Výpočet 3 6 2 5 4" xfId="25074"/>
    <cellStyle name="Výpočet 3 6 2 6" xfId="25075"/>
    <cellStyle name="Výpočet 3 6 2 6 2" xfId="25076"/>
    <cellStyle name="Výpočet 3 6 2 6 3" xfId="25077"/>
    <cellStyle name="Výpočet 3 6 2 6 4" xfId="25078"/>
    <cellStyle name="Výpočet 3 6 2 7" xfId="25079"/>
    <cellStyle name="Výpočet 3 6 2 8" xfId="25080"/>
    <cellStyle name="Výpočet 3 6 2 9" xfId="25081"/>
    <cellStyle name="Výpočet 3 6 3" xfId="25082"/>
    <cellStyle name="Výpočet 3 6 3 2" xfId="25083"/>
    <cellStyle name="Výpočet 3 6 3 2 2" xfId="25084"/>
    <cellStyle name="Výpočet 3 6 3 2 2 2" xfId="25085"/>
    <cellStyle name="Výpočet 3 6 3 2 2 3" xfId="25086"/>
    <cellStyle name="Výpočet 3 6 3 2 2 4" xfId="25087"/>
    <cellStyle name="Výpočet 3 6 3 2 3" xfId="25088"/>
    <cellStyle name="Výpočet 3 6 3 2 3 2" xfId="25089"/>
    <cellStyle name="Výpočet 3 6 3 2 3 3" xfId="25090"/>
    <cellStyle name="Výpočet 3 6 3 2 3 4" xfId="25091"/>
    <cellStyle name="Výpočet 3 6 3 2 4" xfId="25092"/>
    <cellStyle name="Výpočet 3 6 3 2 5" xfId="25093"/>
    <cellStyle name="Výpočet 3 6 3 2 6" xfId="25094"/>
    <cellStyle name="Výpočet 3 6 3 3" xfId="25095"/>
    <cellStyle name="Výpočet 3 6 3 3 2" xfId="25096"/>
    <cellStyle name="Výpočet 3 6 3 3 2 2" xfId="25097"/>
    <cellStyle name="Výpočet 3 6 3 3 2 3" xfId="25098"/>
    <cellStyle name="Výpočet 3 6 3 3 2 4" xfId="25099"/>
    <cellStyle name="Výpočet 3 6 3 3 3" xfId="25100"/>
    <cellStyle name="Výpočet 3 6 3 3 3 2" xfId="25101"/>
    <cellStyle name="Výpočet 3 6 3 3 3 3" xfId="25102"/>
    <cellStyle name="Výpočet 3 6 3 3 3 4" xfId="25103"/>
    <cellStyle name="Výpočet 3 6 3 3 4" xfId="25104"/>
    <cellStyle name="Výpočet 3 6 3 3 5" xfId="25105"/>
    <cellStyle name="Výpočet 3 6 3 3 6" xfId="25106"/>
    <cellStyle name="Výpočet 3 6 3 4" xfId="25107"/>
    <cellStyle name="Výpočet 3 6 3 4 2" xfId="25108"/>
    <cellStyle name="Výpočet 3 6 3 4 3" xfId="25109"/>
    <cellStyle name="Výpočet 3 6 3 4 4" xfId="25110"/>
    <cellStyle name="Výpočet 3 6 3 5" xfId="25111"/>
    <cellStyle name="Výpočet 3 6 3 5 2" xfId="25112"/>
    <cellStyle name="Výpočet 3 6 3 5 3" xfId="25113"/>
    <cellStyle name="Výpočet 3 6 3 5 4" xfId="25114"/>
    <cellStyle name="Výpočet 3 6 3 6" xfId="25115"/>
    <cellStyle name="Výpočet 3 6 3 7" xfId="25116"/>
    <cellStyle name="Výpočet 3 6 3 8" xfId="25117"/>
    <cellStyle name="Výpočet 3 6 4" xfId="25118"/>
    <cellStyle name="Výpočet 3 6 4 2" xfId="25119"/>
    <cellStyle name="Výpočet 3 6 4 2 2" xfId="25120"/>
    <cellStyle name="Výpočet 3 6 4 2 3" xfId="25121"/>
    <cellStyle name="Výpočet 3 6 4 2 4" xfId="25122"/>
    <cellStyle name="Výpočet 3 6 4 3" xfId="25123"/>
    <cellStyle name="Výpočet 3 6 4 3 2" xfId="25124"/>
    <cellStyle name="Výpočet 3 6 4 3 3" xfId="25125"/>
    <cellStyle name="Výpočet 3 6 4 3 4" xfId="25126"/>
    <cellStyle name="Výpočet 3 6 4 4" xfId="25127"/>
    <cellStyle name="Výpočet 3 6 4 5" xfId="25128"/>
    <cellStyle name="Výpočet 3 6 4 6" xfId="25129"/>
    <cellStyle name="Výpočet 3 6 5" xfId="25130"/>
    <cellStyle name="Výpočet 3 6 5 2" xfId="25131"/>
    <cellStyle name="Výpočet 3 6 5 2 2" xfId="25132"/>
    <cellStyle name="Výpočet 3 6 5 2 3" xfId="25133"/>
    <cellStyle name="Výpočet 3 6 5 2 4" xfId="25134"/>
    <cellStyle name="Výpočet 3 6 5 3" xfId="25135"/>
    <cellStyle name="Výpočet 3 6 5 3 2" xfId="25136"/>
    <cellStyle name="Výpočet 3 6 5 3 3" xfId="25137"/>
    <cellStyle name="Výpočet 3 6 5 3 4" xfId="25138"/>
    <cellStyle name="Výpočet 3 6 5 4" xfId="25139"/>
    <cellStyle name="Výpočet 3 6 5 5" xfId="25140"/>
    <cellStyle name="Výpočet 3 6 5 6" xfId="25141"/>
    <cellStyle name="Výpočet 3 6 6" xfId="25142"/>
    <cellStyle name="Výpočet 3 6 6 2" xfId="25143"/>
    <cellStyle name="Výpočet 3 6 6 3" xfId="25144"/>
    <cellStyle name="Výpočet 3 6 6 4" xfId="25145"/>
    <cellStyle name="Výpočet 3 6 7" xfId="25146"/>
    <cellStyle name="Výpočet 3 6 7 2" xfId="25147"/>
    <cellStyle name="Výpočet 3 6 7 3" xfId="25148"/>
    <cellStyle name="Výpočet 3 6 7 4" xfId="25149"/>
    <cellStyle name="Výpočet 3 6 8" xfId="25150"/>
    <cellStyle name="Výpočet 3 6 9" xfId="25151"/>
    <cellStyle name="Výpočet 3 7" xfId="25152"/>
    <cellStyle name="Výpočet 3 7 2" xfId="25153"/>
    <cellStyle name="Výpočet 3 7 2 2" xfId="25154"/>
    <cellStyle name="Výpočet 3 7 2 2 2" xfId="25155"/>
    <cellStyle name="Výpočet 3 7 2 2 2 2" xfId="25156"/>
    <cellStyle name="Výpočet 3 7 2 2 2 3" xfId="25157"/>
    <cellStyle name="Výpočet 3 7 2 2 2 4" xfId="25158"/>
    <cellStyle name="Výpočet 3 7 2 2 3" xfId="25159"/>
    <cellStyle name="Výpočet 3 7 2 2 3 2" xfId="25160"/>
    <cellStyle name="Výpočet 3 7 2 2 3 3" xfId="25161"/>
    <cellStyle name="Výpočet 3 7 2 2 3 4" xfId="25162"/>
    <cellStyle name="Výpočet 3 7 2 2 4" xfId="25163"/>
    <cellStyle name="Výpočet 3 7 2 2 5" xfId="25164"/>
    <cellStyle name="Výpočet 3 7 2 2 6" xfId="25165"/>
    <cellStyle name="Výpočet 3 7 2 3" xfId="25166"/>
    <cellStyle name="Výpočet 3 7 2 3 2" xfId="25167"/>
    <cellStyle name="Výpočet 3 7 2 3 2 2" xfId="25168"/>
    <cellStyle name="Výpočet 3 7 2 3 2 3" xfId="25169"/>
    <cellStyle name="Výpočet 3 7 2 3 2 4" xfId="25170"/>
    <cellStyle name="Výpočet 3 7 2 3 3" xfId="25171"/>
    <cellStyle name="Výpočet 3 7 2 3 3 2" xfId="25172"/>
    <cellStyle name="Výpočet 3 7 2 3 3 3" xfId="25173"/>
    <cellStyle name="Výpočet 3 7 2 3 3 4" xfId="25174"/>
    <cellStyle name="Výpočet 3 7 2 3 4" xfId="25175"/>
    <cellStyle name="Výpočet 3 7 2 3 5" xfId="25176"/>
    <cellStyle name="Výpočet 3 7 2 3 6" xfId="25177"/>
    <cellStyle name="Výpočet 3 7 2 4" xfId="25178"/>
    <cellStyle name="Výpočet 3 7 2 4 2" xfId="25179"/>
    <cellStyle name="Výpočet 3 7 2 4 3" xfId="25180"/>
    <cellStyle name="Výpočet 3 7 2 4 4" xfId="25181"/>
    <cellStyle name="Výpočet 3 7 2 5" xfId="25182"/>
    <cellStyle name="Výpočet 3 7 2 5 2" xfId="25183"/>
    <cellStyle name="Výpočet 3 7 2 5 3" xfId="25184"/>
    <cellStyle name="Výpočet 3 7 2 5 4" xfId="25185"/>
    <cellStyle name="Výpočet 3 7 2 6" xfId="25186"/>
    <cellStyle name="Výpočet 3 7 2 7" xfId="25187"/>
    <cellStyle name="Výpočet 3 7 2 8" xfId="25188"/>
    <cellStyle name="Výpočet 3 7 3" xfId="25189"/>
    <cellStyle name="Výpočet 3 7 3 2" xfId="25190"/>
    <cellStyle name="Výpočet 3 7 3 2 2" xfId="25191"/>
    <cellStyle name="Výpočet 3 7 3 2 3" xfId="25192"/>
    <cellStyle name="Výpočet 3 7 3 2 4" xfId="25193"/>
    <cellStyle name="Výpočet 3 7 3 3" xfId="25194"/>
    <cellStyle name="Výpočet 3 7 3 3 2" xfId="25195"/>
    <cellStyle name="Výpočet 3 7 3 3 3" xfId="25196"/>
    <cellStyle name="Výpočet 3 7 3 3 4" xfId="25197"/>
    <cellStyle name="Výpočet 3 7 3 4" xfId="25198"/>
    <cellStyle name="Výpočet 3 7 3 5" xfId="25199"/>
    <cellStyle name="Výpočet 3 7 3 6" xfId="25200"/>
    <cellStyle name="Výpočet 3 7 4" xfId="25201"/>
    <cellStyle name="Výpočet 3 7 4 2" xfId="25202"/>
    <cellStyle name="Výpočet 3 7 4 2 2" xfId="25203"/>
    <cellStyle name="Výpočet 3 7 4 2 3" xfId="25204"/>
    <cellStyle name="Výpočet 3 7 4 2 4" xfId="25205"/>
    <cellStyle name="Výpočet 3 7 4 3" xfId="25206"/>
    <cellStyle name="Výpočet 3 7 4 3 2" xfId="25207"/>
    <cellStyle name="Výpočet 3 7 4 3 3" xfId="25208"/>
    <cellStyle name="Výpočet 3 7 4 3 4" xfId="25209"/>
    <cellStyle name="Výpočet 3 7 4 4" xfId="25210"/>
    <cellStyle name="Výpočet 3 7 4 5" xfId="25211"/>
    <cellStyle name="Výpočet 3 7 4 6" xfId="25212"/>
    <cellStyle name="Výpočet 3 7 5" xfId="25213"/>
    <cellStyle name="Výpočet 3 7 5 2" xfId="25214"/>
    <cellStyle name="Výpočet 3 7 5 3" xfId="25215"/>
    <cellStyle name="Výpočet 3 7 5 4" xfId="25216"/>
    <cellStyle name="Výpočet 3 7 6" xfId="25217"/>
    <cellStyle name="Výpočet 3 7 6 2" xfId="25218"/>
    <cellStyle name="Výpočet 3 7 6 3" xfId="25219"/>
    <cellStyle name="Výpočet 3 7 6 4" xfId="25220"/>
    <cellStyle name="Výpočet 3 7 7" xfId="25221"/>
    <cellStyle name="Výpočet 3 7 8" xfId="25222"/>
    <cellStyle name="Výpočet 3 7 9" xfId="25223"/>
    <cellStyle name="Výpočet 3 8" xfId="25224"/>
    <cellStyle name="Výpočet 3 8 2" xfId="25225"/>
    <cellStyle name="Výpočet 3 8 2 2" xfId="25226"/>
    <cellStyle name="Výpočet 3 8 2 2 2" xfId="25227"/>
    <cellStyle name="Výpočet 3 8 2 2 3" xfId="25228"/>
    <cellStyle name="Výpočet 3 8 2 2 4" xfId="25229"/>
    <cellStyle name="Výpočet 3 8 2 3" xfId="25230"/>
    <cellStyle name="Výpočet 3 8 2 3 2" xfId="25231"/>
    <cellStyle name="Výpočet 3 8 2 3 3" xfId="25232"/>
    <cellStyle name="Výpočet 3 8 2 3 4" xfId="25233"/>
    <cellStyle name="Výpočet 3 8 2 4" xfId="25234"/>
    <cellStyle name="Výpočet 3 8 2 5" xfId="25235"/>
    <cellStyle name="Výpočet 3 8 2 6" xfId="25236"/>
    <cellStyle name="Výpočet 3 8 3" xfId="25237"/>
    <cellStyle name="Výpočet 3 8 3 2" xfId="25238"/>
    <cellStyle name="Výpočet 3 8 3 2 2" xfId="25239"/>
    <cellStyle name="Výpočet 3 8 3 2 3" xfId="25240"/>
    <cellStyle name="Výpočet 3 8 3 2 4" xfId="25241"/>
    <cellStyle name="Výpočet 3 8 3 3" xfId="25242"/>
    <cellStyle name="Výpočet 3 8 3 3 2" xfId="25243"/>
    <cellStyle name="Výpočet 3 8 3 3 3" xfId="25244"/>
    <cellStyle name="Výpočet 3 8 3 3 4" xfId="25245"/>
    <cellStyle name="Výpočet 3 8 3 4" xfId="25246"/>
    <cellStyle name="Výpočet 3 8 3 5" xfId="25247"/>
    <cellStyle name="Výpočet 3 8 3 6" xfId="25248"/>
    <cellStyle name="Výpočet 3 8 4" xfId="25249"/>
    <cellStyle name="Výpočet 3 8 4 2" xfId="25250"/>
    <cellStyle name="Výpočet 3 8 4 3" xfId="25251"/>
    <cellStyle name="Výpočet 3 8 4 4" xfId="25252"/>
    <cellStyle name="Výpočet 3 8 5" xfId="25253"/>
    <cellStyle name="Výpočet 3 8 5 2" xfId="25254"/>
    <cellStyle name="Výpočet 3 8 5 3" xfId="25255"/>
    <cellStyle name="Výpočet 3 8 5 4" xfId="25256"/>
    <cellStyle name="Výpočet 3 8 6" xfId="25257"/>
    <cellStyle name="Výpočet 3 8 7" xfId="25258"/>
    <cellStyle name="Výpočet 3 8 8" xfId="25259"/>
    <cellStyle name="Výpočet 3 9" xfId="25260"/>
    <cellStyle name="Výpočet 3 9 2" xfId="25261"/>
    <cellStyle name="Výpočet 3 9 2 2" xfId="25262"/>
    <cellStyle name="Výpočet 3 9 2 3" xfId="25263"/>
    <cellStyle name="Výpočet 3 9 2 4" xfId="25264"/>
    <cellStyle name="Výpočet 3 9 3" xfId="25265"/>
    <cellStyle name="Výpočet 3 9 3 2" xfId="25266"/>
    <cellStyle name="Výpočet 3 9 3 3" xfId="25267"/>
    <cellStyle name="Výpočet 3 9 3 4" xfId="25268"/>
    <cellStyle name="Výpočet 3 9 4" xfId="25269"/>
    <cellStyle name="Výpočet 3 9 5" xfId="25270"/>
    <cellStyle name="Výpočet 3 9 6" xfId="25271"/>
    <cellStyle name="Výpočet 4" xfId="25272"/>
    <cellStyle name="Výpočet 4 10" xfId="25273"/>
    <cellStyle name="Výpočet 4 10 2" xfId="25274"/>
    <cellStyle name="Výpočet 4 10 2 2" xfId="25275"/>
    <cellStyle name="Výpočet 4 10 2 3" xfId="25276"/>
    <cellStyle name="Výpočet 4 10 2 4" xfId="25277"/>
    <cellStyle name="Výpočet 4 10 3" xfId="25278"/>
    <cellStyle name="Výpočet 4 10 3 2" xfId="25279"/>
    <cellStyle name="Výpočet 4 10 3 3" xfId="25280"/>
    <cellStyle name="Výpočet 4 10 3 4" xfId="25281"/>
    <cellStyle name="Výpočet 4 10 4" xfId="25282"/>
    <cellStyle name="Výpočet 4 10 5" xfId="25283"/>
    <cellStyle name="Výpočet 4 10 6" xfId="25284"/>
    <cellStyle name="Výpočet 4 11" xfId="25285"/>
    <cellStyle name="Výpočet 4 11 2" xfId="25286"/>
    <cellStyle name="Výpočet 4 11 3" xfId="25287"/>
    <cellStyle name="Výpočet 4 11 4" xfId="25288"/>
    <cellStyle name="Výpočet 4 12" xfId="25289"/>
    <cellStyle name="Výpočet 4 12 2" xfId="25290"/>
    <cellStyle name="Výpočet 4 12 3" xfId="25291"/>
    <cellStyle name="Výpočet 4 12 4" xfId="25292"/>
    <cellStyle name="Výpočet 4 13" xfId="25293"/>
    <cellStyle name="Výpočet 4 14" xfId="25294"/>
    <cellStyle name="Výpočet 4 15" xfId="25295"/>
    <cellStyle name="Výpočet 4 2" xfId="25296"/>
    <cellStyle name="Výpočet 4 2 10" xfId="25297"/>
    <cellStyle name="Výpočet 4 2 2" xfId="25298"/>
    <cellStyle name="Výpočet 4 2 2 2" xfId="25299"/>
    <cellStyle name="Výpočet 4 2 2 2 2" xfId="25300"/>
    <cellStyle name="Výpočet 4 2 2 2 2 2" xfId="25301"/>
    <cellStyle name="Výpočet 4 2 2 2 2 2 2" xfId="25302"/>
    <cellStyle name="Výpočet 4 2 2 2 2 2 3" xfId="25303"/>
    <cellStyle name="Výpočet 4 2 2 2 2 2 4" xfId="25304"/>
    <cellStyle name="Výpočet 4 2 2 2 2 3" xfId="25305"/>
    <cellStyle name="Výpočet 4 2 2 2 2 3 2" xfId="25306"/>
    <cellStyle name="Výpočet 4 2 2 2 2 3 3" xfId="25307"/>
    <cellStyle name="Výpočet 4 2 2 2 2 3 4" xfId="25308"/>
    <cellStyle name="Výpočet 4 2 2 2 2 4" xfId="25309"/>
    <cellStyle name="Výpočet 4 2 2 2 2 5" xfId="25310"/>
    <cellStyle name="Výpočet 4 2 2 2 2 6" xfId="25311"/>
    <cellStyle name="Výpočet 4 2 2 2 3" xfId="25312"/>
    <cellStyle name="Výpočet 4 2 2 2 3 2" xfId="25313"/>
    <cellStyle name="Výpočet 4 2 2 2 3 2 2" xfId="25314"/>
    <cellStyle name="Výpočet 4 2 2 2 3 2 3" xfId="25315"/>
    <cellStyle name="Výpočet 4 2 2 2 3 2 4" xfId="25316"/>
    <cellStyle name="Výpočet 4 2 2 2 3 3" xfId="25317"/>
    <cellStyle name="Výpočet 4 2 2 2 3 3 2" xfId="25318"/>
    <cellStyle name="Výpočet 4 2 2 2 3 3 3" xfId="25319"/>
    <cellStyle name="Výpočet 4 2 2 2 3 3 4" xfId="25320"/>
    <cellStyle name="Výpočet 4 2 2 2 3 4" xfId="25321"/>
    <cellStyle name="Výpočet 4 2 2 2 3 5" xfId="25322"/>
    <cellStyle name="Výpočet 4 2 2 2 3 6" xfId="25323"/>
    <cellStyle name="Výpočet 4 2 2 2 4" xfId="25324"/>
    <cellStyle name="Výpočet 4 2 2 2 4 2" xfId="25325"/>
    <cellStyle name="Výpočet 4 2 2 2 4 3" xfId="25326"/>
    <cellStyle name="Výpočet 4 2 2 2 4 4" xfId="25327"/>
    <cellStyle name="Výpočet 4 2 2 2 5" xfId="25328"/>
    <cellStyle name="Výpočet 4 2 2 2 5 2" xfId="25329"/>
    <cellStyle name="Výpočet 4 2 2 2 5 3" xfId="25330"/>
    <cellStyle name="Výpočet 4 2 2 2 5 4" xfId="25331"/>
    <cellStyle name="Výpočet 4 2 2 2 6" xfId="25332"/>
    <cellStyle name="Výpočet 4 2 2 2 7" xfId="25333"/>
    <cellStyle name="Výpočet 4 2 2 2 8" xfId="25334"/>
    <cellStyle name="Výpočet 4 2 2 3" xfId="25335"/>
    <cellStyle name="Výpočet 4 2 2 3 2" xfId="25336"/>
    <cellStyle name="Výpočet 4 2 2 3 2 2" xfId="25337"/>
    <cellStyle name="Výpočet 4 2 2 3 2 3" xfId="25338"/>
    <cellStyle name="Výpočet 4 2 2 3 2 4" xfId="25339"/>
    <cellStyle name="Výpočet 4 2 2 3 3" xfId="25340"/>
    <cellStyle name="Výpočet 4 2 2 3 3 2" xfId="25341"/>
    <cellStyle name="Výpočet 4 2 2 3 3 3" xfId="25342"/>
    <cellStyle name="Výpočet 4 2 2 3 3 4" xfId="25343"/>
    <cellStyle name="Výpočet 4 2 2 3 4" xfId="25344"/>
    <cellStyle name="Výpočet 4 2 2 3 5" xfId="25345"/>
    <cellStyle name="Výpočet 4 2 2 3 6" xfId="25346"/>
    <cellStyle name="Výpočet 4 2 2 4" xfId="25347"/>
    <cellStyle name="Výpočet 4 2 2 4 2" xfId="25348"/>
    <cellStyle name="Výpočet 4 2 2 4 2 2" xfId="25349"/>
    <cellStyle name="Výpočet 4 2 2 4 2 3" xfId="25350"/>
    <cellStyle name="Výpočet 4 2 2 4 2 4" xfId="25351"/>
    <cellStyle name="Výpočet 4 2 2 4 3" xfId="25352"/>
    <cellStyle name="Výpočet 4 2 2 4 3 2" xfId="25353"/>
    <cellStyle name="Výpočet 4 2 2 4 3 3" xfId="25354"/>
    <cellStyle name="Výpočet 4 2 2 4 3 4" xfId="25355"/>
    <cellStyle name="Výpočet 4 2 2 4 4" xfId="25356"/>
    <cellStyle name="Výpočet 4 2 2 4 5" xfId="25357"/>
    <cellStyle name="Výpočet 4 2 2 4 6" xfId="25358"/>
    <cellStyle name="Výpočet 4 2 2 5" xfId="25359"/>
    <cellStyle name="Výpočet 4 2 2 5 2" xfId="25360"/>
    <cellStyle name="Výpočet 4 2 2 5 3" xfId="25361"/>
    <cellStyle name="Výpočet 4 2 2 5 4" xfId="25362"/>
    <cellStyle name="Výpočet 4 2 2 6" xfId="25363"/>
    <cellStyle name="Výpočet 4 2 2 6 2" xfId="25364"/>
    <cellStyle name="Výpočet 4 2 2 6 3" xfId="25365"/>
    <cellStyle name="Výpočet 4 2 2 6 4" xfId="25366"/>
    <cellStyle name="Výpočet 4 2 2 7" xfId="25367"/>
    <cellStyle name="Výpočet 4 2 2 8" xfId="25368"/>
    <cellStyle name="Výpočet 4 2 2 9" xfId="25369"/>
    <cellStyle name="Výpočet 4 2 3" xfId="25370"/>
    <cellStyle name="Výpočet 4 2 3 2" xfId="25371"/>
    <cellStyle name="Výpočet 4 2 3 2 2" xfId="25372"/>
    <cellStyle name="Výpočet 4 2 3 2 2 2" xfId="25373"/>
    <cellStyle name="Výpočet 4 2 3 2 2 3" xfId="25374"/>
    <cellStyle name="Výpočet 4 2 3 2 2 4" xfId="25375"/>
    <cellStyle name="Výpočet 4 2 3 2 3" xfId="25376"/>
    <cellStyle name="Výpočet 4 2 3 2 3 2" xfId="25377"/>
    <cellStyle name="Výpočet 4 2 3 2 3 3" xfId="25378"/>
    <cellStyle name="Výpočet 4 2 3 2 3 4" xfId="25379"/>
    <cellStyle name="Výpočet 4 2 3 2 4" xfId="25380"/>
    <cellStyle name="Výpočet 4 2 3 2 5" xfId="25381"/>
    <cellStyle name="Výpočet 4 2 3 2 6" xfId="25382"/>
    <cellStyle name="Výpočet 4 2 3 3" xfId="25383"/>
    <cellStyle name="Výpočet 4 2 3 3 2" xfId="25384"/>
    <cellStyle name="Výpočet 4 2 3 3 2 2" xfId="25385"/>
    <cellStyle name="Výpočet 4 2 3 3 2 3" xfId="25386"/>
    <cellStyle name="Výpočet 4 2 3 3 2 4" xfId="25387"/>
    <cellStyle name="Výpočet 4 2 3 3 3" xfId="25388"/>
    <cellStyle name="Výpočet 4 2 3 3 3 2" xfId="25389"/>
    <cellStyle name="Výpočet 4 2 3 3 3 3" xfId="25390"/>
    <cellStyle name="Výpočet 4 2 3 3 3 4" xfId="25391"/>
    <cellStyle name="Výpočet 4 2 3 3 4" xfId="25392"/>
    <cellStyle name="Výpočet 4 2 3 3 5" xfId="25393"/>
    <cellStyle name="Výpočet 4 2 3 3 6" xfId="25394"/>
    <cellStyle name="Výpočet 4 2 3 4" xfId="25395"/>
    <cellStyle name="Výpočet 4 2 3 4 2" xfId="25396"/>
    <cellStyle name="Výpočet 4 2 3 4 3" xfId="25397"/>
    <cellStyle name="Výpočet 4 2 3 4 4" xfId="25398"/>
    <cellStyle name="Výpočet 4 2 3 5" xfId="25399"/>
    <cellStyle name="Výpočet 4 2 3 5 2" xfId="25400"/>
    <cellStyle name="Výpočet 4 2 3 5 3" xfId="25401"/>
    <cellStyle name="Výpočet 4 2 3 5 4" xfId="25402"/>
    <cellStyle name="Výpočet 4 2 3 6" xfId="25403"/>
    <cellStyle name="Výpočet 4 2 3 7" xfId="25404"/>
    <cellStyle name="Výpočet 4 2 3 8" xfId="25405"/>
    <cellStyle name="Výpočet 4 2 4" xfId="25406"/>
    <cellStyle name="Výpočet 4 2 4 2" xfId="25407"/>
    <cellStyle name="Výpočet 4 2 4 2 2" xfId="25408"/>
    <cellStyle name="Výpočet 4 2 4 2 3" xfId="25409"/>
    <cellStyle name="Výpočet 4 2 4 2 4" xfId="25410"/>
    <cellStyle name="Výpočet 4 2 4 3" xfId="25411"/>
    <cellStyle name="Výpočet 4 2 4 3 2" xfId="25412"/>
    <cellStyle name="Výpočet 4 2 4 3 3" xfId="25413"/>
    <cellStyle name="Výpočet 4 2 4 3 4" xfId="25414"/>
    <cellStyle name="Výpočet 4 2 4 4" xfId="25415"/>
    <cellStyle name="Výpočet 4 2 4 5" xfId="25416"/>
    <cellStyle name="Výpočet 4 2 4 6" xfId="25417"/>
    <cellStyle name="Výpočet 4 2 5" xfId="25418"/>
    <cellStyle name="Výpočet 4 2 5 2" xfId="25419"/>
    <cellStyle name="Výpočet 4 2 5 2 2" xfId="25420"/>
    <cellStyle name="Výpočet 4 2 5 2 3" xfId="25421"/>
    <cellStyle name="Výpočet 4 2 5 2 4" xfId="25422"/>
    <cellStyle name="Výpočet 4 2 5 3" xfId="25423"/>
    <cellStyle name="Výpočet 4 2 5 3 2" xfId="25424"/>
    <cellStyle name="Výpočet 4 2 5 3 3" xfId="25425"/>
    <cellStyle name="Výpočet 4 2 5 3 4" xfId="25426"/>
    <cellStyle name="Výpočet 4 2 5 4" xfId="25427"/>
    <cellStyle name="Výpočet 4 2 5 5" xfId="25428"/>
    <cellStyle name="Výpočet 4 2 5 6" xfId="25429"/>
    <cellStyle name="Výpočet 4 2 6" xfId="25430"/>
    <cellStyle name="Výpočet 4 2 6 2" xfId="25431"/>
    <cellStyle name="Výpočet 4 2 6 3" xfId="25432"/>
    <cellStyle name="Výpočet 4 2 6 4" xfId="25433"/>
    <cellStyle name="Výpočet 4 2 7" xfId="25434"/>
    <cellStyle name="Výpočet 4 2 7 2" xfId="25435"/>
    <cellStyle name="Výpočet 4 2 7 3" xfId="25436"/>
    <cellStyle name="Výpočet 4 2 7 4" xfId="25437"/>
    <cellStyle name="Výpočet 4 2 8" xfId="25438"/>
    <cellStyle name="Výpočet 4 2 9" xfId="25439"/>
    <cellStyle name="Výpočet 4 3" xfId="25440"/>
    <cellStyle name="Výpočet 4 3 10" xfId="25441"/>
    <cellStyle name="Výpočet 4 3 2" xfId="25442"/>
    <cellStyle name="Výpočet 4 3 2 2" xfId="25443"/>
    <cellStyle name="Výpočet 4 3 2 2 2" xfId="25444"/>
    <cellStyle name="Výpočet 4 3 2 2 2 2" xfId="25445"/>
    <cellStyle name="Výpočet 4 3 2 2 2 2 2" xfId="25446"/>
    <cellStyle name="Výpočet 4 3 2 2 2 2 3" xfId="25447"/>
    <cellStyle name="Výpočet 4 3 2 2 2 2 4" xfId="25448"/>
    <cellStyle name="Výpočet 4 3 2 2 2 3" xfId="25449"/>
    <cellStyle name="Výpočet 4 3 2 2 2 3 2" xfId="25450"/>
    <cellStyle name="Výpočet 4 3 2 2 2 3 3" xfId="25451"/>
    <cellStyle name="Výpočet 4 3 2 2 2 3 4" xfId="25452"/>
    <cellStyle name="Výpočet 4 3 2 2 2 4" xfId="25453"/>
    <cellStyle name="Výpočet 4 3 2 2 2 5" xfId="25454"/>
    <cellStyle name="Výpočet 4 3 2 2 2 6" xfId="25455"/>
    <cellStyle name="Výpočet 4 3 2 2 3" xfId="25456"/>
    <cellStyle name="Výpočet 4 3 2 2 3 2" xfId="25457"/>
    <cellStyle name="Výpočet 4 3 2 2 3 2 2" xfId="25458"/>
    <cellStyle name="Výpočet 4 3 2 2 3 2 3" xfId="25459"/>
    <cellStyle name="Výpočet 4 3 2 2 3 2 4" xfId="25460"/>
    <cellStyle name="Výpočet 4 3 2 2 3 3" xfId="25461"/>
    <cellStyle name="Výpočet 4 3 2 2 3 3 2" xfId="25462"/>
    <cellStyle name="Výpočet 4 3 2 2 3 3 3" xfId="25463"/>
    <cellStyle name="Výpočet 4 3 2 2 3 3 4" xfId="25464"/>
    <cellStyle name="Výpočet 4 3 2 2 3 4" xfId="25465"/>
    <cellStyle name="Výpočet 4 3 2 2 3 5" xfId="25466"/>
    <cellStyle name="Výpočet 4 3 2 2 3 6" xfId="25467"/>
    <cellStyle name="Výpočet 4 3 2 2 4" xfId="25468"/>
    <cellStyle name="Výpočet 4 3 2 2 4 2" xfId="25469"/>
    <cellStyle name="Výpočet 4 3 2 2 4 3" xfId="25470"/>
    <cellStyle name="Výpočet 4 3 2 2 4 4" xfId="25471"/>
    <cellStyle name="Výpočet 4 3 2 2 5" xfId="25472"/>
    <cellStyle name="Výpočet 4 3 2 2 5 2" xfId="25473"/>
    <cellStyle name="Výpočet 4 3 2 2 5 3" xfId="25474"/>
    <cellStyle name="Výpočet 4 3 2 2 5 4" xfId="25475"/>
    <cellStyle name="Výpočet 4 3 2 2 6" xfId="25476"/>
    <cellStyle name="Výpočet 4 3 2 2 7" xfId="25477"/>
    <cellStyle name="Výpočet 4 3 2 2 8" xfId="25478"/>
    <cellStyle name="Výpočet 4 3 2 3" xfId="25479"/>
    <cellStyle name="Výpočet 4 3 2 3 2" xfId="25480"/>
    <cellStyle name="Výpočet 4 3 2 3 2 2" xfId="25481"/>
    <cellStyle name="Výpočet 4 3 2 3 2 3" xfId="25482"/>
    <cellStyle name="Výpočet 4 3 2 3 2 4" xfId="25483"/>
    <cellStyle name="Výpočet 4 3 2 3 3" xfId="25484"/>
    <cellStyle name="Výpočet 4 3 2 3 3 2" xfId="25485"/>
    <cellStyle name="Výpočet 4 3 2 3 3 3" xfId="25486"/>
    <cellStyle name="Výpočet 4 3 2 3 3 4" xfId="25487"/>
    <cellStyle name="Výpočet 4 3 2 3 4" xfId="25488"/>
    <cellStyle name="Výpočet 4 3 2 3 5" xfId="25489"/>
    <cellStyle name="Výpočet 4 3 2 3 6" xfId="25490"/>
    <cellStyle name="Výpočet 4 3 2 4" xfId="25491"/>
    <cellStyle name="Výpočet 4 3 2 4 2" xfId="25492"/>
    <cellStyle name="Výpočet 4 3 2 4 2 2" xfId="25493"/>
    <cellStyle name="Výpočet 4 3 2 4 2 3" xfId="25494"/>
    <cellStyle name="Výpočet 4 3 2 4 2 4" xfId="25495"/>
    <cellStyle name="Výpočet 4 3 2 4 3" xfId="25496"/>
    <cellStyle name="Výpočet 4 3 2 4 3 2" xfId="25497"/>
    <cellStyle name="Výpočet 4 3 2 4 3 3" xfId="25498"/>
    <cellStyle name="Výpočet 4 3 2 4 3 4" xfId="25499"/>
    <cellStyle name="Výpočet 4 3 2 4 4" xfId="25500"/>
    <cellStyle name="Výpočet 4 3 2 4 5" xfId="25501"/>
    <cellStyle name="Výpočet 4 3 2 4 6" xfId="25502"/>
    <cellStyle name="Výpočet 4 3 2 5" xfId="25503"/>
    <cellStyle name="Výpočet 4 3 2 5 2" xfId="25504"/>
    <cellStyle name="Výpočet 4 3 2 5 3" xfId="25505"/>
    <cellStyle name="Výpočet 4 3 2 5 4" xfId="25506"/>
    <cellStyle name="Výpočet 4 3 2 6" xfId="25507"/>
    <cellStyle name="Výpočet 4 3 2 6 2" xfId="25508"/>
    <cellStyle name="Výpočet 4 3 2 6 3" xfId="25509"/>
    <cellStyle name="Výpočet 4 3 2 6 4" xfId="25510"/>
    <cellStyle name="Výpočet 4 3 2 7" xfId="25511"/>
    <cellStyle name="Výpočet 4 3 2 8" xfId="25512"/>
    <cellStyle name="Výpočet 4 3 2 9" xfId="25513"/>
    <cellStyle name="Výpočet 4 3 3" xfId="25514"/>
    <cellStyle name="Výpočet 4 3 3 2" xfId="25515"/>
    <cellStyle name="Výpočet 4 3 3 2 2" xfId="25516"/>
    <cellStyle name="Výpočet 4 3 3 2 2 2" xfId="25517"/>
    <cellStyle name="Výpočet 4 3 3 2 2 3" xfId="25518"/>
    <cellStyle name="Výpočet 4 3 3 2 2 4" xfId="25519"/>
    <cellStyle name="Výpočet 4 3 3 2 3" xfId="25520"/>
    <cellStyle name="Výpočet 4 3 3 2 3 2" xfId="25521"/>
    <cellStyle name="Výpočet 4 3 3 2 3 3" xfId="25522"/>
    <cellStyle name="Výpočet 4 3 3 2 3 4" xfId="25523"/>
    <cellStyle name="Výpočet 4 3 3 2 4" xfId="25524"/>
    <cellStyle name="Výpočet 4 3 3 2 5" xfId="25525"/>
    <cellStyle name="Výpočet 4 3 3 2 6" xfId="25526"/>
    <cellStyle name="Výpočet 4 3 3 3" xfId="25527"/>
    <cellStyle name="Výpočet 4 3 3 3 2" xfId="25528"/>
    <cellStyle name="Výpočet 4 3 3 3 2 2" xfId="25529"/>
    <cellStyle name="Výpočet 4 3 3 3 2 3" xfId="25530"/>
    <cellStyle name="Výpočet 4 3 3 3 2 4" xfId="25531"/>
    <cellStyle name="Výpočet 4 3 3 3 3" xfId="25532"/>
    <cellStyle name="Výpočet 4 3 3 3 3 2" xfId="25533"/>
    <cellStyle name="Výpočet 4 3 3 3 3 3" xfId="25534"/>
    <cellStyle name="Výpočet 4 3 3 3 3 4" xfId="25535"/>
    <cellStyle name="Výpočet 4 3 3 3 4" xfId="25536"/>
    <cellStyle name="Výpočet 4 3 3 3 5" xfId="25537"/>
    <cellStyle name="Výpočet 4 3 3 3 6" xfId="25538"/>
    <cellStyle name="Výpočet 4 3 3 4" xfId="25539"/>
    <cellStyle name="Výpočet 4 3 3 4 2" xfId="25540"/>
    <cellStyle name="Výpočet 4 3 3 4 3" xfId="25541"/>
    <cellStyle name="Výpočet 4 3 3 4 4" xfId="25542"/>
    <cellStyle name="Výpočet 4 3 3 5" xfId="25543"/>
    <cellStyle name="Výpočet 4 3 3 5 2" xfId="25544"/>
    <cellStyle name="Výpočet 4 3 3 5 3" xfId="25545"/>
    <cellStyle name="Výpočet 4 3 3 5 4" xfId="25546"/>
    <cellStyle name="Výpočet 4 3 3 6" xfId="25547"/>
    <cellStyle name="Výpočet 4 3 3 7" xfId="25548"/>
    <cellStyle name="Výpočet 4 3 3 8" xfId="25549"/>
    <cellStyle name="Výpočet 4 3 4" xfId="25550"/>
    <cellStyle name="Výpočet 4 3 4 2" xfId="25551"/>
    <cellStyle name="Výpočet 4 3 4 2 2" xfId="25552"/>
    <cellStyle name="Výpočet 4 3 4 2 3" xfId="25553"/>
    <cellStyle name="Výpočet 4 3 4 2 4" xfId="25554"/>
    <cellStyle name="Výpočet 4 3 4 3" xfId="25555"/>
    <cellStyle name="Výpočet 4 3 4 3 2" xfId="25556"/>
    <cellStyle name="Výpočet 4 3 4 3 3" xfId="25557"/>
    <cellStyle name="Výpočet 4 3 4 3 4" xfId="25558"/>
    <cellStyle name="Výpočet 4 3 4 4" xfId="25559"/>
    <cellStyle name="Výpočet 4 3 4 5" xfId="25560"/>
    <cellStyle name="Výpočet 4 3 4 6" xfId="25561"/>
    <cellStyle name="Výpočet 4 3 5" xfId="25562"/>
    <cellStyle name="Výpočet 4 3 5 2" xfId="25563"/>
    <cellStyle name="Výpočet 4 3 5 2 2" xfId="25564"/>
    <cellStyle name="Výpočet 4 3 5 2 3" xfId="25565"/>
    <cellStyle name="Výpočet 4 3 5 2 4" xfId="25566"/>
    <cellStyle name="Výpočet 4 3 5 3" xfId="25567"/>
    <cellStyle name="Výpočet 4 3 5 3 2" xfId="25568"/>
    <cellStyle name="Výpočet 4 3 5 3 3" xfId="25569"/>
    <cellStyle name="Výpočet 4 3 5 3 4" xfId="25570"/>
    <cellStyle name="Výpočet 4 3 5 4" xfId="25571"/>
    <cellStyle name="Výpočet 4 3 5 5" xfId="25572"/>
    <cellStyle name="Výpočet 4 3 5 6" xfId="25573"/>
    <cellStyle name="Výpočet 4 3 6" xfId="25574"/>
    <cellStyle name="Výpočet 4 3 6 2" xfId="25575"/>
    <cellStyle name="Výpočet 4 3 6 3" xfId="25576"/>
    <cellStyle name="Výpočet 4 3 6 4" xfId="25577"/>
    <cellStyle name="Výpočet 4 3 7" xfId="25578"/>
    <cellStyle name="Výpočet 4 3 7 2" xfId="25579"/>
    <cellStyle name="Výpočet 4 3 7 3" xfId="25580"/>
    <cellStyle name="Výpočet 4 3 7 4" xfId="25581"/>
    <cellStyle name="Výpočet 4 3 8" xfId="25582"/>
    <cellStyle name="Výpočet 4 3 9" xfId="25583"/>
    <cellStyle name="Výpočet 4 4" xfId="25584"/>
    <cellStyle name="Výpočet 4 4 10" xfId="25585"/>
    <cellStyle name="Výpočet 4 4 2" xfId="25586"/>
    <cellStyle name="Výpočet 4 4 2 2" xfId="25587"/>
    <cellStyle name="Výpočet 4 4 2 2 2" xfId="25588"/>
    <cellStyle name="Výpočet 4 4 2 2 2 2" xfId="25589"/>
    <cellStyle name="Výpočet 4 4 2 2 2 2 2" xfId="25590"/>
    <cellStyle name="Výpočet 4 4 2 2 2 2 3" xfId="25591"/>
    <cellStyle name="Výpočet 4 4 2 2 2 2 4" xfId="25592"/>
    <cellStyle name="Výpočet 4 4 2 2 2 3" xfId="25593"/>
    <cellStyle name="Výpočet 4 4 2 2 2 3 2" xfId="25594"/>
    <cellStyle name="Výpočet 4 4 2 2 2 3 3" xfId="25595"/>
    <cellStyle name="Výpočet 4 4 2 2 2 3 4" xfId="25596"/>
    <cellStyle name="Výpočet 4 4 2 2 2 4" xfId="25597"/>
    <cellStyle name="Výpočet 4 4 2 2 2 5" xfId="25598"/>
    <cellStyle name="Výpočet 4 4 2 2 2 6" xfId="25599"/>
    <cellStyle name="Výpočet 4 4 2 2 3" xfId="25600"/>
    <cellStyle name="Výpočet 4 4 2 2 3 2" xfId="25601"/>
    <cellStyle name="Výpočet 4 4 2 2 3 2 2" xfId="25602"/>
    <cellStyle name="Výpočet 4 4 2 2 3 2 3" xfId="25603"/>
    <cellStyle name="Výpočet 4 4 2 2 3 2 4" xfId="25604"/>
    <cellStyle name="Výpočet 4 4 2 2 3 3" xfId="25605"/>
    <cellStyle name="Výpočet 4 4 2 2 3 3 2" xfId="25606"/>
    <cellStyle name="Výpočet 4 4 2 2 3 3 3" xfId="25607"/>
    <cellStyle name="Výpočet 4 4 2 2 3 3 4" xfId="25608"/>
    <cellStyle name="Výpočet 4 4 2 2 3 4" xfId="25609"/>
    <cellStyle name="Výpočet 4 4 2 2 3 5" xfId="25610"/>
    <cellStyle name="Výpočet 4 4 2 2 3 6" xfId="25611"/>
    <cellStyle name="Výpočet 4 4 2 2 4" xfId="25612"/>
    <cellStyle name="Výpočet 4 4 2 2 4 2" xfId="25613"/>
    <cellStyle name="Výpočet 4 4 2 2 4 3" xfId="25614"/>
    <cellStyle name="Výpočet 4 4 2 2 4 4" xfId="25615"/>
    <cellStyle name="Výpočet 4 4 2 2 5" xfId="25616"/>
    <cellStyle name="Výpočet 4 4 2 2 5 2" xfId="25617"/>
    <cellStyle name="Výpočet 4 4 2 2 5 3" xfId="25618"/>
    <cellStyle name="Výpočet 4 4 2 2 5 4" xfId="25619"/>
    <cellStyle name="Výpočet 4 4 2 2 6" xfId="25620"/>
    <cellStyle name="Výpočet 4 4 2 2 7" xfId="25621"/>
    <cellStyle name="Výpočet 4 4 2 2 8" xfId="25622"/>
    <cellStyle name="Výpočet 4 4 2 3" xfId="25623"/>
    <cellStyle name="Výpočet 4 4 2 3 2" xfId="25624"/>
    <cellStyle name="Výpočet 4 4 2 3 2 2" xfId="25625"/>
    <cellStyle name="Výpočet 4 4 2 3 2 3" xfId="25626"/>
    <cellStyle name="Výpočet 4 4 2 3 2 4" xfId="25627"/>
    <cellStyle name="Výpočet 4 4 2 3 3" xfId="25628"/>
    <cellStyle name="Výpočet 4 4 2 3 3 2" xfId="25629"/>
    <cellStyle name="Výpočet 4 4 2 3 3 3" xfId="25630"/>
    <cellStyle name="Výpočet 4 4 2 3 3 4" xfId="25631"/>
    <cellStyle name="Výpočet 4 4 2 3 4" xfId="25632"/>
    <cellStyle name="Výpočet 4 4 2 3 5" xfId="25633"/>
    <cellStyle name="Výpočet 4 4 2 3 6" xfId="25634"/>
    <cellStyle name="Výpočet 4 4 2 4" xfId="25635"/>
    <cellStyle name="Výpočet 4 4 2 4 2" xfId="25636"/>
    <cellStyle name="Výpočet 4 4 2 4 2 2" xfId="25637"/>
    <cellStyle name="Výpočet 4 4 2 4 2 3" xfId="25638"/>
    <cellStyle name="Výpočet 4 4 2 4 2 4" xfId="25639"/>
    <cellStyle name="Výpočet 4 4 2 4 3" xfId="25640"/>
    <cellStyle name="Výpočet 4 4 2 4 3 2" xfId="25641"/>
    <cellStyle name="Výpočet 4 4 2 4 3 3" xfId="25642"/>
    <cellStyle name="Výpočet 4 4 2 4 3 4" xfId="25643"/>
    <cellStyle name="Výpočet 4 4 2 4 4" xfId="25644"/>
    <cellStyle name="Výpočet 4 4 2 4 5" xfId="25645"/>
    <cellStyle name="Výpočet 4 4 2 4 6" xfId="25646"/>
    <cellStyle name="Výpočet 4 4 2 5" xfId="25647"/>
    <cellStyle name="Výpočet 4 4 2 5 2" xfId="25648"/>
    <cellStyle name="Výpočet 4 4 2 5 3" xfId="25649"/>
    <cellStyle name="Výpočet 4 4 2 5 4" xfId="25650"/>
    <cellStyle name="Výpočet 4 4 2 6" xfId="25651"/>
    <cellStyle name="Výpočet 4 4 2 6 2" xfId="25652"/>
    <cellStyle name="Výpočet 4 4 2 6 3" xfId="25653"/>
    <cellStyle name="Výpočet 4 4 2 6 4" xfId="25654"/>
    <cellStyle name="Výpočet 4 4 2 7" xfId="25655"/>
    <cellStyle name="Výpočet 4 4 2 8" xfId="25656"/>
    <cellStyle name="Výpočet 4 4 2 9" xfId="25657"/>
    <cellStyle name="Výpočet 4 4 3" xfId="25658"/>
    <cellStyle name="Výpočet 4 4 3 2" xfId="25659"/>
    <cellStyle name="Výpočet 4 4 3 2 2" xfId="25660"/>
    <cellStyle name="Výpočet 4 4 3 2 2 2" xfId="25661"/>
    <cellStyle name="Výpočet 4 4 3 2 2 3" xfId="25662"/>
    <cellStyle name="Výpočet 4 4 3 2 2 4" xfId="25663"/>
    <cellStyle name="Výpočet 4 4 3 2 3" xfId="25664"/>
    <cellStyle name="Výpočet 4 4 3 2 3 2" xfId="25665"/>
    <cellStyle name="Výpočet 4 4 3 2 3 3" xfId="25666"/>
    <cellStyle name="Výpočet 4 4 3 2 3 4" xfId="25667"/>
    <cellStyle name="Výpočet 4 4 3 2 4" xfId="25668"/>
    <cellStyle name="Výpočet 4 4 3 2 5" xfId="25669"/>
    <cellStyle name="Výpočet 4 4 3 2 6" xfId="25670"/>
    <cellStyle name="Výpočet 4 4 3 3" xfId="25671"/>
    <cellStyle name="Výpočet 4 4 3 3 2" xfId="25672"/>
    <cellStyle name="Výpočet 4 4 3 3 2 2" xfId="25673"/>
    <cellStyle name="Výpočet 4 4 3 3 2 3" xfId="25674"/>
    <cellStyle name="Výpočet 4 4 3 3 2 4" xfId="25675"/>
    <cellStyle name="Výpočet 4 4 3 3 3" xfId="25676"/>
    <cellStyle name="Výpočet 4 4 3 3 3 2" xfId="25677"/>
    <cellStyle name="Výpočet 4 4 3 3 3 3" xfId="25678"/>
    <cellStyle name="Výpočet 4 4 3 3 3 4" xfId="25679"/>
    <cellStyle name="Výpočet 4 4 3 3 4" xfId="25680"/>
    <cellStyle name="Výpočet 4 4 3 3 5" xfId="25681"/>
    <cellStyle name="Výpočet 4 4 3 3 6" xfId="25682"/>
    <cellStyle name="Výpočet 4 4 3 4" xfId="25683"/>
    <cellStyle name="Výpočet 4 4 3 4 2" xfId="25684"/>
    <cellStyle name="Výpočet 4 4 3 4 3" xfId="25685"/>
    <cellStyle name="Výpočet 4 4 3 4 4" xfId="25686"/>
    <cellStyle name="Výpočet 4 4 3 5" xfId="25687"/>
    <cellStyle name="Výpočet 4 4 3 5 2" xfId="25688"/>
    <cellStyle name="Výpočet 4 4 3 5 3" xfId="25689"/>
    <cellStyle name="Výpočet 4 4 3 5 4" xfId="25690"/>
    <cellStyle name="Výpočet 4 4 3 6" xfId="25691"/>
    <cellStyle name="Výpočet 4 4 3 7" xfId="25692"/>
    <cellStyle name="Výpočet 4 4 3 8" xfId="25693"/>
    <cellStyle name="Výpočet 4 4 4" xfId="25694"/>
    <cellStyle name="Výpočet 4 4 4 2" xfId="25695"/>
    <cellStyle name="Výpočet 4 4 4 2 2" xfId="25696"/>
    <cellStyle name="Výpočet 4 4 4 2 3" xfId="25697"/>
    <cellStyle name="Výpočet 4 4 4 2 4" xfId="25698"/>
    <cellStyle name="Výpočet 4 4 4 3" xfId="25699"/>
    <cellStyle name="Výpočet 4 4 4 3 2" xfId="25700"/>
    <cellStyle name="Výpočet 4 4 4 3 3" xfId="25701"/>
    <cellStyle name="Výpočet 4 4 4 3 4" xfId="25702"/>
    <cellStyle name="Výpočet 4 4 4 4" xfId="25703"/>
    <cellStyle name="Výpočet 4 4 4 5" xfId="25704"/>
    <cellStyle name="Výpočet 4 4 4 6" xfId="25705"/>
    <cellStyle name="Výpočet 4 4 5" xfId="25706"/>
    <cellStyle name="Výpočet 4 4 5 2" xfId="25707"/>
    <cellStyle name="Výpočet 4 4 5 2 2" xfId="25708"/>
    <cellStyle name="Výpočet 4 4 5 2 3" xfId="25709"/>
    <cellStyle name="Výpočet 4 4 5 2 4" xfId="25710"/>
    <cellStyle name="Výpočet 4 4 5 3" xfId="25711"/>
    <cellStyle name="Výpočet 4 4 5 3 2" xfId="25712"/>
    <cellStyle name="Výpočet 4 4 5 3 3" xfId="25713"/>
    <cellStyle name="Výpočet 4 4 5 3 4" xfId="25714"/>
    <cellStyle name="Výpočet 4 4 5 4" xfId="25715"/>
    <cellStyle name="Výpočet 4 4 5 5" xfId="25716"/>
    <cellStyle name="Výpočet 4 4 5 6" xfId="25717"/>
    <cellStyle name="Výpočet 4 4 6" xfId="25718"/>
    <cellStyle name="Výpočet 4 4 6 2" xfId="25719"/>
    <cellStyle name="Výpočet 4 4 6 3" xfId="25720"/>
    <cellStyle name="Výpočet 4 4 6 4" xfId="25721"/>
    <cellStyle name="Výpočet 4 4 7" xfId="25722"/>
    <cellStyle name="Výpočet 4 4 7 2" xfId="25723"/>
    <cellStyle name="Výpočet 4 4 7 3" xfId="25724"/>
    <cellStyle name="Výpočet 4 4 7 4" xfId="25725"/>
    <cellStyle name="Výpočet 4 4 8" xfId="25726"/>
    <cellStyle name="Výpočet 4 4 9" xfId="25727"/>
    <cellStyle name="Výpočet 4 5" xfId="25728"/>
    <cellStyle name="Výpočet 4 5 10" xfId="25729"/>
    <cellStyle name="Výpočet 4 5 2" xfId="25730"/>
    <cellStyle name="Výpočet 4 5 2 2" xfId="25731"/>
    <cellStyle name="Výpočet 4 5 2 2 2" xfId="25732"/>
    <cellStyle name="Výpočet 4 5 2 2 2 2" xfId="25733"/>
    <cellStyle name="Výpočet 4 5 2 2 2 2 2" xfId="25734"/>
    <cellStyle name="Výpočet 4 5 2 2 2 2 3" xfId="25735"/>
    <cellStyle name="Výpočet 4 5 2 2 2 2 4" xfId="25736"/>
    <cellStyle name="Výpočet 4 5 2 2 2 3" xfId="25737"/>
    <cellStyle name="Výpočet 4 5 2 2 2 3 2" xfId="25738"/>
    <cellStyle name="Výpočet 4 5 2 2 2 3 3" xfId="25739"/>
    <cellStyle name="Výpočet 4 5 2 2 2 3 4" xfId="25740"/>
    <cellStyle name="Výpočet 4 5 2 2 2 4" xfId="25741"/>
    <cellStyle name="Výpočet 4 5 2 2 2 5" xfId="25742"/>
    <cellStyle name="Výpočet 4 5 2 2 2 6" xfId="25743"/>
    <cellStyle name="Výpočet 4 5 2 2 3" xfId="25744"/>
    <cellStyle name="Výpočet 4 5 2 2 3 2" xfId="25745"/>
    <cellStyle name="Výpočet 4 5 2 2 3 2 2" xfId="25746"/>
    <cellStyle name="Výpočet 4 5 2 2 3 2 3" xfId="25747"/>
    <cellStyle name="Výpočet 4 5 2 2 3 2 4" xfId="25748"/>
    <cellStyle name="Výpočet 4 5 2 2 3 3" xfId="25749"/>
    <cellStyle name="Výpočet 4 5 2 2 3 3 2" xfId="25750"/>
    <cellStyle name="Výpočet 4 5 2 2 3 3 3" xfId="25751"/>
    <cellStyle name="Výpočet 4 5 2 2 3 3 4" xfId="25752"/>
    <cellStyle name="Výpočet 4 5 2 2 3 4" xfId="25753"/>
    <cellStyle name="Výpočet 4 5 2 2 3 5" xfId="25754"/>
    <cellStyle name="Výpočet 4 5 2 2 3 6" xfId="25755"/>
    <cellStyle name="Výpočet 4 5 2 2 4" xfId="25756"/>
    <cellStyle name="Výpočet 4 5 2 2 4 2" xfId="25757"/>
    <cellStyle name="Výpočet 4 5 2 2 4 3" xfId="25758"/>
    <cellStyle name="Výpočet 4 5 2 2 4 4" xfId="25759"/>
    <cellStyle name="Výpočet 4 5 2 2 5" xfId="25760"/>
    <cellStyle name="Výpočet 4 5 2 2 5 2" xfId="25761"/>
    <cellStyle name="Výpočet 4 5 2 2 5 3" xfId="25762"/>
    <cellStyle name="Výpočet 4 5 2 2 5 4" xfId="25763"/>
    <cellStyle name="Výpočet 4 5 2 2 6" xfId="25764"/>
    <cellStyle name="Výpočet 4 5 2 2 7" xfId="25765"/>
    <cellStyle name="Výpočet 4 5 2 2 8" xfId="25766"/>
    <cellStyle name="Výpočet 4 5 2 3" xfId="25767"/>
    <cellStyle name="Výpočet 4 5 2 3 2" xfId="25768"/>
    <cellStyle name="Výpočet 4 5 2 3 2 2" xfId="25769"/>
    <cellStyle name="Výpočet 4 5 2 3 2 3" xfId="25770"/>
    <cellStyle name="Výpočet 4 5 2 3 2 4" xfId="25771"/>
    <cellStyle name="Výpočet 4 5 2 3 3" xfId="25772"/>
    <cellStyle name="Výpočet 4 5 2 3 3 2" xfId="25773"/>
    <cellStyle name="Výpočet 4 5 2 3 3 3" xfId="25774"/>
    <cellStyle name="Výpočet 4 5 2 3 3 4" xfId="25775"/>
    <cellStyle name="Výpočet 4 5 2 3 4" xfId="25776"/>
    <cellStyle name="Výpočet 4 5 2 3 5" xfId="25777"/>
    <cellStyle name="Výpočet 4 5 2 3 6" xfId="25778"/>
    <cellStyle name="Výpočet 4 5 2 4" xfId="25779"/>
    <cellStyle name="Výpočet 4 5 2 4 2" xfId="25780"/>
    <cellStyle name="Výpočet 4 5 2 4 2 2" xfId="25781"/>
    <cellStyle name="Výpočet 4 5 2 4 2 3" xfId="25782"/>
    <cellStyle name="Výpočet 4 5 2 4 2 4" xfId="25783"/>
    <cellStyle name="Výpočet 4 5 2 4 3" xfId="25784"/>
    <cellStyle name="Výpočet 4 5 2 4 3 2" xfId="25785"/>
    <cellStyle name="Výpočet 4 5 2 4 3 3" xfId="25786"/>
    <cellStyle name="Výpočet 4 5 2 4 3 4" xfId="25787"/>
    <cellStyle name="Výpočet 4 5 2 4 4" xfId="25788"/>
    <cellStyle name="Výpočet 4 5 2 4 5" xfId="25789"/>
    <cellStyle name="Výpočet 4 5 2 4 6" xfId="25790"/>
    <cellStyle name="Výpočet 4 5 2 5" xfId="25791"/>
    <cellStyle name="Výpočet 4 5 2 5 2" xfId="25792"/>
    <cellStyle name="Výpočet 4 5 2 5 3" xfId="25793"/>
    <cellStyle name="Výpočet 4 5 2 5 4" xfId="25794"/>
    <cellStyle name="Výpočet 4 5 2 6" xfId="25795"/>
    <cellStyle name="Výpočet 4 5 2 6 2" xfId="25796"/>
    <cellStyle name="Výpočet 4 5 2 6 3" xfId="25797"/>
    <cellStyle name="Výpočet 4 5 2 6 4" xfId="25798"/>
    <cellStyle name="Výpočet 4 5 2 7" xfId="25799"/>
    <cellStyle name="Výpočet 4 5 2 8" xfId="25800"/>
    <cellStyle name="Výpočet 4 5 2 9" xfId="25801"/>
    <cellStyle name="Výpočet 4 5 3" xfId="25802"/>
    <cellStyle name="Výpočet 4 5 3 2" xfId="25803"/>
    <cellStyle name="Výpočet 4 5 3 2 2" xfId="25804"/>
    <cellStyle name="Výpočet 4 5 3 2 2 2" xfId="25805"/>
    <cellStyle name="Výpočet 4 5 3 2 2 3" xfId="25806"/>
    <cellStyle name="Výpočet 4 5 3 2 2 4" xfId="25807"/>
    <cellStyle name="Výpočet 4 5 3 2 3" xfId="25808"/>
    <cellStyle name="Výpočet 4 5 3 2 3 2" xfId="25809"/>
    <cellStyle name="Výpočet 4 5 3 2 3 3" xfId="25810"/>
    <cellStyle name="Výpočet 4 5 3 2 3 4" xfId="25811"/>
    <cellStyle name="Výpočet 4 5 3 2 4" xfId="25812"/>
    <cellStyle name="Výpočet 4 5 3 2 5" xfId="25813"/>
    <cellStyle name="Výpočet 4 5 3 2 6" xfId="25814"/>
    <cellStyle name="Výpočet 4 5 3 3" xfId="25815"/>
    <cellStyle name="Výpočet 4 5 3 3 2" xfId="25816"/>
    <cellStyle name="Výpočet 4 5 3 3 2 2" xfId="25817"/>
    <cellStyle name="Výpočet 4 5 3 3 2 3" xfId="25818"/>
    <cellStyle name="Výpočet 4 5 3 3 2 4" xfId="25819"/>
    <cellStyle name="Výpočet 4 5 3 3 3" xfId="25820"/>
    <cellStyle name="Výpočet 4 5 3 3 3 2" xfId="25821"/>
    <cellStyle name="Výpočet 4 5 3 3 3 3" xfId="25822"/>
    <cellStyle name="Výpočet 4 5 3 3 3 4" xfId="25823"/>
    <cellStyle name="Výpočet 4 5 3 3 4" xfId="25824"/>
    <cellStyle name="Výpočet 4 5 3 3 5" xfId="25825"/>
    <cellStyle name="Výpočet 4 5 3 3 6" xfId="25826"/>
    <cellStyle name="Výpočet 4 5 3 4" xfId="25827"/>
    <cellStyle name="Výpočet 4 5 3 4 2" xfId="25828"/>
    <cellStyle name="Výpočet 4 5 3 4 3" xfId="25829"/>
    <cellStyle name="Výpočet 4 5 3 4 4" xfId="25830"/>
    <cellStyle name="Výpočet 4 5 3 5" xfId="25831"/>
    <cellStyle name="Výpočet 4 5 3 5 2" xfId="25832"/>
    <cellStyle name="Výpočet 4 5 3 5 3" xfId="25833"/>
    <cellStyle name="Výpočet 4 5 3 5 4" xfId="25834"/>
    <cellStyle name="Výpočet 4 5 3 6" xfId="25835"/>
    <cellStyle name="Výpočet 4 5 3 7" xfId="25836"/>
    <cellStyle name="Výpočet 4 5 3 8" xfId="25837"/>
    <cellStyle name="Výpočet 4 5 4" xfId="25838"/>
    <cellStyle name="Výpočet 4 5 4 2" xfId="25839"/>
    <cellStyle name="Výpočet 4 5 4 2 2" xfId="25840"/>
    <cellStyle name="Výpočet 4 5 4 2 3" xfId="25841"/>
    <cellStyle name="Výpočet 4 5 4 2 4" xfId="25842"/>
    <cellStyle name="Výpočet 4 5 4 3" xfId="25843"/>
    <cellStyle name="Výpočet 4 5 4 3 2" xfId="25844"/>
    <cellStyle name="Výpočet 4 5 4 3 3" xfId="25845"/>
    <cellStyle name="Výpočet 4 5 4 3 4" xfId="25846"/>
    <cellStyle name="Výpočet 4 5 4 4" xfId="25847"/>
    <cellStyle name="Výpočet 4 5 4 5" xfId="25848"/>
    <cellStyle name="Výpočet 4 5 4 6" xfId="25849"/>
    <cellStyle name="Výpočet 4 5 5" xfId="25850"/>
    <cellStyle name="Výpočet 4 5 5 2" xfId="25851"/>
    <cellStyle name="Výpočet 4 5 5 2 2" xfId="25852"/>
    <cellStyle name="Výpočet 4 5 5 2 3" xfId="25853"/>
    <cellStyle name="Výpočet 4 5 5 2 4" xfId="25854"/>
    <cellStyle name="Výpočet 4 5 5 3" xfId="25855"/>
    <cellStyle name="Výpočet 4 5 5 3 2" xfId="25856"/>
    <cellStyle name="Výpočet 4 5 5 3 3" xfId="25857"/>
    <cellStyle name="Výpočet 4 5 5 3 4" xfId="25858"/>
    <cellStyle name="Výpočet 4 5 5 4" xfId="25859"/>
    <cellStyle name="Výpočet 4 5 5 5" xfId="25860"/>
    <cellStyle name="Výpočet 4 5 5 6" xfId="25861"/>
    <cellStyle name="Výpočet 4 5 6" xfId="25862"/>
    <cellStyle name="Výpočet 4 5 6 2" xfId="25863"/>
    <cellStyle name="Výpočet 4 5 6 3" xfId="25864"/>
    <cellStyle name="Výpočet 4 5 6 4" xfId="25865"/>
    <cellStyle name="Výpočet 4 5 7" xfId="25866"/>
    <cellStyle name="Výpočet 4 5 7 2" xfId="25867"/>
    <cellStyle name="Výpočet 4 5 7 3" xfId="25868"/>
    <cellStyle name="Výpočet 4 5 7 4" xfId="25869"/>
    <cellStyle name="Výpočet 4 5 8" xfId="25870"/>
    <cellStyle name="Výpočet 4 5 9" xfId="25871"/>
    <cellStyle name="Výpočet 4 6" xfId="25872"/>
    <cellStyle name="Výpočet 4 6 10" xfId="25873"/>
    <cellStyle name="Výpočet 4 6 2" xfId="25874"/>
    <cellStyle name="Výpočet 4 6 2 2" xfId="25875"/>
    <cellStyle name="Výpočet 4 6 2 2 2" xfId="25876"/>
    <cellStyle name="Výpočet 4 6 2 2 2 2" xfId="25877"/>
    <cellStyle name="Výpočet 4 6 2 2 2 2 2" xfId="25878"/>
    <cellStyle name="Výpočet 4 6 2 2 2 2 3" xfId="25879"/>
    <cellStyle name="Výpočet 4 6 2 2 2 2 4" xfId="25880"/>
    <cellStyle name="Výpočet 4 6 2 2 2 3" xfId="25881"/>
    <cellStyle name="Výpočet 4 6 2 2 2 3 2" xfId="25882"/>
    <cellStyle name="Výpočet 4 6 2 2 2 3 3" xfId="25883"/>
    <cellStyle name="Výpočet 4 6 2 2 2 3 4" xfId="25884"/>
    <cellStyle name="Výpočet 4 6 2 2 2 4" xfId="25885"/>
    <cellStyle name="Výpočet 4 6 2 2 2 5" xfId="25886"/>
    <cellStyle name="Výpočet 4 6 2 2 2 6" xfId="25887"/>
    <cellStyle name="Výpočet 4 6 2 2 3" xfId="25888"/>
    <cellStyle name="Výpočet 4 6 2 2 3 2" xfId="25889"/>
    <cellStyle name="Výpočet 4 6 2 2 3 2 2" xfId="25890"/>
    <cellStyle name="Výpočet 4 6 2 2 3 2 3" xfId="25891"/>
    <cellStyle name="Výpočet 4 6 2 2 3 2 4" xfId="25892"/>
    <cellStyle name="Výpočet 4 6 2 2 3 3" xfId="25893"/>
    <cellStyle name="Výpočet 4 6 2 2 3 3 2" xfId="25894"/>
    <cellStyle name="Výpočet 4 6 2 2 3 3 3" xfId="25895"/>
    <cellStyle name="Výpočet 4 6 2 2 3 3 4" xfId="25896"/>
    <cellStyle name="Výpočet 4 6 2 2 3 4" xfId="25897"/>
    <cellStyle name="Výpočet 4 6 2 2 3 5" xfId="25898"/>
    <cellStyle name="Výpočet 4 6 2 2 3 6" xfId="25899"/>
    <cellStyle name="Výpočet 4 6 2 2 4" xfId="25900"/>
    <cellStyle name="Výpočet 4 6 2 2 4 2" xfId="25901"/>
    <cellStyle name="Výpočet 4 6 2 2 4 3" xfId="25902"/>
    <cellStyle name="Výpočet 4 6 2 2 4 4" xfId="25903"/>
    <cellStyle name="Výpočet 4 6 2 2 5" xfId="25904"/>
    <cellStyle name="Výpočet 4 6 2 2 5 2" xfId="25905"/>
    <cellStyle name="Výpočet 4 6 2 2 5 3" xfId="25906"/>
    <cellStyle name="Výpočet 4 6 2 2 5 4" xfId="25907"/>
    <cellStyle name="Výpočet 4 6 2 2 6" xfId="25908"/>
    <cellStyle name="Výpočet 4 6 2 2 7" xfId="25909"/>
    <cellStyle name="Výpočet 4 6 2 2 8" xfId="25910"/>
    <cellStyle name="Výpočet 4 6 2 3" xfId="25911"/>
    <cellStyle name="Výpočet 4 6 2 3 2" xfId="25912"/>
    <cellStyle name="Výpočet 4 6 2 3 2 2" xfId="25913"/>
    <cellStyle name="Výpočet 4 6 2 3 2 3" xfId="25914"/>
    <cellStyle name="Výpočet 4 6 2 3 2 4" xfId="25915"/>
    <cellStyle name="Výpočet 4 6 2 3 3" xfId="25916"/>
    <cellStyle name="Výpočet 4 6 2 3 3 2" xfId="25917"/>
    <cellStyle name="Výpočet 4 6 2 3 3 3" xfId="25918"/>
    <cellStyle name="Výpočet 4 6 2 3 3 4" xfId="25919"/>
    <cellStyle name="Výpočet 4 6 2 3 4" xfId="25920"/>
    <cellStyle name="Výpočet 4 6 2 3 5" xfId="25921"/>
    <cellStyle name="Výpočet 4 6 2 3 6" xfId="25922"/>
    <cellStyle name="Výpočet 4 6 2 4" xfId="25923"/>
    <cellStyle name="Výpočet 4 6 2 4 2" xfId="25924"/>
    <cellStyle name="Výpočet 4 6 2 4 2 2" xfId="25925"/>
    <cellStyle name="Výpočet 4 6 2 4 2 3" xfId="25926"/>
    <cellStyle name="Výpočet 4 6 2 4 2 4" xfId="25927"/>
    <cellStyle name="Výpočet 4 6 2 4 3" xfId="25928"/>
    <cellStyle name="Výpočet 4 6 2 4 3 2" xfId="25929"/>
    <cellStyle name="Výpočet 4 6 2 4 3 3" xfId="25930"/>
    <cellStyle name="Výpočet 4 6 2 4 3 4" xfId="25931"/>
    <cellStyle name="Výpočet 4 6 2 4 4" xfId="25932"/>
    <cellStyle name="Výpočet 4 6 2 4 5" xfId="25933"/>
    <cellStyle name="Výpočet 4 6 2 4 6" xfId="25934"/>
    <cellStyle name="Výpočet 4 6 2 5" xfId="25935"/>
    <cellStyle name="Výpočet 4 6 2 5 2" xfId="25936"/>
    <cellStyle name="Výpočet 4 6 2 5 3" xfId="25937"/>
    <cellStyle name="Výpočet 4 6 2 5 4" xfId="25938"/>
    <cellStyle name="Výpočet 4 6 2 6" xfId="25939"/>
    <cellStyle name="Výpočet 4 6 2 6 2" xfId="25940"/>
    <cellStyle name="Výpočet 4 6 2 6 3" xfId="25941"/>
    <cellStyle name="Výpočet 4 6 2 6 4" xfId="25942"/>
    <cellStyle name="Výpočet 4 6 2 7" xfId="25943"/>
    <cellStyle name="Výpočet 4 6 2 8" xfId="25944"/>
    <cellStyle name="Výpočet 4 6 2 9" xfId="25945"/>
    <cellStyle name="Výpočet 4 6 3" xfId="25946"/>
    <cellStyle name="Výpočet 4 6 3 2" xfId="25947"/>
    <cellStyle name="Výpočet 4 6 3 2 2" xfId="25948"/>
    <cellStyle name="Výpočet 4 6 3 2 2 2" xfId="25949"/>
    <cellStyle name="Výpočet 4 6 3 2 2 3" xfId="25950"/>
    <cellStyle name="Výpočet 4 6 3 2 2 4" xfId="25951"/>
    <cellStyle name="Výpočet 4 6 3 2 3" xfId="25952"/>
    <cellStyle name="Výpočet 4 6 3 2 3 2" xfId="25953"/>
    <cellStyle name="Výpočet 4 6 3 2 3 3" xfId="25954"/>
    <cellStyle name="Výpočet 4 6 3 2 3 4" xfId="25955"/>
    <cellStyle name="Výpočet 4 6 3 2 4" xfId="25956"/>
    <cellStyle name="Výpočet 4 6 3 2 5" xfId="25957"/>
    <cellStyle name="Výpočet 4 6 3 2 6" xfId="25958"/>
    <cellStyle name="Výpočet 4 6 3 3" xfId="25959"/>
    <cellStyle name="Výpočet 4 6 3 3 2" xfId="25960"/>
    <cellStyle name="Výpočet 4 6 3 3 2 2" xfId="25961"/>
    <cellStyle name="Výpočet 4 6 3 3 2 3" xfId="25962"/>
    <cellStyle name="Výpočet 4 6 3 3 2 4" xfId="25963"/>
    <cellStyle name="Výpočet 4 6 3 3 3" xfId="25964"/>
    <cellStyle name="Výpočet 4 6 3 3 3 2" xfId="25965"/>
    <cellStyle name="Výpočet 4 6 3 3 3 3" xfId="25966"/>
    <cellStyle name="Výpočet 4 6 3 3 3 4" xfId="25967"/>
    <cellStyle name="Výpočet 4 6 3 3 4" xfId="25968"/>
    <cellStyle name="Výpočet 4 6 3 3 5" xfId="25969"/>
    <cellStyle name="Výpočet 4 6 3 3 6" xfId="25970"/>
    <cellStyle name="Výpočet 4 6 3 4" xfId="25971"/>
    <cellStyle name="Výpočet 4 6 3 4 2" xfId="25972"/>
    <cellStyle name="Výpočet 4 6 3 4 3" xfId="25973"/>
    <cellStyle name="Výpočet 4 6 3 4 4" xfId="25974"/>
    <cellStyle name="Výpočet 4 6 3 5" xfId="25975"/>
    <cellStyle name="Výpočet 4 6 3 5 2" xfId="25976"/>
    <cellStyle name="Výpočet 4 6 3 5 3" xfId="25977"/>
    <cellStyle name="Výpočet 4 6 3 5 4" xfId="25978"/>
    <cellStyle name="Výpočet 4 6 3 6" xfId="25979"/>
    <cellStyle name="Výpočet 4 6 3 7" xfId="25980"/>
    <cellStyle name="Výpočet 4 6 3 8" xfId="25981"/>
    <cellStyle name="Výpočet 4 6 4" xfId="25982"/>
    <cellStyle name="Výpočet 4 6 4 2" xfId="25983"/>
    <cellStyle name="Výpočet 4 6 4 2 2" xfId="25984"/>
    <cellStyle name="Výpočet 4 6 4 2 3" xfId="25985"/>
    <cellStyle name="Výpočet 4 6 4 2 4" xfId="25986"/>
    <cellStyle name="Výpočet 4 6 4 3" xfId="25987"/>
    <cellStyle name="Výpočet 4 6 4 3 2" xfId="25988"/>
    <cellStyle name="Výpočet 4 6 4 3 3" xfId="25989"/>
    <cellStyle name="Výpočet 4 6 4 3 4" xfId="25990"/>
    <cellStyle name="Výpočet 4 6 4 4" xfId="25991"/>
    <cellStyle name="Výpočet 4 6 4 5" xfId="25992"/>
    <cellStyle name="Výpočet 4 6 4 6" xfId="25993"/>
    <cellStyle name="Výpočet 4 6 5" xfId="25994"/>
    <cellStyle name="Výpočet 4 6 5 2" xfId="25995"/>
    <cellStyle name="Výpočet 4 6 5 2 2" xfId="25996"/>
    <cellStyle name="Výpočet 4 6 5 2 3" xfId="25997"/>
    <cellStyle name="Výpočet 4 6 5 2 4" xfId="25998"/>
    <cellStyle name="Výpočet 4 6 5 3" xfId="25999"/>
    <cellStyle name="Výpočet 4 6 5 3 2" xfId="26000"/>
    <cellStyle name="Výpočet 4 6 5 3 3" xfId="26001"/>
    <cellStyle name="Výpočet 4 6 5 3 4" xfId="26002"/>
    <cellStyle name="Výpočet 4 6 5 4" xfId="26003"/>
    <cellStyle name="Výpočet 4 6 5 5" xfId="26004"/>
    <cellStyle name="Výpočet 4 6 5 6" xfId="26005"/>
    <cellStyle name="Výpočet 4 6 6" xfId="26006"/>
    <cellStyle name="Výpočet 4 6 6 2" xfId="26007"/>
    <cellStyle name="Výpočet 4 6 6 3" xfId="26008"/>
    <cellStyle name="Výpočet 4 6 6 4" xfId="26009"/>
    <cellStyle name="Výpočet 4 6 7" xfId="26010"/>
    <cellStyle name="Výpočet 4 6 7 2" xfId="26011"/>
    <cellStyle name="Výpočet 4 6 7 3" xfId="26012"/>
    <cellStyle name="Výpočet 4 6 7 4" xfId="26013"/>
    <cellStyle name="Výpočet 4 6 8" xfId="26014"/>
    <cellStyle name="Výpočet 4 6 9" xfId="26015"/>
    <cellStyle name="Výpočet 4 7" xfId="26016"/>
    <cellStyle name="Výpočet 4 7 2" xfId="26017"/>
    <cellStyle name="Výpočet 4 7 2 2" xfId="26018"/>
    <cellStyle name="Výpočet 4 7 2 2 2" xfId="26019"/>
    <cellStyle name="Výpočet 4 7 2 2 2 2" xfId="26020"/>
    <cellStyle name="Výpočet 4 7 2 2 2 3" xfId="26021"/>
    <cellStyle name="Výpočet 4 7 2 2 2 4" xfId="26022"/>
    <cellStyle name="Výpočet 4 7 2 2 3" xfId="26023"/>
    <cellStyle name="Výpočet 4 7 2 2 3 2" xfId="26024"/>
    <cellStyle name="Výpočet 4 7 2 2 3 3" xfId="26025"/>
    <cellStyle name="Výpočet 4 7 2 2 3 4" xfId="26026"/>
    <cellStyle name="Výpočet 4 7 2 2 4" xfId="26027"/>
    <cellStyle name="Výpočet 4 7 2 2 5" xfId="26028"/>
    <cellStyle name="Výpočet 4 7 2 2 6" xfId="26029"/>
    <cellStyle name="Výpočet 4 7 2 3" xfId="26030"/>
    <cellStyle name="Výpočet 4 7 2 3 2" xfId="26031"/>
    <cellStyle name="Výpočet 4 7 2 3 2 2" xfId="26032"/>
    <cellStyle name="Výpočet 4 7 2 3 2 3" xfId="26033"/>
    <cellStyle name="Výpočet 4 7 2 3 2 4" xfId="26034"/>
    <cellStyle name="Výpočet 4 7 2 3 3" xfId="26035"/>
    <cellStyle name="Výpočet 4 7 2 3 3 2" xfId="26036"/>
    <cellStyle name="Výpočet 4 7 2 3 3 3" xfId="26037"/>
    <cellStyle name="Výpočet 4 7 2 3 3 4" xfId="26038"/>
    <cellStyle name="Výpočet 4 7 2 3 4" xfId="26039"/>
    <cellStyle name="Výpočet 4 7 2 3 5" xfId="26040"/>
    <cellStyle name="Výpočet 4 7 2 3 6" xfId="26041"/>
    <cellStyle name="Výpočet 4 7 2 4" xfId="26042"/>
    <cellStyle name="Výpočet 4 7 2 4 2" xfId="26043"/>
    <cellStyle name="Výpočet 4 7 2 4 3" xfId="26044"/>
    <cellStyle name="Výpočet 4 7 2 4 4" xfId="26045"/>
    <cellStyle name="Výpočet 4 7 2 5" xfId="26046"/>
    <cellStyle name="Výpočet 4 7 2 5 2" xfId="26047"/>
    <cellStyle name="Výpočet 4 7 2 5 3" xfId="26048"/>
    <cellStyle name="Výpočet 4 7 2 5 4" xfId="26049"/>
    <cellStyle name="Výpočet 4 7 2 6" xfId="26050"/>
    <cellStyle name="Výpočet 4 7 2 7" xfId="26051"/>
    <cellStyle name="Výpočet 4 7 2 8" xfId="26052"/>
    <cellStyle name="Výpočet 4 7 3" xfId="26053"/>
    <cellStyle name="Výpočet 4 7 3 2" xfId="26054"/>
    <cellStyle name="Výpočet 4 7 3 2 2" xfId="26055"/>
    <cellStyle name="Výpočet 4 7 3 2 3" xfId="26056"/>
    <cellStyle name="Výpočet 4 7 3 2 4" xfId="26057"/>
    <cellStyle name="Výpočet 4 7 3 3" xfId="26058"/>
    <cellStyle name="Výpočet 4 7 3 3 2" xfId="26059"/>
    <cellStyle name="Výpočet 4 7 3 3 3" xfId="26060"/>
    <cellStyle name="Výpočet 4 7 3 3 4" xfId="26061"/>
    <cellStyle name="Výpočet 4 7 3 4" xfId="26062"/>
    <cellStyle name="Výpočet 4 7 3 5" xfId="26063"/>
    <cellStyle name="Výpočet 4 7 3 6" xfId="26064"/>
    <cellStyle name="Výpočet 4 7 4" xfId="26065"/>
    <cellStyle name="Výpočet 4 7 4 2" xfId="26066"/>
    <cellStyle name="Výpočet 4 7 4 2 2" xfId="26067"/>
    <cellStyle name="Výpočet 4 7 4 2 3" xfId="26068"/>
    <cellStyle name="Výpočet 4 7 4 2 4" xfId="26069"/>
    <cellStyle name="Výpočet 4 7 4 3" xfId="26070"/>
    <cellStyle name="Výpočet 4 7 4 3 2" xfId="26071"/>
    <cellStyle name="Výpočet 4 7 4 3 3" xfId="26072"/>
    <cellStyle name="Výpočet 4 7 4 3 4" xfId="26073"/>
    <cellStyle name="Výpočet 4 7 4 4" xfId="26074"/>
    <cellStyle name="Výpočet 4 7 4 5" xfId="26075"/>
    <cellStyle name="Výpočet 4 7 4 6" xfId="26076"/>
    <cellStyle name="Výpočet 4 7 5" xfId="26077"/>
    <cellStyle name="Výpočet 4 7 5 2" xfId="26078"/>
    <cellStyle name="Výpočet 4 7 5 3" xfId="26079"/>
    <cellStyle name="Výpočet 4 7 5 4" xfId="26080"/>
    <cellStyle name="Výpočet 4 7 6" xfId="26081"/>
    <cellStyle name="Výpočet 4 7 6 2" xfId="26082"/>
    <cellStyle name="Výpočet 4 7 6 3" xfId="26083"/>
    <cellStyle name="Výpočet 4 7 6 4" xfId="26084"/>
    <cellStyle name="Výpočet 4 7 7" xfId="26085"/>
    <cellStyle name="Výpočet 4 7 8" xfId="26086"/>
    <cellStyle name="Výpočet 4 7 9" xfId="26087"/>
    <cellStyle name="Výpočet 4 8" xfId="26088"/>
    <cellStyle name="Výpočet 4 8 2" xfId="26089"/>
    <cellStyle name="Výpočet 4 8 2 2" xfId="26090"/>
    <cellStyle name="Výpočet 4 8 2 2 2" xfId="26091"/>
    <cellStyle name="Výpočet 4 8 2 2 3" xfId="26092"/>
    <cellStyle name="Výpočet 4 8 2 2 4" xfId="26093"/>
    <cellStyle name="Výpočet 4 8 2 3" xfId="26094"/>
    <cellStyle name="Výpočet 4 8 2 3 2" xfId="26095"/>
    <cellStyle name="Výpočet 4 8 2 3 3" xfId="26096"/>
    <cellStyle name="Výpočet 4 8 2 3 4" xfId="26097"/>
    <cellStyle name="Výpočet 4 8 2 4" xfId="26098"/>
    <cellStyle name="Výpočet 4 8 2 5" xfId="26099"/>
    <cellStyle name="Výpočet 4 8 2 6" xfId="26100"/>
    <cellStyle name="Výpočet 4 8 3" xfId="26101"/>
    <cellStyle name="Výpočet 4 8 3 2" xfId="26102"/>
    <cellStyle name="Výpočet 4 8 3 2 2" xfId="26103"/>
    <cellStyle name="Výpočet 4 8 3 2 3" xfId="26104"/>
    <cellStyle name="Výpočet 4 8 3 2 4" xfId="26105"/>
    <cellStyle name="Výpočet 4 8 3 3" xfId="26106"/>
    <cellStyle name="Výpočet 4 8 3 3 2" xfId="26107"/>
    <cellStyle name="Výpočet 4 8 3 3 3" xfId="26108"/>
    <cellStyle name="Výpočet 4 8 3 3 4" xfId="26109"/>
    <cellStyle name="Výpočet 4 8 3 4" xfId="26110"/>
    <cellStyle name="Výpočet 4 8 3 5" xfId="26111"/>
    <cellStyle name="Výpočet 4 8 3 6" xfId="26112"/>
    <cellStyle name="Výpočet 4 8 4" xfId="26113"/>
    <cellStyle name="Výpočet 4 8 4 2" xfId="26114"/>
    <cellStyle name="Výpočet 4 8 4 3" xfId="26115"/>
    <cellStyle name="Výpočet 4 8 4 4" xfId="26116"/>
    <cellStyle name="Výpočet 4 8 5" xfId="26117"/>
    <cellStyle name="Výpočet 4 8 5 2" xfId="26118"/>
    <cellStyle name="Výpočet 4 8 5 3" xfId="26119"/>
    <cellStyle name="Výpočet 4 8 5 4" xfId="26120"/>
    <cellStyle name="Výpočet 4 8 6" xfId="26121"/>
    <cellStyle name="Výpočet 4 8 7" xfId="26122"/>
    <cellStyle name="Výpočet 4 8 8" xfId="26123"/>
    <cellStyle name="Výpočet 4 9" xfId="26124"/>
    <cellStyle name="Výpočet 4 9 2" xfId="26125"/>
    <cellStyle name="Výpočet 4 9 2 2" xfId="26126"/>
    <cellStyle name="Výpočet 4 9 2 3" xfId="26127"/>
    <cellStyle name="Výpočet 4 9 2 4" xfId="26128"/>
    <cellStyle name="Výpočet 4 9 3" xfId="26129"/>
    <cellStyle name="Výpočet 4 9 3 2" xfId="26130"/>
    <cellStyle name="Výpočet 4 9 3 3" xfId="26131"/>
    <cellStyle name="Výpočet 4 9 3 4" xfId="26132"/>
    <cellStyle name="Výpočet 4 9 4" xfId="26133"/>
    <cellStyle name="Výpočet 4 9 5" xfId="26134"/>
    <cellStyle name="Výpočet 4 9 6" xfId="26135"/>
    <cellStyle name="Výstup 2" xfId="26136"/>
    <cellStyle name="Výstup 2 10" xfId="26137"/>
    <cellStyle name="Výstup 2 10 2" xfId="26138"/>
    <cellStyle name="Výstup 2 10 2 2" xfId="26139"/>
    <cellStyle name="Výstup 2 10 2 3" xfId="26140"/>
    <cellStyle name="Výstup 2 10 2 4" xfId="26141"/>
    <cellStyle name="Výstup 2 10 3" xfId="26142"/>
    <cellStyle name="Výstup 2 10 3 2" xfId="26143"/>
    <cellStyle name="Výstup 2 10 3 3" xfId="26144"/>
    <cellStyle name="Výstup 2 10 3 4" xfId="26145"/>
    <cellStyle name="Výstup 2 10 4" xfId="26146"/>
    <cellStyle name="Výstup 2 10 5" xfId="26147"/>
    <cellStyle name="Výstup 2 10 6" xfId="26148"/>
    <cellStyle name="Výstup 2 11" xfId="26149"/>
    <cellStyle name="Výstup 2 11 2" xfId="26150"/>
    <cellStyle name="Výstup 2 11 3" xfId="26151"/>
    <cellStyle name="Výstup 2 11 4" xfId="26152"/>
    <cellStyle name="Výstup 2 12" xfId="26153"/>
    <cellStyle name="Výstup 2 12 2" xfId="26154"/>
    <cellStyle name="Výstup 2 12 3" xfId="26155"/>
    <cellStyle name="Výstup 2 12 4" xfId="26156"/>
    <cellStyle name="Výstup 2 13" xfId="26157"/>
    <cellStyle name="Výstup 2 14" xfId="26158"/>
    <cellStyle name="Výstup 2 15" xfId="26159"/>
    <cellStyle name="Výstup 2 2" xfId="26160"/>
    <cellStyle name="Výstup 2 2 10" xfId="26161"/>
    <cellStyle name="Výstup 2 2 2" xfId="26162"/>
    <cellStyle name="Výstup 2 2 2 2" xfId="26163"/>
    <cellStyle name="Výstup 2 2 2 2 2" xfId="26164"/>
    <cellStyle name="Výstup 2 2 2 2 2 2" xfId="26165"/>
    <cellStyle name="Výstup 2 2 2 2 2 2 2" xfId="26166"/>
    <cellStyle name="Výstup 2 2 2 2 2 2 3" xfId="26167"/>
    <cellStyle name="Výstup 2 2 2 2 2 2 4" xfId="26168"/>
    <cellStyle name="Výstup 2 2 2 2 2 3" xfId="26169"/>
    <cellStyle name="Výstup 2 2 2 2 2 3 2" xfId="26170"/>
    <cellStyle name="Výstup 2 2 2 2 2 3 3" xfId="26171"/>
    <cellStyle name="Výstup 2 2 2 2 2 3 4" xfId="26172"/>
    <cellStyle name="Výstup 2 2 2 2 2 4" xfId="26173"/>
    <cellStyle name="Výstup 2 2 2 2 2 5" xfId="26174"/>
    <cellStyle name="Výstup 2 2 2 2 2 6" xfId="26175"/>
    <cellStyle name="Výstup 2 2 2 2 3" xfId="26176"/>
    <cellStyle name="Výstup 2 2 2 2 3 2" xfId="26177"/>
    <cellStyle name="Výstup 2 2 2 2 3 2 2" xfId="26178"/>
    <cellStyle name="Výstup 2 2 2 2 3 2 3" xfId="26179"/>
    <cellStyle name="Výstup 2 2 2 2 3 2 4" xfId="26180"/>
    <cellStyle name="Výstup 2 2 2 2 3 3" xfId="26181"/>
    <cellStyle name="Výstup 2 2 2 2 3 3 2" xfId="26182"/>
    <cellStyle name="Výstup 2 2 2 2 3 3 3" xfId="26183"/>
    <cellStyle name="Výstup 2 2 2 2 3 3 4" xfId="26184"/>
    <cellStyle name="Výstup 2 2 2 2 3 4" xfId="26185"/>
    <cellStyle name="Výstup 2 2 2 2 3 5" xfId="26186"/>
    <cellStyle name="Výstup 2 2 2 2 3 6" xfId="26187"/>
    <cellStyle name="Výstup 2 2 2 2 4" xfId="26188"/>
    <cellStyle name="Výstup 2 2 2 2 4 2" xfId="26189"/>
    <cellStyle name="Výstup 2 2 2 2 4 3" xfId="26190"/>
    <cellStyle name="Výstup 2 2 2 2 4 4" xfId="26191"/>
    <cellStyle name="Výstup 2 2 2 2 5" xfId="26192"/>
    <cellStyle name="Výstup 2 2 2 2 5 2" xfId="26193"/>
    <cellStyle name="Výstup 2 2 2 2 5 3" xfId="26194"/>
    <cellStyle name="Výstup 2 2 2 2 5 4" xfId="26195"/>
    <cellStyle name="Výstup 2 2 2 2 6" xfId="26196"/>
    <cellStyle name="Výstup 2 2 2 2 7" xfId="26197"/>
    <cellStyle name="Výstup 2 2 2 2 8" xfId="26198"/>
    <cellStyle name="Výstup 2 2 2 3" xfId="26199"/>
    <cellStyle name="Výstup 2 2 2 3 2" xfId="26200"/>
    <cellStyle name="Výstup 2 2 2 3 2 2" xfId="26201"/>
    <cellStyle name="Výstup 2 2 2 3 2 3" xfId="26202"/>
    <cellStyle name="Výstup 2 2 2 3 2 4" xfId="26203"/>
    <cellStyle name="Výstup 2 2 2 3 3" xfId="26204"/>
    <cellStyle name="Výstup 2 2 2 3 3 2" xfId="26205"/>
    <cellStyle name="Výstup 2 2 2 3 3 3" xfId="26206"/>
    <cellStyle name="Výstup 2 2 2 3 3 4" xfId="26207"/>
    <cellStyle name="Výstup 2 2 2 3 4" xfId="26208"/>
    <cellStyle name="Výstup 2 2 2 3 5" xfId="26209"/>
    <cellStyle name="Výstup 2 2 2 3 6" xfId="26210"/>
    <cellStyle name="Výstup 2 2 2 4" xfId="26211"/>
    <cellStyle name="Výstup 2 2 2 4 2" xfId="26212"/>
    <cellStyle name="Výstup 2 2 2 4 2 2" xfId="26213"/>
    <cellStyle name="Výstup 2 2 2 4 2 3" xfId="26214"/>
    <cellStyle name="Výstup 2 2 2 4 2 4" xfId="26215"/>
    <cellStyle name="Výstup 2 2 2 4 3" xfId="26216"/>
    <cellStyle name="Výstup 2 2 2 4 3 2" xfId="26217"/>
    <cellStyle name="Výstup 2 2 2 4 3 3" xfId="26218"/>
    <cellStyle name="Výstup 2 2 2 4 3 4" xfId="26219"/>
    <cellStyle name="Výstup 2 2 2 4 4" xfId="26220"/>
    <cellStyle name="Výstup 2 2 2 4 5" xfId="26221"/>
    <cellStyle name="Výstup 2 2 2 4 6" xfId="26222"/>
    <cellStyle name="Výstup 2 2 2 5" xfId="26223"/>
    <cellStyle name="Výstup 2 2 2 5 2" xfId="26224"/>
    <cellStyle name="Výstup 2 2 2 5 3" xfId="26225"/>
    <cellStyle name="Výstup 2 2 2 5 4" xfId="26226"/>
    <cellStyle name="Výstup 2 2 2 6" xfId="26227"/>
    <cellStyle name="Výstup 2 2 2 6 2" xfId="26228"/>
    <cellStyle name="Výstup 2 2 2 6 3" xfId="26229"/>
    <cellStyle name="Výstup 2 2 2 6 4" xfId="26230"/>
    <cellStyle name="Výstup 2 2 2 7" xfId="26231"/>
    <cellStyle name="Výstup 2 2 2 8" xfId="26232"/>
    <cellStyle name="Výstup 2 2 2 9" xfId="26233"/>
    <cellStyle name="Výstup 2 2 3" xfId="26234"/>
    <cellStyle name="Výstup 2 2 3 2" xfId="26235"/>
    <cellStyle name="Výstup 2 2 3 2 2" xfId="26236"/>
    <cellStyle name="Výstup 2 2 3 2 2 2" xfId="26237"/>
    <cellStyle name="Výstup 2 2 3 2 2 3" xfId="26238"/>
    <cellStyle name="Výstup 2 2 3 2 2 4" xfId="26239"/>
    <cellStyle name="Výstup 2 2 3 2 3" xfId="26240"/>
    <cellStyle name="Výstup 2 2 3 2 3 2" xfId="26241"/>
    <cellStyle name="Výstup 2 2 3 2 3 3" xfId="26242"/>
    <cellStyle name="Výstup 2 2 3 2 3 4" xfId="26243"/>
    <cellStyle name="Výstup 2 2 3 2 4" xfId="26244"/>
    <cellStyle name="Výstup 2 2 3 2 5" xfId="26245"/>
    <cellStyle name="Výstup 2 2 3 2 6" xfId="26246"/>
    <cellStyle name="Výstup 2 2 3 3" xfId="26247"/>
    <cellStyle name="Výstup 2 2 3 3 2" xfId="26248"/>
    <cellStyle name="Výstup 2 2 3 3 2 2" xfId="26249"/>
    <cellStyle name="Výstup 2 2 3 3 2 3" xfId="26250"/>
    <cellStyle name="Výstup 2 2 3 3 2 4" xfId="26251"/>
    <cellStyle name="Výstup 2 2 3 3 3" xfId="26252"/>
    <cellStyle name="Výstup 2 2 3 3 3 2" xfId="26253"/>
    <cellStyle name="Výstup 2 2 3 3 3 3" xfId="26254"/>
    <cellStyle name="Výstup 2 2 3 3 3 4" xfId="26255"/>
    <cellStyle name="Výstup 2 2 3 3 4" xfId="26256"/>
    <cellStyle name="Výstup 2 2 3 3 5" xfId="26257"/>
    <cellStyle name="Výstup 2 2 3 3 6" xfId="26258"/>
    <cellStyle name="Výstup 2 2 3 4" xfId="26259"/>
    <cellStyle name="Výstup 2 2 3 4 2" xfId="26260"/>
    <cellStyle name="Výstup 2 2 3 4 3" xfId="26261"/>
    <cellStyle name="Výstup 2 2 3 4 4" xfId="26262"/>
    <cellStyle name="Výstup 2 2 3 5" xfId="26263"/>
    <cellStyle name="Výstup 2 2 3 5 2" xfId="26264"/>
    <cellStyle name="Výstup 2 2 3 5 3" xfId="26265"/>
    <cellStyle name="Výstup 2 2 3 5 4" xfId="26266"/>
    <cellStyle name="Výstup 2 2 3 6" xfId="26267"/>
    <cellStyle name="Výstup 2 2 3 7" xfId="26268"/>
    <cellStyle name="Výstup 2 2 3 8" xfId="26269"/>
    <cellStyle name="Výstup 2 2 4" xfId="26270"/>
    <cellStyle name="Výstup 2 2 4 2" xfId="26271"/>
    <cellStyle name="Výstup 2 2 4 2 2" xfId="26272"/>
    <cellStyle name="Výstup 2 2 4 2 3" xfId="26273"/>
    <cellStyle name="Výstup 2 2 4 2 4" xfId="26274"/>
    <cellStyle name="Výstup 2 2 4 3" xfId="26275"/>
    <cellStyle name="Výstup 2 2 4 3 2" xfId="26276"/>
    <cellStyle name="Výstup 2 2 4 3 3" xfId="26277"/>
    <cellStyle name="Výstup 2 2 4 3 4" xfId="26278"/>
    <cellStyle name="Výstup 2 2 4 4" xfId="26279"/>
    <cellStyle name="Výstup 2 2 4 5" xfId="26280"/>
    <cellStyle name="Výstup 2 2 4 6" xfId="26281"/>
    <cellStyle name="Výstup 2 2 5" xfId="26282"/>
    <cellStyle name="Výstup 2 2 5 2" xfId="26283"/>
    <cellStyle name="Výstup 2 2 5 2 2" xfId="26284"/>
    <cellStyle name="Výstup 2 2 5 2 3" xfId="26285"/>
    <cellStyle name="Výstup 2 2 5 2 4" xfId="26286"/>
    <cellStyle name="Výstup 2 2 5 3" xfId="26287"/>
    <cellStyle name="Výstup 2 2 5 3 2" xfId="26288"/>
    <cellStyle name="Výstup 2 2 5 3 3" xfId="26289"/>
    <cellStyle name="Výstup 2 2 5 3 4" xfId="26290"/>
    <cellStyle name="Výstup 2 2 5 4" xfId="26291"/>
    <cellStyle name="Výstup 2 2 5 5" xfId="26292"/>
    <cellStyle name="Výstup 2 2 5 6" xfId="26293"/>
    <cellStyle name="Výstup 2 2 6" xfId="26294"/>
    <cellStyle name="Výstup 2 2 6 2" xfId="26295"/>
    <cellStyle name="Výstup 2 2 6 3" xfId="26296"/>
    <cellStyle name="Výstup 2 2 6 4" xfId="26297"/>
    <cellStyle name="Výstup 2 2 7" xfId="26298"/>
    <cellStyle name="Výstup 2 2 7 2" xfId="26299"/>
    <cellStyle name="Výstup 2 2 7 3" xfId="26300"/>
    <cellStyle name="Výstup 2 2 7 4" xfId="26301"/>
    <cellStyle name="Výstup 2 2 8" xfId="26302"/>
    <cellStyle name="Výstup 2 2 9" xfId="26303"/>
    <cellStyle name="Výstup 2 3" xfId="26304"/>
    <cellStyle name="Výstup 2 3 10" xfId="26305"/>
    <cellStyle name="Výstup 2 3 2" xfId="26306"/>
    <cellStyle name="Výstup 2 3 2 2" xfId="26307"/>
    <cellStyle name="Výstup 2 3 2 2 2" xfId="26308"/>
    <cellStyle name="Výstup 2 3 2 2 2 2" xfId="26309"/>
    <cellStyle name="Výstup 2 3 2 2 2 2 2" xfId="26310"/>
    <cellStyle name="Výstup 2 3 2 2 2 2 3" xfId="26311"/>
    <cellStyle name="Výstup 2 3 2 2 2 2 4" xfId="26312"/>
    <cellStyle name="Výstup 2 3 2 2 2 3" xfId="26313"/>
    <cellStyle name="Výstup 2 3 2 2 2 3 2" xfId="26314"/>
    <cellStyle name="Výstup 2 3 2 2 2 3 3" xfId="26315"/>
    <cellStyle name="Výstup 2 3 2 2 2 3 4" xfId="26316"/>
    <cellStyle name="Výstup 2 3 2 2 2 4" xfId="26317"/>
    <cellStyle name="Výstup 2 3 2 2 2 5" xfId="26318"/>
    <cellStyle name="Výstup 2 3 2 2 2 6" xfId="26319"/>
    <cellStyle name="Výstup 2 3 2 2 3" xfId="26320"/>
    <cellStyle name="Výstup 2 3 2 2 3 2" xfId="26321"/>
    <cellStyle name="Výstup 2 3 2 2 3 2 2" xfId="26322"/>
    <cellStyle name="Výstup 2 3 2 2 3 2 3" xfId="26323"/>
    <cellStyle name="Výstup 2 3 2 2 3 2 4" xfId="26324"/>
    <cellStyle name="Výstup 2 3 2 2 3 3" xfId="26325"/>
    <cellStyle name="Výstup 2 3 2 2 3 3 2" xfId="26326"/>
    <cellStyle name="Výstup 2 3 2 2 3 3 3" xfId="26327"/>
    <cellStyle name="Výstup 2 3 2 2 3 3 4" xfId="26328"/>
    <cellStyle name="Výstup 2 3 2 2 3 4" xfId="26329"/>
    <cellStyle name="Výstup 2 3 2 2 3 5" xfId="26330"/>
    <cellStyle name="Výstup 2 3 2 2 3 6" xfId="26331"/>
    <cellStyle name="Výstup 2 3 2 2 4" xfId="26332"/>
    <cellStyle name="Výstup 2 3 2 2 4 2" xfId="26333"/>
    <cellStyle name="Výstup 2 3 2 2 4 3" xfId="26334"/>
    <cellStyle name="Výstup 2 3 2 2 4 4" xfId="26335"/>
    <cellStyle name="Výstup 2 3 2 2 5" xfId="26336"/>
    <cellStyle name="Výstup 2 3 2 2 5 2" xfId="26337"/>
    <cellStyle name="Výstup 2 3 2 2 5 3" xfId="26338"/>
    <cellStyle name="Výstup 2 3 2 2 5 4" xfId="26339"/>
    <cellStyle name="Výstup 2 3 2 2 6" xfId="26340"/>
    <cellStyle name="Výstup 2 3 2 2 7" xfId="26341"/>
    <cellStyle name="Výstup 2 3 2 2 8" xfId="26342"/>
    <cellStyle name="Výstup 2 3 2 3" xfId="26343"/>
    <cellStyle name="Výstup 2 3 2 3 2" xfId="26344"/>
    <cellStyle name="Výstup 2 3 2 3 2 2" xfId="26345"/>
    <cellStyle name="Výstup 2 3 2 3 2 3" xfId="26346"/>
    <cellStyle name="Výstup 2 3 2 3 2 4" xfId="26347"/>
    <cellStyle name="Výstup 2 3 2 3 3" xfId="26348"/>
    <cellStyle name="Výstup 2 3 2 3 3 2" xfId="26349"/>
    <cellStyle name="Výstup 2 3 2 3 3 3" xfId="26350"/>
    <cellStyle name="Výstup 2 3 2 3 3 4" xfId="26351"/>
    <cellStyle name="Výstup 2 3 2 3 4" xfId="26352"/>
    <cellStyle name="Výstup 2 3 2 3 5" xfId="26353"/>
    <cellStyle name="Výstup 2 3 2 3 6" xfId="26354"/>
    <cellStyle name="Výstup 2 3 2 4" xfId="26355"/>
    <cellStyle name="Výstup 2 3 2 4 2" xfId="26356"/>
    <cellStyle name="Výstup 2 3 2 4 2 2" xfId="26357"/>
    <cellStyle name="Výstup 2 3 2 4 2 3" xfId="26358"/>
    <cellStyle name="Výstup 2 3 2 4 2 4" xfId="26359"/>
    <cellStyle name="Výstup 2 3 2 4 3" xfId="26360"/>
    <cellStyle name="Výstup 2 3 2 4 3 2" xfId="26361"/>
    <cellStyle name="Výstup 2 3 2 4 3 3" xfId="26362"/>
    <cellStyle name="Výstup 2 3 2 4 3 4" xfId="26363"/>
    <cellStyle name="Výstup 2 3 2 4 4" xfId="26364"/>
    <cellStyle name="Výstup 2 3 2 4 5" xfId="26365"/>
    <cellStyle name="Výstup 2 3 2 4 6" xfId="26366"/>
    <cellStyle name="Výstup 2 3 2 5" xfId="26367"/>
    <cellStyle name="Výstup 2 3 2 5 2" xfId="26368"/>
    <cellStyle name="Výstup 2 3 2 5 3" xfId="26369"/>
    <cellStyle name="Výstup 2 3 2 5 4" xfId="26370"/>
    <cellStyle name="Výstup 2 3 2 6" xfId="26371"/>
    <cellStyle name="Výstup 2 3 2 6 2" xfId="26372"/>
    <cellStyle name="Výstup 2 3 2 6 3" xfId="26373"/>
    <cellStyle name="Výstup 2 3 2 6 4" xfId="26374"/>
    <cellStyle name="Výstup 2 3 2 7" xfId="26375"/>
    <cellStyle name="Výstup 2 3 2 8" xfId="26376"/>
    <cellStyle name="Výstup 2 3 2 9" xfId="26377"/>
    <cellStyle name="Výstup 2 3 3" xfId="26378"/>
    <cellStyle name="Výstup 2 3 3 2" xfId="26379"/>
    <cellStyle name="Výstup 2 3 3 2 2" xfId="26380"/>
    <cellStyle name="Výstup 2 3 3 2 2 2" xfId="26381"/>
    <cellStyle name="Výstup 2 3 3 2 2 3" xfId="26382"/>
    <cellStyle name="Výstup 2 3 3 2 2 4" xfId="26383"/>
    <cellStyle name="Výstup 2 3 3 2 3" xfId="26384"/>
    <cellStyle name="Výstup 2 3 3 2 3 2" xfId="26385"/>
    <cellStyle name="Výstup 2 3 3 2 3 3" xfId="26386"/>
    <cellStyle name="Výstup 2 3 3 2 3 4" xfId="26387"/>
    <cellStyle name="Výstup 2 3 3 2 4" xfId="26388"/>
    <cellStyle name="Výstup 2 3 3 2 5" xfId="26389"/>
    <cellStyle name="Výstup 2 3 3 2 6" xfId="26390"/>
    <cellStyle name="Výstup 2 3 3 3" xfId="26391"/>
    <cellStyle name="Výstup 2 3 3 3 2" xfId="26392"/>
    <cellStyle name="Výstup 2 3 3 3 2 2" xfId="26393"/>
    <cellStyle name="Výstup 2 3 3 3 2 3" xfId="26394"/>
    <cellStyle name="Výstup 2 3 3 3 2 4" xfId="26395"/>
    <cellStyle name="Výstup 2 3 3 3 3" xfId="26396"/>
    <cellStyle name="Výstup 2 3 3 3 3 2" xfId="26397"/>
    <cellStyle name="Výstup 2 3 3 3 3 3" xfId="26398"/>
    <cellStyle name="Výstup 2 3 3 3 3 4" xfId="26399"/>
    <cellStyle name="Výstup 2 3 3 3 4" xfId="26400"/>
    <cellStyle name="Výstup 2 3 3 3 5" xfId="26401"/>
    <cellStyle name="Výstup 2 3 3 3 6" xfId="26402"/>
    <cellStyle name="Výstup 2 3 3 4" xfId="26403"/>
    <cellStyle name="Výstup 2 3 3 4 2" xfId="26404"/>
    <cellStyle name="Výstup 2 3 3 4 3" xfId="26405"/>
    <cellStyle name="Výstup 2 3 3 4 4" xfId="26406"/>
    <cellStyle name="Výstup 2 3 3 5" xfId="26407"/>
    <cellStyle name="Výstup 2 3 3 5 2" xfId="26408"/>
    <cellStyle name="Výstup 2 3 3 5 3" xfId="26409"/>
    <cellStyle name="Výstup 2 3 3 5 4" xfId="26410"/>
    <cellStyle name="Výstup 2 3 3 6" xfId="26411"/>
    <cellStyle name="Výstup 2 3 3 7" xfId="26412"/>
    <cellStyle name="Výstup 2 3 3 8" xfId="26413"/>
    <cellStyle name="Výstup 2 3 4" xfId="26414"/>
    <cellStyle name="Výstup 2 3 4 2" xfId="26415"/>
    <cellStyle name="Výstup 2 3 4 2 2" xfId="26416"/>
    <cellStyle name="Výstup 2 3 4 2 3" xfId="26417"/>
    <cellStyle name="Výstup 2 3 4 2 4" xfId="26418"/>
    <cellStyle name="Výstup 2 3 4 3" xfId="26419"/>
    <cellStyle name="Výstup 2 3 4 3 2" xfId="26420"/>
    <cellStyle name="Výstup 2 3 4 3 3" xfId="26421"/>
    <cellStyle name="Výstup 2 3 4 3 4" xfId="26422"/>
    <cellStyle name="Výstup 2 3 4 4" xfId="26423"/>
    <cellStyle name="Výstup 2 3 4 5" xfId="26424"/>
    <cellStyle name="Výstup 2 3 4 6" xfId="26425"/>
    <cellStyle name="Výstup 2 3 5" xfId="26426"/>
    <cellStyle name="Výstup 2 3 5 2" xfId="26427"/>
    <cellStyle name="Výstup 2 3 5 2 2" xfId="26428"/>
    <cellStyle name="Výstup 2 3 5 2 3" xfId="26429"/>
    <cellStyle name="Výstup 2 3 5 2 4" xfId="26430"/>
    <cellStyle name="Výstup 2 3 5 3" xfId="26431"/>
    <cellStyle name="Výstup 2 3 5 3 2" xfId="26432"/>
    <cellStyle name="Výstup 2 3 5 3 3" xfId="26433"/>
    <cellStyle name="Výstup 2 3 5 3 4" xfId="26434"/>
    <cellStyle name="Výstup 2 3 5 4" xfId="26435"/>
    <cellStyle name="Výstup 2 3 5 5" xfId="26436"/>
    <cellStyle name="Výstup 2 3 5 6" xfId="26437"/>
    <cellStyle name="Výstup 2 3 6" xfId="26438"/>
    <cellStyle name="Výstup 2 3 6 2" xfId="26439"/>
    <cellStyle name="Výstup 2 3 6 3" xfId="26440"/>
    <cellStyle name="Výstup 2 3 6 4" xfId="26441"/>
    <cellStyle name="Výstup 2 3 7" xfId="26442"/>
    <cellStyle name="Výstup 2 3 7 2" xfId="26443"/>
    <cellStyle name="Výstup 2 3 7 3" xfId="26444"/>
    <cellStyle name="Výstup 2 3 7 4" xfId="26445"/>
    <cellStyle name="Výstup 2 3 8" xfId="26446"/>
    <cellStyle name="Výstup 2 3 9" xfId="26447"/>
    <cellStyle name="Výstup 2 4" xfId="26448"/>
    <cellStyle name="Výstup 2 4 10" xfId="26449"/>
    <cellStyle name="Výstup 2 4 2" xfId="26450"/>
    <cellStyle name="Výstup 2 4 2 2" xfId="26451"/>
    <cellStyle name="Výstup 2 4 2 2 2" xfId="26452"/>
    <cellStyle name="Výstup 2 4 2 2 2 2" xfId="26453"/>
    <cellStyle name="Výstup 2 4 2 2 2 2 2" xfId="26454"/>
    <cellStyle name="Výstup 2 4 2 2 2 2 3" xfId="26455"/>
    <cellStyle name="Výstup 2 4 2 2 2 2 4" xfId="26456"/>
    <cellStyle name="Výstup 2 4 2 2 2 3" xfId="26457"/>
    <cellStyle name="Výstup 2 4 2 2 2 3 2" xfId="26458"/>
    <cellStyle name="Výstup 2 4 2 2 2 3 3" xfId="26459"/>
    <cellStyle name="Výstup 2 4 2 2 2 3 4" xfId="26460"/>
    <cellStyle name="Výstup 2 4 2 2 2 4" xfId="26461"/>
    <cellStyle name="Výstup 2 4 2 2 2 5" xfId="26462"/>
    <cellStyle name="Výstup 2 4 2 2 2 6" xfId="26463"/>
    <cellStyle name="Výstup 2 4 2 2 3" xfId="26464"/>
    <cellStyle name="Výstup 2 4 2 2 3 2" xfId="26465"/>
    <cellStyle name="Výstup 2 4 2 2 3 2 2" xfId="26466"/>
    <cellStyle name="Výstup 2 4 2 2 3 2 3" xfId="26467"/>
    <cellStyle name="Výstup 2 4 2 2 3 2 4" xfId="26468"/>
    <cellStyle name="Výstup 2 4 2 2 3 3" xfId="26469"/>
    <cellStyle name="Výstup 2 4 2 2 3 3 2" xfId="26470"/>
    <cellStyle name="Výstup 2 4 2 2 3 3 3" xfId="26471"/>
    <cellStyle name="Výstup 2 4 2 2 3 3 4" xfId="26472"/>
    <cellStyle name="Výstup 2 4 2 2 3 4" xfId="26473"/>
    <cellStyle name="Výstup 2 4 2 2 3 5" xfId="26474"/>
    <cellStyle name="Výstup 2 4 2 2 3 6" xfId="26475"/>
    <cellStyle name="Výstup 2 4 2 2 4" xfId="26476"/>
    <cellStyle name="Výstup 2 4 2 2 4 2" xfId="26477"/>
    <cellStyle name="Výstup 2 4 2 2 4 3" xfId="26478"/>
    <cellStyle name="Výstup 2 4 2 2 4 4" xfId="26479"/>
    <cellStyle name="Výstup 2 4 2 2 5" xfId="26480"/>
    <cellStyle name="Výstup 2 4 2 2 5 2" xfId="26481"/>
    <cellStyle name="Výstup 2 4 2 2 5 3" xfId="26482"/>
    <cellStyle name="Výstup 2 4 2 2 5 4" xfId="26483"/>
    <cellStyle name="Výstup 2 4 2 2 6" xfId="26484"/>
    <cellStyle name="Výstup 2 4 2 2 7" xfId="26485"/>
    <cellStyle name="Výstup 2 4 2 2 8" xfId="26486"/>
    <cellStyle name="Výstup 2 4 2 3" xfId="26487"/>
    <cellStyle name="Výstup 2 4 2 3 2" xfId="26488"/>
    <cellStyle name="Výstup 2 4 2 3 2 2" xfId="26489"/>
    <cellStyle name="Výstup 2 4 2 3 2 3" xfId="26490"/>
    <cellStyle name="Výstup 2 4 2 3 2 4" xfId="26491"/>
    <cellStyle name="Výstup 2 4 2 3 3" xfId="26492"/>
    <cellStyle name="Výstup 2 4 2 3 3 2" xfId="26493"/>
    <cellStyle name="Výstup 2 4 2 3 3 3" xfId="26494"/>
    <cellStyle name="Výstup 2 4 2 3 3 4" xfId="26495"/>
    <cellStyle name="Výstup 2 4 2 3 4" xfId="26496"/>
    <cellStyle name="Výstup 2 4 2 3 5" xfId="26497"/>
    <cellStyle name="Výstup 2 4 2 3 6" xfId="26498"/>
    <cellStyle name="Výstup 2 4 2 4" xfId="26499"/>
    <cellStyle name="Výstup 2 4 2 4 2" xfId="26500"/>
    <cellStyle name="Výstup 2 4 2 4 2 2" xfId="26501"/>
    <cellStyle name="Výstup 2 4 2 4 2 3" xfId="26502"/>
    <cellStyle name="Výstup 2 4 2 4 2 4" xfId="26503"/>
    <cellStyle name="Výstup 2 4 2 4 3" xfId="26504"/>
    <cellStyle name="Výstup 2 4 2 4 3 2" xfId="26505"/>
    <cellStyle name="Výstup 2 4 2 4 3 3" xfId="26506"/>
    <cellStyle name="Výstup 2 4 2 4 3 4" xfId="26507"/>
    <cellStyle name="Výstup 2 4 2 4 4" xfId="26508"/>
    <cellStyle name="Výstup 2 4 2 4 5" xfId="26509"/>
    <cellStyle name="Výstup 2 4 2 4 6" xfId="26510"/>
    <cellStyle name="Výstup 2 4 2 5" xfId="26511"/>
    <cellStyle name="Výstup 2 4 2 5 2" xfId="26512"/>
    <cellStyle name="Výstup 2 4 2 5 3" xfId="26513"/>
    <cellStyle name="Výstup 2 4 2 5 4" xfId="26514"/>
    <cellStyle name="Výstup 2 4 2 6" xfId="26515"/>
    <cellStyle name="Výstup 2 4 2 6 2" xfId="26516"/>
    <cellStyle name="Výstup 2 4 2 6 3" xfId="26517"/>
    <cellStyle name="Výstup 2 4 2 6 4" xfId="26518"/>
    <cellStyle name="Výstup 2 4 2 7" xfId="26519"/>
    <cellStyle name="Výstup 2 4 2 8" xfId="26520"/>
    <cellStyle name="Výstup 2 4 2 9" xfId="26521"/>
    <cellStyle name="Výstup 2 4 3" xfId="26522"/>
    <cellStyle name="Výstup 2 4 3 2" xfId="26523"/>
    <cellStyle name="Výstup 2 4 3 2 2" xfId="26524"/>
    <cellStyle name="Výstup 2 4 3 2 2 2" xfId="26525"/>
    <cellStyle name="Výstup 2 4 3 2 2 3" xfId="26526"/>
    <cellStyle name="Výstup 2 4 3 2 2 4" xfId="26527"/>
    <cellStyle name="Výstup 2 4 3 2 3" xfId="26528"/>
    <cellStyle name="Výstup 2 4 3 2 3 2" xfId="26529"/>
    <cellStyle name="Výstup 2 4 3 2 3 3" xfId="26530"/>
    <cellStyle name="Výstup 2 4 3 2 3 4" xfId="26531"/>
    <cellStyle name="Výstup 2 4 3 2 4" xfId="26532"/>
    <cellStyle name="Výstup 2 4 3 2 5" xfId="26533"/>
    <cellStyle name="Výstup 2 4 3 2 6" xfId="26534"/>
    <cellStyle name="Výstup 2 4 3 3" xfId="26535"/>
    <cellStyle name="Výstup 2 4 3 3 2" xfId="26536"/>
    <cellStyle name="Výstup 2 4 3 3 2 2" xfId="26537"/>
    <cellStyle name="Výstup 2 4 3 3 2 3" xfId="26538"/>
    <cellStyle name="Výstup 2 4 3 3 2 4" xfId="26539"/>
    <cellStyle name="Výstup 2 4 3 3 3" xfId="26540"/>
    <cellStyle name="Výstup 2 4 3 3 3 2" xfId="26541"/>
    <cellStyle name="Výstup 2 4 3 3 3 3" xfId="26542"/>
    <cellStyle name="Výstup 2 4 3 3 3 4" xfId="26543"/>
    <cellStyle name="Výstup 2 4 3 3 4" xfId="26544"/>
    <cellStyle name="Výstup 2 4 3 3 5" xfId="26545"/>
    <cellStyle name="Výstup 2 4 3 3 6" xfId="26546"/>
    <cellStyle name="Výstup 2 4 3 4" xfId="26547"/>
    <cellStyle name="Výstup 2 4 3 4 2" xfId="26548"/>
    <cellStyle name="Výstup 2 4 3 4 3" xfId="26549"/>
    <cellStyle name="Výstup 2 4 3 4 4" xfId="26550"/>
    <cellStyle name="Výstup 2 4 3 5" xfId="26551"/>
    <cellStyle name="Výstup 2 4 3 5 2" xfId="26552"/>
    <cellStyle name="Výstup 2 4 3 5 3" xfId="26553"/>
    <cellStyle name="Výstup 2 4 3 5 4" xfId="26554"/>
    <cellStyle name="Výstup 2 4 3 6" xfId="26555"/>
    <cellStyle name="Výstup 2 4 3 7" xfId="26556"/>
    <cellStyle name="Výstup 2 4 3 8" xfId="26557"/>
    <cellStyle name="Výstup 2 4 4" xfId="26558"/>
    <cellStyle name="Výstup 2 4 4 2" xfId="26559"/>
    <cellStyle name="Výstup 2 4 4 2 2" xfId="26560"/>
    <cellStyle name="Výstup 2 4 4 2 3" xfId="26561"/>
    <cellStyle name="Výstup 2 4 4 2 4" xfId="26562"/>
    <cellStyle name="Výstup 2 4 4 3" xfId="26563"/>
    <cellStyle name="Výstup 2 4 4 3 2" xfId="26564"/>
    <cellStyle name="Výstup 2 4 4 3 3" xfId="26565"/>
    <cellStyle name="Výstup 2 4 4 3 4" xfId="26566"/>
    <cellStyle name="Výstup 2 4 4 4" xfId="26567"/>
    <cellStyle name="Výstup 2 4 4 5" xfId="26568"/>
    <cellStyle name="Výstup 2 4 4 6" xfId="26569"/>
    <cellStyle name="Výstup 2 4 5" xfId="26570"/>
    <cellStyle name="Výstup 2 4 5 2" xfId="26571"/>
    <cellStyle name="Výstup 2 4 5 2 2" xfId="26572"/>
    <cellStyle name="Výstup 2 4 5 2 3" xfId="26573"/>
    <cellStyle name="Výstup 2 4 5 2 4" xfId="26574"/>
    <cellStyle name="Výstup 2 4 5 3" xfId="26575"/>
    <cellStyle name="Výstup 2 4 5 3 2" xfId="26576"/>
    <cellStyle name="Výstup 2 4 5 3 3" xfId="26577"/>
    <cellStyle name="Výstup 2 4 5 3 4" xfId="26578"/>
    <cellStyle name="Výstup 2 4 5 4" xfId="26579"/>
    <cellStyle name="Výstup 2 4 5 5" xfId="26580"/>
    <cellStyle name="Výstup 2 4 5 6" xfId="26581"/>
    <cellStyle name="Výstup 2 4 6" xfId="26582"/>
    <cellStyle name="Výstup 2 4 6 2" xfId="26583"/>
    <cellStyle name="Výstup 2 4 6 3" xfId="26584"/>
    <cellStyle name="Výstup 2 4 6 4" xfId="26585"/>
    <cellStyle name="Výstup 2 4 7" xfId="26586"/>
    <cellStyle name="Výstup 2 4 7 2" xfId="26587"/>
    <cellStyle name="Výstup 2 4 7 3" xfId="26588"/>
    <cellStyle name="Výstup 2 4 7 4" xfId="26589"/>
    <cellStyle name="Výstup 2 4 8" xfId="26590"/>
    <cellStyle name="Výstup 2 4 9" xfId="26591"/>
    <cellStyle name="Výstup 2 5" xfId="26592"/>
    <cellStyle name="Výstup 2 5 10" xfId="26593"/>
    <cellStyle name="Výstup 2 5 2" xfId="26594"/>
    <cellStyle name="Výstup 2 5 2 2" xfId="26595"/>
    <cellStyle name="Výstup 2 5 2 2 2" xfId="26596"/>
    <cellStyle name="Výstup 2 5 2 2 2 2" xfId="26597"/>
    <cellStyle name="Výstup 2 5 2 2 2 2 2" xfId="26598"/>
    <cellStyle name="Výstup 2 5 2 2 2 2 3" xfId="26599"/>
    <cellStyle name="Výstup 2 5 2 2 2 2 4" xfId="26600"/>
    <cellStyle name="Výstup 2 5 2 2 2 3" xfId="26601"/>
    <cellStyle name="Výstup 2 5 2 2 2 3 2" xfId="26602"/>
    <cellStyle name="Výstup 2 5 2 2 2 3 3" xfId="26603"/>
    <cellStyle name="Výstup 2 5 2 2 2 3 4" xfId="26604"/>
    <cellStyle name="Výstup 2 5 2 2 2 4" xfId="26605"/>
    <cellStyle name="Výstup 2 5 2 2 2 5" xfId="26606"/>
    <cellStyle name="Výstup 2 5 2 2 2 6" xfId="26607"/>
    <cellStyle name="Výstup 2 5 2 2 3" xfId="26608"/>
    <cellStyle name="Výstup 2 5 2 2 3 2" xfId="26609"/>
    <cellStyle name="Výstup 2 5 2 2 3 2 2" xfId="26610"/>
    <cellStyle name="Výstup 2 5 2 2 3 2 3" xfId="26611"/>
    <cellStyle name="Výstup 2 5 2 2 3 2 4" xfId="26612"/>
    <cellStyle name="Výstup 2 5 2 2 3 3" xfId="26613"/>
    <cellStyle name="Výstup 2 5 2 2 3 3 2" xfId="26614"/>
    <cellStyle name="Výstup 2 5 2 2 3 3 3" xfId="26615"/>
    <cellStyle name="Výstup 2 5 2 2 3 3 4" xfId="26616"/>
    <cellStyle name="Výstup 2 5 2 2 3 4" xfId="26617"/>
    <cellStyle name="Výstup 2 5 2 2 3 5" xfId="26618"/>
    <cellStyle name="Výstup 2 5 2 2 3 6" xfId="26619"/>
    <cellStyle name="Výstup 2 5 2 2 4" xfId="26620"/>
    <cellStyle name="Výstup 2 5 2 2 4 2" xfId="26621"/>
    <cellStyle name="Výstup 2 5 2 2 4 3" xfId="26622"/>
    <cellStyle name="Výstup 2 5 2 2 4 4" xfId="26623"/>
    <cellStyle name="Výstup 2 5 2 2 5" xfId="26624"/>
    <cellStyle name="Výstup 2 5 2 2 5 2" xfId="26625"/>
    <cellStyle name="Výstup 2 5 2 2 5 3" xfId="26626"/>
    <cellStyle name="Výstup 2 5 2 2 5 4" xfId="26627"/>
    <cellStyle name="Výstup 2 5 2 2 6" xfId="26628"/>
    <cellStyle name="Výstup 2 5 2 2 7" xfId="26629"/>
    <cellStyle name="Výstup 2 5 2 2 8" xfId="26630"/>
    <cellStyle name="Výstup 2 5 2 3" xfId="26631"/>
    <cellStyle name="Výstup 2 5 2 3 2" xfId="26632"/>
    <cellStyle name="Výstup 2 5 2 3 2 2" xfId="26633"/>
    <cellStyle name="Výstup 2 5 2 3 2 3" xfId="26634"/>
    <cellStyle name="Výstup 2 5 2 3 2 4" xfId="26635"/>
    <cellStyle name="Výstup 2 5 2 3 3" xfId="26636"/>
    <cellStyle name="Výstup 2 5 2 3 3 2" xfId="26637"/>
    <cellStyle name="Výstup 2 5 2 3 3 3" xfId="26638"/>
    <cellStyle name="Výstup 2 5 2 3 3 4" xfId="26639"/>
    <cellStyle name="Výstup 2 5 2 3 4" xfId="26640"/>
    <cellStyle name="Výstup 2 5 2 3 5" xfId="26641"/>
    <cellStyle name="Výstup 2 5 2 3 6" xfId="26642"/>
    <cellStyle name="Výstup 2 5 2 4" xfId="26643"/>
    <cellStyle name="Výstup 2 5 2 4 2" xfId="26644"/>
    <cellStyle name="Výstup 2 5 2 4 2 2" xfId="26645"/>
    <cellStyle name="Výstup 2 5 2 4 2 3" xfId="26646"/>
    <cellStyle name="Výstup 2 5 2 4 2 4" xfId="26647"/>
    <cellStyle name="Výstup 2 5 2 4 3" xfId="26648"/>
    <cellStyle name="Výstup 2 5 2 4 3 2" xfId="26649"/>
    <cellStyle name="Výstup 2 5 2 4 3 3" xfId="26650"/>
    <cellStyle name="Výstup 2 5 2 4 3 4" xfId="26651"/>
    <cellStyle name="Výstup 2 5 2 4 4" xfId="26652"/>
    <cellStyle name="Výstup 2 5 2 4 5" xfId="26653"/>
    <cellStyle name="Výstup 2 5 2 4 6" xfId="26654"/>
    <cellStyle name="Výstup 2 5 2 5" xfId="26655"/>
    <cellStyle name="Výstup 2 5 2 5 2" xfId="26656"/>
    <cellStyle name="Výstup 2 5 2 5 3" xfId="26657"/>
    <cellStyle name="Výstup 2 5 2 5 4" xfId="26658"/>
    <cellStyle name="Výstup 2 5 2 6" xfId="26659"/>
    <cellStyle name="Výstup 2 5 2 6 2" xfId="26660"/>
    <cellStyle name="Výstup 2 5 2 6 3" xfId="26661"/>
    <cellStyle name="Výstup 2 5 2 6 4" xfId="26662"/>
    <cellStyle name="Výstup 2 5 2 7" xfId="26663"/>
    <cellStyle name="Výstup 2 5 2 8" xfId="26664"/>
    <cellStyle name="Výstup 2 5 2 9" xfId="26665"/>
    <cellStyle name="Výstup 2 5 3" xfId="26666"/>
    <cellStyle name="Výstup 2 5 3 2" xfId="26667"/>
    <cellStyle name="Výstup 2 5 3 2 2" xfId="26668"/>
    <cellStyle name="Výstup 2 5 3 2 2 2" xfId="26669"/>
    <cellStyle name="Výstup 2 5 3 2 2 3" xfId="26670"/>
    <cellStyle name="Výstup 2 5 3 2 2 4" xfId="26671"/>
    <cellStyle name="Výstup 2 5 3 2 3" xfId="26672"/>
    <cellStyle name="Výstup 2 5 3 2 3 2" xfId="26673"/>
    <cellStyle name="Výstup 2 5 3 2 3 3" xfId="26674"/>
    <cellStyle name="Výstup 2 5 3 2 3 4" xfId="26675"/>
    <cellStyle name="Výstup 2 5 3 2 4" xfId="26676"/>
    <cellStyle name="Výstup 2 5 3 2 5" xfId="26677"/>
    <cellStyle name="Výstup 2 5 3 2 6" xfId="26678"/>
    <cellStyle name="Výstup 2 5 3 3" xfId="26679"/>
    <cellStyle name="Výstup 2 5 3 3 2" xfId="26680"/>
    <cellStyle name="Výstup 2 5 3 3 2 2" xfId="26681"/>
    <cellStyle name="Výstup 2 5 3 3 2 3" xfId="26682"/>
    <cellStyle name="Výstup 2 5 3 3 2 4" xfId="26683"/>
    <cellStyle name="Výstup 2 5 3 3 3" xfId="26684"/>
    <cellStyle name="Výstup 2 5 3 3 3 2" xfId="26685"/>
    <cellStyle name="Výstup 2 5 3 3 3 3" xfId="26686"/>
    <cellStyle name="Výstup 2 5 3 3 3 4" xfId="26687"/>
    <cellStyle name="Výstup 2 5 3 3 4" xfId="26688"/>
    <cellStyle name="Výstup 2 5 3 3 5" xfId="26689"/>
    <cellStyle name="Výstup 2 5 3 3 6" xfId="26690"/>
    <cellStyle name="Výstup 2 5 3 4" xfId="26691"/>
    <cellStyle name="Výstup 2 5 3 4 2" xfId="26692"/>
    <cellStyle name="Výstup 2 5 3 4 3" xfId="26693"/>
    <cellStyle name="Výstup 2 5 3 4 4" xfId="26694"/>
    <cellStyle name="Výstup 2 5 3 5" xfId="26695"/>
    <cellStyle name="Výstup 2 5 3 5 2" xfId="26696"/>
    <cellStyle name="Výstup 2 5 3 5 3" xfId="26697"/>
    <cellStyle name="Výstup 2 5 3 5 4" xfId="26698"/>
    <cellStyle name="Výstup 2 5 3 6" xfId="26699"/>
    <cellStyle name="Výstup 2 5 3 7" xfId="26700"/>
    <cellStyle name="Výstup 2 5 3 8" xfId="26701"/>
    <cellStyle name="Výstup 2 5 4" xfId="26702"/>
    <cellStyle name="Výstup 2 5 4 2" xfId="26703"/>
    <cellStyle name="Výstup 2 5 4 2 2" xfId="26704"/>
    <cellStyle name="Výstup 2 5 4 2 3" xfId="26705"/>
    <cellStyle name="Výstup 2 5 4 2 4" xfId="26706"/>
    <cellStyle name="Výstup 2 5 4 3" xfId="26707"/>
    <cellStyle name="Výstup 2 5 4 3 2" xfId="26708"/>
    <cellStyle name="Výstup 2 5 4 3 3" xfId="26709"/>
    <cellStyle name="Výstup 2 5 4 3 4" xfId="26710"/>
    <cellStyle name="Výstup 2 5 4 4" xfId="26711"/>
    <cellStyle name="Výstup 2 5 4 5" xfId="26712"/>
    <cellStyle name="Výstup 2 5 4 6" xfId="26713"/>
    <cellStyle name="Výstup 2 5 5" xfId="26714"/>
    <cellStyle name="Výstup 2 5 5 2" xfId="26715"/>
    <cellStyle name="Výstup 2 5 5 2 2" xfId="26716"/>
    <cellStyle name="Výstup 2 5 5 2 3" xfId="26717"/>
    <cellStyle name="Výstup 2 5 5 2 4" xfId="26718"/>
    <cellStyle name="Výstup 2 5 5 3" xfId="26719"/>
    <cellStyle name="Výstup 2 5 5 3 2" xfId="26720"/>
    <cellStyle name="Výstup 2 5 5 3 3" xfId="26721"/>
    <cellStyle name="Výstup 2 5 5 3 4" xfId="26722"/>
    <cellStyle name="Výstup 2 5 5 4" xfId="26723"/>
    <cellStyle name="Výstup 2 5 5 5" xfId="26724"/>
    <cellStyle name="Výstup 2 5 5 6" xfId="26725"/>
    <cellStyle name="Výstup 2 5 6" xfId="26726"/>
    <cellStyle name="Výstup 2 5 6 2" xfId="26727"/>
    <cellStyle name="Výstup 2 5 6 3" xfId="26728"/>
    <cellStyle name="Výstup 2 5 6 4" xfId="26729"/>
    <cellStyle name="Výstup 2 5 7" xfId="26730"/>
    <cellStyle name="Výstup 2 5 7 2" xfId="26731"/>
    <cellStyle name="Výstup 2 5 7 3" xfId="26732"/>
    <cellStyle name="Výstup 2 5 7 4" xfId="26733"/>
    <cellStyle name="Výstup 2 5 8" xfId="26734"/>
    <cellStyle name="Výstup 2 5 9" xfId="26735"/>
    <cellStyle name="Výstup 2 6" xfId="26736"/>
    <cellStyle name="Výstup 2 6 10" xfId="26737"/>
    <cellStyle name="Výstup 2 6 2" xfId="26738"/>
    <cellStyle name="Výstup 2 6 2 2" xfId="26739"/>
    <cellStyle name="Výstup 2 6 2 2 2" xfId="26740"/>
    <cellStyle name="Výstup 2 6 2 2 2 2" xfId="26741"/>
    <cellStyle name="Výstup 2 6 2 2 2 2 2" xfId="26742"/>
    <cellStyle name="Výstup 2 6 2 2 2 2 3" xfId="26743"/>
    <cellStyle name="Výstup 2 6 2 2 2 2 4" xfId="26744"/>
    <cellStyle name="Výstup 2 6 2 2 2 3" xfId="26745"/>
    <cellStyle name="Výstup 2 6 2 2 2 3 2" xfId="26746"/>
    <cellStyle name="Výstup 2 6 2 2 2 3 3" xfId="26747"/>
    <cellStyle name="Výstup 2 6 2 2 2 3 4" xfId="26748"/>
    <cellStyle name="Výstup 2 6 2 2 2 4" xfId="26749"/>
    <cellStyle name="Výstup 2 6 2 2 2 5" xfId="26750"/>
    <cellStyle name="Výstup 2 6 2 2 2 6" xfId="26751"/>
    <cellStyle name="Výstup 2 6 2 2 3" xfId="26752"/>
    <cellStyle name="Výstup 2 6 2 2 3 2" xfId="26753"/>
    <cellStyle name="Výstup 2 6 2 2 3 2 2" xfId="26754"/>
    <cellStyle name="Výstup 2 6 2 2 3 2 3" xfId="26755"/>
    <cellStyle name="Výstup 2 6 2 2 3 2 4" xfId="26756"/>
    <cellStyle name="Výstup 2 6 2 2 3 3" xfId="26757"/>
    <cellStyle name="Výstup 2 6 2 2 3 3 2" xfId="26758"/>
    <cellStyle name="Výstup 2 6 2 2 3 3 3" xfId="26759"/>
    <cellStyle name="Výstup 2 6 2 2 3 3 4" xfId="26760"/>
    <cellStyle name="Výstup 2 6 2 2 3 4" xfId="26761"/>
    <cellStyle name="Výstup 2 6 2 2 3 5" xfId="26762"/>
    <cellStyle name="Výstup 2 6 2 2 3 6" xfId="26763"/>
    <cellStyle name="Výstup 2 6 2 2 4" xfId="26764"/>
    <cellStyle name="Výstup 2 6 2 2 4 2" xfId="26765"/>
    <cellStyle name="Výstup 2 6 2 2 4 3" xfId="26766"/>
    <cellStyle name="Výstup 2 6 2 2 4 4" xfId="26767"/>
    <cellStyle name="Výstup 2 6 2 2 5" xfId="26768"/>
    <cellStyle name="Výstup 2 6 2 2 5 2" xfId="26769"/>
    <cellStyle name="Výstup 2 6 2 2 5 3" xfId="26770"/>
    <cellStyle name="Výstup 2 6 2 2 5 4" xfId="26771"/>
    <cellStyle name="Výstup 2 6 2 2 6" xfId="26772"/>
    <cellStyle name="Výstup 2 6 2 2 7" xfId="26773"/>
    <cellStyle name="Výstup 2 6 2 2 8" xfId="26774"/>
    <cellStyle name="Výstup 2 6 2 3" xfId="26775"/>
    <cellStyle name="Výstup 2 6 2 3 2" xfId="26776"/>
    <cellStyle name="Výstup 2 6 2 3 2 2" xfId="26777"/>
    <cellStyle name="Výstup 2 6 2 3 2 3" xfId="26778"/>
    <cellStyle name="Výstup 2 6 2 3 2 4" xfId="26779"/>
    <cellStyle name="Výstup 2 6 2 3 3" xfId="26780"/>
    <cellStyle name="Výstup 2 6 2 3 3 2" xfId="26781"/>
    <cellStyle name="Výstup 2 6 2 3 3 3" xfId="26782"/>
    <cellStyle name="Výstup 2 6 2 3 3 4" xfId="26783"/>
    <cellStyle name="Výstup 2 6 2 3 4" xfId="26784"/>
    <cellStyle name="Výstup 2 6 2 3 5" xfId="26785"/>
    <cellStyle name="Výstup 2 6 2 3 6" xfId="26786"/>
    <cellStyle name="Výstup 2 6 2 4" xfId="26787"/>
    <cellStyle name="Výstup 2 6 2 4 2" xfId="26788"/>
    <cellStyle name="Výstup 2 6 2 4 2 2" xfId="26789"/>
    <cellStyle name="Výstup 2 6 2 4 2 3" xfId="26790"/>
    <cellStyle name="Výstup 2 6 2 4 2 4" xfId="26791"/>
    <cellStyle name="Výstup 2 6 2 4 3" xfId="26792"/>
    <cellStyle name="Výstup 2 6 2 4 3 2" xfId="26793"/>
    <cellStyle name="Výstup 2 6 2 4 3 3" xfId="26794"/>
    <cellStyle name="Výstup 2 6 2 4 3 4" xfId="26795"/>
    <cellStyle name="Výstup 2 6 2 4 4" xfId="26796"/>
    <cellStyle name="Výstup 2 6 2 4 5" xfId="26797"/>
    <cellStyle name="Výstup 2 6 2 4 6" xfId="26798"/>
    <cellStyle name="Výstup 2 6 2 5" xfId="26799"/>
    <cellStyle name="Výstup 2 6 2 5 2" xfId="26800"/>
    <cellStyle name="Výstup 2 6 2 5 3" xfId="26801"/>
    <cellStyle name="Výstup 2 6 2 5 4" xfId="26802"/>
    <cellStyle name="Výstup 2 6 2 6" xfId="26803"/>
    <cellStyle name="Výstup 2 6 2 6 2" xfId="26804"/>
    <cellStyle name="Výstup 2 6 2 6 3" xfId="26805"/>
    <cellStyle name="Výstup 2 6 2 6 4" xfId="26806"/>
    <cellStyle name="Výstup 2 6 2 7" xfId="26807"/>
    <cellStyle name="Výstup 2 6 2 8" xfId="26808"/>
    <cellStyle name="Výstup 2 6 2 9" xfId="26809"/>
    <cellStyle name="Výstup 2 6 3" xfId="26810"/>
    <cellStyle name="Výstup 2 6 3 2" xfId="26811"/>
    <cellStyle name="Výstup 2 6 3 2 2" xfId="26812"/>
    <cellStyle name="Výstup 2 6 3 2 2 2" xfId="26813"/>
    <cellStyle name="Výstup 2 6 3 2 2 3" xfId="26814"/>
    <cellStyle name="Výstup 2 6 3 2 2 4" xfId="26815"/>
    <cellStyle name="Výstup 2 6 3 2 3" xfId="26816"/>
    <cellStyle name="Výstup 2 6 3 2 3 2" xfId="26817"/>
    <cellStyle name="Výstup 2 6 3 2 3 3" xfId="26818"/>
    <cellStyle name="Výstup 2 6 3 2 3 4" xfId="26819"/>
    <cellStyle name="Výstup 2 6 3 2 4" xfId="26820"/>
    <cellStyle name="Výstup 2 6 3 2 5" xfId="26821"/>
    <cellStyle name="Výstup 2 6 3 2 6" xfId="26822"/>
    <cellStyle name="Výstup 2 6 3 3" xfId="26823"/>
    <cellStyle name="Výstup 2 6 3 3 2" xfId="26824"/>
    <cellStyle name="Výstup 2 6 3 3 2 2" xfId="26825"/>
    <cellStyle name="Výstup 2 6 3 3 2 3" xfId="26826"/>
    <cellStyle name="Výstup 2 6 3 3 2 4" xfId="26827"/>
    <cellStyle name="Výstup 2 6 3 3 3" xfId="26828"/>
    <cellStyle name="Výstup 2 6 3 3 3 2" xfId="26829"/>
    <cellStyle name="Výstup 2 6 3 3 3 3" xfId="26830"/>
    <cellStyle name="Výstup 2 6 3 3 3 4" xfId="26831"/>
    <cellStyle name="Výstup 2 6 3 3 4" xfId="26832"/>
    <cellStyle name="Výstup 2 6 3 3 5" xfId="26833"/>
    <cellStyle name="Výstup 2 6 3 3 6" xfId="26834"/>
    <cellStyle name="Výstup 2 6 3 4" xfId="26835"/>
    <cellStyle name="Výstup 2 6 3 4 2" xfId="26836"/>
    <cellStyle name="Výstup 2 6 3 4 3" xfId="26837"/>
    <cellStyle name="Výstup 2 6 3 4 4" xfId="26838"/>
    <cellStyle name="Výstup 2 6 3 5" xfId="26839"/>
    <cellStyle name="Výstup 2 6 3 5 2" xfId="26840"/>
    <cellStyle name="Výstup 2 6 3 5 3" xfId="26841"/>
    <cellStyle name="Výstup 2 6 3 5 4" xfId="26842"/>
    <cellStyle name="Výstup 2 6 3 6" xfId="26843"/>
    <cellStyle name="Výstup 2 6 3 7" xfId="26844"/>
    <cellStyle name="Výstup 2 6 3 8" xfId="26845"/>
    <cellStyle name="Výstup 2 6 4" xfId="26846"/>
    <cellStyle name="Výstup 2 6 4 2" xfId="26847"/>
    <cellStyle name="Výstup 2 6 4 2 2" xfId="26848"/>
    <cellStyle name="Výstup 2 6 4 2 3" xfId="26849"/>
    <cellStyle name="Výstup 2 6 4 2 4" xfId="26850"/>
    <cellStyle name="Výstup 2 6 4 3" xfId="26851"/>
    <cellStyle name="Výstup 2 6 4 3 2" xfId="26852"/>
    <cellStyle name="Výstup 2 6 4 3 3" xfId="26853"/>
    <cellStyle name="Výstup 2 6 4 3 4" xfId="26854"/>
    <cellStyle name="Výstup 2 6 4 4" xfId="26855"/>
    <cellStyle name="Výstup 2 6 4 5" xfId="26856"/>
    <cellStyle name="Výstup 2 6 4 6" xfId="26857"/>
    <cellStyle name="Výstup 2 6 5" xfId="26858"/>
    <cellStyle name="Výstup 2 6 5 2" xfId="26859"/>
    <cellStyle name="Výstup 2 6 5 2 2" xfId="26860"/>
    <cellStyle name="Výstup 2 6 5 2 3" xfId="26861"/>
    <cellStyle name="Výstup 2 6 5 2 4" xfId="26862"/>
    <cellStyle name="Výstup 2 6 5 3" xfId="26863"/>
    <cellStyle name="Výstup 2 6 5 3 2" xfId="26864"/>
    <cellStyle name="Výstup 2 6 5 3 3" xfId="26865"/>
    <cellStyle name="Výstup 2 6 5 3 4" xfId="26866"/>
    <cellStyle name="Výstup 2 6 5 4" xfId="26867"/>
    <cellStyle name="Výstup 2 6 5 5" xfId="26868"/>
    <cellStyle name="Výstup 2 6 5 6" xfId="26869"/>
    <cellStyle name="Výstup 2 6 6" xfId="26870"/>
    <cellStyle name="Výstup 2 6 6 2" xfId="26871"/>
    <cellStyle name="Výstup 2 6 6 3" xfId="26872"/>
    <cellStyle name="Výstup 2 6 6 4" xfId="26873"/>
    <cellStyle name="Výstup 2 6 7" xfId="26874"/>
    <cellStyle name="Výstup 2 6 7 2" xfId="26875"/>
    <cellStyle name="Výstup 2 6 7 3" xfId="26876"/>
    <cellStyle name="Výstup 2 6 7 4" xfId="26877"/>
    <cellStyle name="Výstup 2 6 8" xfId="26878"/>
    <cellStyle name="Výstup 2 6 9" xfId="26879"/>
    <cellStyle name="Výstup 2 7" xfId="26880"/>
    <cellStyle name="Výstup 2 7 2" xfId="26881"/>
    <cellStyle name="Výstup 2 7 2 2" xfId="26882"/>
    <cellStyle name="Výstup 2 7 2 2 2" xfId="26883"/>
    <cellStyle name="Výstup 2 7 2 2 2 2" xfId="26884"/>
    <cellStyle name="Výstup 2 7 2 2 2 3" xfId="26885"/>
    <cellStyle name="Výstup 2 7 2 2 2 4" xfId="26886"/>
    <cellStyle name="Výstup 2 7 2 2 3" xfId="26887"/>
    <cellStyle name="Výstup 2 7 2 2 3 2" xfId="26888"/>
    <cellStyle name="Výstup 2 7 2 2 3 3" xfId="26889"/>
    <cellStyle name="Výstup 2 7 2 2 3 4" xfId="26890"/>
    <cellStyle name="Výstup 2 7 2 2 4" xfId="26891"/>
    <cellStyle name="Výstup 2 7 2 2 5" xfId="26892"/>
    <cellStyle name="Výstup 2 7 2 2 6" xfId="26893"/>
    <cellStyle name="Výstup 2 7 2 3" xfId="26894"/>
    <cellStyle name="Výstup 2 7 2 3 2" xfId="26895"/>
    <cellStyle name="Výstup 2 7 2 3 2 2" xfId="26896"/>
    <cellStyle name="Výstup 2 7 2 3 2 3" xfId="26897"/>
    <cellStyle name="Výstup 2 7 2 3 2 4" xfId="26898"/>
    <cellStyle name="Výstup 2 7 2 3 3" xfId="26899"/>
    <cellStyle name="Výstup 2 7 2 3 3 2" xfId="26900"/>
    <cellStyle name="Výstup 2 7 2 3 3 3" xfId="26901"/>
    <cellStyle name="Výstup 2 7 2 3 3 4" xfId="26902"/>
    <cellStyle name="Výstup 2 7 2 3 4" xfId="26903"/>
    <cellStyle name="Výstup 2 7 2 3 5" xfId="26904"/>
    <cellStyle name="Výstup 2 7 2 3 6" xfId="26905"/>
    <cellStyle name="Výstup 2 7 2 4" xfId="26906"/>
    <cellStyle name="Výstup 2 7 2 4 2" xfId="26907"/>
    <cellStyle name="Výstup 2 7 2 4 3" xfId="26908"/>
    <cellStyle name="Výstup 2 7 2 4 4" xfId="26909"/>
    <cellStyle name="Výstup 2 7 2 5" xfId="26910"/>
    <cellStyle name="Výstup 2 7 2 5 2" xfId="26911"/>
    <cellStyle name="Výstup 2 7 2 5 3" xfId="26912"/>
    <cellStyle name="Výstup 2 7 2 5 4" xfId="26913"/>
    <cellStyle name="Výstup 2 7 2 6" xfId="26914"/>
    <cellStyle name="Výstup 2 7 2 7" xfId="26915"/>
    <cellStyle name="Výstup 2 7 2 8" xfId="26916"/>
    <cellStyle name="Výstup 2 7 3" xfId="26917"/>
    <cellStyle name="Výstup 2 7 3 2" xfId="26918"/>
    <cellStyle name="Výstup 2 7 3 2 2" xfId="26919"/>
    <cellStyle name="Výstup 2 7 3 2 3" xfId="26920"/>
    <cellStyle name="Výstup 2 7 3 2 4" xfId="26921"/>
    <cellStyle name="Výstup 2 7 3 3" xfId="26922"/>
    <cellStyle name="Výstup 2 7 3 3 2" xfId="26923"/>
    <cellStyle name="Výstup 2 7 3 3 3" xfId="26924"/>
    <cellStyle name="Výstup 2 7 3 3 4" xfId="26925"/>
    <cellStyle name="Výstup 2 7 3 4" xfId="26926"/>
    <cellStyle name="Výstup 2 7 3 5" xfId="26927"/>
    <cellStyle name="Výstup 2 7 3 6" xfId="26928"/>
    <cellStyle name="Výstup 2 7 4" xfId="26929"/>
    <cellStyle name="Výstup 2 7 4 2" xfId="26930"/>
    <cellStyle name="Výstup 2 7 4 2 2" xfId="26931"/>
    <cellStyle name="Výstup 2 7 4 2 3" xfId="26932"/>
    <cellStyle name="Výstup 2 7 4 2 4" xfId="26933"/>
    <cellStyle name="Výstup 2 7 4 3" xfId="26934"/>
    <cellStyle name="Výstup 2 7 4 3 2" xfId="26935"/>
    <cellStyle name="Výstup 2 7 4 3 3" xfId="26936"/>
    <cellStyle name="Výstup 2 7 4 3 4" xfId="26937"/>
    <cellStyle name="Výstup 2 7 4 4" xfId="26938"/>
    <cellStyle name="Výstup 2 7 4 5" xfId="26939"/>
    <cellStyle name="Výstup 2 7 4 6" xfId="26940"/>
    <cellStyle name="Výstup 2 7 5" xfId="26941"/>
    <cellStyle name="Výstup 2 7 5 2" xfId="26942"/>
    <cellStyle name="Výstup 2 7 5 3" xfId="26943"/>
    <cellStyle name="Výstup 2 7 5 4" xfId="26944"/>
    <cellStyle name="Výstup 2 7 6" xfId="26945"/>
    <cellStyle name="Výstup 2 7 6 2" xfId="26946"/>
    <cellStyle name="Výstup 2 7 6 3" xfId="26947"/>
    <cellStyle name="Výstup 2 7 6 4" xfId="26948"/>
    <cellStyle name="Výstup 2 7 7" xfId="26949"/>
    <cellStyle name="Výstup 2 7 8" xfId="26950"/>
    <cellStyle name="Výstup 2 7 9" xfId="26951"/>
    <cellStyle name="Výstup 2 8" xfId="26952"/>
    <cellStyle name="Výstup 2 8 2" xfId="26953"/>
    <cellStyle name="Výstup 2 8 2 2" xfId="26954"/>
    <cellStyle name="Výstup 2 8 2 2 2" xfId="26955"/>
    <cellStyle name="Výstup 2 8 2 2 3" xfId="26956"/>
    <cellStyle name="Výstup 2 8 2 2 4" xfId="26957"/>
    <cellStyle name="Výstup 2 8 2 3" xfId="26958"/>
    <cellStyle name="Výstup 2 8 2 3 2" xfId="26959"/>
    <cellStyle name="Výstup 2 8 2 3 3" xfId="26960"/>
    <cellStyle name="Výstup 2 8 2 3 4" xfId="26961"/>
    <cellStyle name="Výstup 2 8 2 4" xfId="26962"/>
    <cellStyle name="Výstup 2 8 2 5" xfId="26963"/>
    <cellStyle name="Výstup 2 8 2 6" xfId="26964"/>
    <cellStyle name="Výstup 2 8 3" xfId="26965"/>
    <cellStyle name="Výstup 2 8 3 2" xfId="26966"/>
    <cellStyle name="Výstup 2 8 3 2 2" xfId="26967"/>
    <cellStyle name="Výstup 2 8 3 2 3" xfId="26968"/>
    <cellStyle name="Výstup 2 8 3 2 4" xfId="26969"/>
    <cellStyle name="Výstup 2 8 3 3" xfId="26970"/>
    <cellStyle name="Výstup 2 8 3 3 2" xfId="26971"/>
    <cellStyle name="Výstup 2 8 3 3 3" xfId="26972"/>
    <cellStyle name="Výstup 2 8 3 3 4" xfId="26973"/>
    <cellStyle name="Výstup 2 8 3 4" xfId="26974"/>
    <cellStyle name="Výstup 2 8 3 5" xfId="26975"/>
    <cellStyle name="Výstup 2 8 3 6" xfId="26976"/>
    <cellStyle name="Výstup 2 8 4" xfId="26977"/>
    <cellStyle name="Výstup 2 8 4 2" xfId="26978"/>
    <cellStyle name="Výstup 2 8 4 3" xfId="26979"/>
    <cellStyle name="Výstup 2 8 4 4" xfId="26980"/>
    <cellStyle name="Výstup 2 8 5" xfId="26981"/>
    <cellStyle name="Výstup 2 8 5 2" xfId="26982"/>
    <cellStyle name="Výstup 2 8 5 3" xfId="26983"/>
    <cellStyle name="Výstup 2 8 5 4" xfId="26984"/>
    <cellStyle name="Výstup 2 8 6" xfId="26985"/>
    <cellStyle name="Výstup 2 8 7" xfId="26986"/>
    <cellStyle name="Výstup 2 8 8" xfId="26987"/>
    <cellStyle name="Výstup 2 9" xfId="26988"/>
    <cellStyle name="Výstup 2 9 2" xfId="26989"/>
    <cellStyle name="Výstup 2 9 2 2" xfId="26990"/>
    <cellStyle name="Výstup 2 9 2 3" xfId="26991"/>
    <cellStyle name="Výstup 2 9 2 4" xfId="26992"/>
    <cellStyle name="Výstup 2 9 3" xfId="26993"/>
    <cellStyle name="Výstup 2 9 3 2" xfId="26994"/>
    <cellStyle name="Výstup 2 9 3 3" xfId="26995"/>
    <cellStyle name="Výstup 2 9 3 4" xfId="26996"/>
    <cellStyle name="Výstup 2 9 4" xfId="26997"/>
    <cellStyle name="Výstup 2 9 5" xfId="26998"/>
    <cellStyle name="Výstup 2 9 6" xfId="26999"/>
    <cellStyle name="Výstup 3" xfId="27000"/>
    <cellStyle name="Výstup 3 10" xfId="27001"/>
    <cellStyle name="Výstup 3 10 2" xfId="27002"/>
    <cellStyle name="Výstup 3 10 2 2" xfId="27003"/>
    <cellStyle name="Výstup 3 10 2 3" xfId="27004"/>
    <cellStyle name="Výstup 3 10 2 4" xfId="27005"/>
    <cellStyle name="Výstup 3 10 3" xfId="27006"/>
    <cellStyle name="Výstup 3 10 3 2" xfId="27007"/>
    <cellStyle name="Výstup 3 10 3 3" xfId="27008"/>
    <cellStyle name="Výstup 3 10 3 4" xfId="27009"/>
    <cellStyle name="Výstup 3 10 4" xfId="27010"/>
    <cellStyle name="Výstup 3 10 5" xfId="27011"/>
    <cellStyle name="Výstup 3 10 6" xfId="27012"/>
    <cellStyle name="Výstup 3 11" xfId="27013"/>
    <cellStyle name="Výstup 3 11 2" xfId="27014"/>
    <cellStyle name="Výstup 3 11 3" xfId="27015"/>
    <cellStyle name="Výstup 3 11 4" xfId="27016"/>
    <cellStyle name="Výstup 3 12" xfId="27017"/>
    <cellStyle name="Výstup 3 12 2" xfId="27018"/>
    <cellStyle name="Výstup 3 12 3" xfId="27019"/>
    <cellStyle name="Výstup 3 12 4" xfId="27020"/>
    <cellStyle name="Výstup 3 13" xfId="27021"/>
    <cellStyle name="Výstup 3 14" xfId="27022"/>
    <cellStyle name="Výstup 3 15" xfId="27023"/>
    <cellStyle name="Výstup 3 2" xfId="27024"/>
    <cellStyle name="Výstup 3 2 10" xfId="27025"/>
    <cellStyle name="Výstup 3 2 2" xfId="27026"/>
    <cellStyle name="Výstup 3 2 2 2" xfId="27027"/>
    <cellStyle name="Výstup 3 2 2 2 2" xfId="27028"/>
    <cellStyle name="Výstup 3 2 2 2 2 2" xfId="27029"/>
    <cellStyle name="Výstup 3 2 2 2 2 2 2" xfId="27030"/>
    <cellStyle name="Výstup 3 2 2 2 2 2 3" xfId="27031"/>
    <cellStyle name="Výstup 3 2 2 2 2 2 4" xfId="27032"/>
    <cellStyle name="Výstup 3 2 2 2 2 3" xfId="27033"/>
    <cellStyle name="Výstup 3 2 2 2 2 3 2" xfId="27034"/>
    <cellStyle name="Výstup 3 2 2 2 2 3 3" xfId="27035"/>
    <cellStyle name="Výstup 3 2 2 2 2 3 4" xfId="27036"/>
    <cellStyle name="Výstup 3 2 2 2 2 4" xfId="27037"/>
    <cellStyle name="Výstup 3 2 2 2 2 5" xfId="27038"/>
    <cellStyle name="Výstup 3 2 2 2 2 6" xfId="27039"/>
    <cellStyle name="Výstup 3 2 2 2 3" xfId="27040"/>
    <cellStyle name="Výstup 3 2 2 2 3 2" xfId="27041"/>
    <cellStyle name="Výstup 3 2 2 2 3 2 2" xfId="27042"/>
    <cellStyle name="Výstup 3 2 2 2 3 2 3" xfId="27043"/>
    <cellStyle name="Výstup 3 2 2 2 3 2 4" xfId="27044"/>
    <cellStyle name="Výstup 3 2 2 2 3 3" xfId="27045"/>
    <cellStyle name="Výstup 3 2 2 2 3 3 2" xfId="27046"/>
    <cellStyle name="Výstup 3 2 2 2 3 3 3" xfId="27047"/>
    <cellStyle name="Výstup 3 2 2 2 3 3 4" xfId="27048"/>
    <cellStyle name="Výstup 3 2 2 2 3 4" xfId="27049"/>
    <cellStyle name="Výstup 3 2 2 2 3 5" xfId="27050"/>
    <cellStyle name="Výstup 3 2 2 2 3 6" xfId="27051"/>
    <cellStyle name="Výstup 3 2 2 2 4" xfId="27052"/>
    <cellStyle name="Výstup 3 2 2 2 4 2" xfId="27053"/>
    <cellStyle name="Výstup 3 2 2 2 4 3" xfId="27054"/>
    <cellStyle name="Výstup 3 2 2 2 4 4" xfId="27055"/>
    <cellStyle name="Výstup 3 2 2 2 5" xfId="27056"/>
    <cellStyle name="Výstup 3 2 2 2 5 2" xfId="27057"/>
    <cellStyle name="Výstup 3 2 2 2 5 3" xfId="27058"/>
    <cellStyle name="Výstup 3 2 2 2 5 4" xfId="27059"/>
    <cellStyle name="Výstup 3 2 2 2 6" xfId="27060"/>
    <cellStyle name="Výstup 3 2 2 2 7" xfId="27061"/>
    <cellStyle name="Výstup 3 2 2 2 8" xfId="27062"/>
    <cellStyle name="Výstup 3 2 2 3" xfId="27063"/>
    <cellStyle name="Výstup 3 2 2 3 2" xfId="27064"/>
    <cellStyle name="Výstup 3 2 2 3 2 2" xfId="27065"/>
    <cellStyle name="Výstup 3 2 2 3 2 3" xfId="27066"/>
    <cellStyle name="Výstup 3 2 2 3 2 4" xfId="27067"/>
    <cellStyle name="Výstup 3 2 2 3 3" xfId="27068"/>
    <cellStyle name="Výstup 3 2 2 3 3 2" xfId="27069"/>
    <cellStyle name="Výstup 3 2 2 3 3 3" xfId="27070"/>
    <cellStyle name="Výstup 3 2 2 3 3 4" xfId="27071"/>
    <cellStyle name="Výstup 3 2 2 3 4" xfId="27072"/>
    <cellStyle name="Výstup 3 2 2 3 5" xfId="27073"/>
    <cellStyle name="Výstup 3 2 2 3 6" xfId="27074"/>
    <cellStyle name="Výstup 3 2 2 4" xfId="27075"/>
    <cellStyle name="Výstup 3 2 2 4 2" xfId="27076"/>
    <cellStyle name="Výstup 3 2 2 4 2 2" xfId="27077"/>
    <cellStyle name="Výstup 3 2 2 4 2 3" xfId="27078"/>
    <cellStyle name="Výstup 3 2 2 4 2 4" xfId="27079"/>
    <cellStyle name="Výstup 3 2 2 4 3" xfId="27080"/>
    <cellStyle name="Výstup 3 2 2 4 3 2" xfId="27081"/>
    <cellStyle name="Výstup 3 2 2 4 3 3" xfId="27082"/>
    <cellStyle name="Výstup 3 2 2 4 3 4" xfId="27083"/>
    <cellStyle name="Výstup 3 2 2 4 4" xfId="27084"/>
    <cellStyle name="Výstup 3 2 2 4 5" xfId="27085"/>
    <cellStyle name="Výstup 3 2 2 4 6" xfId="27086"/>
    <cellStyle name="Výstup 3 2 2 5" xfId="27087"/>
    <cellStyle name="Výstup 3 2 2 5 2" xfId="27088"/>
    <cellStyle name="Výstup 3 2 2 5 3" xfId="27089"/>
    <cellStyle name="Výstup 3 2 2 5 4" xfId="27090"/>
    <cellStyle name="Výstup 3 2 2 6" xfId="27091"/>
    <cellStyle name="Výstup 3 2 2 6 2" xfId="27092"/>
    <cellStyle name="Výstup 3 2 2 6 3" xfId="27093"/>
    <cellStyle name="Výstup 3 2 2 6 4" xfId="27094"/>
    <cellStyle name="Výstup 3 2 2 7" xfId="27095"/>
    <cellStyle name="Výstup 3 2 2 8" xfId="27096"/>
    <cellStyle name="Výstup 3 2 2 9" xfId="27097"/>
    <cellStyle name="Výstup 3 2 3" xfId="27098"/>
    <cellStyle name="Výstup 3 2 3 2" xfId="27099"/>
    <cellStyle name="Výstup 3 2 3 2 2" xfId="27100"/>
    <cellStyle name="Výstup 3 2 3 2 2 2" xfId="27101"/>
    <cellStyle name="Výstup 3 2 3 2 2 3" xfId="27102"/>
    <cellStyle name="Výstup 3 2 3 2 2 4" xfId="27103"/>
    <cellStyle name="Výstup 3 2 3 2 3" xfId="27104"/>
    <cellStyle name="Výstup 3 2 3 2 3 2" xfId="27105"/>
    <cellStyle name="Výstup 3 2 3 2 3 3" xfId="27106"/>
    <cellStyle name="Výstup 3 2 3 2 3 4" xfId="27107"/>
    <cellStyle name="Výstup 3 2 3 2 4" xfId="27108"/>
    <cellStyle name="Výstup 3 2 3 2 5" xfId="27109"/>
    <cellStyle name="Výstup 3 2 3 2 6" xfId="27110"/>
    <cellStyle name="Výstup 3 2 3 3" xfId="27111"/>
    <cellStyle name="Výstup 3 2 3 3 2" xfId="27112"/>
    <cellStyle name="Výstup 3 2 3 3 2 2" xfId="27113"/>
    <cellStyle name="Výstup 3 2 3 3 2 3" xfId="27114"/>
    <cellStyle name="Výstup 3 2 3 3 2 4" xfId="27115"/>
    <cellStyle name="Výstup 3 2 3 3 3" xfId="27116"/>
    <cellStyle name="Výstup 3 2 3 3 3 2" xfId="27117"/>
    <cellStyle name="Výstup 3 2 3 3 3 3" xfId="27118"/>
    <cellStyle name="Výstup 3 2 3 3 3 4" xfId="27119"/>
    <cellStyle name="Výstup 3 2 3 3 4" xfId="27120"/>
    <cellStyle name="Výstup 3 2 3 3 5" xfId="27121"/>
    <cellStyle name="Výstup 3 2 3 3 6" xfId="27122"/>
    <cellStyle name="Výstup 3 2 3 4" xfId="27123"/>
    <cellStyle name="Výstup 3 2 3 4 2" xfId="27124"/>
    <cellStyle name="Výstup 3 2 3 4 3" xfId="27125"/>
    <cellStyle name="Výstup 3 2 3 4 4" xfId="27126"/>
    <cellStyle name="Výstup 3 2 3 5" xfId="27127"/>
    <cellStyle name="Výstup 3 2 3 5 2" xfId="27128"/>
    <cellStyle name="Výstup 3 2 3 5 3" xfId="27129"/>
    <cellStyle name="Výstup 3 2 3 5 4" xfId="27130"/>
    <cellStyle name="Výstup 3 2 3 6" xfId="27131"/>
    <cellStyle name="Výstup 3 2 3 7" xfId="27132"/>
    <cellStyle name="Výstup 3 2 3 8" xfId="27133"/>
    <cellStyle name="Výstup 3 2 4" xfId="27134"/>
    <cellStyle name="Výstup 3 2 4 2" xfId="27135"/>
    <cellStyle name="Výstup 3 2 4 2 2" xfId="27136"/>
    <cellStyle name="Výstup 3 2 4 2 3" xfId="27137"/>
    <cellStyle name="Výstup 3 2 4 2 4" xfId="27138"/>
    <cellStyle name="Výstup 3 2 4 3" xfId="27139"/>
    <cellStyle name="Výstup 3 2 4 3 2" xfId="27140"/>
    <cellStyle name="Výstup 3 2 4 3 3" xfId="27141"/>
    <cellStyle name="Výstup 3 2 4 3 4" xfId="27142"/>
    <cellStyle name="Výstup 3 2 4 4" xfId="27143"/>
    <cellStyle name="Výstup 3 2 4 5" xfId="27144"/>
    <cellStyle name="Výstup 3 2 4 6" xfId="27145"/>
    <cellStyle name="Výstup 3 2 5" xfId="27146"/>
    <cellStyle name="Výstup 3 2 5 2" xfId="27147"/>
    <cellStyle name="Výstup 3 2 5 2 2" xfId="27148"/>
    <cellStyle name="Výstup 3 2 5 2 3" xfId="27149"/>
    <cellStyle name="Výstup 3 2 5 2 4" xfId="27150"/>
    <cellStyle name="Výstup 3 2 5 3" xfId="27151"/>
    <cellStyle name="Výstup 3 2 5 3 2" xfId="27152"/>
    <cellStyle name="Výstup 3 2 5 3 3" xfId="27153"/>
    <cellStyle name="Výstup 3 2 5 3 4" xfId="27154"/>
    <cellStyle name="Výstup 3 2 5 4" xfId="27155"/>
    <cellStyle name="Výstup 3 2 5 5" xfId="27156"/>
    <cellStyle name="Výstup 3 2 5 6" xfId="27157"/>
    <cellStyle name="Výstup 3 2 6" xfId="27158"/>
    <cellStyle name="Výstup 3 2 6 2" xfId="27159"/>
    <cellStyle name="Výstup 3 2 6 3" xfId="27160"/>
    <cellStyle name="Výstup 3 2 6 4" xfId="27161"/>
    <cellStyle name="Výstup 3 2 7" xfId="27162"/>
    <cellStyle name="Výstup 3 2 7 2" xfId="27163"/>
    <cellStyle name="Výstup 3 2 7 3" xfId="27164"/>
    <cellStyle name="Výstup 3 2 7 4" xfId="27165"/>
    <cellStyle name="Výstup 3 2 8" xfId="27166"/>
    <cellStyle name="Výstup 3 2 9" xfId="27167"/>
    <cellStyle name="Výstup 3 3" xfId="27168"/>
    <cellStyle name="Výstup 3 3 10" xfId="27169"/>
    <cellStyle name="Výstup 3 3 2" xfId="27170"/>
    <cellStyle name="Výstup 3 3 2 2" xfId="27171"/>
    <cellStyle name="Výstup 3 3 2 2 2" xfId="27172"/>
    <cellStyle name="Výstup 3 3 2 2 2 2" xfId="27173"/>
    <cellStyle name="Výstup 3 3 2 2 2 2 2" xfId="27174"/>
    <cellStyle name="Výstup 3 3 2 2 2 2 3" xfId="27175"/>
    <cellStyle name="Výstup 3 3 2 2 2 2 4" xfId="27176"/>
    <cellStyle name="Výstup 3 3 2 2 2 3" xfId="27177"/>
    <cellStyle name="Výstup 3 3 2 2 2 3 2" xfId="27178"/>
    <cellStyle name="Výstup 3 3 2 2 2 3 3" xfId="27179"/>
    <cellStyle name="Výstup 3 3 2 2 2 3 4" xfId="27180"/>
    <cellStyle name="Výstup 3 3 2 2 2 4" xfId="27181"/>
    <cellStyle name="Výstup 3 3 2 2 2 5" xfId="27182"/>
    <cellStyle name="Výstup 3 3 2 2 2 6" xfId="27183"/>
    <cellStyle name="Výstup 3 3 2 2 3" xfId="27184"/>
    <cellStyle name="Výstup 3 3 2 2 3 2" xfId="27185"/>
    <cellStyle name="Výstup 3 3 2 2 3 2 2" xfId="27186"/>
    <cellStyle name="Výstup 3 3 2 2 3 2 3" xfId="27187"/>
    <cellStyle name="Výstup 3 3 2 2 3 2 4" xfId="27188"/>
    <cellStyle name="Výstup 3 3 2 2 3 3" xfId="27189"/>
    <cellStyle name="Výstup 3 3 2 2 3 3 2" xfId="27190"/>
    <cellStyle name="Výstup 3 3 2 2 3 3 3" xfId="27191"/>
    <cellStyle name="Výstup 3 3 2 2 3 3 4" xfId="27192"/>
    <cellStyle name="Výstup 3 3 2 2 3 4" xfId="27193"/>
    <cellStyle name="Výstup 3 3 2 2 3 5" xfId="27194"/>
    <cellStyle name="Výstup 3 3 2 2 3 6" xfId="27195"/>
    <cellStyle name="Výstup 3 3 2 2 4" xfId="27196"/>
    <cellStyle name="Výstup 3 3 2 2 4 2" xfId="27197"/>
    <cellStyle name="Výstup 3 3 2 2 4 3" xfId="27198"/>
    <cellStyle name="Výstup 3 3 2 2 4 4" xfId="27199"/>
    <cellStyle name="Výstup 3 3 2 2 5" xfId="27200"/>
    <cellStyle name="Výstup 3 3 2 2 5 2" xfId="27201"/>
    <cellStyle name="Výstup 3 3 2 2 5 3" xfId="27202"/>
    <cellStyle name="Výstup 3 3 2 2 5 4" xfId="27203"/>
    <cellStyle name="Výstup 3 3 2 2 6" xfId="27204"/>
    <cellStyle name="Výstup 3 3 2 2 7" xfId="27205"/>
    <cellStyle name="Výstup 3 3 2 2 8" xfId="27206"/>
    <cellStyle name="Výstup 3 3 2 3" xfId="27207"/>
    <cellStyle name="Výstup 3 3 2 3 2" xfId="27208"/>
    <cellStyle name="Výstup 3 3 2 3 2 2" xfId="27209"/>
    <cellStyle name="Výstup 3 3 2 3 2 3" xfId="27210"/>
    <cellStyle name="Výstup 3 3 2 3 2 4" xfId="27211"/>
    <cellStyle name="Výstup 3 3 2 3 3" xfId="27212"/>
    <cellStyle name="Výstup 3 3 2 3 3 2" xfId="27213"/>
    <cellStyle name="Výstup 3 3 2 3 3 3" xfId="27214"/>
    <cellStyle name="Výstup 3 3 2 3 3 4" xfId="27215"/>
    <cellStyle name="Výstup 3 3 2 3 4" xfId="27216"/>
    <cellStyle name="Výstup 3 3 2 3 5" xfId="27217"/>
    <cellStyle name="Výstup 3 3 2 3 6" xfId="27218"/>
    <cellStyle name="Výstup 3 3 2 4" xfId="27219"/>
    <cellStyle name="Výstup 3 3 2 4 2" xfId="27220"/>
    <cellStyle name="Výstup 3 3 2 4 2 2" xfId="27221"/>
    <cellStyle name="Výstup 3 3 2 4 2 3" xfId="27222"/>
    <cellStyle name="Výstup 3 3 2 4 2 4" xfId="27223"/>
    <cellStyle name="Výstup 3 3 2 4 3" xfId="27224"/>
    <cellStyle name="Výstup 3 3 2 4 3 2" xfId="27225"/>
    <cellStyle name="Výstup 3 3 2 4 3 3" xfId="27226"/>
    <cellStyle name="Výstup 3 3 2 4 3 4" xfId="27227"/>
    <cellStyle name="Výstup 3 3 2 4 4" xfId="27228"/>
    <cellStyle name="Výstup 3 3 2 4 5" xfId="27229"/>
    <cellStyle name="Výstup 3 3 2 4 6" xfId="27230"/>
    <cellStyle name="Výstup 3 3 2 5" xfId="27231"/>
    <cellStyle name="Výstup 3 3 2 5 2" xfId="27232"/>
    <cellStyle name="Výstup 3 3 2 5 3" xfId="27233"/>
    <cellStyle name="Výstup 3 3 2 5 4" xfId="27234"/>
    <cellStyle name="Výstup 3 3 2 6" xfId="27235"/>
    <cellStyle name="Výstup 3 3 2 6 2" xfId="27236"/>
    <cellStyle name="Výstup 3 3 2 6 3" xfId="27237"/>
    <cellStyle name="Výstup 3 3 2 6 4" xfId="27238"/>
    <cellStyle name="Výstup 3 3 2 7" xfId="27239"/>
    <cellStyle name="Výstup 3 3 2 8" xfId="27240"/>
    <cellStyle name="Výstup 3 3 2 9" xfId="27241"/>
    <cellStyle name="Výstup 3 3 3" xfId="27242"/>
    <cellStyle name="Výstup 3 3 3 2" xfId="27243"/>
    <cellStyle name="Výstup 3 3 3 2 2" xfId="27244"/>
    <cellStyle name="Výstup 3 3 3 2 2 2" xfId="27245"/>
    <cellStyle name="Výstup 3 3 3 2 2 3" xfId="27246"/>
    <cellStyle name="Výstup 3 3 3 2 2 4" xfId="27247"/>
    <cellStyle name="Výstup 3 3 3 2 3" xfId="27248"/>
    <cellStyle name="Výstup 3 3 3 2 3 2" xfId="27249"/>
    <cellStyle name="Výstup 3 3 3 2 3 3" xfId="27250"/>
    <cellStyle name="Výstup 3 3 3 2 3 4" xfId="27251"/>
    <cellStyle name="Výstup 3 3 3 2 4" xfId="27252"/>
    <cellStyle name="Výstup 3 3 3 2 5" xfId="27253"/>
    <cellStyle name="Výstup 3 3 3 2 6" xfId="27254"/>
    <cellStyle name="Výstup 3 3 3 3" xfId="27255"/>
    <cellStyle name="Výstup 3 3 3 3 2" xfId="27256"/>
    <cellStyle name="Výstup 3 3 3 3 2 2" xfId="27257"/>
    <cellStyle name="Výstup 3 3 3 3 2 3" xfId="27258"/>
    <cellStyle name="Výstup 3 3 3 3 2 4" xfId="27259"/>
    <cellStyle name="Výstup 3 3 3 3 3" xfId="27260"/>
    <cellStyle name="Výstup 3 3 3 3 3 2" xfId="27261"/>
    <cellStyle name="Výstup 3 3 3 3 3 3" xfId="27262"/>
    <cellStyle name="Výstup 3 3 3 3 3 4" xfId="27263"/>
    <cellStyle name="Výstup 3 3 3 3 4" xfId="27264"/>
    <cellStyle name="Výstup 3 3 3 3 5" xfId="27265"/>
    <cellStyle name="Výstup 3 3 3 3 6" xfId="27266"/>
    <cellStyle name="Výstup 3 3 3 4" xfId="27267"/>
    <cellStyle name="Výstup 3 3 3 4 2" xfId="27268"/>
    <cellStyle name="Výstup 3 3 3 4 3" xfId="27269"/>
    <cellStyle name="Výstup 3 3 3 4 4" xfId="27270"/>
    <cellStyle name="Výstup 3 3 3 5" xfId="27271"/>
    <cellStyle name="Výstup 3 3 3 5 2" xfId="27272"/>
    <cellStyle name="Výstup 3 3 3 5 3" xfId="27273"/>
    <cellStyle name="Výstup 3 3 3 5 4" xfId="27274"/>
    <cellStyle name="Výstup 3 3 3 6" xfId="27275"/>
    <cellStyle name="Výstup 3 3 3 7" xfId="27276"/>
    <cellStyle name="Výstup 3 3 3 8" xfId="27277"/>
    <cellStyle name="Výstup 3 3 4" xfId="27278"/>
    <cellStyle name="Výstup 3 3 4 2" xfId="27279"/>
    <cellStyle name="Výstup 3 3 4 2 2" xfId="27280"/>
    <cellStyle name="Výstup 3 3 4 2 3" xfId="27281"/>
    <cellStyle name="Výstup 3 3 4 2 4" xfId="27282"/>
    <cellStyle name="Výstup 3 3 4 3" xfId="27283"/>
    <cellStyle name="Výstup 3 3 4 3 2" xfId="27284"/>
    <cellStyle name="Výstup 3 3 4 3 3" xfId="27285"/>
    <cellStyle name="Výstup 3 3 4 3 4" xfId="27286"/>
    <cellStyle name="Výstup 3 3 4 4" xfId="27287"/>
    <cellStyle name="Výstup 3 3 4 5" xfId="27288"/>
    <cellStyle name="Výstup 3 3 4 6" xfId="27289"/>
    <cellStyle name="Výstup 3 3 5" xfId="27290"/>
    <cellStyle name="Výstup 3 3 5 2" xfId="27291"/>
    <cellStyle name="Výstup 3 3 5 2 2" xfId="27292"/>
    <cellStyle name="Výstup 3 3 5 2 3" xfId="27293"/>
    <cellStyle name="Výstup 3 3 5 2 4" xfId="27294"/>
    <cellStyle name="Výstup 3 3 5 3" xfId="27295"/>
    <cellStyle name="Výstup 3 3 5 3 2" xfId="27296"/>
    <cellStyle name="Výstup 3 3 5 3 3" xfId="27297"/>
    <cellStyle name="Výstup 3 3 5 3 4" xfId="27298"/>
    <cellStyle name="Výstup 3 3 5 4" xfId="27299"/>
    <cellStyle name="Výstup 3 3 5 5" xfId="27300"/>
    <cellStyle name="Výstup 3 3 5 6" xfId="27301"/>
    <cellStyle name="Výstup 3 3 6" xfId="27302"/>
    <cellStyle name="Výstup 3 3 6 2" xfId="27303"/>
    <cellStyle name="Výstup 3 3 6 3" xfId="27304"/>
    <cellStyle name="Výstup 3 3 6 4" xfId="27305"/>
    <cellStyle name="Výstup 3 3 7" xfId="27306"/>
    <cellStyle name="Výstup 3 3 7 2" xfId="27307"/>
    <cellStyle name="Výstup 3 3 7 3" xfId="27308"/>
    <cellStyle name="Výstup 3 3 7 4" xfId="27309"/>
    <cellStyle name="Výstup 3 3 8" xfId="27310"/>
    <cellStyle name="Výstup 3 3 9" xfId="27311"/>
    <cellStyle name="Výstup 3 4" xfId="27312"/>
    <cellStyle name="Výstup 3 4 10" xfId="27313"/>
    <cellStyle name="Výstup 3 4 2" xfId="27314"/>
    <cellStyle name="Výstup 3 4 2 2" xfId="27315"/>
    <cellStyle name="Výstup 3 4 2 2 2" xfId="27316"/>
    <cellStyle name="Výstup 3 4 2 2 2 2" xfId="27317"/>
    <cellStyle name="Výstup 3 4 2 2 2 2 2" xfId="27318"/>
    <cellStyle name="Výstup 3 4 2 2 2 2 3" xfId="27319"/>
    <cellStyle name="Výstup 3 4 2 2 2 2 4" xfId="27320"/>
    <cellStyle name="Výstup 3 4 2 2 2 3" xfId="27321"/>
    <cellStyle name="Výstup 3 4 2 2 2 3 2" xfId="27322"/>
    <cellStyle name="Výstup 3 4 2 2 2 3 3" xfId="27323"/>
    <cellStyle name="Výstup 3 4 2 2 2 3 4" xfId="27324"/>
    <cellStyle name="Výstup 3 4 2 2 2 4" xfId="27325"/>
    <cellStyle name="Výstup 3 4 2 2 2 5" xfId="27326"/>
    <cellStyle name="Výstup 3 4 2 2 2 6" xfId="27327"/>
    <cellStyle name="Výstup 3 4 2 2 3" xfId="27328"/>
    <cellStyle name="Výstup 3 4 2 2 3 2" xfId="27329"/>
    <cellStyle name="Výstup 3 4 2 2 3 2 2" xfId="27330"/>
    <cellStyle name="Výstup 3 4 2 2 3 2 3" xfId="27331"/>
    <cellStyle name="Výstup 3 4 2 2 3 2 4" xfId="27332"/>
    <cellStyle name="Výstup 3 4 2 2 3 3" xfId="27333"/>
    <cellStyle name="Výstup 3 4 2 2 3 3 2" xfId="27334"/>
    <cellStyle name="Výstup 3 4 2 2 3 3 3" xfId="27335"/>
    <cellStyle name="Výstup 3 4 2 2 3 3 4" xfId="27336"/>
    <cellStyle name="Výstup 3 4 2 2 3 4" xfId="27337"/>
    <cellStyle name="Výstup 3 4 2 2 3 5" xfId="27338"/>
    <cellStyle name="Výstup 3 4 2 2 3 6" xfId="27339"/>
    <cellStyle name="Výstup 3 4 2 2 4" xfId="27340"/>
    <cellStyle name="Výstup 3 4 2 2 4 2" xfId="27341"/>
    <cellStyle name="Výstup 3 4 2 2 4 3" xfId="27342"/>
    <cellStyle name="Výstup 3 4 2 2 4 4" xfId="27343"/>
    <cellStyle name="Výstup 3 4 2 2 5" xfId="27344"/>
    <cellStyle name="Výstup 3 4 2 2 5 2" xfId="27345"/>
    <cellStyle name="Výstup 3 4 2 2 5 3" xfId="27346"/>
    <cellStyle name="Výstup 3 4 2 2 5 4" xfId="27347"/>
    <cellStyle name="Výstup 3 4 2 2 6" xfId="27348"/>
    <cellStyle name="Výstup 3 4 2 2 7" xfId="27349"/>
    <cellStyle name="Výstup 3 4 2 2 8" xfId="27350"/>
    <cellStyle name="Výstup 3 4 2 3" xfId="27351"/>
    <cellStyle name="Výstup 3 4 2 3 2" xfId="27352"/>
    <cellStyle name="Výstup 3 4 2 3 2 2" xfId="27353"/>
    <cellStyle name="Výstup 3 4 2 3 2 3" xfId="27354"/>
    <cellStyle name="Výstup 3 4 2 3 2 4" xfId="27355"/>
    <cellStyle name="Výstup 3 4 2 3 3" xfId="27356"/>
    <cellStyle name="Výstup 3 4 2 3 3 2" xfId="27357"/>
    <cellStyle name="Výstup 3 4 2 3 3 3" xfId="27358"/>
    <cellStyle name="Výstup 3 4 2 3 3 4" xfId="27359"/>
    <cellStyle name="Výstup 3 4 2 3 4" xfId="27360"/>
    <cellStyle name="Výstup 3 4 2 3 5" xfId="27361"/>
    <cellStyle name="Výstup 3 4 2 3 6" xfId="27362"/>
    <cellStyle name="Výstup 3 4 2 4" xfId="27363"/>
    <cellStyle name="Výstup 3 4 2 4 2" xfId="27364"/>
    <cellStyle name="Výstup 3 4 2 4 2 2" xfId="27365"/>
    <cellStyle name="Výstup 3 4 2 4 2 3" xfId="27366"/>
    <cellStyle name="Výstup 3 4 2 4 2 4" xfId="27367"/>
    <cellStyle name="Výstup 3 4 2 4 3" xfId="27368"/>
    <cellStyle name="Výstup 3 4 2 4 3 2" xfId="27369"/>
    <cellStyle name="Výstup 3 4 2 4 3 3" xfId="27370"/>
    <cellStyle name="Výstup 3 4 2 4 3 4" xfId="27371"/>
    <cellStyle name="Výstup 3 4 2 4 4" xfId="27372"/>
    <cellStyle name="Výstup 3 4 2 4 5" xfId="27373"/>
    <cellStyle name="Výstup 3 4 2 4 6" xfId="27374"/>
    <cellStyle name="Výstup 3 4 2 5" xfId="27375"/>
    <cellStyle name="Výstup 3 4 2 5 2" xfId="27376"/>
    <cellStyle name="Výstup 3 4 2 5 3" xfId="27377"/>
    <cellStyle name="Výstup 3 4 2 5 4" xfId="27378"/>
    <cellStyle name="Výstup 3 4 2 6" xfId="27379"/>
    <cellStyle name="Výstup 3 4 2 6 2" xfId="27380"/>
    <cellStyle name="Výstup 3 4 2 6 3" xfId="27381"/>
    <cellStyle name="Výstup 3 4 2 6 4" xfId="27382"/>
    <cellStyle name="Výstup 3 4 2 7" xfId="27383"/>
    <cellStyle name="Výstup 3 4 2 8" xfId="27384"/>
    <cellStyle name="Výstup 3 4 2 9" xfId="27385"/>
    <cellStyle name="Výstup 3 4 3" xfId="27386"/>
    <cellStyle name="Výstup 3 4 3 2" xfId="27387"/>
    <cellStyle name="Výstup 3 4 3 2 2" xfId="27388"/>
    <cellStyle name="Výstup 3 4 3 2 2 2" xfId="27389"/>
    <cellStyle name="Výstup 3 4 3 2 2 3" xfId="27390"/>
    <cellStyle name="Výstup 3 4 3 2 2 4" xfId="27391"/>
    <cellStyle name="Výstup 3 4 3 2 3" xfId="27392"/>
    <cellStyle name="Výstup 3 4 3 2 3 2" xfId="27393"/>
    <cellStyle name="Výstup 3 4 3 2 3 3" xfId="27394"/>
    <cellStyle name="Výstup 3 4 3 2 3 4" xfId="27395"/>
    <cellStyle name="Výstup 3 4 3 2 4" xfId="27396"/>
    <cellStyle name="Výstup 3 4 3 2 5" xfId="27397"/>
    <cellStyle name="Výstup 3 4 3 2 6" xfId="27398"/>
    <cellStyle name="Výstup 3 4 3 3" xfId="27399"/>
    <cellStyle name="Výstup 3 4 3 3 2" xfId="27400"/>
    <cellStyle name="Výstup 3 4 3 3 2 2" xfId="27401"/>
    <cellStyle name="Výstup 3 4 3 3 2 3" xfId="27402"/>
    <cellStyle name="Výstup 3 4 3 3 2 4" xfId="27403"/>
    <cellStyle name="Výstup 3 4 3 3 3" xfId="27404"/>
    <cellStyle name="Výstup 3 4 3 3 3 2" xfId="27405"/>
    <cellStyle name="Výstup 3 4 3 3 3 3" xfId="27406"/>
    <cellStyle name="Výstup 3 4 3 3 3 4" xfId="27407"/>
    <cellStyle name="Výstup 3 4 3 3 4" xfId="27408"/>
    <cellStyle name="Výstup 3 4 3 3 5" xfId="27409"/>
    <cellStyle name="Výstup 3 4 3 3 6" xfId="27410"/>
    <cellStyle name="Výstup 3 4 3 4" xfId="27411"/>
    <cellStyle name="Výstup 3 4 3 4 2" xfId="27412"/>
    <cellStyle name="Výstup 3 4 3 4 3" xfId="27413"/>
    <cellStyle name="Výstup 3 4 3 4 4" xfId="27414"/>
    <cellStyle name="Výstup 3 4 3 5" xfId="27415"/>
    <cellStyle name="Výstup 3 4 3 5 2" xfId="27416"/>
    <cellStyle name="Výstup 3 4 3 5 3" xfId="27417"/>
    <cellStyle name="Výstup 3 4 3 5 4" xfId="27418"/>
    <cellStyle name="Výstup 3 4 3 6" xfId="27419"/>
    <cellStyle name="Výstup 3 4 3 7" xfId="27420"/>
    <cellStyle name="Výstup 3 4 3 8" xfId="27421"/>
    <cellStyle name="Výstup 3 4 4" xfId="27422"/>
    <cellStyle name="Výstup 3 4 4 2" xfId="27423"/>
    <cellStyle name="Výstup 3 4 4 2 2" xfId="27424"/>
    <cellStyle name="Výstup 3 4 4 2 3" xfId="27425"/>
    <cellStyle name="Výstup 3 4 4 2 4" xfId="27426"/>
    <cellStyle name="Výstup 3 4 4 3" xfId="27427"/>
    <cellStyle name="Výstup 3 4 4 3 2" xfId="27428"/>
    <cellStyle name="Výstup 3 4 4 3 3" xfId="27429"/>
    <cellStyle name="Výstup 3 4 4 3 4" xfId="27430"/>
    <cellStyle name="Výstup 3 4 4 4" xfId="27431"/>
    <cellStyle name="Výstup 3 4 4 5" xfId="27432"/>
    <cellStyle name="Výstup 3 4 4 6" xfId="27433"/>
    <cellStyle name="Výstup 3 4 5" xfId="27434"/>
    <cellStyle name="Výstup 3 4 5 2" xfId="27435"/>
    <cellStyle name="Výstup 3 4 5 2 2" xfId="27436"/>
    <cellStyle name="Výstup 3 4 5 2 3" xfId="27437"/>
    <cellStyle name="Výstup 3 4 5 2 4" xfId="27438"/>
    <cellStyle name="Výstup 3 4 5 3" xfId="27439"/>
    <cellStyle name="Výstup 3 4 5 3 2" xfId="27440"/>
    <cellStyle name="Výstup 3 4 5 3 3" xfId="27441"/>
    <cellStyle name="Výstup 3 4 5 3 4" xfId="27442"/>
    <cellStyle name="Výstup 3 4 5 4" xfId="27443"/>
    <cellStyle name="Výstup 3 4 5 5" xfId="27444"/>
    <cellStyle name="Výstup 3 4 5 6" xfId="27445"/>
    <cellStyle name="Výstup 3 4 6" xfId="27446"/>
    <cellStyle name="Výstup 3 4 6 2" xfId="27447"/>
    <cellStyle name="Výstup 3 4 6 3" xfId="27448"/>
    <cellStyle name="Výstup 3 4 6 4" xfId="27449"/>
    <cellStyle name="Výstup 3 4 7" xfId="27450"/>
    <cellStyle name="Výstup 3 4 7 2" xfId="27451"/>
    <cellStyle name="Výstup 3 4 7 3" xfId="27452"/>
    <cellStyle name="Výstup 3 4 7 4" xfId="27453"/>
    <cellStyle name="Výstup 3 4 8" xfId="27454"/>
    <cellStyle name="Výstup 3 4 9" xfId="27455"/>
    <cellStyle name="Výstup 3 5" xfId="27456"/>
    <cellStyle name="Výstup 3 5 10" xfId="27457"/>
    <cellStyle name="Výstup 3 5 2" xfId="27458"/>
    <cellStyle name="Výstup 3 5 2 2" xfId="27459"/>
    <cellStyle name="Výstup 3 5 2 2 2" xfId="27460"/>
    <cellStyle name="Výstup 3 5 2 2 2 2" xfId="27461"/>
    <cellStyle name="Výstup 3 5 2 2 2 2 2" xfId="27462"/>
    <cellStyle name="Výstup 3 5 2 2 2 2 3" xfId="27463"/>
    <cellStyle name="Výstup 3 5 2 2 2 2 4" xfId="27464"/>
    <cellStyle name="Výstup 3 5 2 2 2 3" xfId="27465"/>
    <cellStyle name="Výstup 3 5 2 2 2 3 2" xfId="27466"/>
    <cellStyle name="Výstup 3 5 2 2 2 3 3" xfId="27467"/>
    <cellStyle name="Výstup 3 5 2 2 2 3 4" xfId="27468"/>
    <cellStyle name="Výstup 3 5 2 2 2 4" xfId="27469"/>
    <cellStyle name="Výstup 3 5 2 2 2 5" xfId="27470"/>
    <cellStyle name="Výstup 3 5 2 2 2 6" xfId="27471"/>
    <cellStyle name="Výstup 3 5 2 2 3" xfId="27472"/>
    <cellStyle name="Výstup 3 5 2 2 3 2" xfId="27473"/>
    <cellStyle name="Výstup 3 5 2 2 3 2 2" xfId="27474"/>
    <cellStyle name="Výstup 3 5 2 2 3 2 3" xfId="27475"/>
    <cellStyle name="Výstup 3 5 2 2 3 2 4" xfId="27476"/>
    <cellStyle name="Výstup 3 5 2 2 3 3" xfId="27477"/>
    <cellStyle name="Výstup 3 5 2 2 3 3 2" xfId="27478"/>
    <cellStyle name="Výstup 3 5 2 2 3 3 3" xfId="27479"/>
    <cellStyle name="Výstup 3 5 2 2 3 3 4" xfId="27480"/>
    <cellStyle name="Výstup 3 5 2 2 3 4" xfId="27481"/>
    <cellStyle name="Výstup 3 5 2 2 3 5" xfId="27482"/>
    <cellStyle name="Výstup 3 5 2 2 3 6" xfId="27483"/>
    <cellStyle name="Výstup 3 5 2 2 4" xfId="27484"/>
    <cellStyle name="Výstup 3 5 2 2 4 2" xfId="27485"/>
    <cellStyle name="Výstup 3 5 2 2 4 3" xfId="27486"/>
    <cellStyle name="Výstup 3 5 2 2 4 4" xfId="27487"/>
    <cellStyle name="Výstup 3 5 2 2 5" xfId="27488"/>
    <cellStyle name="Výstup 3 5 2 2 5 2" xfId="27489"/>
    <cellStyle name="Výstup 3 5 2 2 5 3" xfId="27490"/>
    <cellStyle name="Výstup 3 5 2 2 5 4" xfId="27491"/>
    <cellStyle name="Výstup 3 5 2 2 6" xfId="27492"/>
    <cellStyle name="Výstup 3 5 2 2 7" xfId="27493"/>
    <cellStyle name="Výstup 3 5 2 2 8" xfId="27494"/>
    <cellStyle name="Výstup 3 5 2 3" xfId="27495"/>
    <cellStyle name="Výstup 3 5 2 3 2" xfId="27496"/>
    <cellStyle name="Výstup 3 5 2 3 2 2" xfId="27497"/>
    <cellStyle name="Výstup 3 5 2 3 2 3" xfId="27498"/>
    <cellStyle name="Výstup 3 5 2 3 2 4" xfId="27499"/>
    <cellStyle name="Výstup 3 5 2 3 3" xfId="27500"/>
    <cellStyle name="Výstup 3 5 2 3 3 2" xfId="27501"/>
    <cellStyle name="Výstup 3 5 2 3 3 3" xfId="27502"/>
    <cellStyle name="Výstup 3 5 2 3 3 4" xfId="27503"/>
    <cellStyle name="Výstup 3 5 2 3 4" xfId="27504"/>
    <cellStyle name="Výstup 3 5 2 3 5" xfId="27505"/>
    <cellStyle name="Výstup 3 5 2 3 6" xfId="27506"/>
    <cellStyle name="Výstup 3 5 2 4" xfId="27507"/>
    <cellStyle name="Výstup 3 5 2 4 2" xfId="27508"/>
    <cellStyle name="Výstup 3 5 2 4 2 2" xfId="27509"/>
    <cellStyle name="Výstup 3 5 2 4 2 3" xfId="27510"/>
    <cellStyle name="Výstup 3 5 2 4 2 4" xfId="27511"/>
    <cellStyle name="Výstup 3 5 2 4 3" xfId="27512"/>
    <cellStyle name="Výstup 3 5 2 4 3 2" xfId="27513"/>
    <cellStyle name="Výstup 3 5 2 4 3 3" xfId="27514"/>
    <cellStyle name="Výstup 3 5 2 4 3 4" xfId="27515"/>
    <cellStyle name="Výstup 3 5 2 4 4" xfId="27516"/>
    <cellStyle name="Výstup 3 5 2 4 5" xfId="27517"/>
    <cellStyle name="Výstup 3 5 2 4 6" xfId="27518"/>
    <cellStyle name="Výstup 3 5 2 5" xfId="27519"/>
    <cellStyle name="Výstup 3 5 2 5 2" xfId="27520"/>
    <cellStyle name="Výstup 3 5 2 5 3" xfId="27521"/>
    <cellStyle name="Výstup 3 5 2 5 4" xfId="27522"/>
    <cellStyle name="Výstup 3 5 2 6" xfId="27523"/>
    <cellStyle name="Výstup 3 5 2 6 2" xfId="27524"/>
    <cellStyle name="Výstup 3 5 2 6 3" xfId="27525"/>
    <cellStyle name="Výstup 3 5 2 6 4" xfId="27526"/>
    <cellStyle name="Výstup 3 5 2 7" xfId="27527"/>
    <cellStyle name="Výstup 3 5 2 8" xfId="27528"/>
    <cellStyle name="Výstup 3 5 2 9" xfId="27529"/>
    <cellStyle name="Výstup 3 5 3" xfId="27530"/>
    <cellStyle name="Výstup 3 5 3 2" xfId="27531"/>
    <cellStyle name="Výstup 3 5 3 2 2" xfId="27532"/>
    <cellStyle name="Výstup 3 5 3 2 2 2" xfId="27533"/>
    <cellStyle name="Výstup 3 5 3 2 2 3" xfId="27534"/>
    <cellStyle name="Výstup 3 5 3 2 2 4" xfId="27535"/>
    <cellStyle name="Výstup 3 5 3 2 3" xfId="27536"/>
    <cellStyle name="Výstup 3 5 3 2 3 2" xfId="27537"/>
    <cellStyle name="Výstup 3 5 3 2 3 3" xfId="27538"/>
    <cellStyle name="Výstup 3 5 3 2 3 4" xfId="27539"/>
    <cellStyle name="Výstup 3 5 3 2 4" xfId="27540"/>
    <cellStyle name="Výstup 3 5 3 2 5" xfId="27541"/>
    <cellStyle name="Výstup 3 5 3 2 6" xfId="27542"/>
    <cellStyle name="Výstup 3 5 3 3" xfId="27543"/>
    <cellStyle name="Výstup 3 5 3 3 2" xfId="27544"/>
    <cellStyle name="Výstup 3 5 3 3 2 2" xfId="27545"/>
    <cellStyle name="Výstup 3 5 3 3 2 3" xfId="27546"/>
    <cellStyle name="Výstup 3 5 3 3 2 4" xfId="27547"/>
    <cellStyle name="Výstup 3 5 3 3 3" xfId="27548"/>
    <cellStyle name="Výstup 3 5 3 3 3 2" xfId="27549"/>
    <cellStyle name="Výstup 3 5 3 3 3 3" xfId="27550"/>
    <cellStyle name="Výstup 3 5 3 3 3 4" xfId="27551"/>
    <cellStyle name="Výstup 3 5 3 3 4" xfId="27552"/>
    <cellStyle name="Výstup 3 5 3 3 5" xfId="27553"/>
    <cellStyle name="Výstup 3 5 3 3 6" xfId="27554"/>
    <cellStyle name="Výstup 3 5 3 4" xfId="27555"/>
    <cellStyle name="Výstup 3 5 3 4 2" xfId="27556"/>
    <cellStyle name="Výstup 3 5 3 4 3" xfId="27557"/>
    <cellStyle name="Výstup 3 5 3 4 4" xfId="27558"/>
    <cellStyle name="Výstup 3 5 3 5" xfId="27559"/>
    <cellStyle name="Výstup 3 5 3 5 2" xfId="27560"/>
    <cellStyle name="Výstup 3 5 3 5 3" xfId="27561"/>
    <cellStyle name="Výstup 3 5 3 5 4" xfId="27562"/>
    <cellStyle name="Výstup 3 5 3 6" xfId="27563"/>
    <cellStyle name="Výstup 3 5 3 7" xfId="27564"/>
    <cellStyle name="Výstup 3 5 3 8" xfId="27565"/>
    <cellStyle name="Výstup 3 5 4" xfId="27566"/>
    <cellStyle name="Výstup 3 5 4 2" xfId="27567"/>
    <cellStyle name="Výstup 3 5 4 2 2" xfId="27568"/>
    <cellStyle name="Výstup 3 5 4 2 3" xfId="27569"/>
    <cellStyle name="Výstup 3 5 4 2 4" xfId="27570"/>
    <cellStyle name="Výstup 3 5 4 3" xfId="27571"/>
    <cellStyle name="Výstup 3 5 4 3 2" xfId="27572"/>
    <cellStyle name="Výstup 3 5 4 3 3" xfId="27573"/>
    <cellStyle name="Výstup 3 5 4 3 4" xfId="27574"/>
    <cellStyle name="Výstup 3 5 4 4" xfId="27575"/>
    <cellStyle name="Výstup 3 5 4 5" xfId="27576"/>
    <cellStyle name="Výstup 3 5 4 6" xfId="27577"/>
    <cellStyle name="Výstup 3 5 5" xfId="27578"/>
    <cellStyle name="Výstup 3 5 5 2" xfId="27579"/>
    <cellStyle name="Výstup 3 5 5 2 2" xfId="27580"/>
    <cellStyle name="Výstup 3 5 5 2 3" xfId="27581"/>
    <cellStyle name="Výstup 3 5 5 2 4" xfId="27582"/>
    <cellStyle name="Výstup 3 5 5 3" xfId="27583"/>
    <cellStyle name="Výstup 3 5 5 3 2" xfId="27584"/>
    <cellStyle name="Výstup 3 5 5 3 3" xfId="27585"/>
    <cellStyle name="Výstup 3 5 5 3 4" xfId="27586"/>
    <cellStyle name="Výstup 3 5 5 4" xfId="27587"/>
    <cellStyle name="Výstup 3 5 5 5" xfId="27588"/>
    <cellStyle name="Výstup 3 5 5 6" xfId="27589"/>
    <cellStyle name="Výstup 3 5 6" xfId="27590"/>
    <cellStyle name="Výstup 3 5 6 2" xfId="27591"/>
    <cellStyle name="Výstup 3 5 6 3" xfId="27592"/>
    <cellStyle name="Výstup 3 5 6 4" xfId="27593"/>
    <cellStyle name="Výstup 3 5 7" xfId="27594"/>
    <cellStyle name="Výstup 3 5 7 2" xfId="27595"/>
    <cellStyle name="Výstup 3 5 7 3" xfId="27596"/>
    <cellStyle name="Výstup 3 5 7 4" xfId="27597"/>
    <cellStyle name="Výstup 3 5 8" xfId="27598"/>
    <cellStyle name="Výstup 3 5 9" xfId="27599"/>
    <cellStyle name="Výstup 3 6" xfId="27600"/>
    <cellStyle name="Výstup 3 6 10" xfId="27601"/>
    <cellStyle name="Výstup 3 6 2" xfId="27602"/>
    <cellStyle name="Výstup 3 6 2 2" xfId="27603"/>
    <cellStyle name="Výstup 3 6 2 2 2" xfId="27604"/>
    <cellStyle name="Výstup 3 6 2 2 2 2" xfId="27605"/>
    <cellStyle name="Výstup 3 6 2 2 2 2 2" xfId="27606"/>
    <cellStyle name="Výstup 3 6 2 2 2 2 3" xfId="27607"/>
    <cellStyle name="Výstup 3 6 2 2 2 2 4" xfId="27608"/>
    <cellStyle name="Výstup 3 6 2 2 2 3" xfId="27609"/>
    <cellStyle name="Výstup 3 6 2 2 2 3 2" xfId="27610"/>
    <cellStyle name="Výstup 3 6 2 2 2 3 3" xfId="27611"/>
    <cellStyle name="Výstup 3 6 2 2 2 3 4" xfId="27612"/>
    <cellStyle name="Výstup 3 6 2 2 2 4" xfId="27613"/>
    <cellStyle name="Výstup 3 6 2 2 2 5" xfId="27614"/>
    <cellStyle name="Výstup 3 6 2 2 2 6" xfId="27615"/>
    <cellStyle name="Výstup 3 6 2 2 3" xfId="27616"/>
    <cellStyle name="Výstup 3 6 2 2 3 2" xfId="27617"/>
    <cellStyle name="Výstup 3 6 2 2 3 2 2" xfId="27618"/>
    <cellStyle name="Výstup 3 6 2 2 3 2 3" xfId="27619"/>
    <cellStyle name="Výstup 3 6 2 2 3 2 4" xfId="27620"/>
    <cellStyle name="Výstup 3 6 2 2 3 3" xfId="27621"/>
    <cellStyle name="Výstup 3 6 2 2 3 3 2" xfId="27622"/>
    <cellStyle name="Výstup 3 6 2 2 3 3 3" xfId="27623"/>
    <cellStyle name="Výstup 3 6 2 2 3 3 4" xfId="27624"/>
    <cellStyle name="Výstup 3 6 2 2 3 4" xfId="27625"/>
    <cellStyle name="Výstup 3 6 2 2 3 5" xfId="27626"/>
    <cellStyle name="Výstup 3 6 2 2 3 6" xfId="27627"/>
    <cellStyle name="Výstup 3 6 2 2 4" xfId="27628"/>
    <cellStyle name="Výstup 3 6 2 2 4 2" xfId="27629"/>
    <cellStyle name="Výstup 3 6 2 2 4 3" xfId="27630"/>
    <cellStyle name="Výstup 3 6 2 2 4 4" xfId="27631"/>
    <cellStyle name="Výstup 3 6 2 2 5" xfId="27632"/>
    <cellStyle name="Výstup 3 6 2 2 5 2" xfId="27633"/>
    <cellStyle name="Výstup 3 6 2 2 5 3" xfId="27634"/>
    <cellStyle name="Výstup 3 6 2 2 5 4" xfId="27635"/>
    <cellStyle name="Výstup 3 6 2 2 6" xfId="27636"/>
    <cellStyle name="Výstup 3 6 2 2 7" xfId="27637"/>
    <cellStyle name="Výstup 3 6 2 2 8" xfId="27638"/>
    <cellStyle name="Výstup 3 6 2 3" xfId="27639"/>
    <cellStyle name="Výstup 3 6 2 3 2" xfId="27640"/>
    <cellStyle name="Výstup 3 6 2 3 2 2" xfId="27641"/>
    <cellStyle name="Výstup 3 6 2 3 2 3" xfId="27642"/>
    <cellStyle name="Výstup 3 6 2 3 2 4" xfId="27643"/>
    <cellStyle name="Výstup 3 6 2 3 3" xfId="27644"/>
    <cellStyle name="Výstup 3 6 2 3 3 2" xfId="27645"/>
    <cellStyle name="Výstup 3 6 2 3 3 3" xfId="27646"/>
    <cellStyle name="Výstup 3 6 2 3 3 4" xfId="27647"/>
    <cellStyle name="Výstup 3 6 2 3 4" xfId="27648"/>
    <cellStyle name="Výstup 3 6 2 3 5" xfId="27649"/>
    <cellStyle name="Výstup 3 6 2 3 6" xfId="27650"/>
    <cellStyle name="Výstup 3 6 2 4" xfId="27651"/>
    <cellStyle name="Výstup 3 6 2 4 2" xfId="27652"/>
    <cellStyle name="Výstup 3 6 2 4 2 2" xfId="27653"/>
    <cellStyle name="Výstup 3 6 2 4 2 3" xfId="27654"/>
    <cellStyle name="Výstup 3 6 2 4 2 4" xfId="27655"/>
    <cellStyle name="Výstup 3 6 2 4 3" xfId="27656"/>
    <cellStyle name="Výstup 3 6 2 4 3 2" xfId="27657"/>
    <cellStyle name="Výstup 3 6 2 4 3 3" xfId="27658"/>
    <cellStyle name="Výstup 3 6 2 4 3 4" xfId="27659"/>
    <cellStyle name="Výstup 3 6 2 4 4" xfId="27660"/>
    <cellStyle name="Výstup 3 6 2 4 5" xfId="27661"/>
    <cellStyle name="Výstup 3 6 2 4 6" xfId="27662"/>
    <cellStyle name="Výstup 3 6 2 5" xfId="27663"/>
    <cellStyle name="Výstup 3 6 2 5 2" xfId="27664"/>
    <cellStyle name="Výstup 3 6 2 5 3" xfId="27665"/>
    <cellStyle name="Výstup 3 6 2 5 4" xfId="27666"/>
    <cellStyle name="Výstup 3 6 2 6" xfId="27667"/>
    <cellStyle name="Výstup 3 6 2 6 2" xfId="27668"/>
    <cellStyle name="Výstup 3 6 2 6 3" xfId="27669"/>
    <cellStyle name="Výstup 3 6 2 6 4" xfId="27670"/>
    <cellStyle name="Výstup 3 6 2 7" xfId="27671"/>
    <cellStyle name="Výstup 3 6 2 8" xfId="27672"/>
    <cellStyle name="Výstup 3 6 2 9" xfId="27673"/>
    <cellStyle name="Výstup 3 6 3" xfId="27674"/>
    <cellStyle name="Výstup 3 6 3 2" xfId="27675"/>
    <cellStyle name="Výstup 3 6 3 2 2" xfId="27676"/>
    <cellStyle name="Výstup 3 6 3 2 2 2" xfId="27677"/>
    <cellStyle name="Výstup 3 6 3 2 2 3" xfId="27678"/>
    <cellStyle name="Výstup 3 6 3 2 2 4" xfId="27679"/>
    <cellStyle name="Výstup 3 6 3 2 3" xfId="27680"/>
    <cellStyle name="Výstup 3 6 3 2 3 2" xfId="27681"/>
    <cellStyle name="Výstup 3 6 3 2 3 3" xfId="27682"/>
    <cellStyle name="Výstup 3 6 3 2 3 4" xfId="27683"/>
    <cellStyle name="Výstup 3 6 3 2 4" xfId="27684"/>
    <cellStyle name="Výstup 3 6 3 2 5" xfId="27685"/>
    <cellStyle name="Výstup 3 6 3 2 6" xfId="27686"/>
    <cellStyle name="Výstup 3 6 3 3" xfId="27687"/>
    <cellStyle name="Výstup 3 6 3 3 2" xfId="27688"/>
    <cellStyle name="Výstup 3 6 3 3 2 2" xfId="27689"/>
    <cellStyle name="Výstup 3 6 3 3 2 3" xfId="27690"/>
    <cellStyle name="Výstup 3 6 3 3 2 4" xfId="27691"/>
    <cellStyle name="Výstup 3 6 3 3 3" xfId="27692"/>
    <cellStyle name="Výstup 3 6 3 3 3 2" xfId="27693"/>
    <cellStyle name="Výstup 3 6 3 3 3 3" xfId="27694"/>
    <cellStyle name="Výstup 3 6 3 3 3 4" xfId="27695"/>
    <cellStyle name="Výstup 3 6 3 3 4" xfId="27696"/>
    <cellStyle name="Výstup 3 6 3 3 5" xfId="27697"/>
    <cellStyle name="Výstup 3 6 3 3 6" xfId="27698"/>
    <cellStyle name="Výstup 3 6 3 4" xfId="27699"/>
    <cellStyle name="Výstup 3 6 3 4 2" xfId="27700"/>
    <cellStyle name="Výstup 3 6 3 4 3" xfId="27701"/>
    <cellStyle name="Výstup 3 6 3 4 4" xfId="27702"/>
    <cellStyle name="Výstup 3 6 3 5" xfId="27703"/>
    <cellStyle name="Výstup 3 6 3 5 2" xfId="27704"/>
    <cellStyle name="Výstup 3 6 3 5 3" xfId="27705"/>
    <cellStyle name="Výstup 3 6 3 5 4" xfId="27706"/>
    <cellStyle name="Výstup 3 6 3 6" xfId="27707"/>
    <cellStyle name="Výstup 3 6 3 7" xfId="27708"/>
    <cellStyle name="Výstup 3 6 3 8" xfId="27709"/>
    <cellStyle name="Výstup 3 6 4" xfId="27710"/>
    <cellStyle name="Výstup 3 6 4 2" xfId="27711"/>
    <cellStyle name="Výstup 3 6 4 2 2" xfId="27712"/>
    <cellStyle name="Výstup 3 6 4 2 3" xfId="27713"/>
    <cellStyle name="Výstup 3 6 4 2 4" xfId="27714"/>
    <cellStyle name="Výstup 3 6 4 3" xfId="27715"/>
    <cellStyle name="Výstup 3 6 4 3 2" xfId="27716"/>
    <cellStyle name="Výstup 3 6 4 3 3" xfId="27717"/>
    <cellStyle name="Výstup 3 6 4 3 4" xfId="27718"/>
    <cellStyle name="Výstup 3 6 4 4" xfId="27719"/>
    <cellStyle name="Výstup 3 6 4 5" xfId="27720"/>
    <cellStyle name="Výstup 3 6 4 6" xfId="27721"/>
    <cellStyle name="Výstup 3 6 5" xfId="27722"/>
    <cellStyle name="Výstup 3 6 5 2" xfId="27723"/>
    <cellStyle name="Výstup 3 6 5 2 2" xfId="27724"/>
    <cellStyle name="Výstup 3 6 5 2 3" xfId="27725"/>
    <cellStyle name="Výstup 3 6 5 2 4" xfId="27726"/>
    <cellStyle name="Výstup 3 6 5 3" xfId="27727"/>
    <cellStyle name="Výstup 3 6 5 3 2" xfId="27728"/>
    <cellStyle name="Výstup 3 6 5 3 3" xfId="27729"/>
    <cellStyle name="Výstup 3 6 5 3 4" xfId="27730"/>
    <cellStyle name="Výstup 3 6 5 4" xfId="27731"/>
    <cellStyle name="Výstup 3 6 5 5" xfId="27732"/>
    <cellStyle name="Výstup 3 6 5 6" xfId="27733"/>
    <cellStyle name="Výstup 3 6 6" xfId="27734"/>
    <cellStyle name="Výstup 3 6 6 2" xfId="27735"/>
    <cellStyle name="Výstup 3 6 6 3" xfId="27736"/>
    <cellStyle name="Výstup 3 6 6 4" xfId="27737"/>
    <cellStyle name="Výstup 3 6 7" xfId="27738"/>
    <cellStyle name="Výstup 3 6 7 2" xfId="27739"/>
    <cellStyle name="Výstup 3 6 7 3" xfId="27740"/>
    <cellStyle name="Výstup 3 6 7 4" xfId="27741"/>
    <cellStyle name="Výstup 3 6 8" xfId="27742"/>
    <cellStyle name="Výstup 3 6 9" xfId="27743"/>
    <cellStyle name="Výstup 3 7" xfId="27744"/>
    <cellStyle name="Výstup 3 7 2" xfId="27745"/>
    <cellStyle name="Výstup 3 7 2 2" xfId="27746"/>
    <cellStyle name="Výstup 3 7 2 2 2" xfId="27747"/>
    <cellStyle name="Výstup 3 7 2 2 2 2" xfId="27748"/>
    <cellStyle name="Výstup 3 7 2 2 2 3" xfId="27749"/>
    <cellStyle name="Výstup 3 7 2 2 2 4" xfId="27750"/>
    <cellStyle name="Výstup 3 7 2 2 3" xfId="27751"/>
    <cellStyle name="Výstup 3 7 2 2 3 2" xfId="27752"/>
    <cellStyle name="Výstup 3 7 2 2 3 3" xfId="27753"/>
    <cellStyle name="Výstup 3 7 2 2 3 4" xfId="27754"/>
    <cellStyle name="Výstup 3 7 2 2 4" xfId="27755"/>
    <cellStyle name="Výstup 3 7 2 2 5" xfId="27756"/>
    <cellStyle name="Výstup 3 7 2 2 6" xfId="27757"/>
    <cellStyle name="Výstup 3 7 2 3" xfId="27758"/>
    <cellStyle name="Výstup 3 7 2 3 2" xfId="27759"/>
    <cellStyle name="Výstup 3 7 2 3 2 2" xfId="27760"/>
    <cellStyle name="Výstup 3 7 2 3 2 3" xfId="27761"/>
    <cellStyle name="Výstup 3 7 2 3 2 4" xfId="27762"/>
    <cellStyle name="Výstup 3 7 2 3 3" xfId="27763"/>
    <cellStyle name="Výstup 3 7 2 3 3 2" xfId="27764"/>
    <cellStyle name="Výstup 3 7 2 3 3 3" xfId="27765"/>
    <cellStyle name="Výstup 3 7 2 3 3 4" xfId="27766"/>
    <cellStyle name="Výstup 3 7 2 3 4" xfId="27767"/>
    <cellStyle name="Výstup 3 7 2 3 5" xfId="27768"/>
    <cellStyle name="Výstup 3 7 2 3 6" xfId="27769"/>
    <cellStyle name="Výstup 3 7 2 4" xfId="27770"/>
    <cellStyle name="Výstup 3 7 2 4 2" xfId="27771"/>
    <cellStyle name="Výstup 3 7 2 4 3" xfId="27772"/>
    <cellStyle name="Výstup 3 7 2 4 4" xfId="27773"/>
    <cellStyle name="Výstup 3 7 2 5" xfId="27774"/>
    <cellStyle name="Výstup 3 7 2 5 2" xfId="27775"/>
    <cellStyle name="Výstup 3 7 2 5 3" xfId="27776"/>
    <cellStyle name="Výstup 3 7 2 5 4" xfId="27777"/>
    <cellStyle name="Výstup 3 7 2 6" xfId="27778"/>
    <cellStyle name="Výstup 3 7 2 7" xfId="27779"/>
    <cellStyle name="Výstup 3 7 2 8" xfId="27780"/>
    <cellStyle name="Výstup 3 7 3" xfId="27781"/>
    <cellStyle name="Výstup 3 7 3 2" xfId="27782"/>
    <cellStyle name="Výstup 3 7 3 2 2" xfId="27783"/>
    <cellStyle name="Výstup 3 7 3 2 3" xfId="27784"/>
    <cellStyle name="Výstup 3 7 3 2 4" xfId="27785"/>
    <cellStyle name="Výstup 3 7 3 3" xfId="27786"/>
    <cellStyle name="Výstup 3 7 3 3 2" xfId="27787"/>
    <cellStyle name="Výstup 3 7 3 3 3" xfId="27788"/>
    <cellStyle name="Výstup 3 7 3 3 4" xfId="27789"/>
    <cellStyle name="Výstup 3 7 3 4" xfId="27790"/>
    <cellStyle name="Výstup 3 7 3 5" xfId="27791"/>
    <cellStyle name="Výstup 3 7 3 6" xfId="27792"/>
    <cellStyle name="Výstup 3 7 4" xfId="27793"/>
    <cellStyle name="Výstup 3 7 4 2" xfId="27794"/>
    <cellStyle name="Výstup 3 7 4 2 2" xfId="27795"/>
    <cellStyle name="Výstup 3 7 4 2 3" xfId="27796"/>
    <cellStyle name="Výstup 3 7 4 2 4" xfId="27797"/>
    <cellStyle name="Výstup 3 7 4 3" xfId="27798"/>
    <cellStyle name="Výstup 3 7 4 3 2" xfId="27799"/>
    <cellStyle name="Výstup 3 7 4 3 3" xfId="27800"/>
    <cellStyle name="Výstup 3 7 4 3 4" xfId="27801"/>
    <cellStyle name="Výstup 3 7 4 4" xfId="27802"/>
    <cellStyle name="Výstup 3 7 4 5" xfId="27803"/>
    <cellStyle name="Výstup 3 7 4 6" xfId="27804"/>
    <cellStyle name="Výstup 3 7 5" xfId="27805"/>
    <cellStyle name="Výstup 3 7 5 2" xfId="27806"/>
    <cellStyle name="Výstup 3 7 5 3" xfId="27807"/>
    <cellStyle name="Výstup 3 7 5 4" xfId="27808"/>
    <cellStyle name="Výstup 3 7 6" xfId="27809"/>
    <cellStyle name="Výstup 3 7 6 2" xfId="27810"/>
    <cellStyle name="Výstup 3 7 6 3" xfId="27811"/>
    <cellStyle name="Výstup 3 7 6 4" xfId="27812"/>
    <cellStyle name="Výstup 3 7 7" xfId="27813"/>
    <cellStyle name="Výstup 3 7 8" xfId="27814"/>
    <cellStyle name="Výstup 3 7 9" xfId="27815"/>
    <cellStyle name="Výstup 3 8" xfId="27816"/>
    <cellStyle name="Výstup 3 8 2" xfId="27817"/>
    <cellStyle name="Výstup 3 8 2 2" xfId="27818"/>
    <cellStyle name="Výstup 3 8 2 2 2" xfId="27819"/>
    <cellStyle name="Výstup 3 8 2 2 3" xfId="27820"/>
    <cellStyle name="Výstup 3 8 2 2 4" xfId="27821"/>
    <cellStyle name="Výstup 3 8 2 3" xfId="27822"/>
    <cellStyle name="Výstup 3 8 2 3 2" xfId="27823"/>
    <cellStyle name="Výstup 3 8 2 3 3" xfId="27824"/>
    <cellStyle name="Výstup 3 8 2 3 4" xfId="27825"/>
    <cellStyle name="Výstup 3 8 2 4" xfId="27826"/>
    <cellStyle name="Výstup 3 8 2 5" xfId="27827"/>
    <cellStyle name="Výstup 3 8 2 6" xfId="27828"/>
    <cellStyle name="Výstup 3 8 3" xfId="27829"/>
    <cellStyle name="Výstup 3 8 3 2" xfId="27830"/>
    <cellStyle name="Výstup 3 8 3 2 2" xfId="27831"/>
    <cellStyle name="Výstup 3 8 3 2 3" xfId="27832"/>
    <cellStyle name="Výstup 3 8 3 2 4" xfId="27833"/>
    <cellStyle name="Výstup 3 8 3 3" xfId="27834"/>
    <cellStyle name="Výstup 3 8 3 3 2" xfId="27835"/>
    <cellStyle name="Výstup 3 8 3 3 3" xfId="27836"/>
    <cellStyle name="Výstup 3 8 3 3 4" xfId="27837"/>
    <cellStyle name="Výstup 3 8 3 4" xfId="27838"/>
    <cellStyle name="Výstup 3 8 3 5" xfId="27839"/>
    <cellStyle name="Výstup 3 8 3 6" xfId="27840"/>
    <cellStyle name="Výstup 3 8 4" xfId="27841"/>
    <cellStyle name="Výstup 3 8 4 2" xfId="27842"/>
    <cellStyle name="Výstup 3 8 4 3" xfId="27843"/>
    <cellStyle name="Výstup 3 8 4 4" xfId="27844"/>
    <cellStyle name="Výstup 3 8 5" xfId="27845"/>
    <cellStyle name="Výstup 3 8 5 2" xfId="27846"/>
    <cellStyle name="Výstup 3 8 5 3" xfId="27847"/>
    <cellStyle name="Výstup 3 8 5 4" xfId="27848"/>
    <cellStyle name="Výstup 3 8 6" xfId="27849"/>
    <cellStyle name="Výstup 3 8 7" xfId="27850"/>
    <cellStyle name="Výstup 3 8 8" xfId="27851"/>
    <cellStyle name="Výstup 3 9" xfId="27852"/>
    <cellStyle name="Výstup 3 9 2" xfId="27853"/>
    <cellStyle name="Výstup 3 9 2 2" xfId="27854"/>
    <cellStyle name="Výstup 3 9 2 3" xfId="27855"/>
    <cellStyle name="Výstup 3 9 2 4" xfId="27856"/>
    <cellStyle name="Výstup 3 9 3" xfId="27857"/>
    <cellStyle name="Výstup 3 9 3 2" xfId="27858"/>
    <cellStyle name="Výstup 3 9 3 3" xfId="27859"/>
    <cellStyle name="Výstup 3 9 3 4" xfId="27860"/>
    <cellStyle name="Výstup 3 9 4" xfId="27861"/>
    <cellStyle name="Výstup 3 9 5" xfId="27862"/>
    <cellStyle name="Výstup 3 9 6" xfId="27863"/>
    <cellStyle name="Výstup 4" xfId="27864"/>
    <cellStyle name="Výstup 4 10" xfId="27865"/>
    <cellStyle name="Výstup 4 10 2" xfId="27866"/>
    <cellStyle name="Výstup 4 10 2 2" xfId="27867"/>
    <cellStyle name="Výstup 4 10 2 3" xfId="27868"/>
    <cellStyle name="Výstup 4 10 2 4" xfId="27869"/>
    <cellStyle name="Výstup 4 10 3" xfId="27870"/>
    <cellStyle name="Výstup 4 10 3 2" xfId="27871"/>
    <cellStyle name="Výstup 4 10 3 3" xfId="27872"/>
    <cellStyle name="Výstup 4 10 3 4" xfId="27873"/>
    <cellStyle name="Výstup 4 10 4" xfId="27874"/>
    <cellStyle name="Výstup 4 10 5" xfId="27875"/>
    <cellStyle name="Výstup 4 10 6" xfId="27876"/>
    <cellStyle name="Výstup 4 11" xfId="27877"/>
    <cellStyle name="Výstup 4 11 2" xfId="27878"/>
    <cellStyle name="Výstup 4 11 3" xfId="27879"/>
    <cellStyle name="Výstup 4 11 4" xfId="27880"/>
    <cellStyle name="Výstup 4 12" xfId="27881"/>
    <cellStyle name="Výstup 4 12 2" xfId="27882"/>
    <cellStyle name="Výstup 4 12 3" xfId="27883"/>
    <cellStyle name="Výstup 4 12 4" xfId="27884"/>
    <cellStyle name="Výstup 4 13" xfId="27885"/>
    <cellStyle name="Výstup 4 14" xfId="27886"/>
    <cellStyle name="Výstup 4 15" xfId="27887"/>
    <cellStyle name="Výstup 4 2" xfId="27888"/>
    <cellStyle name="Výstup 4 2 10" xfId="27889"/>
    <cellStyle name="Výstup 4 2 2" xfId="27890"/>
    <cellStyle name="Výstup 4 2 2 2" xfId="27891"/>
    <cellStyle name="Výstup 4 2 2 2 2" xfId="27892"/>
    <cellStyle name="Výstup 4 2 2 2 2 2" xfId="27893"/>
    <cellStyle name="Výstup 4 2 2 2 2 2 2" xfId="27894"/>
    <cellStyle name="Výstup 4 2 2 2 2 2 3" xfId="27895"/>
    <cellStyle name="Výstup 4 2 2 2 2 2 4" xfId="27896"/>
    <cellStyle name="Výstup 4 2 2 2 2 3" xfId="27897"/>
    <cellStyle name="Výstup 4 2 2 2 2 3 2" xfId="27898"/>
    <cellStyle name="Výstup 4 2 2 2 2 3 3" xfId="27899"/>
    <cellStyle name="Výstup 4 2 2 2 2 3 4" xfId="27900"/>
    <cellStyle name="Výstup 4 2 2 2 2 4" xfId="27901"/>
    <cellStyle name="Výstup 4 2 2 2 2 5" xfId="27902"/>
    <cellStyle name="Výstup 4 2 2 2 2 6" xfId="27903"/>
    <cellStyle name="Výstup 4 2 2 2 3" xfId="27904"/>
    <cellStyle name="Výstup 4 2 2 2 3 2" xfId="27905"/>
    <cellStyle name="Výstup 4 2 2 2 3 2 2" xfId="27906"/>
    <cellStyle name="Výstup 4 2 2 2 3 2 3" xfId="27907"/>
    <cellStyle name="Výstup 4 2 2 2 3 2 4" xfId="27908"/>
    <cellStyle name="Výstup 4 2 2 2 3 3" xfId="27909"/>
    <cellStyle name="Výstup 4 2 2 2 3 3 2" xfId="27910"/>
    <cellStyle name="Výstup 4 2 2 2 3 3 3" xfId="27911"/>
    <cellStyle name="Výstup 4 2 2 2 3 3 4" xfId="27912"/>
    <cellStyle name="Výstup 4 2 2 2 3 4" xfId="27913"/>
    <cellStyle name="Výstup 4 2 2 2 3 5" xfId="27914"/>
    <cellStyle name="Výstup 4 2 2 2 3 6" xfId="27915"/>
    <cellStyle name="Výstup 4 2 2 2 4" xfId="27916"/>
    <cellStyle name="Výstup 4 2 2 2 4 2" xfId="27917"/>
    <cellStyle name="Výstup 4 2 2 2 4 3" xfId="27918"/>
    <cellStyle name="Výstup 4 2 2 2 4 4" xfId="27919"/>
    <cellStyle name="Výstup 4 2 2 2 5" xfId="27920"/>
    <cellStyle name="Výstup 4 2 2 2 5 2" xfId="27921"/>
    <cellStyle name="Výstup 4 2 2 2 5 3" xfId="27922"/>
    <cellStyle name="Výstup 4 2 2 2 5 4" xfId="27923"/>
    <cellStyle name="Výstup 4 2 2 2 6" xfId="27924"/>
    <cellStyle name="Výstup 4 2 2 2 7" xfId="27925"/>
    <cellStyle name="Výstup 4 2 2 2 8" xfId="27926"/>
    <cellStyle name="Výstup 4 2 2 3" xfId="27927"/>
    <cellStyle name="Výstup 4 2 2 3 2" xfId="27928"/>
    <cellStyle name="Výstup 4 2 2 3 2 2" xfId="27929"/>
    <cellStyle name="Výstup 4 2 2 3 2 3" xfId="27930"/>
    <cellStyle name="Výstup 4 2 2 3 2 4" xfId="27931"/>
    <cellStyle name="Výstup 4 2 2 3 3" xfId="27932"/>
    <cellStyle name="Výstup 4 2 2 3 3 2" xfId="27933"/>
    <cellStyle name="Výstup 4 2 2 3 3 3" xfId="27934"/>
    <cellStyle name="Výstup 4 2 2 3 3 4" xfId="27935"/>
    <cellStyle name="Výstup 4 2 2 3 4" xfId="27936"/>
    <cellStyle name="Výstup 4 2 2 3 5" xfId="27937"/>
    <cellStyle name="Výstup 4 2 2 3 6" xfId="27938"/>
    <cellStyle name="Výstup 4 2 2 4" xfId="27939"/>
    <cellStyle name="Výstup 4 2 2 4 2" xfId="27940"/>
    <cellStyle name="Výstup 4 2 2 4 2 2" xfId="27941"/>
    <cellStyle name="Výstup 4 2 2 4 2 3" xfId="27942"/>
    <cellStyle name="Výstup 4 2 2 4 2 4" xfId="27943"/>
    <cellStyle name="Výstup 4 2 2 4 3" xfId="27944"/>
    <cellStyle name="Výstup 4 2 2 4 3 2" xfId="27945"/>
    <cellStyle name="Výstup 4 2 2 4 3 3" xfId="27946"/>
    <cellStyle name="Výstup 4 2 2 4 3 4" xfId="27947"/>
    <cellStyle name="Výstup 4 2 2 4 4" xfId="27948"/>
    <cellStyle name="Výstup 4 2 2 4 5" xfId="27949"/>
    <cellStyle name="Výstup 4 2 2 4 6" xfId="27950"/>
    <cellStyle name="Výstup 4 2 2 5" xfId="27951"/>
    <cellStyle name="Výstup 4 2 2 5 2" xfId="27952"/>
    <cellStyle name="Výstup 4 2 2 5 3" xfId="27953"/>
    <cellStyle name="Výstup 4 2 2 5 4" xfId="27954"/>
    <cellStyle name="Výstup 4 2 2 6" xfId="27955"/>
    <cellStyle name="Výstup 4 2 2 6 2" xfId="27956"/>
    <cellStyle name="Výstup 4 2 2 6 3" xfId="27957"/>
    <cellStyle name="Výstup 4 2 2 6 4" xfId="27958"/>
    <cellStyle name="Výstup 4 2 2 7" xfId="27959"/>
    <cellStyle name="Výstup 4 2 2 8" xfId="27960"/>
    <cellStyle name="Výstup 4 2 2 9" xfId="27961"/>
    <cellStyle name="Výstup 4 2 3" xfId="27962"/>
    <cellStyle name="Výstup 4 2 3 2" xfId="27963"/>
    <cellStyle name="Výstup 4 2 3 2 2" xfId="27964"/>
    <cellStyle name="Výstup 4 2 3 2 2 2" xfId="27965"/>
    <cellStyle name="Výstup 4 2 3 2 2 3" xfId="27966"/>
    <cellStyle name="Výstup 4 2 3 2 2 4" xfId="27967"/>
    <cellStyle name="Výstup 4 2 3 2 3" xfId="27968"/>
    <cellStyle name="Výstup 4 2 3 2 3 2" xfId="27969"/>
    <cellStyle name="Výstup 4 2 3 2 3 3" xfId="27970"/>
    <cellStyle name="Výstup 4 2 3 2 3 4" xfId="27971"/>
    <cellStyle name="Výstup 4 2 3 2 4" xfId="27972"/>
    <cellStyle name="Výstup 4 2 3 2 5" xfId="27973"/>
    <cellStyle name="Výstup 4 2 3 2 6" xfId="27974"/>
    <cellStyle name="Výstup 4 2 3 3" xfId="27975"/>
    <cellStyle name="Výstup 4 2 3 3 2" xfId="27976"/>
    <cellStyle name="Výstup 4 2 3 3 2 2" xfId="27977"/>
    <cellStyle name="Výstup 4 2 3 3 2 3" xfId="27978"/>
    <cellStyle name="Výstup 4 2 3 3 2 4" xfId="27979"/>
    <cellStyle name="Výstup 4 2 3 3 3" xfId="27980"/>
    <cellStyle name="Výstup 4 2 3 3 3 2" xfId="27981"/>
    <cellStyle name="Výstup 4 2 3 3 3 3" xfId="27982"/>
    <cellStyle name="Výstup 4 2 3 3 3 4" xfId="27983"/>
    <cellStyle name="Výstup 4 2 3 3 4" xfId="27984"/>
    <cellStyle name="Výstup 4 2 3 3 5" xfId="27985"/>
    <cellStyle name="Výstup 4 2 3 3 6" xfId="27986"/>
    <cellStyle name="Výstup 4 2 3 4" xfId="27987"/>
    <cellStyle name="Výstup 4 2 3 4 2" xfId="27988"/>
    <cellStyle name="Výstup 4 2 3 4 3" xfId="27989"/>
    <cellStyle name="Výstup 4 2 3 4 4" xfId="27990"/>
    <cellStyle name="Výstup 4 2 3 5" xfId="27991"/>
    <cellStyle name="Výstup 4 2 3 5 2" xfId="27992"/>
    <cellStyle name="Výstup 4 2 3 5 3" xfId="27993"/>
    <cellStyle name="Výstup 4 2 3 5 4" xfId="27994"/>
    <cellStyle name="Výstup 4 2 3 6" xfId="27995"/>
    <cellStyle name="Výstup 4 2 3 7" xfId="27996"/>
    <cellStyle name="Výstup 4 2 3 8" xfId="27997"/>
    <cellStyle name="Výstup 4 2 4" xfId="27998"/>
    <cellStyle name="Výstup 4 2 4 2" xfId="27999"/>
    <cellStyle name="Výstup 4 2 4 2 2" xfId="28000"/>
    <cellStyle name="Výstup 4 2 4 2 3" xfId="28001"/>
    <cellStyle name="Výstup 4 2 4 2 4" xfId="28002"/>
    <cellStyle name="Výstup 4 2 4 3" xfId="28003"/>
    <cellStyle name="Výstup 4 2 4 3 2" xfId="28004"/>
    <cellStyle name="Výstup 4 2 4 3 3" xfId="28005"/>
    <cellStyle name="Výstup 4 2 4 3 4" xfId="28006"/>
    <cellStyle name="Výstup 4 2 4 4" xfId="28007"/>
    <cellStyle name="Výstup 4 2 4 5" xfId="28008"/>
    <cellStyle name="Výstup 4 2 4 6" xfId="28009"/>
    <cellStyle name="Výstup 4 2 5" xfId="28010"/>
    <cellStyle name="Výstup 4 2 5 2" xfId="28011"/>
    <cellStyle name="Výstup 4 2 5 2 2" xfId="28012"/>
    <cellStyle name="Výstup 4 2 5 2 3" xfId="28013"/>
    <cellStyle name="Výstup 4 2 5 2 4" xfId="28014"/>
    <cellStyle name="Výstup 4 2 5 3" xfId="28015"/>
    <cellStyle name="Výstup 4 2 5 3 2" xfId="28016"/>
    <cellStyle name="Výstup 4 2 5 3 3" xfId="28017"/>
    <cellStyle name="Výstup 4 2 5 3 4" xfId="28018"/>
    <cellStyle name="Výstup 4 2 5 4" xfId="28019"/>
    <cellStyle name="Výstup 4 2 5 5" xfId="28020"/>
    <cellStyle name="Výstup 4 2 5 6" xfId="28021"/>
    <cellStyle name="Výstup 4 2 6" xfId="28022"/>
    <cellStyle name="Výstup 4 2 6 2" xfId="28023"/>
    <cellStyle name="Výstup 4 2 6 3" xfId="28024"/>
    <cellStyle name="Výstup 4 2 6 4" xfId="28025"/>
    <cellStyle name="Výstup 4 2 7" xfId="28026"/>
    <cellStyle name="Výstup 4 2 7 2" xfId="28027"/>
    <cellStyle name="Výstup 4 2 7 3" xfId="28028"/>
    <cellStyle name="Výstup 4 2 7 4" xfId="28029"/>
    <cellStyle name="Výstup 4 2 8" xfId="28030"/>
    <cellStyle name="Výstup 4 2 9" xfId="28031"/>
    <cellStyle name="Výstup 4 3" xfId="28032"/>
    <cellStyle name="Výstup 4 3 10" xfId="28033"/>
    <cellStyle name="Výstup 4 3 2" xfId="28034"/>
    <cellStyle name="Výstup 4 3 2 2" xfId="28035"/>
    <cellStyle name="Výstup 4 3 2 2 2" xfId="28036"/>
    <cellStyle name="Výstup 4 3 2 2 2 2" xfId="28037"/>
    <cellStyle name="Výstup 4 3 2 2 2 2 2" xfId="28038"/>
    <cellStyle name="Výstup 4 3 2 2 2 2 3" xfId="28039"/>
    <cellStyle name="Výstup 4 3 2 2 2 2 4" xfId="28040"/>
    <cellStyle name="Výstup 4 3 2 2 2 3" xfId="28041"/>
    <cellStyle name="Výstup 4 3 2 2 2 3 2" xfId="28042"/>
    <cellStyle name="Výstup 4 3 2 2 2 3 3" xfId="28043"/>
    <cellStyle name="Výstup 4 3 2 2 2 3 4" xfId="28044"/>
    <cellStyle name="Výstup 4 3 2 2 2 4" xfId="28045"/>
    <cellStyle name="Výstup 4 3 2 2 2 5" xfId="28046"/>
    <cellStyle name="Výstup 4 3 2 2 2 6" xfId="28047"/>
    <cellStyle name="Výstup 4 3 2 2 3" xfId="28048"/>
    <cellStyle name="Výstup 4 3 2 2 3 2" xfId="28049"/>
    <cellStyle name="Výstup 4 3 2 2 3 2 2" xfId="28050"/>
    <cellStyle name="Výstup 4 3 2 2 3 2 3" xfId="28051"/>
    <cellStyle name="Výstup 4 3 2 2 3 2 4" xfId="28052"/>
    <cellStyle name="Výstup 4 3 2 2 3 3" xfId="28053"/>
    <cellStyle name="Výstup 4 3 2 2 3 3 2" xfId="28054"/>
    <cellStyle name="Výstup 4 3 2 2 3 3 3" xfId="28055"/>
    <cellStyle name="Výstup 4 3 2 2 3 3 4" xfId="28056"/>
    <cellStyle name="Výstup 4 3 2 2 3 4" xfId="28057"/>
    <cellStyle name="Výstup 4 3 2 2 3 5" xfId="28058"/>
    <cellStyle name="Výstup 4 3 2 2 3 6" xfId="28059"/>
    <cellStyle name="Výstup 4 3 2 2 4" xfId="28060"/>
    <cellStyle name="Výstup 4 3 2 2 4 2" xfId="28061"/>
    <cellStyle name="Výstup 4 3 2 2 4 3" xfId="28062"/>
    <cellStyle name="Výstup 4 3 2 2 4 4" xfId="28063"/>
    <cellStyle name="Výstup 4 3 2 2 5" xfId="28064"/>
    <cellStyle name="Výstup 4 3 2 2 5 2" xfId="28065"/>
    <cellStyle name="Výstup 4 3 2 2 5 3" xfId="28066"/>
    <cellStyle name="Výstup 4 3 2 2 5 4" xfId="28067"/>
    <cellStyle name="Výstup 4 3 2 2 6" xfId="28068"/>
    <cellStyle name="Výstup 4 3 2 2 7" xfId="28069"/>
    <cellStyle name="Výstup 4 3 2 2 8" xfId="28070"/>
    <cellStyle name="Výstup 4 3 2 3" xfId="28071"/>
    <cellStyle name="Výstup 4 3 2 3 2" xfId="28072"/>
    <cellStyle name="Výstup 4 3 2 3 2 2" xfId="28073"/>
    <cellStyle name="Výstup 4 3 2 3 2 3" xfId="28074"/>
    <cellStyle name="Výstup 4 3 2 3 2 4" xfId="28075"/>
    <cellStyle name="Výstup 4 3 2 3 3" xfId="28076"/>
    <cellStyle name="Výstup 4 3 2 3 3 2" xfId="28077"/>
    <cellStyle name="Výstup 4 3 2 3 3 3" xfId="28078"/>
    <cellStyle name="Výstup 4 3 2 3 3 4" xfId="28079"/>
    <cellStyle name="Výstup 4 3 2 3 4" xfId="28080"/>
    <cellStyle name="Výstup 4 3 2 3 5" xfId="28081"/>
    <cellStyle name="Výstup 4 3 2 3 6" xfId="28082"/>
    <cellStyle name="Výstup 4 3 2 4" xfId="28083"/>
    <cellStyle name="Výstup 4 3 2 4 2" xfId="28084"/>
    <cellStyle name="Výstup 4 3 2 4 2 2" xfId="28085"/>
    <cellStyle name="Výstup 4 3 2 4 2 3" xfId="28086"/>
    <cellStyle name="Výstup 4 3 2 4 2 4" xfId="28087"/>
    <cellStyle name="Výstup 4 3 2 4 3" xfId="28088"/>
    <cellStyle name="Výstup 4 3 2 4 3 2" xfId="28089"/>
    <cellStyle name="Výstup 4 3 2 4 3 3" xfId="28090"/>
    <cellStyle name="Výstup 4 3 2 4 3 4" xfId="28091"/>
    <cellStyle name="Výstup 4 3 2 4 4" xfId="28092"/>
    <cellStyle name="Výstup 4 3 2 4 5" xfId="28093"/>
    <cellStyle name="Výstup 4 3 2 4 6" xfId="28094"/>
    <cellStyle name="Výstup 4 3 2 5" xfId="28095"/>
    <cellStyle name="Výstup 4 3 2 5 2" xfId="28096"/>
    <cellStyle name="Výstup 4 3 2 5 3" xfId="28097"/>
    <cellStyle name="Výstup 4 3 2 5 4" xfId="28098"/>
    <cellStyle name="Výstup 4 3 2 6" xfId="28099"/>
    <cellStyle name="Výstup 4 3 2 6 2" xfId="28100"/>
    <cellStyle name="Výstup 4 3 2 6 3" xfId="28101"/>
    <cellStyle name="Výstup 4 3 2 6 4" xfId="28102"/>
    <cellStyle name="Výstup 4 3 2 7" xfId="28103"/>
    <cellStyle name="Výstup 4 3 2 8" xfId="28104"/>
    <cellStyle name="Výstup 4 3 2 9" xfId="28105"/>
    <cellStyle name="Výstup 4 3 3" xfId="28106"/>
    <cellStyle name="Výstup 4 3 3 2" xfId="28107"/>
    <cellStyle name="Výstup 4 3 3 2 2" xfId="28108"/>
    <cellStyle name="Výstup 4 3 3 2 2 2" xfId="28109"/>
    <cellStyle name="Výstup 4 3 3 2 2 3" xfId="28110"/>
    <cellStyle name="Výstup 4 3 3 2 2 4" xfId="28111"/>
    <cellStyle name="Výstup 4 3 3 2 3" xfId="28112"/>
    <cellStyle name="Výstup 4 3 3 2 3 2" xfId="28113"/>
    <cellStyle name="Výstup 4 3 3 2 3 3" xfId="28114"/>
    <cellStyle name="Výstup 4 3 3 2 3 4" xfId="28115"/>
    <cellStyle name="Výstup 4 3 3 2 4" xfId="28116"/>
    <cellStyle name="Výstup 4 3 3 2 5" xfId="28117"/>
    <cellStyle name="Výstup 4 3 3 2 6" xfId="28118"/>
    <cellStyle name="Výstup 4 3 3 3" xfId="28119"/>
    <cellStyle name="Výstup 4 3 3 3 2" xfId="28120"/>
    <cellStyle name="Výstup 4 3 3 3 2 2" xfId="28121"/>
    <cellStyle name="Výstup 4 3 3 3 2 3" xfId="28122"/>
    <cellStyle name="Výstup 4 3 3 3 2 4" xfId="28123"/>
    <cellStyle name="Výstup 4 3 3 3 3" xfId="28124"/>
    <cellStyle name="Výstup 4 3 3 3 3 2" xfId="28125"/>
    <cellStyle name="Výstup 4 3 3 3 3 3" xfId="28126"/>
    <cellStyle name="Výstup 4 3 3 3 3 4" xfId="28127"/>
    <cellStyle name="Výstup 4 3 3 3 4" xfId="28128"/>
    <cellStyle name="Výstup 4 3 3 3 5" xfId="28129"/>
    <cellStyle name="Výstup 4 3 3 3 6" xfId="28130"/>
    <cellStyle name="Výstup 4 3 3 4" xfId="28131"/>
    <cellStyle name="Výstup 4 3 3 4 2" xfId="28132"/>
    <cellStyle name="Výstup 4 3 3 4 3" xfId="28133"/>
    <cellStyle name="Výstup 4 3 3 4 4" xfId="28134"/>
    <cellStyle name="Výstup 4 3 3 5" xfId="28135"/>
    <cellStyle name="Výstup 4 3 3 5 2" xfId="28136"/>
    <cellStyle name="Výstup 4 3 3 5 3" xfId="28137"/>
    <cellStyle name="Výstup 4 3 3 5 4" xfId="28138"/>
    <cellStyle name="Výstup 4 3 3 6" xfId="28139"/>
    <cellStyle name="Výstup 4 3 3 7" xfId="28140"/>
    <cellStyle name="Výstup 4 3 3 8" xfId="28141"/>
    <cellStyle name="Výstup 4 3 4" xfId="28142"/>
    <cellStyle name="Výstup 4 3 4 2" xfId="28143"/>
    <cellStyle name="Výstup 4 3 4 2 2" xfId="28144"/>
    <cellStyle name="Výstup 4 3 4 2 3" xfId="28145"/>
    <cellStyle name="Výstup 4 3 4 2 4" xfId="28146"/>
    <cellStyle name="Výstup 4 3 4 3" xfId="28147"/>
    <cellStyle name="Výstup 4 3 4 3 2" xfId="28148"/>
    <cellStyle name="Výstup 4 3 4 3 3" xfId="28149"/>
    <cellStyle name="Výstup 4 3 4 3 4" xfId="28150"/>
    <cellStyle name="Výstup 4 3 4 4" xfId="28151"/>
    <cellStyle name="Výstup 4 3 4 5" xfId="28152"/>
    <cellStyle name="Výstup 4 3 4 6" xfId="28153"/>
    <cellStyle name="Výstup 4 3 5" xfId="28154"/>
    <cellStyle name="Výstup 4 3 5 2" xfId="28155"/>
    <cellStyle name="Výstup 4 3 5 2 2" xfId="28156"/>
    <cellStyle name="Výstup 4 3 5 2 3" xfId="28157"/>
    <cellStyle name="Výstup 4 3 5 2 4" xfId="28158"/>
    <cellStyle name="Výstup 4 3 5 3" xfId="28159"/>
    <cellStyle name="Výstup 4 3 5 3 2" xfId="28160"/>
    <cellStyle name="Výstup 4 3 5 3 3" xfId="28161"/>
    <cellStyle name="Výstup 4 3 5 3 4" xfId="28162"/>
    <cellStyle name="Výstup 4 3 5 4" xfId="28163"/>
    <cellStyle name="Výstup 4 3 5 5" xfId="28164"/>
    <cellStyle name="Výstup 4 3 5 6" xfId="28165"/>
    <cellStyle name="Výstup 4 3 6" xfId="28166"/>
    <cellStyle name="Výstup 4 3 6 2" xfId="28167"/>
    <cellStyle name="Výstup 4 3 6 3" xfId="28168"/>
    <cellStyle name="Výstup 4 3 6 4" xfId="28169"/>
    <cellStyle name="Výstup 4 3 7" xfId="28170"/>
    <cellStyle name="Výstup 4 3 7 2" xfId="28171"/>
    <cellStyle name="Výstup 4 3 7 3" xfId="28172"/>
    <cellStyle name="Výstup 4 3 7 4" xfId="28173"/>
    <cellStyle name="Výstup 4 3 8" xfId="28174"/>
    <cellStyle name="Výstup 4 3 9" xfId="28175"/>
    <cellStyle name="Výstup 4 4" xfId="28176"/>
    <cellStyle name="Výstup 4 4 10" xfId="28177"/>
    <cellStyle name="Výstup 4 4 2" xfId="28178"/>
    <cellStyle name="Výstup 4 4 2 2" xfId="28179"/>
    <cellStyle name="Výstup 4 4 2 2 2" xfId="28180"/>
    <cellStyle name="Výstup 4 4 2 2 2 2" xfId="28181"/>
    <cellStyle name="Výstup 4 4 2 2 2 2 2" xfId="28182"/>
    <cellStyle name="Výstup 4 4 2 2 2 2 3" xfId="28183"/>
    <cellStyle name="Výstup 4 4 2 2 2 2 4" xfId="28184"/>
    <cellStyle name="Výstup 4 4 2 2 2 3" xfId="28185"/>
    <cellStyle name="Výstup 4 4 2 2 2 3 2" xfId="28186"/>
    <cellStyle name="Výstup 4 4 2 2 2 3 3" xfId="28187"/>
    <cellStyle name="Výstup 4 4 2 2 2 3 4" xfId="28188"/>
    <cellStyle name="Výstup 4 4 2 2 2 4" xfId="28189"/>
    <cellStyle name="Výstup 4 4 2 2 2 5" xfId="28190"/>
    <cellStyle name="Výstup 4 4 2 2 2 6" xfId="28191"/>
    <cellStyle name="Výstup 4 4 2 2 3" xfId="28192"/>
    <cellStyle name="Výstup 4 4 2 2 3 2" xfId="28193"/>
    <cellStyle name="Výstup 4 4 2 2 3 2 2" xfId="28194"/>
    <cellStyle name="Výstup 4 4 2 2 3 2 3" xfId="28195"/>
    <cellStyle name="Výstup 4 4 2 2 3 2 4" xfId="28196"/>
    <cellStyle name="Výstup 4 4 2 2 3 3" xfId="28197"/>
    <cellStyle name="Výstup 4 4 2 2 3 3 2" xfId="28198"/>
    <cellStyle name="Výstup 4 4 2 2 3 3 3" xfId="28199"/>
    <cellStyle name="Výstup 4 4 2 2 3 3 4" xfId="28200"/>
    <cellStyle name="Výstup 4 4 2 2 3 4" xfId="28201"/>
    <cellStyle name="Výstup 4 4 2 2 3 5" xfId="28202"/>
    <cellStyle name="Výstup 4 4 2 2 3 6" xfId="28203"/>
    <cellStyle name="Výstup 4 4 2 2 4" xfId="28204"/>
    <cellStyle name="Výstup 4 4 2 2 4 2" xfId="28205"/>
    <cellStyle name="Výstup 4 4 2 2 4 3" xfId="28206"/>
    <cellStyle name="Výstup 4 4 2 2 4 4" xfId="28207"/>
    <cellStyle name="Výstup 4 4 2 2 5" xfId="28208"/>
    <cellStyle name="Výstup 4 4 2 2 5 2" xfId="28209"/>
    <cellStyle name="Výstup 4 4 2 2 5 3" xfId="28210"/>
    <cellStyle name="Výstup 4 4 2 2 5 4" xfId="28211"/>
    <cellStyle name="Výstup 4 4 2 2 6" xfId="28212"/>
    <cellStyle name="Výstup 4 4 2 2 7" xfId="28213"/>
    <cellStyle name="Výstup 4 4 2 2 8" xfId="28214"/>
    <cellStyle name="Výstup 4 4 2 3" xfId="28215"/>
    <cellStyle name="Výstup 4 4 2 3 2" xfId="28216"/>
    <cellStyle name="Výstup 4 4 2 3 2 2" xfId="28217"/>
    <cellStyle name="Výstup 4 4 2 3 2 3" xfId="28218"/>
    <cellStyle name="Výstup 4 4 2 3 2 4" xfId="28219"/>
    <cellStyle name="Výstup 4 4 2 3 3" xfId="28220"/>
    <cellStyle name="Výstup 4 4 2 3 3 2" xfId="28221"/>
    <cellStyle name="Výstup 4 4 2 3 3 3" xfId="28222"/>
    <cellStyle name="Výstup 4 4 2 3 3 4" xfId="28223"/>
    <cellStyle name="Výstup 4 4 2 3 4" xfId="28224"/>
    <cellStyle name="Výstup 4 4 2 3 5" xfId="28225"/>
    <cellStyle name="Výstup 4 4 2 3 6" xfId="28226"/>
    <cellStyle name="Výstup 4 4 2 4" xfId="28227"/>
    <cellStyle name="Výstup 4 4 2 4 2" xfId="28228"/>
    <cellStyle name="Výstup 4 4 2 4 2 2" xfId="28229"/>
    <cellStyle name="Výstup 4 4 2 4 2 3" xfId="28230"/>
    <cellStyle name="Výstup 4 4 2 4 2 4" xfId="28231"/>
    <cellStyle name="Výstup 4 4 2 4 3" xfId="28232"/>
    <cellStyle name="Výstup 4 4 2 4 3 2" xfId="28233"/>
    <cellStyle name="Výstup 4 4 2 4 3 3" xfId="28234"/>
    <cellStyle name="Výstup 4 4 2 4 3 4" xfId="28235"/>
    <cellStyle name="Výstup 4 4 2 4 4" xfId="28236"/>
    <cellStyle name="Výstup 4 4 2 4 5" xfId="28237"/>
    <cellStyle name="Výstup 4 4 2 4 6" xfId="28238"/>
    <cellStyle name="Výstup 4 4 2 5" xfId="28239"/>
    <cellStyle name="Výstup 4 4 2 5 2" xfId="28240"/>
    <cellStyle name="Výstup 4 4 2 5 3" xfId="28241"/>
    <cellStyle name="Výstup 4 4 2 5 4" xfId="28242"/>
    <cellStyle name="Výstup 4 4 2 6" xfId="28243"/>
    <cellStyle name="Výstup 4 4 2 6 2" xfId="28244"/>
    <cellStyle name="Výstup 4 4 2 6 3" xfId="28245"/>
    <cellStyle name="Výstup 4 4 2 6 4" xfId="28246"/>
    <cellStyle name="Výstup 4 4 2 7" xfId="28247"/>
    <cellStyle name="Výstup 4 4 2 8" xfId="28248"/>
    <cellStyle name="Výstup 4 4 2 9" xfId="28249"/>
    <cellStyle name="Výstup 4 4 3" xfId="28250"/>
    <cellStyle name="Výstup 4 4 3 2" xfId="28251"/>
    <cellStyle name="Výstup 4 4 3 2 2" xfId="28252"/>
    <cellStyle name="Výstup 4 4 3 2 2 2" xfId="28253"/>
    <cellStyle name="Výstup 4 4 3 2 2 3" xfId="28254"/>
    <cellStyle name="Výstup 4 4 3 2 2 4" xfId="28255"/>
    <cellStyle name="Výstup 4 4 3 2 3" xfId="28256"/>
    <cellStyle name="Výstup 4 4 3 2 3 2" xfId="28257"/>
    <cellStyle name="Výstup 4 4 3 2 3 3" xfId="28258"/>
    <cellStyle name="Výstup 4 4 3 2 3 4" xfId="28259"/>
    <cellStyle name="Výstup 4 4 3 2 4" xfId="28260"/>
    <cellStyle name="Výstup 4 4 3 2 5" xfId="28261"/>
    <cellStyle name="Výstup 4 4 3 2 6" xfId="28262"/>
    <cellStyle name="Výstup 4 4 3 3" xfId="28263"/>
    <cellStyle name="Výstup 4 4 3 3 2" xfId="28264"/>
    <cellStyle name="Výstup 4 4 3 3 2 2" xfId="28265"/>
    <cellStyle name="Výstup 4 4 3 3 2 3" xfId="28266"/>
    <cellStyle name="Výstup 4 4 3 3 2 4" xfId="28267"/>
    <cellStyle name="Výstup 4 4 3 3 3" xfId="28268"/>
    <cellStyle name="Výstup 4 4 3 3 3 2" xfId="28269"/>
    <cellStyle name="Výstup 4 4 3 3 3 3" xfId="28270"/>
    <cellStyle name="Výstup 4 4 3 3 3 4" xfId="28271"/>
    <cellStyle name="Výstup 4 4 3 3 4" xfId="28272"/>
    <cellStyle name="Výstup 4 4 3 3 5" xfId="28273"/>
    <cellStyle name="Výstup 4 4 3 3 6" xfId="28274"/>
    <cellStyle name="Výstup 4 4 3 4" xfId="28275"/>
    <cellStyle name="Výstup 4 4 3 4 2" xfId="28276"/>
    <cellStyle name="Výstup 4 4 3 4 3" xfId="28277"/>
    <cellStyle name="Výstup 4 4 3 4 4" xfId="28278"/>
    <cellStyle name="Výstup 4 4 3 5" xfId="28279"/>
    <cellStyle name="Výstup 4 4 3 5 2" xfId="28280"/>
    <cellStyle name="Výstup 4 4 3 5 3" xfId="28281"/>
    <cellStyle name="Výstup 4 4 3 5 4" xfId="28282"/>
    <cellStyle name="Výstup 4 4 3 6" xfId="28283"/>
    <cellStyle name="Výstup 4 4 3 7" xfId="28284"/>
    <cellStyle name="Výstup 4 4 3 8" xfId="28285"/>
    <cellStyle name="Výstup 4 4 4" xfId="28286"/>
    <cellStyle name="Výstup 4 4 4 2" xfId="28287"/>
    <cellStyle name="Výstup 4 4 4 2 2" xfId="28288"/>
    <cellStyle name="Výstup 4 4 4 2 3" xfId="28289"/>
    <cellStyle name="Výstup 4 4 4 2 4" xfId="28290"/>
    <cellStyle name="Výstup 4 4 4 3" xfId="28291"/>
    <cellStyle name="Výstup 4 4 4 3 2" xfId="28292"/>
    <cellStyle name="Výstup 4 4 4 3 3" xfId="28293"/>
    <cellStyle name="Výstup 4 4 4 3 4" xfId="28294"/>
    <cellStyle name="Výstup 4 4 4 4" xfId="28295"/>
    <cellStyle name="Výstup 4 4 4 5" xfId="28296"/>
    <cellStyle name="Výstup 4 4 4 6" xfId="28297"/>
    <cellStyle name="Výstup 4 4 5" xfId="28298"/>
    <cellStyle name="Výstup 4 4 5 2" xfId="28299"/>
    <cellStyle name="Výstup 4 4 5 2 2" xfId="28300"/>
    <cellStyle name="Výstup 4 4 5 2 3" xfId="28301"/>
    <cellStyle name="Výstup 4 4 5 2 4" xfId="28302"/>
    <cellStyle name="Výstup 4 4 5 3" xfId="28303"/>
    <cellStyle name="Výstup 4 4 5 3 2" xfId="28304"/>
    <cellStyle name="Výstup 4 4 5 3 3" xfId="28305"/>
    <cellStyle name="Výstup 4 4 5 3 4" xfId="28306"/>
    <cellStyle name="Výstup 4 4 5 4" xfId="28307"/>
    <cellStyle name="Výstup 4 4 5 5" xfId="28308"/>
    <cellStyle name="Výstup 4 4 5 6" xfId="28309"/>
    <cellStyle name="Výstup 4 4 6" xfId="28310"/>
    <cellStyle name="Výstup 4 4 6 2" xfId="28311"/>
    <cellStyle name="Výstup 4 4 6 3" xfId="28312"/>
    <cellStyle name="Výstup 4 4 6 4" xfId="28313"/>
    <cellStyle name="Výstup 4 4 7" xfId="28314"/>
    <cellStyle name="Výstup 4 4 7 2" xfId="28315"/>
    <cellStyle name="Výstup 4 4 7 3" xfId="28316"/>
    <cellStyle name="Výstup 4 4 7 4" xfId="28317"/>
    <cellStyle name="Výstup 4 4 8" xfId="28318"/>
    <cellStyle name="Výstup 4 4 9" xfId="28319"/>
    <cellStyle name="Výstup 4 5" xfId="28320"/>
    <cellStyle name="Výstup 4 5 10" xfId="28321"/>
    <cellStyle name="Výstup 4 5 2" xfId="28322"/>
    <cellStyle name="Výstup 4 5 2 2" xfId="28323"/>
    <cellStyle name="Výstup 4 5 2 2 2" xfId="28324"/>
    <cellStyle name="Výstup 4 5 2 2 2 2" xfId="28325"/>
    <cellStyle name="Výstup 4 5 2 2 2 2 2" xfId="28326"/>
    <cellStyle name="Výstup 4 5 2 2 2 2 3" xfId="28327"/>
    <cellStyle name="Výstup 4 5 2 2 2 2 4" xfId="28328"/>
    <cellStyle name="Výstup 4 5 2 2 2 3" xfId="28329"/>
    <cellStyle name="Výstup 4 5 2 2 2 3 2" xfId="28330"/>
    <cellStyle name="Výstup 4 5 2 2 2 3 3" xfId="28331"/>
    <cellStyle name="Výstup 4 5 2 2 2 3 4" xfId="28332"/>
    <cellStyle name="Výstup 4 5 2 2 2 4" xfId="28333"/>
    <cellStyle name="Výstup 4 5 2 2 2 5" xfId="28334"/>
    <cellStyle name="Výstup 4 5 2 2 2 6" xfId="28335"/>
    <cellStyle name="Výstup 4 5 2 2 3" xfId="28336"/>
    <cellStyle name="Výstup 4 5 2 2 3 2" xfId="28337"/>
    <cellStyle name="Výstup 4 5 2 2 3 2 2" xfId="28338"/>
    <cellStyle name="Výstup 4 5 2 2 3 2 3" xfId="28339"/>
    <cellStyle name="Výstup 4 5 2 2 3 2 4" xfId="28340"/>
    <cellStyle name="Výstup 4 5 2 2 3 3" xfId="28341"/>
    <cellStyle name="Výstup 4 5 2 2 3 3 2" xfId="28342"/>
    <cellStyle name="Výstup 4 5 2 2 3 3 3" xfId="28343"/>
    <cellStyle name="Výstup 4 5 2 2 3 3 4" xfId="28344"/>
    <cellStyle name="Výstup 4 5 2 2 3 4" xfId="28345"/>
    <cellStyle name="Výstup 4 5 2 2 3 5" xfId="28346"/>
    <cellStyle name="Výstup 4 5 2 2 3 6" xfId="28347"/>
    <cellStyle name="Výstup 4 5 2 2 4" xfId="28348"/>
    <cellStyle name="Výstup 4 5 2 2 4 2" xfId="28349"/>
    <cellStyle name="Výstup 4 5 2 2 4 3" xfId="28350"/>
    <cellStyle name="Výstup 4 5 2 2 4 4" xfId="28351"/>
    <cellStyle name="Výstup 4 5 2 2 5" xfId="28352"/>
    <cellStyle name="Výstup 4 5 2 2 5 2" xfId="28353"/>
    <cellStyle name="Výstup 4 5 2 2 5 3" xfId="28354"/>
    <cellStyle name="Výstup 4 5 2 2 5 4" xfId="28355"/>
    <cellStyle name="Výstup 4 5 2 2 6" xfId="28356"/>
    <cellStyle name="Výstup 4 5 2 2 7" xfId="28357"/>
    <cellStyle name="Výstup 4 5 2 2 8" xfId="28358"/>
    <cellStyle name="Výstup 4 5 2 3" xfId="28359"/>
    <cellStyle name="Výstup 4 5 2 3 2" xfId="28360"/>
    <cellStyle name="Výstup 4 5 2 3 2 2" xfId="28361"/>
    <cellStyle name="Výstup 4 5 2 3 2 3" xfId="28362"/>
    <cellStyle name="Výstup 4 5 2 3 2 4" xfId="28363"/>
    <cellStyle name="Výstup 4 5 2 3 3" xfId="28364"/>
    <cellStyle name="Výstup 4 5 2 3 3 2" xfId="28365"/>
    <cellStyle name="Výstup 4 5 2 3 3 3" xfId="28366"/>
    <cellStyle name="Výstup 4 5 2 3 3 4" xfId="28367"/>
    <cellStyle name="Výstup 4 5 2 3 4" xfId="28368"/>
    <cellStyle name="Výstup 4 5 2 3 5" xfId="28369"/>
    <cellStyle name="Výstup 4 5 2 3 6" xfId="28370"/>
    <cellStyle name="Výstup 4 5 2 4" xfId="28371"/>
    <cellStyle name="Výstup 4 5 2 4 2" xfId="28372"/>
    <cellStyle name="Výstup 4 5 2 4 2 2" xfId="28373"/>
    <cellStyle name="Výstup 4 5 2 4 2 3" xfId="28374"/>
    <cellStyle name="Výstup 4 5 2 4 2 4" xfId="28375"/>
    <cellStyle name="Výstup 4 5 2 4 3" xfId="28376"/>
    <cellStyle name="Výstup 4 5 2 4 3 2" xfId="28377"/>
    <cellStyle name="Výstup 4 5 2 4 3 3" xfId="28378"/>
    <cellStyle name="Výstup 4 5 2 4 3 4" xfId="28379"/>
    <cellStyle name="Výstup 4 5 2 4 4" xfId="28380"/>
    <cellStyle name="Výstup 4 5 2 4 5" xfId="28381"/>
    <cellStyle name="Výstup 4 5 2 4 6" xfId="28382"/>
    <cellStyle name="Výstup 4 5 2 5" xfId="28383"/>
    <cellStyle name="Výstup 4 5 2 5 2" xfId="28384"/>
    <cellStyle name="Výstup 4 5 2 5 3" xfId="28385"/>
    <cellStyle name="Výstup 4 5 2 5 4" xfId="28386"/>
    <cellStyle name="Výstup 4 5 2 6" xfId="28387"/>
    <cellStyle name="Výstup 4 5 2 6 2" xfId="28388"/>
    <cellStyle name="Výstup 4 5 2 6 3" xfId="28389"/>
    <cellStyle name="Výstup 4 5 2 6 4" xfId="28390"/>
    <cellStyle name="Výstup 4 5 2 7" xfId="28391"/>
    <cellStyle name="Výstup 4 5 2 8" xfId="28392"/>
    <cellStyle name="Výstup 4 5 2 9" xfId="28393"/>
    <cellStyle name="Výstup 4 5 3" xfId="28394"/>
    <cellStyle name="Výstup 4 5 3 2" xfId="28395"/>
    <cellStyle name="Výstup 4 5 3 2 2" xfId="28396"/>
    <cellStyle name="Výstup 4 5 3 2 2 2" xfId="28397"/>
    <cellStyle name="Výstup 4 5 3 2 2 3" xfId="28398"/>
    <cellStyle name="Výstup 4 5 3 2 2 4" xfId="28399"/>
    <cellStyle name="Výstup 4 5 3 2 3" xfId="28400"/>
    <cellStyle name="Výstup 4 5 3 2 3 2" xfId="28401"/>
    <cellStyle name="Výstup 4 5 3 2 3 3" xfId="28402"/>
    <cellStyle name="Výstup 4 5 3 2 3 4" xfId="28403"/>
    <cellStyle name="Výstup 4 5 3 2 4" xfId="28404"/>
    <cellStyle name="Výstup 4 5 3 2 5" xfId="28405"/>
    <cellStyle name="Výstup 4 5 3 2 6" xfId="28406"/>
    <cellStyle name="Výstup 4 5 3 3" xfId="28407"/>
    <cellStyle name="Výstup 4 5 3 3 2" xfId="28408"/>
    <cellStyle name="Výstup 4 5 3 3 2 2" xfId="28409"/>
    <cellStyle name="Výstup 4 5 3 3 2 3" xfId="28410"/>
    <cellStyle name="Výstup 4 5 3 3 2 4" xfId="28411"/>
    <cellStyle name="Výstup 4 5 3 3 3" xfId="28412"/>
    <cellStyle name="Výstup 4 5 3 3 3 2" xfId="28413"/>
    <cellStyle name="Výstup 4 5 3 3 3 3" xfId="28414"/>
    <cellStyle name="Výstup 4 5 3 3 3 4" xfId="28415"/>
    <cellStyle name="Výstup 4 5 3 3 4" xfId="28416"/>
    <cellStyle name="Výstup 4 5 3 3 5" xfId="28417"/>
    <cellStyle name="Výstup 4 5 3 3 6" xfId="28418"/>
    <cellStyle name="Výstup 4 5 3 4" xfId="28419"/>
    <cellStyle name="Výstup 4 5 3 4 2" xfId="28420"/>
    <cellStyle name="Výstup 4 5 3 4 3" xfId="28421"/>
    <cellStyle name="Výstup 4 5 3 4 4" xfId="28422"/>
    <cellStyle name="Výstup 4 5 3 5" xfId="28423"/>
    <cellStyle name="Výstup 4 5 3 5 2" xfId="28424"/>
    <cellStyle name="Výstup 4 5 3 5 3" xfId="28425"/>
    <cellStyle name="Výstup 4 5 3 5 4" xfId="28426"/>
    <cellStyle name="Výstup 4 5 3 6" xfId="28427"/>
    <cellStyle name="Výstup 4 5 3 7" xfId="28428"/>
    <cellStyle name="Výstup 4 5 3 8" xfId="28429"/>
    <cellStyle name="Výstup 4 5 4" xfId="28430"/>
    <cellStyle name="Výstup 4 5 4 2" xfId="28431"/>
    <cellStyle name="Výstup 4 5 4 2 2" xfId="28432"/>
    <cellStyle name="Výstup 4 5 4 2 3" xfId="28433"/>
    <cellStyle name="Výstup 4 5 4 2 4" xfId="28434"/>
    <cellStyle name="Výstup 4 5 4 3" xfId="28435"/>
    <cellStyle name="Výstup 4 5 4 3 2" xfId="28436"/>
    <cellStyle name="Výstup 4 5 4 3 3" xfId="28437"/>
    <cellStyle name="Výstup 4 5 4 3 4" xfId="28438"/>
    <cellStyle name="Výstup 4 5 4 4" xfId="28439"/>
    <cellStyle name="Výstup 4 5 4 5" xfId="28440"/>
    <cellStyle name="Výstup 4 5 4 6" xfId="28441"/>
    <cellStyle name="Výstup 4 5 5" xfId="28442"/>
    <cellStyle name="Výstup 4 5 5 2" xfId="28443"/>
    <cellStyle name="Výstup 4 5 5 2 2" xfId="28444"/>
    <cellStyle name="Výstup 4 5 5 2 3" xfId="28445"/>
    <cellStyle name="Výstup 4 5 5 2 4" xfId="28446"/>
    <cellStyle name="Výstup 4 5 5 3" xfId="28447"/>
    <cellStyle name="Výstup 4 5 5 3 2" xfId="28448"/>
    <cellStyle name="Výstup 4 5 5 3 3" xfId="28449"/>
    <cellStyle name="Výstup 4 5 5 3 4" xfId="28450"/>
    <cellStyle name="Výstup 4 5 5 4" xfId="28451"/>
    <cellStyle name="Výstup 4 5 5 5" xfId="28452"/>
    <cellStyle name="Výstup 4 5 5 6" xfId="28453"/>
    <cellStyle name="Výstup 4 5 6" xfId="28454"/>
    <cellStyle name="Výstup 4 5 6 2" xfId="28455"/>
    <cellStyle name="Výstup 4 5 6 3" xfId="28456"/>
    <cellStyle name="Výstup 4 5 6 4" xfId="28457"/>
    <cellStyle name="Výstup 4 5 7" xfId="28458"/>
    <cellStyle name="Výstup 4 5 7 2" xfId="28459"/>
    <cellStyle name="Výstup 4 5 7 3" xfId="28460"/>
    <cellStyle name="Výstup 4 5 7 4" xfId="28461"/>
    <cellStyle name="Výstup 4 5 8" xfId="28462"/>
    <cellStyle name="Výstup 4 5 9" xfId="28463"/>
    <cellStyle name="Výstup 4 6" xfId="28464"/>
    <cellStyle name="Výstup 4 6 10" xfId="28465"/>
    <cellStyle name="Výstup 4 6 2" xfId="28466"/>
    <cellStyle name="Výstup 4 6 2 2" xfId="28467"/>
    <cellStyle name="Výstup 4 6 2 2 2" xfId="28468"/>
    <cellStyle name="Výstup 4 6 2 2 2 2" xfId="28469"/>
    <cellStyle name="Výstup 4 6 2 2 2 2 2" xfId="28470"/>
    <cellStyle name="Výstup 4 6 2 2 2 2 3" xfId="28471"/>
    <cellStyle name="Výstup 4 6 2 2 2 2 4" xfId="28472"/>
    <cellStyle name="Výstup 4 6 2 2 2 3" xfId="28473"/>
    <cellStyle name="Výstup 4 6 2 2 2 3 2" xfId="28474"/>
    <cellStyle name="Výstup 4 6 2 2 2 3 3" xfId="28475"/>
    <cellStyle name="Výstup 4 6 2 2 2 3 4" xfId="28476"/>
    <cellStyle name="Výstup 4 6 2 2 2 4" xfId="28477"/>
    <cellStyle name="Výstup 4 6 2 2 2 5" xfId="28478"/>
    <cellStyle name="Výstup 4 6 2 2 2 6" xfId="28479"/>
    <cellStyle name="Výstup 4 6 2 2 3" xfId="28480"/>
    <cellStyle name="Výstup 4 6 2 2 3 2" xfId="28481"/>
    <cellStyle name="Výstup 4 6 2 2 3 2 2" xfId="28482"/>
    <cellStyle name="Výstup 4 6 2 2 3 2 3" xfId="28483"/>
    <cellStyle name="Výstup 4 6 2 2 3 2 4" xfId="28484"/>
    <cellStyle name="Výstup 4 6 2 2 3 3" xfId="28485"/>
    <cellStyle name="Výstup 4 6 2 2 3 3 2" xfId="28486"/>
    <cellStyle name="Výstup 4 6 2 2 3 3 3" xfId="28487"/>
    <cellStyle name="Výstup 4 6 2 2 3 3 4" xfId="28488"/>
    <cellStyle name="Výstup 4 6 2 2 3 4" xfId="28489"/>
    <cellStyle name="Výstup 4 6 2 2 3 5" xfId="28490"/>
    <cellStyle name="Výstup 4 6 2 2 3 6" xfId="28491"/>
    <cellStyle name="Výstup 4 6 2 2 4" xfId="28492"/>
    <cellStyle name="Výstup 4 6 2 2 4 2" xfId="28493"/>
    <cellStyle name="Výstup 4 6 2 2 4 3" xfId="28494"/>
    <cellStyle name="Výstup 4 6 2 2 4 4" xfId="28495"/>
    <cellStyle name="Výstup 4 6 2 2 5" xfId="28496"/>
    <cellStyle name="Výstup 4 6 2 2 5 2" xfId="28497"/>
    <cellStyle name="Výstup 4 6 2 2 5 3" xfId="28498"/>
    <cellStyle name="Výstup 4 6 2 2 5 4" xfId="28499"/>
    <cellStyle name="Výstup 4 6 2 2 6" xfId="28500"/>
    <cellStyle name="Výstup 4 6 2 2 7" xfId="28501"/>
    <cellStyle name="Výstup 4 6 2 2 8" xfId="28502"/>
    <cellStyle name="Výstup 4 6 2 3" xfId="28503"/>
    <cellStyle name="Výstup 4 6 2 3 2" xfId="28504"/>
    <cellStyle name="Výstup 4 6 2 3 2 2" xfId="28505"/>
    <cellStyle name="Výstup 4 6 2 3 2 3" xfId="28506"/>
    <cellStyle name="Výstup 4 6 2 3 2 4" xfId="28507"/>
    <cellStyle name="Výstup 4 6 2 3 3" xfId="28508"/>
    <cellStyle name="Výstup 4 6 2 3 3 2" xfId="28509"/>
    <cellStyle name="Výstup 4 6 2 3 3 3" xfId="28510"/>
    <cellStyle name="Výstup 4 6 2 3 3 4" xfId="28511"/>
    <cellStyle name="Výstup 4 6 2 3 4" xfId="28512"/>
    <cellStyle name="Výstup 4 6 2 3 5" xfId="28513"/>
    <cellStyle name="Výstup 4 6 2 3 6" xfId="28514"/>
    <cellStyle name="Výstup 4 6 2 4" xfId="28515"/>
    <cellStyle name="Výstup 4 6 2 4 2" xfId="28516"/>
    <cellStyle name="Výstup 4 6 2 4 2 2" xfId="28517"/>
    <cellStyle name="Výstup 4 6 2 4 2 3" xfId="28518"/>
    <cellStyle name="Výstup 4 6 2 4 2 4" xfId="28519"/>
    <cellStyle name="Výstup 4 6 2 4 3" xfId="28520"/>
    <cellStyle name="Výstup 4 6 2 4 3 2" xfId="28521"/>
    <cellStyle name="Výstup 4 6 2 4 3 3" xfId="28522"/>
    <cellStyle name="Výstup 4 6 2 4 3 4" xfId="28523"/>
    <cellStyle name="Výstup 4 6 2 4 4" xfId="28524"/>
    <cellStyle name="Výstup 4 6 2 4 5" xfId="28525"/>
    <cellStyle name="Výstup 4 6 2 4 6" xfId="28526"/>
    <cellStyle name="Výstup 4 6 2 5" xfId="28527"/>
    <cellStyle name="Výstup 4 6 2 5 2" xfId="28528"/>
    <cellStyle name="Výstup 4 6 2 5 3" xfId="28529"/>
    <cellStyle name="Výstup 4 6 2 5 4" xfId="28530"/>
    <cellStyle name="Výstup 4 6 2 6" xfId="28531"/>
    <cellStyle name="Výstup 4 6 2 6 2" xfId="28532"/>
    <cellStyle name="Výstup 4 6 2 6 3" xfId="28533"/>
    <cellStyle name="Výstup 4 6 2 6 4" xfId="28534"/>
    <cellStyle name="Výstup 4 6 2 7" xfId="28535"/>
    <cellStyle name="Výstup 4 6 2 8" xfId="28536"/>
    <cellStyle name="Výstup 4 6 2 9" xfId="28537"/>
    <cellStyle name="Výstup 4 6 3" xfId="28538"/>
    <cellStyle name="Výstup 4 6 3 2" xfId="28539"/>
    <cellStyle name="Výstup 4 6 3 2 2" xfId="28540"/>
    <cellStyle name="Výstup 4 6 3 2 2 2" xfId="28541"/>
    <cellStyle name="Výstup 4 6 3 2 2 3" xfId="28542"/>
    <cellStyle name="Výstup 4 6 3 2 2 4" xfId="28543"/>
    <cellStyle name="Výstup 4 6 3 2 3" xfId="28544"/>
    <cellStyle name="Výstup 4 6 3 2 3 2" xfId="28545"/>
    <cellStyle name="Výstup 4 6 3 2 3 3" xfId="28546"/>
    <cellStyle name="Výstup 4 6 3 2 3 4" xfId="28547"/>
    <cellStyle name="Výstup 4 6 3 2 4" xfId="28548"/>
    <cellStyle name="Výstup 4 6 3 2 5" xfId="28549"/>
    <cellStyle name="Výstup 4 6 3 2 6" xfId="28550"/>
    <cellStyle name="Výstup 4 6 3 3" xfId="28551"/>
    <cellStyle name="Výstup 4 6 3 3 2" xfId="28552"/>
    <cellStyle name="Výstup 4 6 3 3 2 2" xfId="28553"/>
    <cellStyle name="Výstup 4 6 3 3 2 3" xfId="28554"/>
    <cellStyle name="Výstup 4 6 3 3 2 4" xfId="28555"/>
    <cellStyle name="Výstup 4 6 3 3 3" xfId="28556"/>
    <cellStyle name="Výstup 4 6 3 3 3 2" xfId="28557"/>
    <cellStyle name="Výstup 4 6 3 3 3 3" xfId="28558"/>
    <cellStyle name="Výstup 4 6 3 3 3 4" xfId="28559"/>
    <cellStyle name="Výstup 4 6 3 3 4" xfId="28560"/>
    <cellStyle name="Výstup 4 6 3 3 5" xfId="28561"/>
    <cellStyle name="Výstup 4 6 3 3 6" xfId="28562"/>
    <cellStyle name="Výstup 4 6 3 4" xfId="28563"/>
    <cellStyle name="Výstup 4 6 3 4 2" xfId="28564"/>
    <cellStyle name="Výstup 4 6 3 4 3" xfId="28565"/>
    <cellStyle name="Výstup 4 6 3 4 4" xfId="28566"/>
    <cellStyle name="Výstup 4 6 3 5" xfId="28567"/>
    <cellStyle name="Výstup 4 6 3 5 2" xfId="28568"/>
    <cellStyle name="Výstup 4 6 3 5 3" xfId="28569"/>
    <cellStyle name="Výstup 4 6 3 5 4" xfId="28570"/>
    <cellStyle name="Výstup 4 6 3 6" xfId="28571"/>
    <cellStyle name="Výstup 4 6 3 7" xfId="28572"/>
    <cellStyle name="Výstup 4 6 3 8" xfId="28573"/>
    <cellStyle name="Výstup 4 6 4" xfId="28574"/>
    <cellStyle name="Výstup 4 6 4 2" xfId="28575"/>
    <cellStyle name="Výstup 4 6 4 2 2" xfId="28576"/>
    <cellStyle name="Výstup 4 6 4 2 3" xfId="28577"/>
    <cellStyle name="Výstup 4 6 4 2 4" xfId="28578"/>
    <cellStyle name="Výstup 4 6 4 3" xfId="28579"/>
    <cellStyle name="Výstup 4 6 4 3 2" xfId="28580"/>
    <cellStyle name="Výstup 4 6 4 3 3" xfId="28581"/>
    <cellStyle name="Výstup 4 6 4 3 4" xfId="28582"/>
    <cellStyle name="Výstup 4 6 4 4" xfId="28583"/>
    <cellStyle name="Výstup 4 6 4 5" xfId="28584"/>
    <cellStyle name="Výstup 4 6 4 6" xfId="28585"/>
    <cellStyle name="Výstup 4 6 5" xfId="28586"/>
    <cellStyle name="Výstup 4 6 5 2" xfId="28587"/>
    <cellStyle name="Výstup 4 6 5 2 2" xfId="28588"/>
    <cellStyle name="Výstup 4 6 5 2 3" xfId="28589"/>
    <cellStyle name="Výstup 4 6 5 2 4" xfId="28590"/>
    <cellStyle name="Výstup 4 6 5 3" xfId="28591"/>
    <cellStyle name="Výstup 4 6 5 3 2" xfId="28592"/>
    <cellStyle name="Výstup 4 6 5 3 3" xfId="28593"/>
    <cellStyle name="Výstup 4 6 5 3 4" xfId="28594"/>
    <cellStyle name="Výstup 4 6 5 4" xfId="28595"/>
    <cellStyle name="Výstup 4 6 5 5" xfId="28596"/>
    <cellStyle name="Výstup 4 6 5 6" xfId="28597"/>
    <cellStyle name="Výstup 4 6 6" xfId="28598"/>
    <cellStyle name="Výstup 4 6 6 2" xfId="28599"/>
    <cellStyle name="Výstup 4 6 6 3" xfId="28600"/>
    <cellStyle name="Výstup 4 6 6 4" xfId="28601"/>
    <cellStyle name="Výstup 4 6 7" xfId="28602"/>
    <cellStyle name="Výstup 4 6 7 2" xfId="28603"/>
    <cellStyle name="Výstup 4 6 7 3" xfId="28604"/>
    <cellStyle name="Výstup 4 6 7 4" xfId="28605"/>
    <cellStyle name="Výstup 4 6 8" xfId="28606"/>
    <cellStyle name="Výstup 4 6 9" xfId="28607"/>
    <cellStyle name="Výstup 4 7" xfId="28608"/>
    <cellStyle name="Výstup 4 7 2" xfId="28609"/>
    <cellStyle name="Výstup 4 7 2 2" xfId="28610"/>
    <cellStyle name="Výstup 4 7 2 2 2" xfId="28611"/>
    <cellStyle name="Výstup 4 7 2 2 2 2" xfId="28612"/>
    <cellStyle name="Výstup 4 7 2 2 2 3" xfId="28613"/>
    <cellStyle name="Výstup 4 7 2 2 2 4" xfId="28614"/>
    <cellStyle name="Výstup 4 7 2 2 3" xfId="28615"/>
    <cellStyle name="Výstup 4 7 2 2 3 2" xfId="28616"/>
    <cellStyle name="Výstup 4 7 2 2 3 3" xfId="28617"/>
    <cellStyle name="Výstup 4 7 2 2 3 4" xfId="28618"/>
    <cellStyle name="Výstup 4 7 2 2 4" xfId="28619"/>
    <cellStyle name="Výstup 4 7 2 2 5" xfId="28620"/>
    <cellStyle name="Výstup 4 7 2 2 6" xfId="28621"/>
    <cellStyle name="Výstup 4 7 2 3" xfId="28622"/>
    <cellStyle name="Výstup 4 7 2 3 2" xfId="28623"/>
    <cellStyle name="Výstup 4 7 2 3 2 2" xfId="28624"/>
    <cellStyle name="Výstup 4 7 2 3 2 3" xfId="28625"/>
    <cellStyle name="Výstup 4 7 2 3 2 4" xfId="28626"/>
    <cellStyle name="Výstup 4 7 2 3 3" xfId="28627"/>
    <cellStyle name="Výstup 4 7 2 3 3 2" xfId="28628"/>
    <cellStyle name="Výstup 4 7 2 3 3 3" xfId="28629"/>
    <cellStyle name="Výstup 4 7 2 3 3 4" xfId="28630"/>
    <cellStyle name="Výstup 4 7 2 3 4" xfId="28631"/>
    <cellStyle name="Výstup 4 7 2 3 5" xfId="28632"/>
    <cellStyle name="Výstup 4 7 2 3 6" xfId="28633"/>
    <cellStyle name="Výstup 4 7 2 4" xfId="28634"/>
    <cellStyle name="Výstup 4 7 2 4 2" xfId="28635"/>
    <cellStyle name="Výstup 4 7 2 4 3" xfId="28636"/>
    <cellStyle name="Výstup 4 7 2 4 4" xfId="28637"/>
    <cellStyle name="Výstup 4 7 2 5" xfId="28638"/>
    <cellStyle name="Výstup 4 7 2 5 2" xfId="28639"/>
    <cellStyle name="Výstup 4 7 2 5 3" xfId="28640"/>
    <cellStyle name="Výstup 4 7 2 5 4" xfId="28641"/>
    <cellStyle name="Výstup 4 7 2 6" xfId="28642"/>
    <cellStyle name="Výstup 4 7 2 7" xfId="28643"/>
    <cellStyle name="Výstup 4 7 2 8" xfId="28644"/>
    <cellStyle name="Výstup 4 7 3" xfId="28645"/>
    <cellStyle name="Výstup 4 7 3 2" xfId="28646"/>
    <cellStyle name="Výstup 4 7 3 2 2" xfId="28647"/>
    <cellStyle name="Výstup 4 7 3 2 3" xfId="28648"/>
    <cellStyle name="Výstup 4 7 3 2 4" xfId="28649"/>
    <cellStyle name="Výstup 4 7 3 3" xfId="28650"/>
    <cellStyle name="Výstup 4 7 3 3 2" xfId="28651"/>
    <cellStyle name="Výstup 4 7 3 3 3" xfId="28652"/>
    <cellStyle name="Výstup 4 7 3 3 4" xfId="28653"/>
    <cellStyle name="Výstup 4 7 3 4" xfId="28654"/>
    <cellStyle name="Výstup 4 7 3 5" xfId="28655"/>
    <cellStyle name="Výstup 4 7 3 6" xfId="28656"/>
    <cellStyle name="Výstup 4 7 4" xfId="28657"/>
    <cellStyle name="Výstup 4 7 4 2" xfId="28658"/>
    <cellStyle name="Výstup 4 7 4 2 2" xfId="28659"/>
    <cellStyle name="Výstup 4 7 4 2 3" xfId="28660"/>
    <cellStyle name="Výstup 4 7 4 2 4" xfId="28661"/>
    <cellStyle name="Výstup 4 7 4 3" xfId="28662"/>
    <cellStyle name="Výstup 4 7 4 3 2" xfId="28663"/>
    <cellStyle name="Výstup 4 7 4 3 3" xfId="28664"/>
    <cellStyle name="Výstup 4 7 4 3 4" xfId="28665"/>
    <cellStyle name="Výstup 4 7 4 4" xfId="28666"/>
    <cellStyle name="Výstup 4 7 4 5" xfId="28667"/>
    <cellStyle name="Výstup 4 7 4 6" xfId="28668"/>
    <cellStyle name="Výstup 4 7 5" xfId="28669"/>
    <cellStyle name="Výstup 4 7 5 2" xfId="28670"/>
    <cellStyle name="Výstup 4 7 5 3" xfId="28671"/>
    <cellStyle name="Výstup 4 7 5 4" xfId="28672"/>
    <cellStyle name="Výstup 4 7 6" xfId="28673"/>
    <cellStyle name="Výstup 4 7 6 2" xfId="28674"/>
    <cellStyle name="Výstup 4 7 6 3" xfId="28675"/>
    <cellStyle name="Výstup 4 7 6 4" xfId="28676"/>
    <cellStyle name="Výstup 4 7 7" xfId="28677"/>
    <cellStyle name="Výstup 4 7 8" xfId="28678"/>
    <cellStyle name="Výstup 4 7 9" xfId="28679"/>
    <cellStyle name="Výstup 4 8" xfId="28680"/>
    <cellStyle name="Výstup 4 8 2" xfId="28681"/>
    <cellStyle name="Výstup 4 8 2 2" xfId="28682"/>
    <cellStyle name="Výstup 4 8 2 2 2" xfId="28683"/>
    <cellStyle name="Výstup 4 8 2 2 3" xfId="28684"/>
    <cellStyle name="Výstup 4 8 2 2 4" xfId="28685"/>
    <cellStyle name="Výstup 4 8 2 3" xfId="28686"/>
    <cellStyle name="Výstup 4 8 2 3 2" xfId="28687"/>
    <cellStyle name="Výstup 4 8 2 3 3" xfId="28688"/>
    <cellStyle name="Výstup 4 8 2 3 4" xfId="28689"/>
    <cellStyle name="Výstup 4 8 2 4" xfId="28690"/>
    <cellStyle name="Výstup 4 8 2 5" xfId="28691"/>
    <cellStyle name="Výstup 4 8 2 6" xfId="28692"/>
    <cellStyle name="Výstup 4 8 3" xfId="28693"/>
    <cellStyle name="Výstup 4 8 3 2" xfId="28694"/>
    <cellStyle name="Výstup 4 8 3 2 2" xfId="28695"/>
    <cellStyle name="Výstup 4 8 3 2 3" xfId="28696"/>
    <cellStyle name="Výstup 4 8 3 2 4" xfId="28697"/>
    <cellStyle name="Výstup 4 8 3 3" xfId="28698"/>
    <cellStyle name="Výstup 4 8 3 3 2" xfId="28699"/>
    <cellStyle name="Výstup 4 8 3 3 3" xfId="28700"/>
    <cellStyle name="Výstup 4 8 3 3 4" xfId="28701"/>
    <cellStyle name="Výstup 4 8 3 4" xfId="28702"/>
    <cellStyle name="Výstup 4 8 3 5" xfId="28703"/>
    <cellStyle name="Výstup 4 8 3 6" xfId="28704"/>
    <cellStyle name="Výstup 4 8 4" xfId="28705"/>
    <cellStyle name="Výstup 4 8 4 2" xfId="28706"/>
    <cellStyle name="Výstup 4 8 4 3" xfId="28707"/>
    <cellStyle name="Výstup 4 8 4 4" xfId="28708"/>
    <cellStyle name="Výstup 4 8 5" xfId="28709"/>
    <cellStyle name="Výstup 4 8 5 2" xfId="28710"/>
    <cellStyle name="Výstup 4 8 5 3" xfId="28711"/>
    <cellStyle name="Výstup 4 8 5 4" xfId="28712"/>
    <cellStyle name="Výstup 4 8 6" xfId="28713"/>
    <cellStyle name="Výstup 4 8 7" xfId="28714"/>
    <cellStyle name="Výstup 4 8 8" xfId="28715"/>
    <cellStyle name="Výstup 4 9" xfId="28716"/>
    <cellStyle name="Výstup 4 9 2" xfId="28717"/>
    <cellStyle name="Výstup 4 9 2 2" xfId="28718"/>
    <cellStyle name="Výstup 4 9 2 3" xfId="28719"/>
    <cellStyle name="Výstup 4 9 2 4" xfId="28720"/>
    <cellStyle name="Výstup 4 9 3" xfId="28721"/>
    <cellStyle name="Výstup 4 9 3 2" xfId="28722"/>
    <cellStyle name="Výstup 4 9 3 3" xfId="28723"/>
    <cellStyle name="Výstup 4 9 3 4" xfId="28724"/>
    <cellStyle name="Výstup 4 9 4" xfId="28725"/>
    <cellStyle name="Výstup 4 9 5" xfId="28726"/>
    <cellStyle name="Výstup 4 9 6" xfId="28727"/>
    <cellStyle name="Vysvětlující text 2" xfId="28728"/>
    <cellStyle name="Vysvětlující text 3" xfId="28729"/>
    <cellStyle name="Vysvětlující text 4" xfId="28730"/>
    <cellStyle name="Walutowy [0]_laroux" xfId="28731"/>
    <cellStyle name="Walutowy_laroux" xfId="28732"/>
    <cellStyle name="Warning" xfId="28733"/>
    <cellStyle name="Warning Text" xfId="28734"/>
    <cellStyle name="Zvýraznění 1 2" xfId="28735"/>
    <cellStyle name="Zvýraznění 1 3" xfId="28736"/>
    <cellStyle name="Zvýraznění 1 4" xfId="28737"/>
    <cellStyle name="Zvýraznění 2 2" xfId="28738"/>
    <cellStyle name="Zvýraznění 2 3" xfId="28739"/>
    <cellStyle name="Zvýraznění 2 4" xfId="28740"/>
    <cellStyle name="Zvýraznění 3 2" xfId="28741"/>
    <cellStyle name="Zvýraznění 3 3" xfId="28742"/>
    <cellStyle name="Zvýraznění 3 4" xfId="28743"/>
    <cellStyle name="Zvýraznění 4 2" xfId="28744"/>
    <cellStyle name="Zvýraznění 4 3" xfId="28745"/>
    <cellStyle name="Zvýraznění 4 4" xfId="28746"/>
    <cellStyle name="Zvýraznění 5 2" xfId="28747"/>
    <cellStyle name="Zvýraznění 5 3" xfId="28748"/>
    <cellStyle name="Zvýraznění 5 4" xfId="28749"/>
    <cellStyle name="Zvýraznění 6 2" xfId="28750"/>
    <cellStyle name="Zvýraznění 6 3" xfId="28751"/>
    <cellStyle name="Zvýraznění 6 4" xfId="28752"/>
  </cellStyles>
  <dxfs count="19">
    <dxf>
      <font>
        <b/>
        <i val="0"/>
        <strike val="0"/>
        <u val="none"/>
        <color rgb="FF333333"/>
      </font>
    </dxf>
    <dxf>
      <font>
        <b/>
        <i val="0"/>
        <strike val="0"/>
        <u val="none"/>
        <color rgb="FF333333"/>
      </font>
    </dxf>
    <dxf>
      <font>
        <color rgb="FF333333"/>
      </font>
    </dxf>
    <dxf>
      <font>
        <color rgb="FF333333"/>
      </font>
    </dxf>
    <dxf>
      <font>
        <color rgb="FF333333"/>
      </font>
    </dxf>
    <dxf>
      <font>
        <color rgb="FF333333"/>
      </font>
    </dxf>
    <dxf>
      <font>
        <b/>
        <i val="0"/>
        <strike val="0"/>
        <u val="none"/>
        <color rgb="FF333333"/>
      </font>
    </dxf>
    <dxf>
      <font>
        <b/>
        <i val="0"/>
        <strike val="0"/>
        <u val="none"/>
        <color rgb="FF333333"/>
      </font>
    </dxf>
    <dxf>
      <font>
        <color rgb="FF333333"/>
      </font>
    </dxf>
    <dxf>
      <font>
        <color rgb="FF333333"/>
      </font>
    </dxf>
    <dxf>
      <font>
        <color rgb="FF333333"/>
      </font>
    </dxf>
    <dxf>
      <font>
        <color rgb="FF333333"/>
      </font>
    </dxf>
    <dxf>
      <font>
        <color rgb="FF333333"/>
      </font>
    </dxf>
    <dxf>
      <font>
        <color rgb="FF333333"/>
      </font>
    </dxf>
    <dxf>
      <font>
        <color rgb="FF333333"/>
      </font>
    </dxf>
    <dxf>
      <font>
        <color rgb="FF333333"/>
      </font>
    </dxf>
    <dxf>
      <font>
        <color rgb="FF000000"/>
      </font>
    </dxf>
    <dxf>
      <font>
        <color rgb="FF000000"/>
      </font>
    </dxf>
    <dxf>
      <font>
        <color rgb="FF000000"/>
      </font>
    </dxf>
  </dxfs>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rs.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urs.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PRGV2\Projects\Stavba\KROSplusData\Zak&#225;zky\2011\Kos\OC%20&#352;estka\_Akce\3130_Jedli&#269;k&#367;v%20&#250;stav\V&#253;stupy_2\RO_Dostavba%20Jedli&#269;kova%20&#250;stavu%20a%20&#353;kol%20-%20II.etap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vba\Kros\KrosData\Zak&#225;zky\2019\Bartik%20Z&#225;b&#345;eh%20studie\Srpen%202021\Profese\190308_Z&#225;b&#345;eh-DPS1_podklady\rozpo&#269;ty\D.1.4.1_ZTI_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e"/>
      <sheetName val="kanalizace"/>
      <sheetName val="vodovod"/>
      <sheetName val="zar_predmety"/>
    </sheetNames>
    <sheetDataSet>
      <sheetData sheetId="0"/>
      <sheetData sheetId="1">
        <row r="14">
          <cell r="B14" t="str">
            <v>Krycí dvířka pro čistící kus 150x300mm(šxv)</v>
          </cell>
        </row>
        <row r="15">
          <cell r="B15" t="str">
            <v>Přivzdušňovací ventil DN100</v>
          </cell>
        </row>
        <row r="16">
          <cell r="B16" t="str">
            <v>Pohledová mřížka 300x300 pro přivzdušňovací ventil DN100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opLeftCell="A79" workbookViewId="0">
      <selection activeCell="AN105" sqref="AN105"/>
    </sheetView>
  </sheetViews>
  <sheetFormatPr defaultRowHeight="10.3"/>
  <cols>
    <col min="1" max="1" width="8.36328125" style="1" customWidth="1"/>
    <col min="2" max="2" width="1.6328125" style="1" customWidth="1"/>
    <col min="3" max="3" width="4.1796875" style="1" customWidth="1"/>
    <col min="4" max="33" width="2.6328125" style="1" customWidth="1"/>
    <col min="34" max="34" width="3.36328125" style="1" customWidth="1"/>
    <col min="35" max="35" width="31.6328125" style="1" customWidth="1"/>
    <col min="36" max="37" width="2.453125" style="1" customWidth="1"/>
    <col min="38" max="38" width="8.36328125" style="1" customWidth="1"/>
    <col min="39" max="39" width="3.36328125" style="1" customWidth="1"/>
    <col min="40" max="40" width="13.36328125" style="1" customWidth="1"/>
    <col min="41" max="41" width="7.453125" style="1" customWidth="1"/>
    <col min="42" max="42" width="4.1796875" style="1" customWidth="1"/>
    <col min="43" max="43" width="15.6328125" style="1" hidden="1" customWidth="1"/>
    <col min="44" max="44" width="13.6328125" style="1" customWidth="1"/>
    <col min="45" max="47" width="25.81640625" style="1" hidden="1" customWidth="1"/>
    <col min="48" max="49" width="21.6328125" style="1" hidden="1" customWidth="1"/>
    <col min="50" max="51" width="25" style="1" hidden="1" customWidth="1"/>
    <col min="52" max="52" width="21.6328125" style="1" hidden="1" customWidth="1"/>
    <col min="53" max="53" width="19.1796875" style="1" hidden="1" customWidth="1"/>
    <col min="54" max="54" width="25" style="1" hidden="1" customWidth="1"/>
    <col min="55" max="55" width="21.6328125" style="1" hidden="1" customWidth="1"/>
    <col min="56" max="56" width="19.1796875" style="1" hidden="1" customWidth="1"/>
    <col min="57" max="57" width="66.453125" style="1" customWidth="1"/>
    <col min="71" max="91" width="9.36328125" style="1" hidden="1"/>
  </cols>
  <sheetData>
    <row r="1" spans="1:74">
      <c r="A1" s="16" t="s">
        <v>0</v>
      </c>
      <c r="AZ1" s="16" t="s">
        <v>1</v>
      </c>
      <c r="BA1" s="16" t="s">
        <v>2</v>
      </c>
      <c r="BB1" s="16" t="s">
        <v>3</v>
      </c>
      <c r="BT1" s="16" t="s">
        <v>4</v>
      </c>
      <c r="BU1" s="16" t="s">
        <v>4</v>
      </c>
      <c r="BV1" s="16" t="s">
        <v>5</v>
      </c>
    </row>
    <row r="2" spans="1:74" s="1" customFormat="1" ht="37" customHeight="1">
      <c r="AR2" s="725"/>
      <c r="AS2" s="725"/>
      <c r="AT2" s="725"/>
      <c r="AU2" s="725"/>
      <c r="AV2" s="725"/>
      <c r="AW2" s="725"/>
      <c r="AX2" s="725"/>
      <c r="AY2" s="725"/>
      <c r="AZ2" s="725"/>
      <c r="BA2" s="725"/>
      <c r="BB2" s="725"/>
      <c r="BC2" s="725"/>
      <c r="BD2" s="725"/>
      <c r="BE2" s="725"/>
      <c r="BS2" s="17" t="s">
        <v>6</v>
      </c>
      <c r="BT2" s="17" t="s">
        <v>7</v>
      </c>
    </row>
    <row r="3" spans="1:74" s="1" customFormat="1" ht="7"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700" t="s">
        <v>14</v>
      </c>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22"/>
      <c r="AL5" s="22"/>
      <c r="AM5" s="22"/>
      <c r="AN5" s="22"/>
      <c r="AO5" s="22"/>
      <c r="AP5" s="22"/>
      <c r="AQ5" s="22"/>
      <c r="AR5" s="20"/>
      <c r="BE5" s="697" t="s">
        <v>15</v>
      </c>
      <c r="BS5" s="17" t="s">
        <v>6</v>
      </c>
    </row>
    <row r="6" spans="1:74" s="1" customFormat="1" ht="37" customHeight="1">
      <c r="B6" s="21"/>
      <c r="C6" s="22"/>
      <c r="D6" s="28" t="s">
        <v>16</v>
      </c>
      <c r="E6" s="22"/>
      <c r="F6" s="22"/>
      <c r="G6" s="22"/>
      <c r="H6" s="22"/>
      <c r="I6" s="22"/>
      <c r="J6" s="22"/>
      <c r="K6" s="702" t="s">
        <v>17</v>
      </c>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22"/>
      <c r="AL6" s="22"/>
      <c r="AM6" s="22"/>
      <c r="AN6" s="22"/>
      <c r="AO6" s="22"/>
      <c r="AP6" s="22"/>
      <c r="AQ6" s="22"/>
      <c r="AR6" s="20"/>
      <c r="BE6" s="698"/>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698"/>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698"/>
      <c r="BS8" s="17" t="s">
        <v>6</v>
      </c>
    </row>
    <row r="9" spans="1:74" s="1" customFormat="1" ht="1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698"/>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698"/>
      <c r="BS10" s="17" t="s">
        <v>6</v>
      </c>
    </row>
    <row r="11" spans="1:74" s="1" customFormat="1" ht="18.45"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698"/>
      <c r="BS11" s="17" t="s">
        <v>6</v>
      </c>
    </row>
    <row r="12" spans="1:74" s="1" customFormat="1" ht="7"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698"/>
      <c r="BS12" s="17" t="s">
        <v>6</v>
      </c>
    </row>
    <row r="13" spans="1:74"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698"/>
      <c r="BS13" s="17" t="s">
        <v>6</v>
      </c>
    </row>
    <row r="14" spans="1:74" ht="12.45">
      <c r="B14" s="21"/>
      <c r="C14" s="22"/>
      <c r="D14" s="22"/>
      <c r="E14" s="703" t="s">
        <v>29</v>
      </c>
      <c r="F14" s="704"/>
      <c r="G14" s="704"/>
      <c r="H14" s="704"/>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704"/>
      <c r="AK14" s="29" t="s">
        <v>27</v>
      </c>
      <c r="AL14" s="22"/>
      <c r="AM14" s="22"/>
      <c r="AN14" s="31" t="s">
        <v>29</v>
      </c>
      <c r="AO14" s="22"/>
      <c r="AP14" s="22"/>
      <c r="AQ14" s="22"/>
      <c r="AR14" s="20"/>
      <c r="BE14" s="698"/>
      <c r="BS14" s="17" t="s">
        <v>6</v>
      </c>
    </row>
    <row r="15" spans="1:74" s="1" customFormat="1" ht="7"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698"/>
      <c r="BS15" s="17" t="s">
        <v>4</v>
      </c>
    </row>
    <row r="16" spans="1:74"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698"/>
      <c r="BS16" s="17" t="s">
        <v>4</v>
      </c>
    </row>
    <row r="17" spans="1:71" s="1" customFormat="1" ht="18.45"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698"/>
      <c r="BS17" s="17" t="s">
        <v>32</v>
      </c>
    </row>
    <row r="18" spans="1:71" s="1" customFormat="1" ht="7"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698"/>
      <c r="BS18" s="17" t="s">
        <v>6</v>
      </c>
    </row>
    <row r="19" spans="1: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698"/>
      <c r="BS19" s="17" t="s">
        <v>6</v>
      </c>
    </row>
    <row r="20" spans="1: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698"/>
      <c r="BS20" s="17" t="s">
        <v>32</v>
      </c>
    </row>
    <row r="21" spans="1:71" s="1" customFormat="1" ht="7"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698"/>
    </row>
    <row r="22" spans="1:71"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698"/>
    </row>
    <row r="23" spans="1:71" s="1" customFormat="1" ht="16.5" customHeight="1">
      <c r="B23" s="21"/>
      <c r="C23" s="22"/>
      <c r="D23" s="22"/>
      <c r="E23" s="705" t="s">
        <v>1</v>
      </c>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22"/>
      <c r="AP23" s="22"/>
      <c r="AQ23" s="22"/>
      <c r="AR23" s="20"/>
      <c r="BE23" s="698"/>
    </row>
    <row r="24" spans="1:71" s="1" customFormat="1" ht="7"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698"/>
    </row>
    <row r="25" spans="1:71" s="1" customFormat="1" ht="7"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698"/>
    </row>
    <row r="26" spans="1:71" s="2" customFormat="1" ht="25.95"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706">
        <f>ROUND(AG94,2)</f>
        <v>0</v>
      </c>
      <c r="AL26" s="707"/>
      <c r="AM26" s="707"/>
      <c r="AN26" s="707"/>
      <c r="AO26" s="707"/>
      <c r="AP26" s="36"/>
      <c r="AQ26" s="36"/>
      <c r="AR26" s="39"/>
      <c r="BE26" s="698"/>
    </row>
    <row r="27" spans="1:71" s="2" customFormat="1" ht="7"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698"/>
    </row>
    <row r="28" spans="1:71" s="2" customFormat="1" ht="12.45">
      <c r="A28" s="34"/>
      <c r="B28" s="35"/>
      <c r="C28" s="36"/>
      <c r="D28" s="36"/>
      <c r="E28" s="36"/>
      <c r="F28" s="36"/>
      <c r="G28" s="36"/>
      <c r="H28" s="36"/>
      <c r="I28" s="36"/>
      <c r="J28" s="36"/>
      <c r="K28" s="36"/>
      <c r="L28" s="708" t="s">
        <v>37</v>
      </c>
      <c r="M28" s="708"/>
      <c r="N28" s="708"/>
      <c r="O28" s="708"/>
      <c r="P28" s="708"/>
      <c r="Q28" s="36"/>
      <c r="R28" s="36"/>
      <c r="S28" s="36"/>
      <c r="T28" s="36"/>
      <c r="U28" s="36"/>
      <c r="V28" s="36"/>
      <c r="W28" s="708" t="s">
        <v>38</v>
      </c>
      <c r="X28" s="708"/>
      <c r="Y28" s="708"/>
      <c r="Z28" s="708"/>
      <c r="AA28" s="708"/>
      <c r="AB28" s="708"/>
      <c r="AC28" s="708"/>
      <c r="AD28" s="708"/>
      <c r="AE28" s="708"/>
      <c r="AF28" s="36"/>
      <c r="AG28" s="36"/>
      <c r="AH28" s="36"/>
      <c r="AI28" s="36"/>
      <c r="AJ28" s="36"/>
      <c r="AK28" s="708" t="s">
        <v>39</v>
      </c>
      <c r="AL28" s="708"/>
      <c r="AM28" s="708"/>
      <c r="AN28" s="708"/>
      <c r="AO28" s="708"/>
      <c r="AP28" s="36"/>
      <c r="AQ28" s="36"/>
      <c r="AR28" s="39"/>
      <c r="BE28" s="698"/>
    </row>
    <row r="29" spans="1:71" s="3" customFormat="1" ht="14.5" customHeight="1">
      <c r="B29" s="40"/>
      <c r="C29" s="41"/>
      <c r="D29" s="29" t="s">
        <v>40</v>
      </c>
      <c r="E29" s="41"/>
      <c r="F29" s="29" t="s">
        <v>41</v>
      </c>
      <c r="G29" s="41"/>
      <c r="H29" s="41"/>
      <c r="I29" s="41"/>
      <c r="J29" s="41"/>
      <c r="K29" s="41"/>
      <c r="L29" s="711">
        <v>0.21</v>
      </c>
      <c r="M29" s="710"/>
      <c r="N29" s="710"/>
      <c r="O29" s="710"/>
      <c r="P29" s="710"/>
      <c r="Q29" s="41"/>
      <c r="R29" s="41"/>
      <c r="S29" s="41"/>
      <c r="T29" s="41"/>
      <c r="U29" s="41"/>
      <c r="V29" s="41"/>
      <c r="W29" s="709">
        <f>ROUND(AZ94, 2)</f>
        <v>0</v>
      </c>
      <c r="X29" s="710"/>
      <c r="Y29" s="710"/>
      <c r="Z29" s="710"/>
      <c r="AA29" s="710"/>
      <c r="AB29" s="710"/>
      <c r="AC29" s="710"/>
      <c r="AD29" s="710"/>
      <c r="AE29" s="710"/>
      <c r="AF29" s="41"/>
      <c r="AG29" s="41"/>
      <c r="AH29" s="41"/>
      <c r="AI29" s="41"/>
      <c r="AJ29" s="41"/>
      <c r="AK29" s="709">
        <f>ROUND(AV94, 2)</f>
        <v>0</v>
      </c>
      <c r="AL29" s="710"/>
      <c r="AM29" s="710"/>
      <c r="AN29" s="710"/>
      <c r="AO29" s="710"/>
      <c r="AP29" s="41"/>
      <c r="AQ29" s="41"/>
      <c r="AR29" s="42"/>
      <c r="BE29" s="699"/>
    </row>
    <row r="30" spans="1:71" s="3" customFormat="1" ht="14.5" customHeight="1">
      <c r="B30" s="40"/>
      <c r="C30" s="41"/>
      <c r="D30" s="41"/>
      <c r="E30" s="41"/>
      <c r="F30" s="29" t="s">
        <v>42</v>
      </c>
      <c r="G30" s="41"/>
      <c r="H30" s="41"/>
      <c r="I30" s="41"/>
      <c r="J30" s="41"/>
      <c r="K30" s="41"/>
      <c r="L30" s="711">
        <v>0.15</v>
      </c>
      <c r="M30" s="710"/>
      <c r="N30" s="710"/>
      <c r="O30" s="710"/>
      <c r="P30" s="710"/>
      <c r="Q30" s="41"/>
      <c r="R30" s="41"/>
      <c r="S30" s="41"/>
      <c r="T30" s="41"/>
      <c r="U30" s="41"/>
      <c r="V30" s="41"/>
      <c r="W30" s="709">
        <f>ROUND(BA94, 2)</f>
        <v>0</v>
      </c>
      <c r="X30" s="710"/>
      <c r="Y30" s="710"/>
      <c r="Z30" s="710"/>
      <c r="AA30" s="710"/>
      <c r="AB30" s="710"/>
      <c r="AC30" s="710"/>
      <c r="AD30" s="710"/>
      <c r="AE30" s="710"/>
      <c r="AF30" s="41"/>
      <c r="AG30" s="41"/>
      <c r="AH30" s="41"/>
      <c r="AI30" s="41"/>
      <c r="AJ30" s="41"/>
      <c r="AK30" s="709">
        <f>ROUND(AW94, 2)</f>
        <v>0</v>
      </c>
      <c r="AL30" s="710"/>
      <c r="AM30" s="710"/>
      <c r="AN30" s="710"/>
      <c r="AO30" s="710"/>
      <c r="AP30" s="41"/>
      <c r="AQ30" s="41"/>
      <c r="AR30" s="42"/>
      <c r="BE30" s="699"/>
    </row>
    <row r="31" spans="1:71" s="3" customFormat="1" ht="14.5" hidden="1" customHeight="1">
      <c r="B31" s="40"/>
      <c r="C31" s="41"/>
      <c r="D31" s="41"/>
      <c r="E31" s="41"/>
      <c r="F31" s="29" t="s">
        <v>43</v>
      </c>
      <c r="G31" s="41"/>
      <c r="H31" s="41"/>
      <c r="I31" s="41"/>
      <c r="J31" s="41"/>
      <c r="K31" s="41"/>
      <c r="L31" s="711">
        <v>0.21</v>
      </c>
      <c r="M31" s="710"/>
      <c r="N31" s="710"/>
      <c r="O31" s="710"/>
      <c r="P31" s="710"/>
      <c r="Q31" s="41"/>
      <c r="R31" s="41"/>
      <c r="S31" s="41"/>
      <c r="T31" s="41"/>
      <c r="U31" s="41"/>
      <c r="V31" s="41"/>
      <c r="W31" s="709">
        <f>ROUND(BB94, 2)</f>
        <v>0</v>
      </c>
      <c r="X31" s="710"/>
      <c r="Y31" s="710"/>
      <c r="Z31" s="710"/>
      <c r="AA31" s="710"/>
      <c r="AB31" s="710"/>
      <c r="AC31" s="710"/>
      <c r="AD31" s="710"/>
      <c r="AE31" s="710"/>
      <c r="AF31" s="41"/>
      <c r="AG31" s="41"/>
      <c r="AH31" s="41"/>
      <c r="AI31" s="41"/>
      <c r="AJ31" s="41"/>
      <c r="AK31" s="709">
        <v>0</v>
      </c>
      <c r="AL31" s="710"/>
      <c r="AM31" s="710"/>
      <c r="AN31" s="710"/>
      <c r="AO31" s="710"/>
      <c r="AP31" s="41"/>
      <c r="AQ31" s="41"/>
      <c r="AR31" s="42"/>
      <c r="BE31" s="699"/>
    </row>
    <row r="32" spans="1:71" s="3" customFormat="1" ht="14.5" hidden="1" customHeight="1">
      <c r="B32" s="40"/>
      <c r="C32" s="41"/>
      <c r="D32" s="41"/>
      <c r="E32" s="41"/>
      <c r="F32" s="29" t="s">
        <v>44</v>
      </c>
      <c r="G32" s="41"/>
      <c r="H32" s="41"/>
      <c r="I32" s="41"/>
      <c r="J32" s="41"/>
      <c r="K32" s="41"/>
      <c r="L32" s="711">
        <v>0.15</v>
      </c>
      <c r="M32" s="710"/>
      <c r="N32" s="710"/>
      <c r="O32" s="710"/>
      <c r="P32" s="710"/>
      <c r="Q32" s="41"/>
      <c r="R32" s="41"/>
      <c r="S32" s="41"/>
      <c r="T32" s="41"/>
      <c r="U32" s="41"/>
      <c r="V32" s="41"/>
      <c r="W32" s="709">
        <f>ROUND(BC94, 2)</f>
        <v>0</v>
      </c>
      <c r="X32" s="710"/>
      <c r="Y32" s="710"/>
      <c r="Z32" s="710"/>
      <c r="AA32" s="710"/>
      <c r="AB32" s="710"/>
      <c r="AC32" s="710"/>
      <c r="AD32" s="710"/>
      <c r="AE32" s="710"/>
      <c r="AF32" s="41"/>
      <c r="AG32" s="41"/>
      <c r="AH32" s="41"/>
      <c r="AI32" s="41"/>
      <c r="AJ32" s="41"/>
      <c r="AK32" s="709">
        <v>0</v>
      </c>
      <c r="AL32" s="710"/>
      <c r="AM32" s="710"/>
      <c r="AN32" s="710"/>
      <c r="AO32" s="710"/>
      <c r="AP32" s="41"/>
      <c r="AQ32" s="41"/>
      <c r="AR32" s="42"/>
      <c r="BE32" s="699"/>
    </row>
    <row r="33" spans="1:57" s="3" customFormat="1" ht="14.5" hidden="1" customHeight="1">
      <c r="B33" s="40"/>
      <c r="C33" s="41"/>
      <c r="D33" s="41"/>
      <c r="E33" s="41"/>
      <c r="F33" s="29" t="s">
        <v>45</v>
      </c>
      <c r="G33" s="41"/>
      <c r="H33" s="41"/>
      <c r="I33" s="41"/>
      <c r="J33" s="41"/>
      <c r="K33" s="41"/>
      <c r="L33" s="711">
        <v>0</v>
      </c>
      <c r="M33" s="710"/>
      <c r="N33" s="710"/>
      <c r="O33" s="710"/>
      <c r="P33" s="710"/>
      <c r="Q33" s="41"/>
      <c r="R33" s="41"/>
      <c r="S33" s="41"/>
      <c r="T33" s="41"/>
      <c r="U33" s="41"/>
      <c r="V33" s="41"/>
      <c r="W33" s="709">
        <f>ROUND(BD94, 2)</f>
        <v>0</v>
      </c>
      <c r="X33" s="710"/>
      <c r="Y33" s="710"/>
      <c r="Z33" s="710"/>
      <c r="AA33" s="710"/>
      <c r="AB33" s="710"/>
      <c r="AC33" s="710"/>
      <c r="AD33" s="710"/>
      <c r="AE33" s="710"/>
      <c r="AF33" s="41"/>
      <c r="AG33" s="41"/>
      <c r="AH33" s="41"/>
      <c r="AI33" s="41"/>
      <c r="AJ33" s="41"/>
      <c r="AK33" s="709">
        <v>0</v>
      </c>
      <c r="AL33" s="710"/>
      <c r="AM33" s="710"/>
      <c r="AN33" s="710"/>
      <c r="AO33" s="710"/>
      <c r="AP33" s="41"/>
      <c r="AQ33" s="41"/>
      <c r="AR33" s="42"/>
      <c r="BE33" s="699"/>
    </row>
    <row r="34" spans="1:57" s="2" customFormat="1" ht="7"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698"/>
    </row>
    <row r="35" spans="1:57" s="2" customFormat="1" ht="25.95"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712" t="s">
        <v>48</v>
      </c>
      <c r="Y35" s="713"/>
      <c r="Z35" s="713"/>
      <c r="AA35" s="713"/>
      <c r="AB35" s="713"/>
      <c r="AC35" s="45"/>
      <c r="AD35" s="45"/>
      <c r="AE35" s="45"/>
      <c r="AF35" s="45"/>
      <c r="AG35" s="45"/>
      <c r="AH35" s="45"/>
      <c r="AI35" s="45"/>
      <c r="AJ35" s="45"/>
      <c r="AK35" s="714">
        <f>SUM(AK26:AK33)</f>
        <v>0</v>
      </c>
      <c r="AL35" s="713"/>
      <c r="AM35" s="713"/>
      <c r="AN35" s="713"/>
      <c r="AO35" s="715"/>
      <c r="AP35" s="43"/>
      <c r="AQ35" s="43"/>
      <c r="AR35" s="39"/>
      <c r="BE35" s="34"/>
    </row>
    <row r="36" spans="1:57" s="2" customFormat="1" ht="7"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1:57">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4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1:57">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4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1:57">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4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7"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7"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7"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KulturnidumZabreh21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7" customHeight="1">
      <c r="B85" s="61"/>
      <c r="C85" s="62" t="s">
        <v>16</v>
      </c>
      <c r="D85" s="63"/>
      <c r="E85" s="63"/>
      <c r="F85" s="63"/>
      <c r="G85" s="63"/>
      <c r="H85" s="63"/>
      <c r="I85" s="63"/>
      <c r="J85" s="63"/>
      <c r="K85" s="63"/>
      <c r="L85" s="736" t="str">
        <f>K6</f>
        <v>Stavební úpravy a dostavba KD v Zábřehu - 02/2022 z 01/2019</v>
      </c>
      <c r="M85" s="737"/>
      <c r="N85" s="737"/>
      <c r="O85" s="737"/>
      <c r="P85" s="737"/>
      <c r="Q85" s="737"/>
      <c r="R85" s="737"/>
      <c r="S85" s="737"/>
      <c r="T85" s="737"/>
      <c r="U85" s="737"/>
      <c r="V85" s="737"/>
      <c r="W85" s="737"/>
      <c r="X85" s="737"/>
      <c r="Y85" s="737"/>
      <c r="Z85" s="737"/>
      <c r="AA85" s="737"/>
      <c r="AB85" s="737"/>
      <c r="AC85" s="737"/>
      <c r="AD85" s="737"/>
      <c r="AE85" s="737"/>
      <c r="AF85" s="737"/>
      <c r="AG85" s="737"/>
      <c r="AH85" s="737"/>
      <c r="AI85" s="737"/>
      <c r="AJ85" s="737"/>
      <c r="AK85" s="63"/>
      <c r="AL85" s="63"/>
      <c r="AM85" s="63"/>
      <c r="AN85" s="63"/>
      <c r="AO85" s="63"/>
      <c r="AP85" s="63"/>
      <c r="AQ85" s="63"/>
      <c r="AR85" s="64"/>
    </row>
    <row r="86" spans="1:91" s="2" customFormat="1" ht="7"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Zábřeh</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716" t="str">
        <f>IF(AN8= "","",AN8)</f>
        <v>24. 8. 2022</v>
      </c>
      <c r="AN87" s="716"/>
      <c r="AO87" s="36"/>
      <c r="AP87" s="36"/>
      <c r="AQ87" s="36"/>
      <c r="AR87" s="39"/>
      <c r="BE87" s="34"/>
    </row>
    <row r="88" spans="1:91" s="2" customFormat="1" ht="7"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15.25" customHeight="1">
      <c r="A89" s="34"/>
      <c r="B89" s="35"/>
      <c r="C89" s="29" t="s">
        <v>24</v>
      </c>
      <c r="D89" s="36"/>
      <c r="E89" s="36"/>
      <c r="F89" s="36"/>
      <c r="G89" s="36"/>
      <c r="H89" s="36"/>
      <c r="I89" s="36"/>
      <c r="J89" s="36"/>
      <c r="K89" s="36"/>
      <c r="L89" s="59" t="str">
        <f>IF(E11= "","",E11)</f>
        <v>Město Zábřeh</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717" t="str">
        <f>IF(E17="","",E17)</f>
        <v>BDA Architekti s.r.o.</v>
      </c>
      <c r="AN89" s="718"/>
      <c r="AO89" s="718"/>
      <c r="AP89" s="718"/>
      <c r="AQ89" s="36"/>
      <c r="AR89" s="39"/>
      <c r="AS89" s="719" t="s">
        <v>56</v>
      </c>
      <c r="AT89" s="720"/>
      <c r="AU89" s="67"/>
      <c r="AV89" s="67"/>
      <c r="AW89" s="67"/>
      <c r="AX89" s="67"/>
      <c r="AY89" s="67"/>
      <c r="AZ89" s="67"/>
      <c r="BA89" s="67"/>
      <c r="BB89" s="67"/>
      <c r="BC89" s="67"/>
      <c r="BD89" s="68"/>
      <c r="BE89" s="34"/>
    </row>
    <row r="90" spans="1:91" s="2" customFormat="1" ht="15.25" customHeight="1">
      <c r="A90" s="34"/>
      <c r="B90" s="35"/>
      <c r="C90" s="29" t="s">
        <v>28</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717" t="str">
        <f>IF(E20="","",E20)</f>
        <v>Ing.P.Čoudek</v>
      </c>
      <c r="AN90" s="718"/>
      <c r="AO90" s="718"/>
      <c r="AP90" s="718"/>
      <c r="AQ90" s="36"/>
      <c r="AR90" s="39"/>
      <c r="AS90" s="721"/>
      <c r="AT90" s="722"/>
      <c r="AU90" s="69"/>
      <c r="AV90" s="69"/>
      <c r="AW90" s="69"/>
      <c r="AX90" s="69"/>
      <c r="AY90" s="69"/>
      <c r="AZ90" s="69"/>
      <c r="BA90" s="69"/>
      <c r="BB90" s="69"/>
      <c r="BC90" s="69"/>
      <c r="BD90" s="70"/>
      <c r="BE90" s="34"/>
    </row>
    <row r="91" spans="1:91" s="2" customFormat="1" ht="10.95"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723"/>
      <c r="AT91" s="724"/>
      <c r="AU91" s="71"/>
      <c r="AV91" s="71"/>
      <c r="AW91" s="71"/>
      <c r="AX91" s="71"/>
      <c r="AY91" s="71"/>
      <c r="AZ91" s="71"/>
      <c r="BA91" s="71"/>
      <c r="BB91" s="71"/>
      <c r="BC91" s="71"/>
      <c r="BD91" s="72"/>
      <c r="BE91" s="34"/>
    </row>
    <row r="92" spans="1:91" s="2" customFormat="1" ht="29.25" customHeight="1">
      <c r="A92" s="34"/>
      <c r="B92" s="35"/>
      <c r="C92" s="731" t="s">
        <v>57</v>
      </c>
      <c r="D92" s="732"/>
      <c r="E92" s="732"/>
      <c r="F92" s="732"/>
      <c r="G92" s="732"/>
      <c r="H92" s="73"/>
      <c r="I92" s="733" t="s">
        <v>58</v>
      </c>
      <c r="J92" s="732"/>
      <c r="K92" s="732"/>
      <c r="L92" s="732"/>
      <c r="M92" s="732"/>
      <c r="N92" s="732"/>
      <c r="O92" s="732"/>
      <c r="P92" s="732"/>
      <c r="Q92" s="732"/>
      <c r="R92" s="732"/>
      <c r="S92" s="732"/>
      <c r="T92" s="732"/>
      <c r="U92" s="732"/>
      <c r="V92" s="732"/>
      <c r="W92" s="732"/>
      <c r="X92" s="732"/>
      <c r="Y92" s="732"/>
      <c r="Z92" s="732"/>
      <c r="AA92" s="732"/>
      <c r="AB92" s="732"/>
      <c r="AC92" s="732"/>
      <c r="AD92" s="732"/>
      <c r="AE92" s="732"/>
      <c r="AF92" s="732"/>
      <c r="AG92" s="734" t="s">
        <v>59</v>
      </c>
      <c r="AH92" s="732"/>
      <c r="AI92" s="732"/>
      <c r="AJ92" s="732"/>
      <c r="AK92" s="732"/>
      <c r="AL92" s="732"/>
      <c r="AM92" s="732"/>
      <c r="AN92" s="733" t="s">
        <v>60</v>
      </c>
      <c r="AO92" s="732"/>
      <c r="AP92" s="735"/>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91" s="2" customFormat="1" ht="10.95"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729">
        <f>AG95+AG96</f>
        <v>0</v>
      </c>
      <c r="AH94" s="729"/>
      <c r="AI94" s="729"/>
      <c r="AJ94" s="729"/>
      <c r="AK94" s="729"/>
      <c r="AL94" s="729"/>
      <c r="AM94" s="729"/>
      <c r="AN94" s="730">
        <f>SUM(AG94,AT94)</f>
        <v>0</v>
      </c>
      <c r="AO94" s="730"/>
      <c r="AP94" s="730"/>
      <c r="AQ94" s="85" t="s">
        <v>1</v>
      </c>
      <c r="AR94" s="86"/>
      <c r="AS94" s="87">
        <f>ROUND(SUM(AS95:AS96),2)</f>
        <v>0</v>
      </c>
      <c r="AT94" s="88">
        <f>ROUND(SUM(AV94:AW94),2)</f>
        <v>0</v>
      </c>
      <c r="AU94" s="89">
        <f>ROUND(SUM(AU95:AU96),5)</f>
        <v>0</v>
      </c>
      <c r="AV94" s="88">
        <f>ROUND(AZ94*L29,2)</f>
        <v>0</v>
      </c>
      <c r="AW94" s="88">
        <f>ROUND(BA94*L30,2)</f>
        <v>0</v>
      </c>
      <c r="AX94" s="88">
        <f>ROUND(BB94*L29,2)</f>
        <v>0</v>
      </c>
      <c r="AY94" s="88">
        <f>ROUND(BC94*L30,2)</f>
        <v>0</v>
      </c>
      <c r="AZ94" s="88">
        <f>ROUND(SUM(AZ95:AZ96),2)</f>
        <v>0</v>
      </c>
      <c r="BA94" s="88">
        <f>ROUND(SUM(BA95:BA96),2)</f>
        <v>0</v>
      </c>
      <c r="BB94" s="88">
        <f>ROUND(SUM(BB95:BB96),2)</f>
        <v>0</v>
      </c>
      <c r="BC94" s="88">
        <f>ROUND(SUM(BC95:BC96),2)</f>
        <v>0</v>
      </c>
      <c r="BD94" s="90">
        <f>ROUND(SUM(BD95:BD96),2)</f>
        <v>0</v>
      </c>
      <c r="BS94" s="91" t="s">
        <v>75</v>
      </c>
      <c r="BT94" s="91" t="s">
        <v>76</v>
      </c>
      <c r="BU94" s="92" t="s">
        <v>77</v>
      </c>
      <c r="BV94" s="91" t="s">
        <v>78</v>
      </c>
      <c r="BW94" s="91" t="s">
        <v>5</v>
      </c>
      <c r="BX94" s="91" t="s">
        <v>79</v>
      </c>
      <c r="CL94" s="91" t="s">
        <v>1</v>
      </c>
    </row>
    <row r="95" spans="1:91" s="7" customFormat="1" ht="37.5" customHeight="1">
      <c r="A95" s="93" t="s">
        <v>80</v>
      </c>
      <c r="B95" s="94"/>
      <c r="C95" s="95"/>
      <c r="D95" s="728" t="s">
        <v>81</v>
      </c>
      <c r="E95" s="728"/>
      <c r="F95" s="728"/>
      <c r="G95" s="728"/>
      <c r="H95" s="728"/>
      <c r="I95" s="96"/>
      <c r="J95" s="728" t="s">
        <v>82</v>
      </c>
      <c r="K95" s="728"/>
      <c r="L95" s="728"/>
      <c r="M95" s="728"/>
      <c r="N95" s="728"/>
      <c r="O95" s="728"/>
      <c r="P95" s="728"/>
      <c r="Q95" s="728"/>
      <c r="R95" s="728"/>
      <c r="S95" s="728"/>
      <c r="T95" s="728"/>
      <c r="U95" s="728"/>
      <c r="V95" s="728"/>
      <c r="W95" s="728"/>
      <c r="X95" s="728"/>
      <c r="Y95" s="728"/>
      <c r="Z95" s="728"/>
      <c r="AA95" s="728"/>
      <c r="AB95" s="728"/>
      <c r="AC95" s="728"/>
      <c r="AD95" s="728"/>
      <c r="AE95" s="728"/>
      <c r="AF95" s="728"/>
      <c r="AG95" s="726">
        <f>'1 Velky-sal-a-zazemi - 1....'!J30</f>
        <v>0</v>
      </c>
      <c r="AH95" s="727"/>
      <c r="AI95" s="727"/>
      <c r="AJ95" s="727"/>
      <c r="AK95" s="727"/>
      <c r="AL95" s="727"/>
      <c r="AM95" s="727"/>
      <c r="AN95" s="726">
        <f>SUM(AG95,AT95)</f>
        <v>0</v>
      </c>
      <c r="AO95" s="727"/>
      <c r="AP95" s="727"/>
      <c r="AQ95" s="97" t="s">
        <v>83</v>
      </c>
      <c r="AR95" s="98"/>
      <c r="AS95" s="99">
        <v>0</v>
      </c>
      <c r="AT95" s="100">
        <f>ROUND(SUM(AV95:AW95),2)</f>
        <v>0</v>
      </c>
      <c r="AU95" s="101">
        <f>'1 Velky-sal-a-zazemi - 1....'!P151</f>
        <v>0</v>
      </c>
      <c r="AV95" s="100">
        <f>'1 Velky-sal-a-zazemi - 1....'!J33</f>
        <v>0</v>
      </c>
      <c r="AW95" s="100">
        <f>'1 Velky-sal-a-zazemi - 1....'!J34</f>
        <v>0</v>
      </c>
      <c r="AX95" s="100">
        <f>'1 Velky-sal-a-zazemi - 1....'!J35</f>
        <v>0</v>
      </c>
      <c r="AY95" s="100">
        <f>'1 Velky-sal-a-zazemi - 1....'!J36</f>
        <v>0</v>
      </c>
      <c r="AZ95" s="100">
        <f>'1 Velky-sal-a-zazemi - 1....'!F33</f>
        <v>0</v>
      </c>
      <c r="BA95" s="100">
        <f>'1 Velky-sal-a-zazemi - 1....'!F34</f>
        <v>0</v>
      </c>
      <c r="BB95" s="100">
        <f>'1 Velky-sal-a-zazemi - 1....'!F35</f>
        <v>0</v>
      </c>
      <c r="BC95" s="100">
        <f>'1 Velky-sal-a-zazemi - 1....'!F36</f>
        <v>0</v>
      </c>
      <c r="BD95" s="102">
        <f>'1 Velky-sal-a-zazemi - 1....'!F37</f>
        <v>0</v>
      </c>
      <c r="BT95" s="103" t="s">
        <v>84</v>
      </c>
      <c r="BV95" s="103" t="s">
        <v>78</v>
      </c>
      <c r="BW95" s="103" t="s">
        <v>85</v>
      </c>
      <c r="BX95" s="103" t="s">
        <v>5</v>
      </c>
      <c r="CL95" s="103" t="s">
        <v>1</v>
      </c>
      <c r="CM95" s="103" t="s">
        <v>86</v>
      </c>
    </row>
    <row r="96" spans="1:91" s="7" customFormat="1" ht="37.5" customHeight="1">
      <c r="A96" s="93" t="s">
        <v>80</v>
      </c>
      <c r="B96" s="94"/>
      <c r="C96" s="95"/>
      <c r="D96" s="728" t="s">
        <v>2191</v>
      </c>
      <c r="E96" s="728"/>
      <c r="F96" s="728"/>
      <c r="G96" s="728"/>
      <c r="H96" s="728"/>
      <c r="I96" s="96"/>
      <c r="J96" s="728" t="s">
        <v>2191</v>
      </c>
      <c r="K96" s="728"/>
      <c r="L96" s="728"/>
      <c r="M96" s="728"/>
      <c r="N96" s="728"/>
      <c r="O96" s="728"/>
      <c r="P96" s="728"/>
      <c r="Q96" s="728"/>
      <c r="R96" s="728"/>
      <c r="S96" s="728"/>
      <c r="T96" s="728"/>
      <c r="U96" s="728"/>
      <c r="V96" s="728"/>
      <c r="W96" s="728"/>
      <c r="X96" s="728"/>
      <c r="Y96" s="728"/>
      <c r="Z96" s="728"/>
      <c r="AA96" s="728"/>
      <c r="AB96" s="728"/>
      <c r="AC96" s="728"/>
      <c r="AD96" s="728"/>
      <c r="AE96" s="728"/>
      <c r="AF96" s="728"/>
      <c r="AG96" s="726">
        <f>Sumarizace!D18+'D2Technicke vybaveni - D2...'!I124</f>
        <v>0</v>
      </c>
      <c r="AH96" s="727"/>
      <c r="AI96" s="727"/>
      <c r="AJ96" s="727"/>
      <c r="AK96" s="727"/>
      <c r="AL96" s="727"/>
      <c r="AM96" s="727"/>
      <c r="AN96" s="726">
        <f>AG96*1.21</f>
        <v>0</v>
      </c>
      <c r="AO96" s="727"/>
      <c r="AP96" s="727"/>
      <c r="AQ96" s="97" t="s">
        <v>83</v>
      </c>
      <c r="AR96" s="98"/>
      <c r="AS96" s="104">
        <v>0</v>
      </c>
      <c r="AT96" s="105">
        <f>ROUND(SUM(AV96:AW96),2)</f>
        <v>0</v>
      </c>
      <c r="AU96" s="106">
        <f>'D2Technicke vybaveni - D2...'!P119</f>
        <v>0</v>
      </c>
      <c r="AV96" s="105">
        <f>'D2Technicke vybaveni - D2...'!J33</f>
        <v>0</v>
      </c>
      <c r="AW96" s="105">
        <f>'D2Technicke vybaveni - D2...'!J34</f>
        <v>0</v>
      </c>
      <c r="AX96" s="105">
        <f>'D2Technicke vybaveni - D2...'!J35</f>
        <v>0</v>
      </c>
      <c r="AY96" s="105">
        <f>'D2Technicke vybaveni - D2...'!J36</f>
        <v>0</v>
      </c>
      <c r="AZ96" s="105">
        <f>'D2Technicke vybaveni - D2...'!F33</f>
        <v>0</v>
      </c>
      <c r="BA96" s="105">
        <f>'D2Technicke vybaveni - D2...'!F34</f>
        <v>0</v>
      </c>
      <c r="BB96" s="105">
        <f>'D2Technicke vybaveni - D2...'!F35</f>
        <v>0</v>
      </c>
      <c r="BC96" s="105">
        <f>'D2Technicke vybaveni - D2...'!F36</f>
        <v>0</v>
      </c>
      <c r="BD96" s="107">
        <f>'D2Technicke vybaveni - D2...'!F37</f>
        <v>0</v>
      </c>
      <c r="BT96" s="103" t="s">
        <v>84</v>
      </c>
      <c r="BV96" s="103" t="s">
        <v>78</v>
      </c>
      <c r="BW96" s="103" t="s">
        <v>87</v>
      </c>
      <c r="BX96" s="103" t="s">
        <v>5</v>
      </c>
      <c r="CL96" s="103" t="s">
        <v>1</v>
      </c>
      <c r="CM96" s="103" t="s">
        <v>86</v>
      </c>
    </row>
    <row r="97" spans="1:57" s="2" customFormat="1" ht="30" customHeight="1">
      <c r="A97" s="34"/>
      <c r="B97" s="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9"/>
      <c r="AS97" s="34"/>
      <c r="AT97" s="34"/>
      <c r="AU97" s="34"/>
      <c r="AV97" s="34"/>
      <c r="AW97" s="34"/>
      <c r="AX97" s="34"/>
      <c r="AY97" s="34"/>
      <c r="AZ97" s="34"/>
      <c r="BA97" s="34"/>
      <c r="BB97" s="34"/>
      <c r="BC97" s="34"/>
      <c r="BD97" s="34"/>
      <c r="BE97" s="34"/>
    </row>
    <row r="98" spans="1:57" s="2" customFormat="1" ht="7" customHeight="1">
      <c r="A98" s="34"/>
      <c r="B98" s="54"/>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39"/>
      <c r="AS98" s="34"/>
      <c r="AT98" s="34"/>
      <c r="AU98" s="34"/>
      <c r="AV98" s="34"/>
      <c r="AW98" s="34"/>
      <c r="AX98" s="34"/>
      <c r="AY98" s="34"/>
      <c r="AZ98" s="34"/>
      <c r="BA98" s="34"/>
      <c r="BB98" s="34"/>
      <c r="BC98" s="34"/>
      <c r="BD98" s="34"/>
      <c r="BE98" s="34"/>
    </row>
  </sheetData>
  <sheetProtection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J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J5"/>
    <mergeCell ref="K6:AJ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1 Velky-sal-a-zazemi - 1....'!C2" display="/"/>
    <hyperlink ref="A96" location="'D2Technicke vybaveni - D2...'!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31"/>
  <sheetViews>
    <sheetView showGridLines="0" view="pageBreakPreview" zoomScale="90" zoomScaleNormal="85" zoomScaleSheetLayoutView="90" workbookViewId="0">
      <pane ySplit="2" topLeftCell="A3" activePane="bottomLeft" state="frozen"/>
      <selection activeCell="M12" sqref="M12"/>
      <selection pane="bottomLeft" activeCell="M12" sqref="M12"/>
    </sheetView>
  </sheetViews>
  <sheetFormatPr defaultColWidth="10.81640625" defaultRowHeight="12.45"/>
  <cols>
    <col min="1" max="1" width="6.36328125" style="401" customWidth="1"/>
    <col min="2" max="2" width="48.81640625" style="401" customWidth="1"/>
    <col min="3" max="3" width="9.81640625" style="401" customWidth="1"/>
    <col min="4" max="4" width="13" style="416" customWidth="1"/>
    <col min="5" max="5" width="9.6328125" style="417" customWidth="1"/>
    <col min="6" max="6" width="13.6328125" style="401" bestFit="1" customWidth="1"/>
    <col min="7" max="7" width="12" style="401" customWidth="1"/>
    <col min="8" max="8" width="16" style="401" customWidth="1"/>
    <col min="9" max="9" width="20.81640625" style="401" customWidth="1"/>
    <col min="10" max="16384" width="10.81640625" style="401"/>
  </cols>
  <sheetData>
    <row r="1" spans="1:9" s="367" customFormat="1" ht="21.75" customHeight="1">
      <c r="A1" s="362" t="s">
        <v>1</v>
      </c>
      <c r="B1" s="363" t="s">
        <v>1372</v>
      </c>
      <c r="C1" s="362"/>
      <c r="D1" s="364"/>
      <c r="E1" s="365"/>
      <c r="F1" s="366"/>
      <c r="G1" s="366"/>
      <c r="H1" s="366"/>
      <c r="I1" s="366"/>
    </row>
    <row r="2" spans="1:9" s="367" customFormat="1" ht="21.75" customHeight="1">
      <c r="A2" s="362" t="s">
        <v>1</v>
      </c>
      <c r="B2" s="363" t="s">
        <v>1636</v>
      </c>
      <c r="C2" s="362"/>
      <c r="D2" s="364"/>
      <c r="E2" s="365"/>
      <c r="F2" s="366"/>
      <c r="G2" s="366"/>
      <c r="H2" s="366"/>
      <c r="I2" s="366"/>
    </row>
    <row r="3" spans="1:9" s="367" customFormat="1" ht="11.5" customHeight="1" thickBot="1">
      <c r="A3" s="368"/>
      <c r="B3" s="368"/>
      <c r="C3" s="369"/>
      <c r="D3" s="369"/>
      <c r="E3" s="370"/>
      <c r="F3" s="370"/>
      <c r="G3" s="370"/>
      <c r="H3" s="370"/>
      <c r="I3" s="370"/>
    </row>
    <row r="4" spans="1:9" s="367" customFormat="1" ht="11.5" customHeight="1">
      <c r="A4" s="759" t="s">
        <v>1373</v>
      </c>
      <c r="B4" s="371" t="s">
        <v>1374</v>
      </c>
      <c r="C4" s="372" t="s">
        <v>1375</v>
      </c>
      <c r="D4" s="372" t="s">
        <v>1376</v>
      </c>
      <c r="E4" s="761" t="s">
        <v>1377</v>
      </c>
      <c r="F4" s="762"/>
      <c r="G4" s="761" t="s">
        <v>1378</v>
      </c>
      <c r="H4" s="762"/>
      <c r="I4" s="373" t="s">
        <v>1637</v>
      </c>
    </row>
    <row r="5" spans="1:9" s="367" customFormat="1" ht="34.5" customHeight="1">
      <c r="A5" s="760"/>
      <c r="B5" s="374"/>
      <c r="C5" s="375" t="s">
        <v>1380</v>
      </c>
      <c r="D5" s="375" t="s">
        <v>1381</v>
      </c>
      <c r="E5" s="376" t="s">
        <v>1638</v>
      </c>
      <c r="F5" s="376" t="s">
        <v>1639</v>
      </c>
      <c r="G5" s="376" t="s">
        <v>1382</v>
      </c>
      <c r="H5" s="376" t="s">
        <v>1383</v>
      </c>
      <c r="I5" s="376" t="s">
        <v>1384</v>
      </c>
    </row>
    <row r="6" spans="1:9" s="367" customFormat="1" ht="12.9" thickBot="1">
      <c r="A6" s="377"/>
      <c r="B6" s="377"/>
      <c r="C6" s="378"/>
      <c r="D6" s="378"/>
      <c r="E6" s="378" t="s">
        <v>1385</v>
      </c>
      <c r="F6" s="378" t="s">
        <v>1385</v>
      </c>
      <c r="G6" s="378" t="s">
        <v>1385</v>
      </c>
      <c r="H6" s="378" t="s">
        <v>1385</v>
      </c>
      <c r="I6" s="378" t="s">
        <v>1385</v>
      </c>
    </row>
    <row r="7" spans="1:9" s="385" customFormat="1" ht="29.5" customHeight="1">
      <c r="A7" s="362"/>
      <c r="B7" s="379" t="s">
        <v>1640</v>
      </c>
      <c r="C7" s="380"/>
      <c r="D7" s="381"/>
      <c r="E7" s="382"/>
      <c r="F7" s="383"/>
      <c r="G7" s="383"/>
      <c r="H7" s="383"/>
      <c r="I7" s="384">
        <f>SUM(I9:I29)</f>
        <v>0</v>
      </c>
    </row>
    <row r="8" spans="1:9" s="393" customFormat="1" ht="17.149999999999999" customHeight="1">
      <c r="A8" s="386"/>
      <c r="B8" s="387"/>
      <c r="C8" s="387"/>
      <c r="D8" s="388"/>
      <c r="E8" s="389"/>
      <c r="F8" s="390"/>
      <c r="G8" s="391"/>
      <c r="H8" s="390"/>
      <c r="I8" s="392"/>
    </row>
    <row r="9" spans="1:9">
      <c r="A9" s="394">
        <v>1</v>
      </c>
      <c r="B9" s="395" t="s">
        <v>1641</v>
      </c>
      <c r="C9" s="396" t="s">
        <v>173</v>
      </c>
      <c r="D9" s="397">
        <v>320</v>
      </c>
      <c r="E9" s="398"/>
      <c r="F9" s="399"/>
      <c r="G9" s="400"/>
      <c r="H9" s="400">
        <f>D9*F9</f>
        <v>0</v>
      </c>
      <c r="I9" s="400">
        <f t="shared" ref="I9:I29" si="0">G9+H9</f>
        <v>0</v>
      </c>
    </row>
    <row r="10" spans="1:9" ht="57.9">
      <c r="A10" s="402"/>
      <c r="B10" s="403" t="s">
        <v>1642</v>
      </c>
      <c r="C10" s="403"/>
      <c r="D10" s="403"/>
      <c r="E10" s="398"/>
      <c r="F10" s="398">
        <v>0</v>
      </c>
      <c r="G10" s="400"/>
      <c r="H10" s="400"/>
      <c r="I10" s="400"/>
    </row>
    <row r="11" spans="1:9">
      <c r="A11" s="394">
        <f>A9+1</f>
        <v>2</v>
      </c>
      <c r="B11" s="395" t="s">
        <v>1643</v>
      </c>
      <c r="C11" s="396" t="s">
        <v>1390</v>
      </c>
      <c r="D11" s="397">
        <v>222</v>
      </c>
      <c r="E11" s="398"/>
      <c r="F11" s="399"/>
      <c r="G11" s="400"/>
      <c r="H11" s="400">
        <f>D11*F11</f>
        <v>0</v>
      </c>
      <c r="I11" s="400">
        <f t="shared" si="0"/>
        <v>0</v>
      </c>
    </row>
    <row r="12" spans="1:9" ht="150.44999999999999">
      <c r="A12" s="402"/>
      <c r="B12" s="403" t="s">
        <v>1644</v>
      </c>
      <c r="C12" s="403"/>
      <c r="D12" s="403"/>
      <c r="E12" s="398"/>
      <c r="F12" s="398">
        <v>0</v>
      </c>
      <c r="G12" s="400"/>
      <c r="H12" s="400"/>
      <c r="I12" s="400"/>
    </row>
    <row r="13" spans="1:9">
      <c r="A13" s="394">
        <f>A11+1</f>
        <v>3</v>
      </c>
      <c r="B13" s="395" t="s">
        <v>1645</v>
      </c>
      <c r="C13" s="396" t="s">
        <v>1390</v>
      </c>
      <c r="D13" s="397">
        <v>12</v>
      </c>
      <c r="E13" s="398"/>
      <c r="F13" s="399"/>
      <c r="G13" s="400"/>
      <c r="H13" s="400">
        <f>D13*F13</f>
        <v>0</v>
      </c>
      <c r="I13" s="400">
        <f t="shared" si="0"/>
        <v>0</v>
      </c>
    </row>
    <row r="14" spans="1:9" ht="150.44999999999999">
      <c r="A14" s="402"/>
      <c r="B14" s="403" t="s">
        <v>1646</v>
      </c>
      <c r="C14" s="403"/>
      <c r="D14" s="403"/>
      <c r="E14" s="398"/>
      <c r="F14" s="398">
        <v>0</v>
      </c>
      <c r="G14" s="400"/>
      <c r="H14" s="400"/>
      <c r="I14" s="400"/>
    </row>
    <row r="15" spans="1:9">
      <c r="A15" s="394">
        <f>A13+1</f>
        <v>4</v>
      </c>
      <c r="B15" s="395" t="s">
        <v>1647</v>
      </c>
      <c r="C15" s="396" t="s">
        <v>1390</v>
      </c>
      <c r="D15" s="397">
        <v>112</v>
      </c>
      <c r="E15" s="398"/>
      <c r="F15" s="399"/>
      <c r="G15" s="400"/>
      <c r="H15" s="400">
        <f>D15*F15</f>
        <v>0</v>
      </c>
      <c r="I15" s="400">
        <f t="shared" si="0"/>
        <v>0</v>
      </c>
    </row>
    <row r="16" spans="1:9" ht="185.15">
      <c r="A16" s="402"/>
      <c r="B16" s="403" t="s">
        <v>1648</v>
      </c>
      <c r="C16" s="403"/>
      <c r="D16" s="403"/>
      <c r="E16" s="398"/>
      <c r="F16" s="398">
        <v>0</v>
      </c>
      <c r="G16" s="400"/>
      <c r="H16" s="400"/>
      <c r="I16" s="400"/>
    </row>
    <row r="17" spans="1:9">
      <c r="A17" s="394">
        <f>A15+1</f>
        <v>5</v>
      </c>
      <c r="B17" s="395" t="s">
        <v>1649</v>
      </c>
      <c r="C17" s="396" t="s">
        <v>1390</v>
      </c>
      <c r="D17" s="397">
        <v>108</v>
      </c>
      <c r="E17" s="398"/>
      <c r="F17" s="399"/>
      <c r="G17" s="400"/>
      <c r="H17" s="400">
        <f>D17*F17</f>
        <v>0</v>
      </c>
      <c r="I17" s="400">
        <f t="shared" si="0"/>
        <v>0</v>
      </c>
    </row>
    <row r="18" spans="1:9" ht="185.15">
      <c r="A18" s="402"/>
      <c r="B18" s="403" t="s">
        <v>1650</v>
      </c>
      <c r="C18" s="403"/>
      <c r="D18" s="403"/>
      <c r="E18" s="398"/>
      <c r="F18" s="398">
        <v>0</v>
      </c>
      <c r="G18" s="400"/>
      <c r="H18" s="400"/>
      <c r="I18" s="400"/>
    </row>
    <row r="19" spans="1:9">
      <c r="A19" s="404">
        <f>A17+1</f>
        <v>6</v>
      </c>
      <c r="B19" s="405" t="s">
        <v>1651</v>
      </c>
      <c r="C19" s="406" t="s">
        <v>173</v>
      </c>
      <c r="D19" s="404">
        <v>207.5</v>
      </c>
      <c r="E19" s="407"/>
      <c r="F19" s="399"/>
      <c r="G19" s="400"/>
      <c r="H19" s="400">
        <f>D19*F19</f>
        <v>0</v>
      </c>
      <c r="I19" s="400">
        <f t="shared" ref="I19" si="1">G19+H19</f>
        <v>0</v>
      </c>
    </row>
    <row r="20" spans="1:9" ht="42.9">
      <c r="A20" s="408"/>
      <c r="B20" s="409" t="s">
        <v>1652</v>
      </c>
      <c r="C20" s="409"/>
      <c r="D20" s="409"/>
      <c r="E20" s="410"/>
      <c r="F20" s="398">
        <v>0</v>
      </c>
      <c r="G20" s="400"/>
      <c r="H20" s="400"/>
      <c r="I20" s="400"/>
    </row>
    <row r="21" spans="1:9">
      <c r="A21" s="394">
        <f>A19+1</f>
        <v>7</v>
      </c>
      <c r="B21" s="395" t="s">
        <v>1653</v>
      </c>
      <c r="C21" s="396" t="s">
        <v>1390</v>
      </c>
      <c r="D21" s="397">
        <v>1</v>
      </c>
      <c r="E21" s="398"/>
      <c r="F21" s="399"/>
      <c r="G21" s="400">
        <f t="shared" ref="G21:G29" si="2">D21*E21</f>
        <v>0</v>
      </c>
      <c r="H21" s="400">
        <f>D21*F21</f>
        <v>0</v>
      </c>
      <c r="I21" s="400">
        <f t="shared" si="0"/>
        <v>0</v>
      </c>
    </row>
    <row r="22" spans="1:9">
      <c r="A22" s="402"/>
      <c r="B22" s="403" t="s">
        <v>1653</v>
      </c>
      <c r="C22" s="403"/>
      <c r="D22" s="403"/>
      <c r="E22" s="398"/>
      <c r="F22" s="398">
        <v>0</v>
      </c>
      <c r="G22" s="400"/>
      <c r="H22" s="400"/>
      <c r="I22" s="400"/>
    </row>
    <row r="23" spans="1:9">
      <c r="A23" s="394">
        <f>A21+1</f>
        <v>8</v>
      </c>
      <c r="B23" s="395" t="s">
        <v>1493</v>
      </c>
      <c r="C23" s="396" t="s">
        <v>1390</v>
      </c>
      <c r="D23" s="397">
        <v>1</v>
      </c>
      <c r="E23" s="398"/>
      <c r="F23" s="399"/>
      <c r="G23" s="400">
        <f t="shared" si="2"/>
        <v>0</v>
      </c>
      <c r="H23" s="400">
        <f>D23*F23</f>
        <v>0</v>
      </c>
      <c r="I23" s="400">
        <f t="shared" si="0"/>
        <v>0</v>
      </c>
    </row>
    <row r="24" spans="1:9" ht="23.15">
      <c r="A24" s="402"/>
      <c r="B24" s="403" t="s">
        <v>1654</v>
      </c>
      <c r="C24" s="403"/>
      <c r="D24" s="403"/>
      <c r="E24" s="398"/>
      <c r="F24" s="398">
        <v>0</v>
      </c>
      <c r="G24" s="400"/>
      <c r="H24" s="400"/>
      <c r="I24" s="400"/>
    </row>
    <row r="25" spans="1:9">
      <c r="A25" s="394">
        <f>A23+1</f>
        <v>9</v>
      </c>
      <c r="B25" s="395" t="s">
        <v>1655</v>
      </c>
      <c r="C25" s="396" t="s">
        <v>1390</v>
      </c>
      <c r="D25" s="397">
        <v>1</v>
      </c>
      <c r="E25" s="398"/>
      <c r="F25" s="398">
        <v>0</v>
      </c>
      <c r="G25" s="400">
        <f>D25*E25</f>
        <v>0</v>
      </c>
      <c r="H25" s="400">
        <f>D25*F25</f>
        <v>0</v>
      </c>
      <c r="I25" s="400">
        <f>G25+H25</f>
        <v>0</v>
      </c>
    </row>
    <row r="26" spans="1:9">
      <c r="A26" s="402"/>
      <c r="B26" s="403" t="s">
        <v>1655</v>
      </c>
      <c r="C26" s="403"/>
      <c r="D26" s="403"/>
      <c r="E26" s="398"/>
      <c r="F26" s="398">
        <v>0</v>
      </c>
      <c r="G26" s="400"/>
      <c r="H26" s="400"/>
      <c r="I26" s="400"/>
    </row>
    <row r="27" spans="1:9">
      <c r="A27" s="394">
        <f>A25+1</f>
        <v>10</v>
      </c>
      <c r="B27" s="395" t="s">
        <v>1656</v>
      </c>
      <c r="C27" s="396" t="s">
        <v>1390</v>
      </c>
      <c r="D27" s="397">
        <v>1</v>
      </c>
      <c r="E27" s="398"/>
      <c r="F27" s="399"/>
      <c r="G27" s="400">
        <f t="shared" si="2"/>
        <v>0</v>
      </c>
      <c r="H27" s="400">
        <f>D27*F27</f>
        <v>0</v>
      </c>
      <c r="I27" s="400">
        <f t="shared" si="0"/>
        <v>0</v>
      </c>
    </row>
    <row r="28" spans="1:9">
      <c r="A28" s="402"/>
      <c r="B28" s="403" t="s">
        <v>1656</v>
      </c>
      <c r="C28" s="403"/>
      <c r="D28" s="403"/>
      <c r="E28" s="398"/>
      <c r="F28" s="398">
        <v>0</v>
      </c>
      <c r="G28" s="400"/>
      <c r="H28" s="400"/>
      <c r="I28" s="400"/>
    </row>
    <row r="29" spans="1:9">
      <c r="A29" s="394">
        <f>A27+1</f>
        <v>11</v>
      </c>
      <c r="B29" s="395" t="s">
        <v>1657</v>
      </c>
      <c r="C29" s="396" t="s">
        <v>1390</v>
      </c>
      <c r="D29" s="397">
        <v>1</v>
      </c>
      <c r="E29" s="398"/>
      <c r="F29" s="399"/>
      <c r="G29" s="400">
        <f t="shared" si="2"/>
        <v>0</v>
      </c>
      <c r="H29" s="400">
        <f>D29*F29</f>
        <v>0</v>
      </c>
      <c r="I29" s="400">
        <f t="shared" si="0"/>
        <v>0</v>
      </c>
    </row>
    <row r="30" spans="1:9">
      <c r="A30" s="411"/>
      <c r="B30" s="412" t="s">
        <v>1658</v>
      </c>
      <c r="C30" s="413"/>
      <c r="D30" s="413"/>
      <c r="E30" s="398"/>
      <c r="F30" s="398"/>
      <c r="G30" s="400"/>
      <c r="H30" s="400"/>
      <c r="I30" s="400"/>
    </row>
    <row r="31" spans="1:9">
      <c r="A31" s="414"/>
      <c r="B31" s="414"/>
      <c r="C31" s="414"/>
      <c r="D31" s="415"/>
      <c r="E31" s="398"/>
      <c r="F31" s="400"/>
      <c r="G31" s="400"/>
      <c r="H31" s="400"/>
      <c r="I31" s="400"/>
    </row>
  </sheetData>
  <mergeCells count="3">
    <mergeCell ref="A4:A5"/>
    <mergeCell ref="E4:F4"/>
    <mergeCell ref="G4:H4"/>
  </mergeCells>
  <conditionalFormatting sqref="B29">
    <cfRule type="expression" dxfId="18" priority="1" stopIfTrue="1">
      <formula>#N/A</formula>
    </cfRule>
  </conditionalFormatting>
  <printOptions horizontalCentered="1"/>
  <pageMargins left="0.35433070866141736" right="0.19685039370078741" top="0.62992125984251968" bottom="0.6692913385826772" header="0.39370078740157483" footer="0.39370078740157483"/>
  <pageSetup paperSize="9" scale="80" orientation="portrait" r:id="rId1"/>
  <headerFooter alignWithMargins="0">
    <oddFooter>&amp;LStavební část / Structural&amp;C&amp;8&amp;P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29"/>
  <sheetViews>
    <sheetView showGridLines="0" view="pageBreakPreview" zoomScale="90" zoomScaleNormal="85" zoomScaleSheetLayoutView="90" workbookViewId="0">
      <pane ySplit="2" topLeftCell="A3" activePane="bottomLeft" state="frozen"/>
      <selection activeCell="M12" sqref="M12"/>
      <selection pane="bottomLeft" activeCell="M12" sqref="M12"/>
    </sheetView>
  </sheetViews>
  <sheetFormatPr defaultColWidth="10.81640625" defaultRowHeight="12.45"/>
  <cols>
    <col min="1" max="1" width="4.81640625" style="401" customWidth="1"/>
    <col min="2" max="2" width="49.81640625" style="401" customWidth="1"/>
    <col min="3" max="3" width="9.81640625" style="401" customWidth="1"/>
    <col min="4" max="4" width="12.81640625" style="416" customWidth="1"/>
    <col min="5" max="5" width="11.36328125" style="417" customWidth="1"/>
    <col min="6" max="6" width="13.6328125" style="401" bestFit="1" customWidth="1"/>
    <col min="7" max="7" width="14.81640625" style="401" customWidth="1"/>
    <col min="8" max="8" width="12" style="401" bestFit="1" customWidth="1"/>
    <col min="9" max="9" width="17.36328125" style="401" customWidth="1"/>
    <col min="10" max="254" width="10.81640625" style="401"/>
    <col min="255" max="255" width="5.81640625" style="401" customWidth="1"/>
    <col min="256" max="256" width="7.453125" style="401" customWidth="1"/>
    <col min="257" max="257" width="49.81640625" style="401" customWidth="1"/>
    <col min="258" max="258" width="9.81640625" style="401" customWidth="1"/>
    <col min="259" max="259" width="14.453125" style="401" customWidth="1"/>
    <col min="260" max="260" width="11.36328125" style="401" customWidth="1"/>
    <col min="261" max="261" width="13.6328125" style="401" bestFit="1" customWidth="1"/>
    <col min="262" max="262" width="18.36328125" style="401" bestFit="1" customWidth="1"/>
    <col min="263" max="263" width="12" style="401" bestFit="1" customWidth="1"/>
    <col min="264" max="264" width="16.1796875" style="401" customWidth="1"/>
    <col min="265" max="265" width="18.36328125" style="401" bestFit="1" customWidth="1"/>
    <col min="266" max="510" width="10.81640625" style="401"/>
    <col min="511" max="511" width="5.81640625" style="401" customWidth="1"/>
    <col min="512" max="512" width="7.453125" style="401" customWidth="1"/>
    <col min="513" max="513" width="49.81640625" style="401" customWidth="1"/>
    <col min="514" max="514" width="9.81640625" style="401" customWidth="1"/>
    <col min="515" max="515" width="14.453125" style="401" customWidth="1"/>
    <col min="516" max="516" width="11.36328125" style="401" customWidth="1"/>
    <col min="517" max="517" width="13.6328125" style="401" bestFit="1" customWidth="1"/>
    <col min="518" max="518" width="18.36328125" style="401" bestFit="1" customWidth="1"/>
    <col min="519" max="519" width="12" style="401" bestFit="1" customWidth="1"/>
    <col min="520" max="520" width="16.1796875" style="401" customWidth="1"/>
    <col min="521" max="521" width="18.36328125" style="401" bestFit="1" customWidth="1"/>
    <col min="522" max="766" width="10.81640625" style="401"/>
    <col min="767" max="767" width="5.81640625" style="401" customWidth="1"/>
    <col min="768" max="768" width="7.453125" style="401" customWidth="1"/>
    <col min="769" max="769" width="49.81640625" style="401" customWidth="1"/>
    <col min="770" max="770" width="9.81640625" style="401" customWidth="1"/>
    <col min="771" max="771" width="14.453125" style="401" customWidth="1"/>
    <col min="772" max="772" width="11.36328125" style="401" customWidth="1"/>
    <col min="773" max="773" width="13.6328125" style="401" bestFit="1" customWidth="1"/>
    <col min="774" max="774" width="18.36328125" style="401" bestFit="1" customWidth="1"/>
    <col min="775" max="775" width="12" style="401" bestFit="1" customWidth="1"/>
    <col min="776" max="776" width="16.1796875" style="401" customWidth="1"/>
    <col min="777" max="777" width="18.36328125" style="401" bestFit="1" customWidth="1"/>
    <col min="778" max="1022" width="10.81640625" style="401"/>
    <col min="1023" max="1023" width="5.81640625" style="401" customWidth="1"/>
    <col min="1024" max="1024" width="7.453125" style="401" customWidth="1"/>
    <col min="1025" max="1025" width="49.81640625" style="401" customWidth="1"/>
    <col min="1026" max="1026" width="9.81640625" style="401" customWidth="1"/>
    <col min="1027" max="1027" width="14.453125" style="401" customWidth="1"/>
    <col min="1028" max="1028" width="11.36328125" style="401" customWidth="1"/>
    <col min="1029" max="1029" width="13.6328125" style="401" bestFit="1" customWidth="1"/>
    <col min="1030" max="1030" width="18.36328125" style="401" bestFit="1" customWidth="1"/>
    <col min="1031" max="1031" width="12" style="401" bestFit="1" customWidth="1"/>
    <col min="1032" max="1032" width="16.1796875" style="401" customWidth="1"/>
    <col min="1033" max="1033" width="18.36328125" style="401" bestFit="1" customWidth="1"/>
    <col min="1034" max="1278" width="10.81640625" style="401"/>
    <col min="1279" max="1279" width="5.81640625" style="401" customWidth="1"/>
    <col min="1280" max="1280" width="7.453125" style="401" customWidth="1"/>
    <col min="1281" max="1281" width="49.81640625" style="401" customWidth="1"/>
    <col min="1282" max="1282" width="9.81640625" style="401" customWidth="1"/>
    <col min="1283" max="1283" width="14.453125" style="401" customWidth="1"/>
    <col min="1284" max="1284" width="11.36328125" style="401" customWidth="1"/>
    <col min="1285" max="1285" width="13.6328125" style="401" bestFit="1" customWidth="1"/>
    <col min="1286" max="1286" width="18.36328125" style="401" bestFit="1" customWidth="1"/>
    <col min="1287" max="1287" width="12" style="401" bestFit="1" customWidth="1"/>
    <col min="1288" max="1288" width="16.1796875" style="401" customWidth="1"/>
    <col min="1289" max="1289" width="18.36328125" style="401" bestFit="1" customWidth="1"/>
    <col min="1290" max="1534" width="10.81640625" style="401"/>
    <col min="1535" max="1535" width="5.81640625" style="401" customWidth="1"/>
    <col min="1536" max="1536" width="7.453125" style="401" customWidth="1"/>
    <col min="1537" max="1537" width="49.81640625" style="401" customWidth="1"/>
    <col min="1538" max="1538" width="9.81640625" style="401" customWidth="1"/>
    <col min="1539" max="1539" width="14.453125" style="401" customWidth="1"/>
    <col min="1540" max="1540" width="11.36328125" style="401" customWidth="1"/>
    <col min="1541" max="1541" width="13.6328125" style="401" bestFit="1" customWidth="1"/>
    <col min="1542" max="1542" width="18.36328125" style="401" bestFit="1" customWidth="1"/>
    <col min="1543" max="1543" width="12" style="401" bestFit="1" customWidth="1"/>
    <col min="1544" max="1544" width="16.1796875" style="401" customWidth="1"/>
    <col min="1545" max="1545" width="18.36328125" style="401" bestFit="1" customWidth="1"/>
    <col min="1546" max="1790" width="10.81640625" style="401"/>
    <col min="1791" max="1791" width="5.81640625" style="401" customWidth="1"/>
    <col min="1792" max="1792" width="7.453125" style="401" customWidth="1"/>
    <col min="1793" max="1793" width="49.81640625" style="401" customWidth="1"/>
    <col min="1794" max="1794" width="9.81640625" style="401" customWidth="1"/>
    <col min="1795" max="1795" width="14.453125" style="401" customWidth="1"/>
    <col min="1796" max="1796" width="11.36328125" style="401" customWidth="1"/>
    <col min="1797" max="1797" width="13.6328125" style="401" bestFit="1" customWidth="1"/>
    <col min="1798" max="1798" width="18.36328125" style="401" bestFit="1" customWidth="1"/>
    <col min="1799" max="1799" width="12" style="401" bestFit="1" customWidth="1"/>
    <col min="1800" max="1800" width="16.1796875" style="401" customWidth="1"/>
    <col min="1801" max="1801" width="18.36328125" style="401" bestFit="1" customWidth="1"/>
    <col min="1802" max="2046" width="10.81640625" style="401"/>
    <col min="2047" max="2047" width="5.81640625" style="401" customWidth="1"/>
    <col min="2048" max="2048" width="7.453125" style="401" customWidth="1"/>
    <col min="2049" max="2049" width="49.81640625" style="401" customWidth="1"/>
    <col min="2050" max="2050" width="9.81640625" style="401" customWidth="1"/>
    <col min="2051" max="2051" width="14.453125" style="401" customWidth="1"/>
    <col min="2052" max="2052" width="11.36328125" style="401" customWidth="1"/>
    <col min="2053" max="2053" width="13.6328125" style="401" bestFit="1" customWidth="1"/>
    <col min="2054" max="2054" width="18.36328125" style="401" bestFit="1" customWidth="1"/>
    <col min="2055" max="2055" width="12" style="401" bestFit="1" customWidth="1"/>
    <col min="2056" max="2056" width="16.1796875" style="401" customWidth="1"/>
    <col min="2057" max="2057" width="18.36328125" style="401" bestFit="1" customWidth="1"/>
    <col min="2058" max="2302" width="10.81640625" style="401"/>
    <col min="2303" max="2303" width="5.81640625" style="401" customWidth="1"/>
    <col min="2304" max="2304" width="7.453125" style="401" customWidth="1"/>
    <col min="2305" max="2305" width="49.81640625" style="401" customWidth="1"/>
    <col min="2306" max="2306" width="9.81640625" style="401" customWidth="1"/>
    <col min="2307" max="2307" width="14.453125" style="401" customWidth="1"/>
    <col min="2308" max="2308" width="11.36328125" style="401" customWidth="1"/>
    <col min="2309" max="2309" width="13.6328125" style="401" bestFit="1" customWidth="1"/>
    <col min="2310" max="2310" width="18.36328125" style="401" bestFit="1" customWidth="1"/>
    <col min="2311" max="2311" width="12" style="401" bestFit="1" customWidth="1"/>
    <col min="2312" max="2312" width="16.1796875" style="401" customWidth="1"/>
    <col min="2313" max="2313" width="18.36328125" style="401" bestFit="1" customWidth="1"/>
    <col min="2314" max="2558" width="10.81640625" style="401"/>
    <col min="2559" max="2559" width="5.81640625" style="401" customWidth="1"/>
    <col min="2560" max="2560" width="7.453125" style="401" customWidth="1"/>
    <col min="2561" max="2561" width="49.81640625" style="401" customWidth="1"/>
    <col min="2562" max="2562" width="9.81640625" style="401" customWidth="1"/>
    <col min="2563" max="2563" width="14.453125" style="401" customWidth="1"/>
    <col min="2564" max="2564" width="11.36328125" style="401" customWidth="1"/>
    <col min="2565" max="2565" width="13.6328125" style="401" bestFit="1" customWidth="1"/>
    <col min="2566" max="2566" width="18.36328125" style="401" bestFit="1" customWidth="1"/>
    <col min="2567" max="2567" width="12" style="401" bestFit="1" customWidth="1"/>
    <col min="2568" max="2568" width="16.1796875" style="401" customWidth="1"/>
    <col min="2569" max="2569" width="18.36328125" style="401" bestFit="1" customWidth="1"/>
    <col min="2570" max="2814" width="10.81640625" style="401"/>
    <col min="2815" max="2815" width="5.81640625" style="401" customWidth="1"/>
    <col min="2816" max="2816" width="7.453125" style="401" customWidth="1"/>
    <col min="2817" max="2817" width="49.81640625" style="401" customWidth="1"/>
    <col min="2818" max="2818" width="9.81640625" style="401" customWidth="1"/>
    <col min="2819" max="2819" width="14.453125" style="401" customWidth="1"/>
    <col min="2820" max="2820" width="11.36328125" style="401" customWidth="1"/>
    <col min="2821" max="2821" width="13.6328125" style="401" bestFit="1" customWidth="1"/>
    <col min="2822" max="2822" width="18.36328125" style="401" bestFit="1" customWidth="1"/>
    <col min="2823" max="2823" width="12" style="401" bestFit="1" customWidth="1"/>
    <col min="2824" max="2824" width="16.1796875" style="401" customWidth="1"/>
    <col min="2825" max="2825" width="18.36328125" style="401" bestFit="1" customWidth="1"/>
    <col min="2826" max="3070" width="10.81640625" style="401"/>
    <col min="3071" max="3071" width="5.81640625" style="401" customWidth="1"/>
    <col min="3072" max="3072" width="7.453125" style="401" customWidth="1"/>
    <col min="3073" max="3073" width="49.81640625" style="401" customWidth="1"/>
    <col min="3074" max="3074" width="9.81640625" style="401" customWidth="1"/>
    <col min="3075" max="3075" width="14.453125" style="401" customWidth="1"/>
    <col min="3076" max="3076" width="11.36328125" style="401" customWidth="1"/>
    <col min="3077" max="3077" width="13.6328125" style="401" bestFit="1" customWidth="1"/>
    <col min="3078" max="3078" width="18.36328125" style="401" bestFit="1" customWidth="1"/>
    <col min="3079" max="3079" width="12" style="401" bestFit="1" customWidth="1"/>
    <col min="3080" max="3080" width="16.1796875" style="401" customWidth="1"/>
    <col min="3081" max="3081" width="18.36328125" style="401" bestFit="1" customWidth="1"/>
    <col min="3082" max="3326" width="10.81640625" style="401"/>
    <col min="3327" max="3327" width="5.81640625" style="401" customWidth="1"/>
    <col min="3328" max="3328" width="7.453125" style="401" customWidth="1"/>
    <col min="3329" max="3329" width="49.81640625" style="401" customWidth="1"/>
    <col min="3330" max="3330" width="9.81640625" style="401" customWidth="1"/>
    <col min="3331" max="3331" width="14.453125" style="401" customWidth="1"/>
    <col min="3332" max="3332" width="11.36328125" style="401" customWidth="1"/>
    <col min="3333" max="3333" width="13.6328125" style="401" bestFit="1" customWidth="1"/>
    <col min="3334" max="3334" width="18.36328125" style="401" bestFit="1" customWidth="1"/>
    <col min="3335" max="3335" width="12" style="401" bestFit="1" customWidth="1"/>
    <col min="3336" max="3336" width="16.1796875" style="401" customWidth="1"/>
    <col min="3337" max="3337" width="18.36328125" style="401" bestFit="1" customWidth="1"/>
    <col min="3338" max="3582" width="10.81640625" style="401"/>
    <col min="3583" max="3583" width="5.81640625" style="401" customWidth="1"/>
    <col min="3584" max="3584" width="7.453125" style="401" customWidth="1"/>
    <col min="3585" max="3585" width="49.81640625" style="401" customWidth="1"/>
    <col min="3586" max="3586" width="9.81640625" style="401" customWidth="1"/>
    <col min="3587" max="3587" width="14.453125" style="401" customWidth="1"/>
    <col min="3588" max="3588" width="11.36328125" style="401" customWidth="1"/>
    <col min="3589" max="3589" width="13.6328125" style="401" bestFit="1" customWidth="1"/>
    <col min="3590" max="3590" width="18.36328125" style="401" bestFit="1" customWidth="1"/>
    <col min="3591" max="3591" width="12" style="401" bestFit="1" customWidth="1"/>
    <col min="3592" max="3592" width="16.1796875" style="401" customWidth="1"/>
    <col min="3593" max="3593" width="18.36328125" style="401" bestFit="1" customWidth="1"/>
    <col min="3594" max="3838" width="10.81640625" style="401"/>
    <col min="3839" max="3839" width="5.81640625" style="401" customWidth="1"/>
    <col min="3840" max="3840" width="7.453125" style="401" customWidth="1"/>
    <col min="3841" max="3841" width="49.81640625" style="401" customWidth="1"/>
    <col min="3842" max="3842" width="9.81640625" style="401" customWidth="1"/>
    <col min="3843" max="3843" width="14.453125" style="401" customWidth="1"/>
    <col min="3844" max="3844" width="11.36328125" style="401" customWidth="1"/>
    <col min="3845" max="3845" width="13.6328125" style="401" bestFit="1" customWidth="1"/>
    <col min="3846" max="3846" width="18.36328125" style="401" bestFit="1" customWidth="1"/>
    <col min="3847" max="3847" width="12" style="401" bestFit="1" customWidth="1"/>
    <col min="3848" max="3848" width="16.1796875" style="401" customWidth="1"/>
    <col min="3849" max="3849" width="18.36328125" style="401" bestFit="1" customWidth="1"/>
    <col min="3850" max="4094" width="10.81640625" style="401"/>
    <col min="4095" max="4095" width="5.81640625" style="401" customWidth="1"/>
    <col min="4096" max="4096" width="7.453125" style="401" customWidth="1"/>
    <col min="4097" max="4097" width="49.81640625" style="401" customWidth="1"/>
    <col min="4098" max="4098" width="9.81640625" style="401" customWidth="1"/>
    <col min="4099" max="4099" width="14.453125" style="401" customWidth="1"/>
    <col min="4100" max="4100" width="11.36328125" style="401" customWidth="1"/>
    <col min="4101" max="4101" width="13.6328125" style="401" bestFit="1" customWidth="1"/>
    <col min="4102" max="4102" width="18.36328125" style="401" bestFit="1" customWidth="1"/>
    <col min="4103" max="4103" width="12" style="401" bestFit="1" customWidth="1"/>
    <col min="4104" max="4104" width="16.1796875" style="401" customWidth="1"/>
    <col min="4105" max="4105" width="18.36328125" style="401" bestFit="1" customWidth="1"/>
    <col min="4106" max="4350" width="10.81640625" style="401"/>
    <col min="4351" max="4351" width="5.81640625" style="401" customWidth="1"/>
    <col min="4352" max="4352" width="7.453125" style="401" customWidth="1"/>
    <col min="4353" max="4353" width="49.81640625" style="401" customWidth="1"/>
    <col min="4354" max="4354" width="9.81640625" style="401" customWidth="1"/>
    <col min="4355" max="4355" width="14.453125" style="401" customWidth="1"/>
    <col min="4356" max="4356" width="11.36328125" style="401" customWidth="1"/>
    <col min="4357" max="4357" width="13.6328125" style="401" bestFit="1" customWidth="1"/>
    <col min="4358" max="4358" width="18.36328125" style="401" bestFit="1" customWidth="1"/>
    <col min="4359" max="4359" width="12" style="401" bestFit="1" customWidth="1"/>
    <col min="4360" max="4360" width="16.1796875" style="401" customWidth="1"/>
    <col min="4361" max="4361" width="18.36328125" style="401" bestFit="1" customWidth="1"/>
    <col min="4362" max="4606" width="10.81640625" style="401"/>
    <col min="4607" max="4607" width="5.81640625" style="401" customWidth="1"/>
    <col min="4608" max="4608" width="7.453125" style="401" customWidth="1"/>
    <col min="4609" max="4609" width="49.81640625" style="401" customWidth="1"/>
    <col min="4610" max="4610" width="9.81640625" style="401" customWidth="1"/>
    <col min="4611" max="4611" width="14.453125" style="401" customWidth="1"/>
    <col min="4612" max="4612" width="11.36328125" style="401" customWidth="1"/>
    <col min="4613" max="4613" width="13.6328125" style="401" bestFit="1" customWidth="1"/>
    <col min="4614" max="4614" width="18.36328125" style="401" bestFit="1" customWidth="1"/>
    <col min="4615" max="4615" width="12" style="401" bestFit="1" customWidth="1"/>
    <col min="4616" max="4616" width="16.1796875" style="401" customWidth="1"/>
    <col min="4617" max="4617" width="18.36328125" style="401" bestFit="1" customWidth="1"/>
    <col min="4618" max="4862" width="10.81640625" style="401"/>
    <col min="4863" max="4863" width="5.81640625" style="401" customWidth="1"/>
    <col min="4864" max="4864" width="7.453125" style="401" customWidth="1"/>
    <col min="4865" max="4865" width="49.81640625" style="401" customWidth="1"/>
    <col min="4866" max="4866" width="9.81640625" style="401" customWidth="1"/>
    <col min="4867" max="4867" width="14.453125" style="401" customWidth="1"/>
    <col min="4868" max="4868" width="11.36328125" style="401" customWidth="1"/>
    <col min="4869" max="4869" width="13.6328125" style="401" bestFit="1" customWidth="1"/>
    <col min="4870" max="4870" width="18.36328125" style="401" bestFit="1" customWidth="1"/>
    <col min="4871" max="4871" width="12" style="401" bestFit="1" customWidth="1"/>
    <col min="4872" max="4872" width="16.1796875" style="401" customWidth="1"/>
    <col min="4873" max="4873" width="18.36328125" style="401" bestFit="1" customWidth="1"/>
    <col min="4874" max="5118" width="10.81640625" style="401"/>
    <col min="5119" max="5119" width="5.81640625" style="401" customWidth="1"/>
    <col min="5120" max="5120" width="7.453125" style="401" customWidth="1"/>
    <col min="5121" max="5121" width="49.81640625" style="401" customWidth="1"/>
    <col min="5122" max="5122" width="9.81640625" style="401" customWidth="1"/>
    <col min="5123" max="5123" width="14.453125" style="401" customWidth="1"/>
    <col min="5124" max="5124" width="11.36328125" style="401" customWidth="1"/>
    <col min="5125" max="5125" width="13.6328125" style="401" bestFit="1" customWidth="1"/>
    <col min="5126" max="5126" width="18.36328125" style="401" bestFit="1" customWidth="1"/>
    <col min="5127" max="5127" width="12" style="401" bestFit="1" customWidth="1"/>
    <col min="5128" max="5128" width="16.1796875" style="401" customWidth="1"/>
    <col min="5129" max="5129" width="18.36328125" style="401" bestFit="1" customWidth="1"/>
    <col min="5130" max="5374" width="10.81640625" style="401"/>
    <col min="5375" max="5375" width="5.81640625" style="401" customWidth="1"/>
    <col min="5376" max="5376" width="7.453125" style="401" customWidth="1"/>
    <col min="5377" max="5377" width="49.81640625" style="401" customWidth="1"/>
    <col min="5378" max="5378" width="9.81640625" style="401" customWidth="1"/>
    <col min="5379" max="5379" width="14.453125" style="401" customWidth="1"/>
    <col min="5380" max="5380" width="11.36328125" style="401" customWidth="1"/>
    <col min="5381" max="5381" width="13.6328125" style="401" bestFit="1" customWidth="1"/>
    <col min="5382" max="5382" width="18.36328125" style="401" bestFit="1" customWidth="1"/>
    <col min="5383" max="5383" width="12" style="401" bestFit="1" customWidth="1"/>
    <col min="5384" max="5384" width="16.1796875" style="401" customWidth="1"/>
    <col min="5385" max="5385" width="18.36328125" style="401" bestFit="1" customWidth="1"/>
    <col min="5386" max="5630" width="10.81640625" style="401"/>
    <col min="5631" max="5631" width="5.81640625" style="401" customWidth="1"/>
    <col min="5632" max="5632" width="7.453125" style="401" customWidth="1"/>
    <col min="5633" max="5633" width="49.81640625" style="401" customWidth="1"/>
    <col min="5634" max="5634" width="9.81640625" style="401" customWidth="1"/>
    <col min="5635" max="5635" width="14.453125" style="401" customWidth="1"/>
    <col min="5636" max="5636" width="11.36328125" style="401" customWidth="1"/>
    <col min="5637" max="5637" width="13.6328125" style="401" bestFit="1" customWidth="1"/>
    <col min="5638" max="5638" width="18.36328125" style="401" bestFit="1" customWidth="1"/>
    <col min="5639" max="5639" width="12" style="401" bestFit="1" customWidth="1"/>
    <col min="5640" max="5640" width="16.1796875" style="401" customWidth="1"/>
    <col min="5641" max="5641" width="18.36328125" style="401" bestFit="1" customWidth="1"/>
    <col min="5642" max="5886" width="10.81640625" style="401"/>
    <col min="5887" max="5887" width="5.81640625" style="401" customWidth="1"/>
    <col min="5888" max="5888" width="7.453125" style="401" customWidth="1"/>
    <col min="5889" max="5889" width="49.81640625" style="401" customWidth="1"/>
    <col min="5890" max="5890" width="9.81640625" style="401" customWidth="1"/>
    <col min="5891" max="5891" width="14.453125" style="401" customWidth="1"/>
    <col min="5892" max="5892" width="11.36328125" style="401" customWidth="1"/>
    <col min="5893" max="5893" width="13.6328125" style="401" bestFit="1" customWidth="1"/>
    <col min="5894" max="5894" width="18.36328125" style="401" bestFit="1" customWidth="1"/>
    <col min="5895" max="5895" width="12" style="401" bestFit="1" customWidth="1"/>
    <col min="5896" max="5896" width="16.1796875" style="401" customWidth="1"/>
    <col min="5897" max="5897" width="18.36328125" style="401" bestFit="1" customWidth="1"/>
    <col min="5898" max="6142" width="10.81640625" style="401"/>
    <col min="6143" max="6143" width="5.81640625" style="401" customWidth="1"/>
    <col min="6144" max="6144" width="7.453125" style="401" customWidth="1"/>
    <col min="6145" max="6145" width="49.81640625" style="401" customWidth="1"/>
    <col min="6146" max="6146" width="9.81640625" style="401" customWidth="1"/>
    <col min="6147" max="6147" width="14.453125" style="401" customWidth="1"/>
    <col min="6148" max="6148" width="11.36328125" style="401" customWidth="1"/>
    <col min="6149" max="6149" width="13.6328125" style="401" bestFit="1" customWidth="1"/>
    <col min="6150" max="6150" width="18.36328125" style="401" bestFit="1" customWidth="1"/>
    <col min="6151" max="6151" width="12" style="401" bestFit="1" customWidth="1"/>
    <col min="6152" max="6152" width="16.1796875" style="401" customWidth="1"/>
    <col min="6153" max="6153" width="18.36328125" style="401" bestFit="1" customWidth="1"/>
    <col min="6154" max="6398" width="10.81640625" style="401"/>
    <col min="6399" max="6399" width="5.81640625" style="401" customWidth="1"/>
    <col min="6400" max="6400" width="7.453125" style="401" customWidth="1"/>
    <col min="6401" max="6401" width="49.81640625" style="401" customWidth="1"/>
    <col min="6402" max="6402" width="9.81640625" style="401" customWidth="1"/>
    <col min="6403" max="6403" width="14.453125" style="401" customWidth="1"/>
    <col min="6404" max="6404" width="11.36328125" style="401" customWidth="1"/>
    <col min="6405" max="6405" width="13.6328125" style="401" bestFit="1" customWidth="1"/>
    <col min="6406" max="6406" width="18.36328125" style="401" bestFit="1" customWidth="1"/>
    <col min="6407" max="6407" width="12" style="401" bestFit="1" customWidth="1"/>
    <col min="6408" max="6408" width="16.1796875" style="401" customWidth="1"/>
    <col min="6409" max="6409" width="18.36328125" style="401" bestFit="1" customWidth="1"/>
    <col min="6410" max="6654" width="10.81640625" style="401"/>
    <col min="6655" max="6655" width="5.81640625" style="401" customWidth="1"/>
    <col min="6656" max="6656" width="7.453125" style="401" customWidth="1"/>
    <col min="6657" max="6657" width="49.81640625" style="401" customWidth="1"/>
    <col min="6658" max="6658" width="9.81640625" style="401" customWidth="1"/>
    <col min="6659" max="6659" width="14.453125" style="401" customWidth="1"/>
    <col min="6660" max="6660" width="11.36328125" style="401" customWidth="1"/>
    <col min="6661" max="6661" width="13.6328125" style="401" bestFit="1" customWidth="1"/>
    <col min="6662" max="6662" width="18.36328125" style="401" bestFit="1" customWidth="1"/>
    <col min="6663" max="6663" width="12" style="401" bestFit="1" customWidth="1"/>
    <col min="6664" max="6664" width="16.1796875" style="401" customWidth="1"/>
    <col min="6665" max="6665" width="18.36328125" style="401" bestFit="1" customWidth="1"/>
    <col min="6666" max="6910" width="10.81640625" style="401"/>
    <col min="6911" max="6911" width="5.81640625" style="401" customWidth="1"/>
    <col min="6912" max="6912" width="7.453125" style="401" customWidth="1"/>
    <col min="6913" max="6913" width="49.81640625" style="401" customWidth="1"/>
    <col min="6914" max="6914" width="9.81640625" style="401" customWidth="1"/>
    <col min="6915" max="6915" width="14.453125" style="401" customWidth="1"/>
    <col min="6916" max="6916" width="11.36328125" style="401" customWidth="1"/>
    <col min="6917" max="6917" width="13.6328125" style="401" bestFit="1" customWidth="1"/>
    <col min="6918" max="6918" width="18.36328125" style="401" bestFit="1" customWidth="1"/>
    <col min="6919" max="6919" width="12" style="401" bestFit="1" customWidth="1"/>
    <col min="6920" max="6920" width="16.1796875" style="401" customWidth="1"/>
    <col min="6921" max="6921" width="18.36328125" style="401" bestFit="1" customWidth="1"/>
    <col min="6922" max="7166" width="10.81640625" style="401"/>
    <col min="7167" max="7167" width="5.81640625" style="401" customWidth="1"/>
    <col min="7168" max="7168" width="7.453125" style="401" customWidth="1"/>
    <col min="7169" max="7169" width="49.81640625" style="401" customWidth="1"/>
    <col min="7170" max="7170" width="9.81640625" style="401" customWidth="1"/>
    <col min="7171" max="7171" width="14.453125" style="401" customWidth="1"/>
    <col min="7172" max="7172" width="11.36328125" style="401" customWidth="1"/>
    <col min="7173" max="7173" width="13.6328125" style="401" bestFit="1" customWidth="1"/>
    <col min="7174" max="7174" width="18.36328125" style="401" bestFit="1" customWidth="1"/>
    <col min="7175" max="7175" width="12" style="401" bestFit="1" customWidth="1"/>
    <col min="7176" max="7176" width="16.1796875" style="401" customWidth="1"/>
    <col min="7177" max="7177" width="18.36328125" style="401" bestFit="1" customWidth="1"/>
    <col min="7178" max="7422" width="10.81640625" style="401"/>
    <col min="7423" max="7423" width="5.81640625" style="401" customWidth="1"/>
    <col min="7424" max="7424" width="7.453125" style="401" customWidth="1"/>
    <col min="7425" max="7425" width="49.81640625" style="401" customWidth="1"/>
    <col min="7426" max="7426" width="9.81640625" style="401" customWidth="1"/>
    <col min="7427" max="7427" width="14.453125" style="401" customWidth="1"/>
    <col min="7428" max="7428" width="11.36328125" style="401" customWidth="1"/>
    <col min="7429" max="7429" width="13.6328125" style="401" bestFit="1" customWidth="1"/>
    <col min="7430" max="7430" width="18.36328125" style="401" bestFit="1" customWidth="1"/>
    <col min="7431" max="7431" width="12" style="401" bestFit="1" customWidth="1"/>
    <col min="7432" max="7432" width="16.1796875" style="401" customWidth="1"/>
    <col min="7433" max="7433" width="18.36328125" style="401" bestFit="1" customWidth="1"/>
    <col min="7434" max="7678" width="10.81640625" style="401"/>
    <col min="7679" max="7679" width="5.81640625" style="401" customWidth="1"/>
    <col min="7680" max="7680" width="7.453125" style="401" customWidth="1"/>
    <col min="7681" max="7681" width="49.81640625" style="401" customWidth="1"/>
    <col min="7682" max="7682" width="9.81640625" style="401" customWidth="1"/>
    <col min="7683" max="7683" width="14.453125" style="401" customWidth="1"/>
    <col min="7684" max="7684" width="11.36328125" style="401" customWidth="1"/>
    <col min="7685" max="7685" width="13.6328125" style="401" bestFit="1" customWidth="1"/>
    <col min="7686" max="7686" width="18.36328125" style="401" bestFit="1" customWidth="1"/>
    <col min="7687" max="7687" width="12" style="401" bestFit="1" customWidth="1"/>
    <col min="7688" max="7688" width="16.1796875" style="401" customWidth="1"/>
    <col min="7689" max="7689" width="18.36328125" style="401" bestFit="1" customWidth="1"/>
    <col min="7690" max="7934" width="10.81640625" style="401"/>
    <col min="7935" max="7935" width="5.81640625" style="401" customWidth="1"/>
    <col min="7936" max="7936" width="7.453125" style="401" customWidth="1"/>
    <col min="7937" max="7937" width="49.81640625" style="401" customWidth="1"/>
    <col min="7938" max="7938" width="9.81640625" style="401" customWidth="1"/>
    <col min="7939" max="7939" width="14.453125" style="401" customWidth="1"/>
    <col min="7940" max="7940" width="11.36328125" style="401" customWidth="1"/>
    <col min="7941" max="7941" width="13.6328125" style="401" bestFit="1" customWidth="1"/>
    <col min="7942" max="7942" width="18.36328125" style="401" bestFit="1" customWidth="1"/>
    <col min="7943" max="7943" width="12" style="401" bestFit="1" customWidth="1"/>
    <col min="7944" max="7944" width="16.1796875" style="401" customWidth="1"/>
    <col min="7945" max="7945" width="18.36328125" style="401" bestFit="1" customWidth="1"/>
    <col min="7946" max="8190" width="10.81640625" style="401"/>
    <col min="8191" max="8191" width="5.81640625" style="401" customWidth="1"/>
    <col min="8192" max="8192" width="7.453125" style="401" customWidth="1"/>
    <col min="8193" max="8193" width="49.81640625" style="401" customWidth="1"/>
    <col min="8194" max="8194" width="9.81640625" style="401" customWidth="1"/>
    <col min="8195" max="8195" width="14.453125" style="401" customWidth="1"/>
    <col min="8196" max="8196" width="11.36328125" style="401" customWidth="1"/>
    <col min="8197" max="8197" width="13.6328125" style="401" bestFit="1" customWidth="1"/>
    <col min="8198" max="8198" width="18.36328125" style="401" bestFit="1" customWidth="1"/>
    <col min="8199" max="8199" width="12" style="401" bestFit="1" customWidth="1"/>
    <col min="8200" max="8200" width="16.1796875" style="401" customWidth="1"/>
    <col min="8201" max="8201" width="18.36328125" style="401" bestFit="1" customWidth="1"/>
    <col min="8202" max="8446" width="10.81640625" style="401"/>
    <col min="8447" max="8447" width="5.81640625" style="401" customWidth="1"/>
    <col min="8448" max="8448" width="7.453125" style="401" customWidth="1"/>
    <col min="8449" max="8449" width="49.81640625" style="401" customWidth="1"/>
    <col min="8450" max="8450" width="9.81640625" style="401" customWidth="1"/>
    <col min="8451" max="8451" width="14.453125" style="401" customWidth="1"/>
    <col min="8452" max="8452" width="11.36328125" style="401" customWidth="1"/>
    <col min="8453" max="8453" width="13.6328125" style="401" bestFit="1" customWidth="1"/>
    <col min="8454" max="8454" width="18.36328125" style="401" bestFit="1" customWidth="1"/>
    <col min="8455" max="8455" width="12" style="401" bestFit="1" customWidth="1"/>
    <col min="8456" max="8456" width="16.1796875" style="401" customWidth="1"/>
    <col min="8457" max="8457" width="18.36328125" style="401" bestFit="1" customWidth="1"/>
    <col min="8458" max="8702" width="10.81640625" style="401"/>
    <col min="8703" max="8703" width="5.81640625" style="401" customWidth="1"/>
    <col min="8704" max="8704" width="7.453125" style="401" customWidth="1"/>
    <col min="8705" max="8705" width="49.81640625" style="401" customWidth="1"/>
    <col min="8706" max="8706" width="9.81640625" style="401" customWidth="1"/>
    <col min="8707" max="8707" width="14.453125" style="401" customWidth="1"/>
    <col min="8708" max="8708" width="11.36328125" style="401" customWidth="1"/>
    <col min="8709" max="8709" width="13.6328125" style="401" bestFit="1" customWidth="1"/>
    <col min="8710" max="8710" width="18.36328125" style="401" bestFit="1" customWidth="1"/>
    <col min="8711" max="8711" width="12" style="401" bestFit="1" customWidth="1"/>
    <col min="8712" max="8712" width="16.1796875" style="401" customWidth="1"/>
    <col min="8713" max="8713" width="18.36328125" style="401" bestFit="1" customWidth="1"/>
    <col min="8714" max="8958" width="10.81640625" style="401"/>
    <col min="8959" max="8959" width="5.81640625" style="401" customWidth="1"/>
    <col min="8960" max="8960" width="7.453125" style="401" customWidth="1"/>
    <col min="8961" max="8961" width="49.81640625" style="401" customWidth="1"/>
    <col min="8962" max="8962" width="9.81640625" style="401" customWidth="1"/>
    <col min="8963" max="8963" width="14.453125" style="401" customWidth="1"/>
    <col min="8964" max="8964" width="11.36328125" style="401" customWidth="1"/>
    <col min="8965" max="8965" width="13.6328125" style="401" bestFit="1" customWidth="1"/>
    <col min="8966" max="8966" width="18.36328125" style="401" bestFit="1" customWidth="1"/>
    <col min="8967" max="8967" width="12" style="401" bestFit="1" customWidth="1"/>
    <col min="8968" max="8968" width="16.1796875" style="401" customWidth="1"/>
    <col min="8969" max="8969" width="18.36328125" style="401" bestFit="1" customWidth="1"/>
    <col min="8970" max="9214" width="10.81640625" style="401"/>
    <col min="9215" max="9215" width="5.81640625" style="401" customWidth="1"/>
    <col min="9216" max="9216" width="7.453125" style="401" customWidth="1"/>
    <col min="9217" max="9217" width="49.81640625" style="401" customWidth="1"/>
    <col min="9218" max="9218" width="9.81640625" style="401" customWidth="1"/>
    <col min="9219" max="9219" width="14.453125" style="401" customWidth="1"/>
    <col min="9220" max="9220" width="11.36328125" style="401" customWidth="1"/>
    <col min="9221" max="9221" width="13.6328125" style="401" bestFit="1" customWidth="1"/>
    <col min="9222" max="9222" width="18.36328125" style="401" bestFit="1" customWidth="1"/>
    <col min="9223" max="9223" width="12" style="401" bestFit="1" customWidth="1"/>
    <col min="9224" max="9224" width="16.1796875" style="401" customWidth="1"/>
    <col min="9225" max="9225" width="18.36328125" style="401" bestFit="1" customWidth="1"/>
    <col min="9226" max="9470" width="10.81640625" style="401"/>
    <col min="9471" max="9471" width="5.81640625" style="401" customWidth="1"/>
    <col min="9472" max="9472" width="7.453125" style="401" customWidth="1"/>
    <col min="9473" max="9473" width="49.81640625" style="401" customWidth="1"/>
    <col min="9474" max="9474" width="9.81640625" style="401" customWidth="1"/>
    <col min="9475" max="9475" width="14.453125" style="401" customWidth="1"/>
    <col min="9476" max="9476" width="11.36328125" style="401" customWidth="1"/>
    <col min="9477" max="9477" width="13.6328125" style="401" bestFit="1" customWidth="1"/>
    <col min="9478" max="9478" width="18.36328125" style="401" bestFit="1" customWidth="1"/>
    <col min="9479" max="9479" width="12" style="401" bestFit="1" customWidth="1"/>
    <col min="9480" max="9480" width="16.1796875" style="401" customWidth="1"/>
    <col min="9481" max="9481" width="18.36328125" style="401" bestFit="1" customWidth="1"/>
    <col min="9482" max="9726" width="10.81640625" style="401"/>
    <col min="9727" max="9727" width="5.81640625" style="401" customWidth="1"/>
    <col min="9728" max="9728" width="7.453125" style="401" customWidth="1"/>
    <col min="9729" max="9729" width="49.81640625" style="401" customWidth="1"/>
    <col min="9730" max="9730" width="9.81640625" style="401" customWidth="1"/>
    <col min="9731" max="9731" width="14.453125" style="401" customWidth="1"/>
    <col min="9732" max="9732" width="11.36328125" style="401" customWidth="1"/>
    <col min="9733" max="9733" width="13.6328125" style="401" bestFit="1" customWidth="1"/>
    <col min="9734" max="9734" width="18.36328125" style="401" bestFit="1" customWidth="1"/>
    <col min="9735" max="9735" width="12" style="401" bestFit="1" customWidth="1"/>
    <col min="9736" max="9736" width="16.1796875" style="401" customWidth="1"/>
    <col min="9737" max="9737" width="18.36328125" style="401" bestFit="1" customWidth="1"/>
    <col min="9738" max="9982" width="10.81640625" style="401"/>
    <col min="9983" max="9983" width="5.81640625" style="401" customWidth="1"/>
    <col min="9984" max="9984" width="7.453125" style="401" customWidth="1"/>
    <col min="9985" max="9985" width="49.81640625" style="401" customWidth="1"/>
    <col min="9986" max="9986" width="9.81640625" style="401" customWidth="1"/>
    <col min="9987" max="9987" width="14.453125" style="401" customWidth="1"/>
    <col min="9988" max="9988" width="11.36328125" style="401" customWidth="1"/>
    <col min="9989" max="9989" width="13.6328125" style="401" bestFit="1" customWidth="1"/>
    <col min="9990" max="9990" width="18.36328125" style="401" bestFit="1" customWidth="1"/>
    <col min="9991" max="9991" width="12" style="401" bestFit="1" customWidth="1"/>
    <col min="9992" max="9992" width="16.1796875" style="401" customWidth="1"/>
    <col min="9993" max="9993" width="18.36328125" style="401" bestFit="1" customWidth="1"/>
    <col min="9994" max="10238" width="10.81640625" style="401"/>
    <col min="10239" max="10239" width="5.81640625" style="401" customWidth="1"/>
    <col min="10240" max="10240" width="7.453125" style="401" customWidth="1"/>
    <col min="10241" max="10241" width="49.81640625" style="401" customWidth="1"/>
    <col min="10242" max="10242" width="9.81640625" style="401" customWidth="1"/>
    <col min="10243" max="10243" width="14.453125" style="401" customWidth="1"/>
    <col min="10244" max="10244" width="11.36328125" style="401" customWidth="1"/>
    <col min="10245" max="10245" width="13.6328125" style="401" bestFit="1" customWidth="1"/>
    <col min="10246" max="10246" width="18.36328125" style="401" bestFit="1" customWidth="1"/>
    <col min="10247" max="10247" width="12" style="401" bestFit="1" customWidth="1"/>
    <col min="10248" max="10248" width="16.1796875" style="401" customWidth="1"/>
    <col min="10249" max="10249" width="18.36328125" style="401" bestFit="1" customWidth="1"/>
    <col min="10250" max="10494" width="10.81640625" style="401"/>
    <col min="10495" max="10495" width="5.81640625" style="401" customWidth="1"/>
    <col min="10496" max="10496" width="7.453125" style="401" customWidth="1"/>
    <col min="10497" max="10497" width="49.81640625" style="401" customWidth="1"/>
    <col min="10498" max="10498" width="9.81640625" style="401" customWidth="1"/>
    <col min="10499" max="10499" width="14.453125" style="401" customWidth="1"/>
    <col min="10500" max="10500" width="11.36328125" style="401" customWidth="1"/>
    <col min="10501" max="10501" width="13.6328125" style="401" bestFit="1" customWidth="1"/>
    <col min="10502" max="10502" width="18.36328125" style="401" bestFit="1" customWidth="1"/>
    <col min="10503" max="10503" width="12" style="401" bestFit="1" customWidth="1"/>
    <col min="10504" max="10504" width="16.1796875" style="401" customWidth="1"/>
    <col min="10505" max="10505" width="18.36328125" style="401" bestFit="1" customWidth="1"/>
    <col min="10506" max="10750" width="10.81640625" style="401"/>
    <col min="10751" max="10751" width="5.81640625" style="401" customWidth="1"/>
    <col min="10752" max="10752" width="7.453125" style="401" customWidth="1"/>
    <col min="10753" max="10753" width="49.81640625" style="401" customWidth="1"/>
    <col min="10754" max="10754" width="9.81640625" style="401" customWidth="1"/>
    <col min="10755" max="10755" width="14.453125" style="401" customWidth="1"/>
    <col min="10756" max="10756" width="11.36328125" style="401" customWidth="1"/>
    <col min="10757" max="10757" width="13.6328125" style="401" bestFit="1" customWidth="1"/>
    <col min="10758" max="10758" width="18.36328125" style="401" bestFit="1" customWidth="1"/>
    <col min="10759" max="10759" width="12" style="401" bestFit="1" customWidth="1"/>
    <col min="10760" max="10760" width="16.1796875" style="401" customWidth="1"/>
    <col min="10761" max="10761" width="18.36328125" style="401" bestFit="1" customWidth="1"/>
    <col min="10762" max="11006" width="10.81640625" style="401"/>
    <col min="11007" max="11007" width="5.81640625" style="401" customWidth="1"/>
    <col min="11008" max="11008" width="7.453125" style="401" customWidth="1"/>
    <col min="11009" max="11009" width="49.81640625" style="401" customWidth="1"/>
    <col min="11010" max="11010" width="9.81640625" style="401" customWidth="1"/>
    <col min="11011" max="11011" width="14.453125" style="401" customWidth="1"/>
    <col min="11012" max="11012" width="11.36328125" style="401" customWidth="1"/>
    <col min="11013" max="11013" width="13.6328125" style="401" bestFit="1" customWidth="1"/>
    <col min="11014" max="11014" width="18.36328125" style="401" bestFit="1" customWidth="1"/>
    <col min="11015" max="11015" width="12" style="401" bestFit="1" customWidth="1"/>
    <col min="11016" max="11016" width="16.1796875" style="401" customWidth="1"/>
    <col min="11017" max="11017" width="18.36328125" style="401" bestFit="1" customWidth="1"/>
    <col min="11018" max="11262" width="10.81640625" style="401"/>
    <col min="11263" max="11263" width="5.81640625" style="401" customWidth="1"/>
    <col min="11264" max="11264" width="7.453125" style="401" customWidth="1"/>
    <col min="11265" max="11265" width="49.81640625" style="401" customWidth="1"/>
    <col min="11266" max="11266" width="9.81640625" style="401" customWidth="1"/>
    <col min="11267" max="11267" width="14.453125" style="401" customWidth="1"/>
    <col min="11268" max="11268" width="11.36328125" style="401" customWidth="1"/>
    <col min="11269" max="11269" width="13.6328125" style="401" bestFit="1" customWidth="1"/>
    <col min="11270" max="11270" width="18.36328125" style="401" bestFit="1" customWidth="1"/>
    <col min="11271" max="11271" width="12" style="401" bestFit="1" customWidth="1"/>
    <col min="11272" max="11272" width="16.1796875" style="401" customWidth="1"/>
    <col min="11273" max="11273" width="18.36328125" style="401" bestFit="1" customWidth="1"/>
    <col min="11274" max="11518" width="10.81640625" style="401"/>
    <col min="11519" max="11519" width="5.81640625" style="401" customWidth="1"/>
    <col min="11520" max="11520" width="7.453125" style="401" customWidth="1"/>
    <col min="11521" max="11521" width="49.81640625" style="401" customWidth="1"/>
    <col min="11522" max="11522" width="9.81640625" style="401" customWidth="1"/>
    <col min="11523" max="11523" width="14.453125" style="401" customWidth="1"/>
    <col min="11524" max="11524" width="11.36328125" style="401" customWidth="1"/>
    <col min="11525" max="11525" width="13.6328125" style="401" bestFit="1" customWidth="1"/>
    <col min="11526" max="11526" width="18.36328125" style="401" bestFit="1" customWidth="1"/>
    <col min="11527" max="11527" width="12" style="401" bestFit="1" customWidth="1"/>
    <col min="11528" max="11528" width="16.1796875" style="401" customWidth="1"/>
    <col min="11529" max="11529" width="18.36328125" style="401" bestFit="1" customWidth="1"/>
    <col min="11530" max="11774" width="10.81640625" style="401"/>
    <col min="11775" max="11775" width="5.81640625" style="401" customWidth="1"/>
    <col min="11776" max="11776" width="7.453125" style="401" customWidth="1"/>
    <col min="11777" max="11777" width="49.81640625" style="401" customWidth="1"/>
    <col min="11778" max="11778" width="9.81640625" style="401" customWidth="1"/>
    <col min="11779" max="11779" width="14.453125" style="401" customWidth="1"/>
    <col min="11780" max="11780" width="11.36328125" style="401" customWidth="1"/>
    <col min="11781" max="11781" width="13.6328125" style="401" bestFit="1" customWidth="1"/>
    <col min="11782" max="11782" width="18.36328125" style="401" bestFit="1" customWidth="1"/>
    <col min="11783" max="11783" width="12" style="401" bestFit="1" customWidth="1"/>
    <col min="11784" max="11784" width="16.1796875" style="401" customWidth="1"/>
    <col min="11785" max="11785" width="18.36328125" style="401" bestFit="1" customWidth="1"/>
    <col min="11786" max="12030" width="10.81640625" style="401"/>
    <col min="12031" max="12031" width="5.81640625" style="401" customWidth="1"/>
    <col min="12032" max="12032" width="7.453125" style="401" customWidth="1"/>
    <col min="12033" max="12033" width="49.81640625" style="401" customWidth="1"/>
    <col min="12034" max="12034" width="9.81640625" style="401" customWidth="1"/>
    <col min="12035" max="12035" width="14.453125" style="401" customWidth="1"/>
    <col min="12036" max="12036" width="11.36328125" style="401" customWidth="1"/>
    <col min="12037" max="12037" width="13.6328125" style="401" bestFit="1" customWidth="1"/>
    <col min="12038" max="12038" width="18.36328125" style="401" bestFit="1" customWidth="1"/>
    <col min="12039" max="12039" width="12" style="401" bestFit="1" customWidth="1"/>
    <col min="12040" max="12040" width="16.1796875" style="401" customWidth="1"/>
    <col min="12041" max="12041" width="18.36328125" style="401" bestFit="1" customWidth="1"/>
    <col min="12042" max="12286" width="10.81640625" style="401"/>
    <col min="12287" max="12287" width="5.81640625" style="401" customWidth="1"/>
    <col min="12288" max="12288" width="7.453125" style="401" customWidth="1"/>
    <col min="12289" max="12289" width="49.81640625" style="401" customWidth="1"/>
    <col min="12290" max="12290" width="9.81640625" style="401" customWidth="1"/>
    <col min="12291" max="12291" width="14.453125" style="401" customWidth="1"/>
    <col min="12292" max="12292" width="11.36328125" style="401" customWidth="1"/>
    <col min="12293" max="12293" width="13.6328125" style="401" bestFit="1" customWidth="1"/>
    <col min="12294" max="12294" width="18.36328125" style="401" bestFit="1" customWidth="1"/>
    <col min="12295" max="12295" width="12" style="401" bestFit="1" customWidth="1"/>
    <col min="12296" max="12296" width="16.1796875" style="401" customWidth="1"/>
    <col min="12297" max="12297" width="18.36328125" style="401" bestFit="1" customWidth="1"/>
    <col min="12298" max="12542" width="10.81640625" style="401"/>
    <col min="12543" max="12543" width="5.81640625" style="401" customWidth="1"/>
    <col min="12544" max="12544" width="7.453125" style="401" customWidth="1"/>
    <col min="12545" max="12545" width="49.81640625" style="401" customWidth="1"/>
    <col min="12546" max="12546" width="9.81640625" style="401" customWidth="1"/>
    <col min="12547" max="12547" width="14.453125" style="401" customWidth="1"/>
    <col min="12548" max="12548" width="11.36328125" style="401" customWidth="1"/>
    <col min="12549" max="12549" width="13.6328125" style="401" bestFit="1" customWidth="1"/>
    <col min="12550" max="12550" width="18.36328125" style="401" bestFit="1" customWidth="1"/>
    <col min="12551" max="12551" width="12" style="401" bestFit="1" customWidth="1"/>
    <col min="12552" max="12552" width="16.1796875" style="401" customWidth="1"/>
    <col min="12553" max="12553" width="18.36328125" style="401" bestFit="1" customWidth="1"/>
    <col min="12554" max="12798" width="10.81640625" style="401"/>
    <col min="12799" max="12799" width="5.81640625" style="401" customWidth="1"/>
    <col min="12800" max="12800" width="7.453125" style="401" customWidth="1"/>
    <col min="12801" max="12801" width="49.81640625" style="401" customWidth="1"/>
    <col min="12802" max="12802" width="9.81640625" style="401" customWidth="1"/>
    <col min="12803" max="12803" width="14.453125" style="401" customWidth="1"/>
    <col min="12804" max="12804" width="11.36328125" style="401" customWidth="1"/>
    <col min="12805" max="12805" width="13.6328125" style="401" bestFit="1" customWidth="1"/>
    <col min="12806" max="12806" width="18.36328125" style="401" bestFit="1" customWidth="1"/>
    <col min="12807" max="12807" width="12" style="401" bestFit="1" customWidth="1"/>
    <col min="12808" max="12808" width="16.1796875" style="401" customWidth="1"/>
    <col min="12809" max="12809" width="18.36328125" style="401" bestFit="1" customWidth="1"/>
    <col min="12810" max="13054" width="10.81640625" style="401"/>
    <col min="13055" max="13055" width="5.81640625" style="401" customWidth="1"/>
    <col min="13056" max="13056" width="7.453125" style="401" customWidth="1"/>
    <col min="13057" max="13057" width="49.81640625" style="401" customWidth="1"/>
    <col min="13058" max="13058" width="9.81640625" style="401" customWidth="1"/>
    <col min="13059" max="13059" width="14.453125" style="401" customWidth="1"/>
    <col min="13060" max="13060" width="11.36328125" style="401" customWidth="1"/>
    <col min="13061" max="13061" width="13.6328125" style="401" bestFit="1" customWidth="1"/>
    <col min="13062" max="13062" width="18.36328125" style="401" bestFit="1" customWidth="1"/>
    <col min="13063" max="13063" width="12" style="401" bestFit="1" customWidth="1"/>
    <col min="13064" max="13064" width="16.1796875" style="401" customWidth="1"/>
    <col min="13065" max="13065" width="18.36328125" style="401" bestFit="1" customWidth="1"/>
    <col min="13066" max="13310" width="10.81640625" style="401"/>
    <col min="13311" max="13311" width="5.81640625" style="401" customWidth="1"/>
    <col min="13312" max="13312" width="7.453125" style="401" customWidth="1"/>
    <col min="13313" max="13313" width="49.81640625" style="401" customWidth="1"/>
    <col min="13314" max="13314" width="9.81640625" style="401" customWidth="1"/>
    <col min="13315" max="13315" width="14.453125" style="401" customWidth="1"/>
    <col min="13316" max="13316" width="11.36328125" style="401" customWidth="1"/>
    <col min="13317" max="13317" width="13.6328125" style="401" bestFit="1" customWidth="1"/>
    <col min="13318" max="13318" width="18.36328125" style="401" bestFit="1" customWidth="1"/>
    <col min="13319" max="13319" width="12" style="401" bestFit="1" customWidth="1"/>
    <col min="13320" max="13320" width="16.1796875" style="401" customWidth="1"/>
    <col min="13321" max="13321" width="18.36328125" style="401" bestFit="1" customWidth="1"/>
    <col min="13322" max="13566" width="10.81640625" style="401"/>
    <col min="13567" max="13567" width="5.81640625" style="401" customWidth="1"/>
    <col min="13568" max="13568" width="7.453125" style="401" customWidth="1"/>
    <col min="13569" max="13569" width="49.81640625" style="401" customWidth="1"/>
    <col min="13570" max="13570" width="9.81640625" style="401" customWidth="1"/>
    <col min="13571" max="13571" width="14.453125" style="401" customWidth="1"/>
    <col min="13572" max="13572" width="11.36328125" style="401" customWidth="1"/>
    <col min="13573" max="13573" width="13.6328125" style="401" bestFit="1" customWidth="1"/>
    <col min="13574" max="13574" width="18.36328125" style="401" bestFit="1" customWidth="1"/>
    <col min="13575" max="13575" width="12" style="401" bestFit="1" customWidth="1"/>
    <col min="13576" max="13576" width="16.1796875" style="401" customWidth="1"/>
    <col min="13577" max="13577" width="18.36328125" style="401" bestFit="1" customWidth="1"/>
    <col min="13578" max="13822" width="10.81640625" style="401"/>
    <col min="13823" max="13823" width="5.81640625" style="401" customWidth="1"/>
    <col min="13824" max="13824" width="7.453125" style="401" customWidth="1"/>
    <col min="13825" max="13825" width="49.81640625" style="401" customWidth="1"/>
    <col min="13826" max="13826" width="9.81640625" style="401" customWidth="1"/>
    <col min="13827" max="13827" width="14.453125" style="401" customWidth="1"/>
    <col min="13828" max="13828" width="11.36328125" style="401" customWidth="1"/>
    <col min="13829" max="13829" width="13.6328125" style="401" bestFit="1" customWidth="1"/>
    <col min="13830" max="13830" width="18.36328125" style="401" bestFit="1" customWidth="1"/>
    <col min="13831" max="13831" width="12" style="401" bestFit="1" customWidth="1"/>
    <col min="13832" max="13832" width="16.1796875" style="401" customWidth="1"/>
    <col min="13833" max="13833" width="18.36328125" style="401" bestFit="1" customWidth="1"/>
    <col min="13834" max="14078" width="10.81640625" style="401"/>
    <col min="14079" max="14079" width="5.81640625" style="401" customWidth="1"/>
    <col min="14080" max="14080" width="7.453125" style="401" customWidth="1"/>
    <col min="14081" max="14081" width="49.81640625" style="401" customWidth="1"/>
    <col min="14082" max="14082" width="9.81640625" style="401" customWidth="1"/>
    <col min="14083" max="14083" width="14.453125" style="401" customWidth="1"/>
    <col min="14084" max="14084" width="11.36328125" style="401" customWidth="1"/>
    <col min="14085" max="14085" width="13.6328125" style="401" bestFit="1" customWidth="1"/>
    <col min="14086" max="14086" width="18.36328125" style="401" bestFit="1" customWidth="1"/>
    <col min="14087" max="14087" width="12" style="401" bestFit="1" customWidth="1"/>
    <col min="14088" max="14088" width="16.1796875" style="401" customWidth="1"/>
    <col min="14089" max="14089" width="18.36328125" style="401" bestFit="1" customWidth="1"/>
    <col min="14090" max="14334" width="10.81640625" style="401"/>
    <col min="14335" max="14335" width="5.81640625" style="401" customWidth="1"/>
    <col min="14336" max="14336" width="7.453125" style="401" customWidth="1"/>
    <col min="14337" max="14337" width="49.81640625" style="401" customWidth="1"/>
    <col min="14338" max="14338" width="9.81640625" style="401" customWidth="1"/>
    <col min="14339" max="14339" width="14.453125" style="401" customWidth="1"/>
    <col min="14340" max="14340" width="11.36328125" style="401" customWidth="1"/>
    <col min="14341" max="14341" width="13.6328125" style="401" bestFit="1" customWidth="1"/>
    <col min="14342" max="14342" width="18.36328125" style="401" bestFit="1" customWidth="1"/>
    <col min="14343" max="14343" width="12" style="401" bestFit="1" customWidth="1"/>
    <col min="14344" max="14344" width="16.1796875" style="401" customWidth="1"/>
    <col min="14345" max="14345" width="18.36328125" style="401" bestFit="1" customWidth="1"/>
    <col min="14346" max="14590" width="10.81640625" style="401"/>
    <col min="14591" max="14591" width="5.81640625" style="401" customWidth="1"/>
    <col min="14592" max="14592" width="7.453125" style="401" customWidth="1"/>
    <col min="14593" max="14593" width="49.81640625" style="401" customWidth="1"/>
    <col min="14594" max="14594" width="9.81640625" style="401" customWidth="1"/>
    <col min="14595" max="14595" width="14.453125" style="401" customWidth="1"/>
    <col min="14596" max="14596" width="11.36328125" style="401" customWidth="1"/>
    <col min="14597" max="14597" width="13.6328125" style="401" bestFit="1" customWidth="1"/>
    <col min="14598" max="14598" width="18.36328125" style="401" bestFit="1" customWidth="1"/>
    <col min="14599" max="14599" width="12" style="401" bestFit="1" customWidth="1"/>
    <col min="14600" max="14600" width="16.1796875" style="401" customWidth="1"/>
    <col min="14601" max="14601" width="18.36328125" style="401" bestFit="1" customWidth="1"/>
    <col min="14602" max="14846" width="10.81640625" style="401"/>
    <col min="14847" max="14847" width="5.81640625" style="401" customWidth="1"/>
    <col min="14848" max="14848" width="7.453125" style="401" customWidth="1"/>
    <col min="14849" max="14849" width="49.81640625" style="401" customWidth="1"/>
    <col min="14850" max="14850" width="9.81640625" style="401" customWidth="1"/>
    <col min="14851" max="14851" width="14.453125" style="401" customWidth="1"/>
    <col min="14852" max="14852" width="11.36328125" style="401" customWidth="1"/>
    <col min="14853" max="14853" width="13.6328125" style="401" bestFit="1" customWidth="1"/>
    <col min="14854" max="14854" width="18.36328125" style="401" bestFit="1" customWidth="1"/>
    <col min="14855" max="14855" width="12" style="401" bestFit="1" customWidth="1"/>
    <col min="14856" max="14856" width="16.1796875" style="401" customWidth="1"/>
    <col min="14857" max="14857" width="18.36328125" style="401" bestFit="1" customWidth="1"/>
    <col min="14858" max="15102" width="10.81640625" style="401"/>
    <col min="15103" max="15103" width="5.81640625" style="401" customWidth="1"/>
    <col min="15104" max="15104" width="7.453125" style="401" customWidth="1"/>
    <col min="15105" max="15105" width="49.81640625" style="401" customWidth="1"/>
    <col min="15106" max="15106" width="9.81640625" style="401" customWidth="1"/>
    <col min="15107" max="15107" width="14.453125" style="401" customWidth="1"/>
    <col min="15108" max="15108" width="11.36328125" style="401" customWidth="1"/>
    <col min="15109" max="15109" width="13.6328125" style="401" bestFit="1" customWidth="1"/>
    <col min="15110" max="15110" width="18.36328125" style="401" bestFit="1" customWidth="1"/>
    <col min="15111" max="15111" width="12" style="401" bestFit="1" customWidth="1"/>
    <col min="15112" max="15112" width="16.1796875" style="401" customWidth="1"/>
    <col min="15113" max="15113" width="18.36328125" style="401" bestFit="1" customWidth="1"/>
    <col min="15114" max="15358" width="10.81640625" style="401"/>
    <col min="15359" max="15359" width="5.81640625" style="401" customWidth="1"/>
    <col min="15360" max="15360" width="7.453125" style="401" customWidth="1"/>
    <col min="15361" max="15361" width="49.81640625" style="401" customWidth="1"/>
    <col min="15362" max="15362" width="9.81640625" style="401" customWidth="1"/>
    <col min="15363" max="15363" width="14.453125" style="401" customWidth="1"/>
    <col min="15364" max="15364" width="11.36328125" style="401" customWidth="1"/>
    <col min="15365" max="15365" width="13.6328125" style="401" bestFit="1" customWidth="1"/>
    <col min="15366" max="15366" width="18.36328125" style="401" bestFit="1" customWidth="1"/>
    <col min="15367" max="15367" width="12" style="401" bestFit="1" customWidth="1"/>
    <col min="15368" max="15368" width="16.1796875" style="401" customWidth="1"/>
    <col min="15369" max="15369" width="18.36328125" style="401" bestFit="1" customWidth="1"/>
    <col min="15370" max="15614" width="10.81640625" style="401"/>
    <col min="15615" max="15615" width="5.81640625" style="401" customWidth="1"/>
    <col min="15616" max="15616" width="7.453125" style="401" customWidth="1"/>
    <col min="15617" max="15617" width="49.81640625" style="401" customWidth="1"/>
    <col min="15618" max="15618" width="9.81640625" style="401" customWidth="1"/>
    <col min="15619" max="15619" width="14.453125" style="401" customWidth="1"/>
    <col min="15620" max="15620" width="11.36328125" style="401" customWidth="1"/>
    <col min="15621" max="15621" width="13.6328125" style="401" bestFit="1" customWidth="1"/>
    <col min="15622" max="15622" width="18.36328125" style="401" bestFit="1" customWidth="1"/>
    <col min="15623" max="15623" width="12" style="401" bestFit="1" customWidth="1"/>
    <col min="15624" max="15624" width="16.1796875" style="401" customWidth="1"/>
    <col min="15625" max="15625" width="18.36328125" style="401" bestFit="1" customWidth="1"/>
    <col min="15626" max="15870" width="10.81640625" style="401"/>
    <col min="15871" max="15871" width="5.81640625" style="401" customWidth="1"/>
    <col min="15872" max="15872" width="7.453125" style="401" customWidth="1"/>
    <col min="15873" max="15873" width="49.81640625" style="401" customWidth="1"/>
    <col min="15874" max="15874" width="9.81640625" style="401" customWidth="1"/>
    <col min="15875" max="15875" width="14.453125" style="401" customWidth="1"/>
    <col min="15876" max="15876" width="11.36328125" style="401" customWidth="1"/>
    <col min="15877" max="15877" width="13.6328125" style="401" bestFit="1" customWidth="1"/>
    <col min="15878" max="15878" width="18.36328125" style="401" bestFit="1" customWidth="1"/>
    <col min="15879" max="15879" width="12" style="401" bestFit="1" customWidth="1"/>
    <col min="15880" max="15880" width="16.1796875" style="401" customWidth="1"/>
    <col min="15881" max="15881" width="18.36328125" style="401" bestFit="1" customWidth="1"/>
    <col min="15882" max="16126" width="10.81640625" style="401"/>
    <col min="16127" max="16127" width="5.81640625" style="401" customWidth="1"/>
    <col min="16128" max="16128" width="7.453125" style="401" customWidth="1"/>
    <col min="16129" max="16129" width="49.81640625" style="401" customWidth="1"/>
    <col min="16130" max="16130" width="9.81640625" style="401" customWidth="1"/>
    <col min="16131" max="16131" width="14.453125" style="401" customWidth="1"/>
    <col min="16132" max="16132" width="11.36328125" style="401" customWidth="1"/>
    <col min="16133" max="16133" width="13.6328125" style="401" bestFit="1" customWidth="1"/>
    <col min="16134" max="16134" width="18.36328125" style="401" bestFit="1" customWidth="1"/>
    <col min="16135" max="16135" width="12" style="401" bestFit="1" customWidth="1"/>
    <col min="16136" max="16136" width="16.1796875" style="401" customWidth="1"/>
    <col min="16137" max="16137" width="18.36328125" style="401" bestFit="1" customWidth="1"/>
    <col min="16138" max="16384" width="10.81640625" style="401"/>
  </cols>
  <sheetData>
    <row r="1" spans="1:9" s="367" customFormat="1" ht="21.75" customHeight="1">
      <c r="A1" s="362" t="s">
        <v>1</v>
      </c>
      <c r="B1" s="363" t="s">
        <v>1372</v>
      </c>
      <c r="C1" s="362"/>
      <c r="D1" s="364"/>
      <c r="E1" s="365"/>
      <c r="F1" s="366"/>
      <c r="G1" s="366"/>
      <c r="H1" s="366"/>
      <c r="I1" s="366"/>
    </row>
    <row r="2" spans="1:9" s="367" customFormat="1" ht="21.75" customHeight="1">
      <c r="A2" s="362" t="s">
        <v>1</v>
      </c>
      <c r="B2" s="363" t="s">
        <v>1659</v>
      </c>
      <c r="C2" s="362"/>
      <c r="D2" s="364"/>
      <c r="E2" s="365"/>
      <c r="F2" s="366"/>
      <c r="G2" s="366"/>
      <c r="H2" s="366"/>
      <c r="I2" s="366"/>
    </row>
    <row r="3" spans="1:9" s="367" customFormat="1" ht="11.5" customHeight="1" thickBot="1">
      <c r="A3" s="368"/>
      <c r="B3" s="368"/>
      <c r="C3" s="369"/>
      <c r="D3" s="369"/>
      <c r="E3" s="370"/>
      <c r="F3" s="370"/>
      <c r="G3" s="370"/>
      <c r="H3" s="370"/>
      <c r="I3" s="370"/>
    </row>
    <row r="4" spans="1:9" s="367" customFormat="1" ht="11.5" customHeight="1">
      <c r="A4" s="759" t="s">
        <v>1373</v>
      </c>
      <c r="B4" s="371" t="s">
        <v>1374</v>
      </c>
      <c r="C4" s="372" t="s">
        <v>1375</v>
      </c>
      <c r="D4" s="372" t="s">
        <v>1376</v>
      </c>
      <c r="E4" s="761" t="s">
        <v>1377</v>
      </c>
      <c r="F4" s="762"/>
      <c r="G4" s="761" t="s">
        <v>1378</v>
      </c>
      <c r="H4" s="762"/>
      <c r="I4" s="373" t="s">
        <v>1637</v>
      </c>
    </row>
    <row r="5" spans="1:9" s="367" customFormat="1" ht="34.5" customHeight="1">
      <c r="A5" s="760"/>
      <c r="B5" s="374"/>
      <c r="C5" s="375" t="s">
        <v>1380</v>
      </c>
      <c r="D5" s="375" t="s">
        <v>1381</v>
      </c>
      <c r="E5" s="376" t="s">
        <v>1638</v>
      </c>
      <c r="F5" s="376" t="s">
        <v>1639</v>
      </c>
      <c r="G5" s="376" t="s">
        <v>1382</v>
      </c>
      <c r="H5" s="376" t="s">
        <v>1383</v>
      </c>
      <c r="I5" s="376" t="s">
        <v>1384</v>
      </c>
    </row>
    <row r="6" spans="1:9" s="367" customFormat="1" ht="12.9" thickBot="1">
      <c r="A6" s="377"/>
      <c r="B6" s="377"/>
      <c r="C6" s="378"/>
      <c r="D6" s="378"/>
      <c r="E6" s="378" t="s">
        <v>1385</v>
      </c>
      <c r="F6" s="378" t="s">
        <v>1385</v>
      </c>
      <c r="G6" s="378" t="s">
        <v>1385</v>
      </c>
      <c r="H6" s="378" t="s">
        <v>1385</v>
      </c>
      <c r="I6" s="378" t="s">
        <v>1385</v>
      </c>
    </row>
    <row r="7" spans="1:9" s="385" customFormat="1" ht="29.5" customHeight="1">
      <c r="A7" s="362"/>
      <c r="B7" s="379" t="s">
        <v>1660</v>
      </c>
      <c r="C7" s="380"/>
      <c r="D7" s="381"/>
      <c r="E7" s="382"/>
      <c r="F7" s="383"/>
      <c r="G7" s="383"/>
      <c r="H7" s="383"/>
      <c r="I7" s="384">
        <f>I9+I16+I24</f>
        <v>0</v>
      </c>
    </row>
    <row r="8" spans="1:9" s="393" customFormat="1" ht="17.149999999999999" customHeight="1">
      <c r="A8" s="386"/>
      <c r="B8" s="387"/>
      <c r="C8" s="387"/>
      <c r="D8" s="388"/>
      <c r="E8" s="389"/>
      <c r="F8" s="390"/>
      <c r="G8" s="391"/>
      <c r="H8" s="390"/>
      <c r="I8" s="392"/>
    </row>
    <row r="9" spans="1:9" ht="14.15">
      <c r="A9" s="418" t="s">
        <v>84</v>
      </c>
      <c r="B9" s="419" t="s">
        <v>1661</v>
      </c>
      <c r="C9" s="414"/>
      <c r="D9" s="415"/>
      <c r="E9" s="398"/>
      <c r="F9" s="400"/>
      <c r="G9" s="400"/>
      <c r="H9" s="400"/>
      <c r="I9" s="420">
        <f>SUM(I11:I14)</f>
        <v>0</v>
      </c>
    </row>
    <row r="10" spans="1:9" ht="14.15">
      <c r="A10" s="418"/>
      <c r="B10" s="421"/>
      <c r="C10" s="414"/>
      <c r="D10" s="415"/>
      <c r="E10" s="398"/>
      <c r="F10" s="400"/>
      <c r="G10" s="400"/>
      <c r="H10" s="400"/>
      <c r="I10" s="400"/>
    </row>
    <row r="11" spans="1:9" ht="84.9">
      <c r="A11" s="414" t="s">
        <v>84</v>
      </c>
      <c r="B11" s="422" t="s">
        <v>1662</v>
      </c>
      <c r="C11" s="414" t="s">
        <v>1390</v>
      </c>
      <c r="D11" s="415">
        <v>4</v>
      </c>
      <c r="E11" s="399"/>
      <c r="F11" s="423"/>
      <c r="G11" s="400">
        <f>D11*E11</f>
        <v>0</v>
      </c>
      <c r="H11" s="400">
        <f>D11*F11</f>
        <v>0</v>
      </c>
      <c r="I11" s="400">
        <f>G11+H11</f>
        <v>0</v>
      </c>
    </row>
    <row r="12" spans="1:9" ht="42.45">
      <c r="A12" s="414" t="s">
        <v>86</v>
      </c>
      <c r="B12" s="421" t="s">
        <v>1663</v>
      </c>
      <c r="C12" s="414" t="s">
        <v>1390</v>
      </c>
      <c r="D12" s="415">
        <v>4</v>
      </c>
      <c r="E12" s="399"/>
      <c r="F12" s="423"/>
      <c r="G12" s="400">
        <f>D12*E12</f>
        <v>0</v>
      </c>
      <c r="H12" s="400">
        <f>D12*F12</f>
        <v>0</v>
      </c>
      <c r="I12" s="400">
        <f>G12+H12</f>
        <v>0</v>
      </c>
    </row>
    <row r="13" spans="1:9" ht="84.9">
      <c r="A13" s="414" t="s">
        <v>160</v>
      </c>
      <c r="B13" s="421" t="s">
        <v>1664</v>
      </c>
      <c r="C13" s="414" t="s">
        <v>1390</v>
      </c>
      <c r="D13" s="415">
        <v>1</v>
      </c>
      <c r="E13" s="399"/>
      <c r="F13" s="423"/>
      <c r="G13" s="400">
        <f>D13*E13</f>
        <v>0</v>
      </c>
      <c r="H13" s="400">
        <f>D13*F13</f>
        <v>0</v>
      </c>
      <c r="I13" s="400">
        <f>G13+H13</f>
        <v>0</v>
      </c>
    </row>
    <row r="14" spans="1:9" ht="42.45">
      <c r="A14" s="414" t="s">
        <v>152</v>
      </c>
      <c r="B14" s="421" t="s">
        <v>1665</v>
      </c>
      <c r="C14" s="414" t="s">
        <v>1666</v>
      </c>
      <c r="D14" s="415">
        <v>90</v>
      </c>
      <c r="E14" s="399"/>
      <c r="F14" s="423"/>
      <c r="G14" s="400">
        <f>D14*E14</f>
        <v>0</v>
      </c>
      <c r="H14" s="400">
        <f>D14*F14</f>
        <v>0</v>
      </c>
      <c r="I14" s="400">
        <f>G14+H14</f>
        <v>0</v>
      </c>
    </row>
    <row r="15" spans="1:9">
      <c r="A15" s="414"/>
      <c r="B15" s="414"/>
      <c r="C15" s="424"/>
      <c r="D15" s="425"/>
      <c r="E15" s="426"/>
      <c r="F15" s="427"/>
      <c r="G15" s="427"/>
      <c r="H15" s="427"/>
      <c r="I15" s="427"/>
    </row>
    <row r="16" spans="1:9" ht="14.15">
      <c r="A16" s="418" t="s">
        <v>86</v>
      </c>
      <c r="B16" s="428" t="s">
        <v>1667</v>
      </c>
      <c r="C16" s="414"/>
      <c r="D16" s="415"/>
      <c r="E16" s="398"/>
      <c r="F16" s="400"/>
      <c r="G16" s="400"/>
      <c r="H16" s="400"/>
      <c r="I16" s="429">
        <f>SUM(I18:I22)</f>
        <v>0</v>
      </c>
    </row>
    <row r="17" spans="1:9" ht="12.75" customHeight="1">
      <c r="A17" s="418"/>
      <c r="B17" s="428"/>
      <c r="C17" s="430"/>
      <c r="D17" s="415"/>
      <c r="E17" s="398"/>
      <c r="F17" s="400"/>
      <c r="G17" s="400"/>
      <c r="H17" s="400"/>
      <c r="I17" s="429"/>
    </row>
    <row r="18" spans="1:9" ht="42.45">
      <c r="A18" s="414" t="s">
        <v>84</v>
      </c>
      <c r="B18" s="421" t="s">
        <v>1668</v>
      </c>
      <c r="C18" s="430" t="s">
        <v>1390</v>
      </c>
      <c r="D18" s="415">
        <v>12</v>
      </c>
      <c r="E18" s="399"/>
      <c r="F18" s="423"/>
      <c r="G18" s="400">
        <f>D18*E18</f>
        <v>0</v>
      </c>
      <c r="H18" s="400">
        <f>D18*F18</f>
        <v>0</v>
      </c>
      <c r="I18" s="400">
        <f t="shared" ref="I18:I28" si="0">G18+H18</f>
        <v>0</v>
      </c>
    </row>
    <row r="19" spans="1:9" ht="28.3">
      <c r="A19" s="414" t="s">
        <v>86</v>
      </c>
      <c r="B19" s="421" t="s">
        <v>1669</v>
      </c>
      <c r="C19" s="430" t="s">
        <v>1390</v>
      </c>
      <c r="D19" s="415">
        <v>12</v>
      </c>
      <c r="E19" s="399"/>
      <c r="F19" s="423"/>
      <c r="G19" s="400">
        <f>D19*E19</f>
        <v>0</v>
      </c>
      <c r="H19" s="400">
        <f>D19*F19</f>
        <v>0</v>
      </c>
      <c r="I19" s="400">
        <f t="shared" si="0"/>
        <v>0</v>
      </c>
    </row>
    <row r="20" spans="1:9" ht="84.9">
      <c r="A20" s="414" t="s">
        <v>160</v>
      </c>
      <c r="B20" s="421" t="s">
        <v>1670</v>
      </c>
      <c r="C20" s="414" t="s">
        <v>1390</v>
      </c>
      <c r="D20" s="415">
        <v>1</v>
      </c>
      <c r="E20" s="399"/>
      <c r="F20" s="423"/>
      <c r="G20" s="400">
        <f>D20*E20</f>
        <v>0</v>
      </c>
      <c r="H20" s="400">
        <f>D20*F20</f>
        <v>0</v>
      </c>
      <c r="I20" s="400">
        <f t="shared" si="0"/>
        <v>0</v>
      </c>
    </row>
    <row r="21" spans="1:9" ht="84.9">
      <c r="A21" s="414" t="s">
        <v>152</v>
      </c>
      <c r="B21" s="421" t="s">
        <v>1671</v>
      </c>
      <c r="C21" s="414" t="s">
        <v>1390</v>
      </c>
      <c r="D21" s="415">
        <v>1</v>
      </c>
      <c r="E21" s="399"/>
      <c r="F21" s="423"/>
      <c r="G21" s="400">
        <f>D21*E21</f>
        <v>0</v>
      </c>
      <c r="H21" s="400">
        <f>D21*F21</f>
        <v>0</v>
      </c>
      <c r="I21" s="400">
        <f>G21+H21</f>
        <v>0</v>
      </c>
    </row>
    <row r="22" spans="1:9" ht="42.45">
      <c r="A22" s="414" t="s">
        <v>169</v>
      </c>
      <c r="B22" s="421" t="s">
        <v>1672</v>
      </c>
      <c r="C22" s="414" t="s">
        <v>1666</v>
      </c>
      <c r="D22" s="415">
        <v>100</v>
      </c>
      <c r="E22" s="399"/>
      <c r="F22" s="423"/>
      <c r="G22" s="400">
        <f>D22*E22</f>
        <v>0</v>
      </c>
      <c r="H22" s="400">
        <f>D22*F22</f>
        <v>0</v>
      </c>
      <c r="I22" s="400">
        <f t="shared" si="0"/>
        <v>0</v>
      </c>
    </row>
    <row r="23" spans="1:9">
      <c r="A23" s="414"/>
      <c r="B23" s="414"/>
      <c r="C23" s="430"/>
      <c r="D23" s="415"/>
      <c r="E23" s="398"/>
      <c r="F23" s="400"/>
      <c r="G23" s="400"/>
      <c r="H23" s="400"/>
      <c r="I23" s="400"/>
    </row>
    <row r="24" spans="1:9" ht="14.15">
      <c r="A24" s="418" t="s">
        <v>160</v>
      </c>
      <c r="B24" s="428" t="s">
        <v>1673</v>
      </c>
      <c r="C24" s="414"/>
      <c r="D24" s="415"/>
      <c r="E24" s="398"/>
      <c r="F24" s="400"/>
      <c r="G24" s="400"/>
      <c r="H24" s="400"/>
      <c r="I24" s="429">
        <f>SUM(I26:I29)</f>
        <v>0</v>
      </c>
    </row>
    <row r="25" spans="1:9">
      <c r="A25" s="414"/>
      <c r="B25" s="414"/>
      <c r="C25" s="430"/>
      <c r="D25" s="415"/>
      <c r="E25" s="398"/>
      <c r="F25" s="400"/>
      <c r="G25" s="400"/>
      <c r="H25" s="400"/>
      <c r="I25" s="400"/>
    </row>
    <row r="26" spans="1:9" ht="14.15">
      <c r="A26" s="414" t="s">
        <v>84</v>
      </c>
      <c r="B26" s="421" t="s">
        <v>1674</v>
      </c>
      <c r="C26" s="430" t="s">
        <v>455</v>
      </c>
      <c r="D26" s="415">
        <v>1</v>
      </c>
      <c r="E26" s="399"/>
      <c r="F26" s="400">
        <v>0</v>
      </c>
      <c r="G26" s="400">
        <f>D26*E26</f>
        <v>0</v>
      </c>
      <c r="H26" s="400">
        <f>D26*F26</f>
        <v>0</v>
      </c>
      <c r="I26" s="400">
        <f t="shared" si="0"/>
        <v>0</v>
      </c>
    </row>
    <row r="27" spans="1:9" ht="14.15">
      <c r="A27" s="414" t="s">
        <v>86</v>
      </c>
      <c r="B27" s="421" t="s">
        <v>1675</v>
      </c>
      <c r="C27" s="430" t="s">
        <v>455</v>
      </c>
      <c r="D27" s="415">
        <v>1</v>
      </c>
      <c r="E27" s="399"/>
      <c r="F27" s="400">
        <v>0</v>
      </c>
      <c r="G27" s="400">
        <f>D27*E27</f>
        <v>0</v>
      </c>
      <c r="H27" s="400">
        <f>D27*F27</f>
        <v>0</v>
      </c>
      <c r="I27" s="400">
        <f t="shared" si="0"/>
        <v>0</v>
      </c>
    </row>
    <row r="28" spans="1:9" ht="28.3">
      <c r="A28" s="414" t="s">
        <v>160</v>
      </c>
      <c r="B28" s="421" t="s">
        <v>1676</v>
      </c>
      <c r="C28" s="430" t="s">
        <v>455</v>
      </c>
      <c r="D28" s="415">
        <v>1</v>
      </c>
      <c r="E28" s="399"/>
      <c r="F28" s="400">
        <v>0</v>
      </c>
      <c r="G28" s="400">
        <f>D28*E28</f>
        <v>0</v>
      </c>
      <c r="H28" s="400">
        <f>D28*F28</f>
        <v>0</v>
      </c>
      <c r="I28" s="400">
        <f t="shared" si="0"/>
        <v>0</v>
      </c>
    </row>
    <row r="29" spans="1:9" ht="42.45">
      <c r="A29" s="414" t="s">
        <v>152</v>
      </c>
      <c r="B29" s="421" t="s">
        <v>1677</v>
      </c>
      <c r="C29" s="430" t="s">
        <v>455</v>
      </c>
      <c r="D29" s="415">
        <v>1</v>
      </c>
      <c r="E29" s="399"/>
      <c r="F29" s="400">
        <v>0</v>
      </c>
      <c r="G29" s="400">
        <f>D29*E29</f>
        <v>0</v>
      </c>
      <c r="H29" s="400">
        <f>D29*F29</f>
        <v>0</v>
      </c>
      <c r="I29" s="400">
        <f>G29+H29</f>
        <v>0</v>
      </c>
    </row>
  </sheetData>
  <mergeCells count="3">
    <mergeCell ref="A4:A5"/>
    <mergeCell ref="E4:F4"/>
    <mergeCell ref="G4:H4"/>
  </mergeCells>
  <printOptions horizontalCentered="1"/>
  <pageMargins left="0.55118110236220474" right="0.39370078740157483" top="0.62992125984251968" bottom="0.6692913385826772" header="0.39370078740157483" footer="0.39370078740157483"/>
  <pageSetup paperSize="9" scale="85" orientation="landscape" errors="NA" r:id="rId1"/>
  <headerFooter alignWithMargins="0">
    <oddFooter>&amp;LStavební část / Structural&amp;C&amp;8&amp;P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showOutlineSymbols="0" workbookViewId="0">
      <selection activeCell="M12" sqref="M12"/>
    </sheetView>
  </sheetViews>
  <sheetFormatPr defaultRowHeight="12.9"/>
  <cols>
    <col min="1" max="1" width="2" style="431" customWidth="1"/>
    <col min="2" max="2" width="7.1796875" style="431" customWidth="1"/>
    <col min="3" max="3" width="9.81640625" style="431" customWidth="1"/>
    <col min="4" max="4" width="55.453125" style="431" customWidth="1"/>
    <col min="5" max="6" width="18.6328125" style="431" customWidth="1"/>
    <col min="7" max="7" width="22" style="431" customWidth="1"/>
    <col min="8" max="9" width="9.81640625" style="431" customWidth="1"/>
    <col min="10" max="256" width="9.36328125" style="431"/>
    <col min="257" max="257" width="2" style="431" customWidth="1"/>
    <col min="258" max="258" width="7.1796875" style="431" customWidth="1"/>
    <col min="259" max="259" width="9.81640625" style="431" customWidth="1"/>
    <col min="260" max="260" width="74.6328125" style="431" customWidth="1"/>
    <col min="261" max="262" width="18.6328125" style="431" customWidth="1"/>
    <col min="263" max="263" width="22" style="431" customWidth="1"/>
    <col min="264" max="265" width="9.81640625" style="431" customWidth="1"/>
    <col min="266" max="512" width="9.36328125" style="431"/>
    <col min="513" max="513" width="2" style="431" customWidth="1"/>
    <col min="514" max="514" width="7.1796875" style="431" customWidth="1"/>
    <col min="515" max="515" width="9.81640625" style="431" customWidth="1"/>
    <col min="516" max="516" width="74.6328125" style="431" customWidth="1"/>
    <col min="517" max="518" width="18.6328125" style="431" customWidth="1"/>
    <col min="519" max="519" width="22" style="431" customWidth="1"/>
    <col min="520" max="521" width="9.81640625" style="431" customWidth="1"/>
    <col min="522" max="768" width="9.36328125" style="431"/>
    <col min="769" max="769" width="2" style="431" customWidth="1"/>
    <col min="770" max="770" width="7.1796875" style="431" customWidth="1"/>
    <col min="771" max="771" width="9.81640625" style="431" customWidth="1"/>
    <col min="772" max="772" width="74.6328125" style="431" customWidth="1"/>
    <col min="773" max="774" width="18.6328125" style="431" customWidth="1"/>
    <col min="775" max="775" width="22" style="431" customWidth="1"/>
    <col min="776" max="777" width="9.81640625" style="431" customWidth="1"/>
    <col min="778" max="1024" width="9.36328125" style="431"/>
    <col min="1025" max="1025" width="2" style="431" customWidth="1"/>
    <col min="1026" max="1026" width="7.1796875" style="431" customWidth="1"/>
    <col min="1027" max="1027" width="9.81640625" style="431" customWidth="1"/>
    <col min="1028" max="1028" width="74.6328125" style="431" customWidth="1"/>
    <col min="1029" max="1030" width="18.6328125" style="431" customWidth="1"/>
    <col min="1031" max="1031" width="22" style="431" customWidth="1"/>
    <col min="1032" max="1033" width="9.81640625" style="431" customWidth="1"/>
    <col min="1034" max="1280" width="9.36328125" style="431"/>
    <col min="1281" max="1281" width="2" style="431" customWidth="1"/>
    <col min="1282" max="1282" width="7.1796875" style="431" customWidth="1"/>
    <col min="1283" max="1283" width="9.81640625" style="431" customWidth="1"/>
    <col min="1284" max="1284" width="74.6328125" style="431" customWidth="1"/>
    <col min="1285" max="1286" width="18.6328125" style="431" customWidth="1"/>
    <col min="1287" max="1287" width="22" style="431" customWidth="1"/>
    <col min="1288" max="1289" width="9.81640625" style="431" customWidth="1"/>
    <col min="1290" max="1536" width="9.36328125" style="431"/>
    <col min="1537" max="1537" width="2" style="431" customWidth="1"/>
    <col min="1538" max="1538" width="7.1796875" style="431" customWidth="1"/>
    <col min="1539" max="1539" width="9.81640625" style="431" customWidth="1"/>
    <col min="1540" max="1540" width="74.6328125" style="431" customWidth="1"/>
    <col min="1541" max="1542" width="18.6328125" style="431" customWidth="1"/>
    <col min="1543" max="1543" width="22" style="431" customWidth="1"/>
    <col min="1544" max="1545" width="9.81640625" style="431" customWidth="1"/>
    <col min="1546" max="1792" width="9.36328125" style="431"/>
    <col min="1793" max="1793" width="2" style="431" customWidth="1"/>
    <col min="1794" max="1794" width="7.1796875" style="431" customWidth="1"/>
    <col min="1795" max="1795" width="9.81640625" style="431" customWidth="1"/>
    <col min="1796" max="1796" width="74.6328125" style="431" customWidth="1"/>
    <col min="1797" max="1798" width="18.6328125" style="431" customWidth="1"/>
    <col min="1799" max="1799" width="22" style="431" customWidth="1"/>
    <col min="1800" max="1801" width="9.81640625" style="431" customWidth="1"/>
    <col min="1802" max="2048" width="9.36328125" style="431"/>
    <col min="2049" max="2049" width="2" style="431" customWidth="1"/>
    <col min="2050" max="2050" width="7.1796875" style="431" customWidth="1"/>
    <col min="2051" max="2051" width="9.81640625" style="431" customWidth="1"/>
    <col min="2052" max="2052" width="74.6328125" style="431" customWidth="1"/>
    <col min="2053" max="2054" width="18.6328125" style="431" customWidth="1"/>
    <col min="2055" max="2055" width="22" style="431" customWidth="1"/>
    <col min="2056" max="2057" width="9.81640625" style="431" customWidth="1"/>
    <col min="2058" max="2304" width="9.36328125" style="431"/>
    <col min="2305" max="2305" width="2" style="431" customWidth="1"/>
    <col min="2306" max="2306" width="7.1796875" style="431" customWidth="1"/>
    <col min="2307" max="2307" width="9.81640625" style="431" customWidth="1"/>
    <col min="2308" max="2308" width="74.6328125" style="431" customWidth="1"/>
    <col min="2309" max="2310" width="18.6328125" style="431" customWidth="1"/>
    <col min="2311" max="2311" width="22" style="431" customWidth="1"/>
    <col min="2312" max="2313" width="9.81640625" style="431" customWidth="1"/>
    <col min="2314" max="2560" width="9.36328125" style="431"/>
    <col min="2561" max="2561" width="2" style="431" customWidth="1"/>
    <col min="2562" max="2562" width="7.1796875" style="431" customWidth="1"/>
    <col min="2563" max="2563" width="9.81640625" style="431" customWidth="1"/>
    <col min="2564" max="2564" width="74.6328125" style="431" customWidth="1"/>
    <col min="2565" max="2566" width="18.6328125" style="431" customWidth="1"/>
    <col min="2567" max="2567" width="22" style="431" customWidth="1"/>
    <col min="2568" max="2569" width="9.81640625" style="431" customWidth="1"/>
    <col min="2570" max="2816" width="9.36328125" style="431"/>
    <col min="2817" max="2817" width="2" style="431" customWidth="1"/>
    <col min="2818" max="2818" width="7.1796875" style="431" customWidth="1"/>
    <col min="2819" max="2819" width="9.81640625" style="431" customWidth="1"/>
    <col min="2820" max="2820" width="74.6328125" style="431" customWidth="1"/>
    <col min="2821" max="2822" width="18.6328125" style="431" customWidth="1"/>
    <col min="2823" max="2823" width="22" style="431" customWidth="1"/>
    <col min="2824" max="2825" width="9.81640625" style="431" customWidth="1"/>
    <col min="2826" max="3072" width="9.36328125" style="431"/>
    <col min="3073" max="3073" width="2" style="431" customWidth="1"/>
    <col min="3074" max="3074" width="7.1796875" style="431" customWidth="1"/>
    <col min="3075" max="3075" width="9.81640625" style="431" customWidth="1"/>
    <col min="3076" max="3076" width="74.6328125" style="431" customWidth="1"/>
    <col min="3077" max="3078" width="18.6328125" style="431" customWidth="1"/>
    <col min="3079" max="3079" width="22" style="431" customWidth="1"/>
    <col min="3080" max="3081" width="9.81640625" style="431" customWidth="1"/>
    <col min="3082" max="3328" width="9.36328125" style="431"/>
    <col min="3329" max="3329" width="2" style="431" customWidth="1"/>
    <col min="3330" max="3330" width="7.1796875" style="431" customWidth="1"/>
    <col min="3331" max="3331" width="9.81640625" style="431" customWidth="1"/>
    <col min="3332" max="3332" width="74.6328125" style="431" customWidth="1"/>
    <col min="3333" max="3334" width="18.6328125" style="431" customWidth="1"/>
    <col min="3335" max="3335" width="22" style="431" customWidth="1"/>
    <col min="3336" max="3337" width="9.81640625" style="431" customWidth="1"/>
    <col min="3338" max="3584" width="9.36328125" style="431"/>
    <col min="3585" max="3585" width="2" style="431" customWidth="1"/>
    <col min="3586" max="3586" width="7.1796875" style="431" customWidth="1"/>
    <col min="3587" max="3587" width="9.81640625" style="431" customWidth="1"/>
    <col min="3588" max="3588" width="74.6328125" style="431" customWidth="1"/>
    <col min="3589" max="3590" width="18.6328125" style="431" customWidth="1"/>
    <col min="3591" max="3591" width="22" style="431" customWidth="1"/>
    <col min="3592" max="3593" width="9.81640625" style="431" customWidth="1"/>
    <col min="3594" max="3840" width="9.36328125" style="431"/>
    <col min="3841" max="3841" width="2" style="431" customWidth="1"/>
    <col min="3842" max="3842" width="7.1796875" style="431" customWidth="1"/>
    <col min="3843" max="3843" width="9.81640625" style="431" customWidth="1"/>
    <col min="3844" max="3844" width="74.6328125" style="431" customWidth="1"/>
    <col min="3845" max="3846" width="18.6328125" style="431" customWidth="1"/>
    <col min="3847" max="3847" width="22" style="431" customWidth="1"/>
    <col min="3848" max="3849" width="9.81640625" style="431" customWidth="1"/>
    <col min="3850" max="4096" width="9.36328125" style="431"/>
    <col min="4097" max="4097" width="2" style="431" customWidth="1"/>
    <col min="4098" max="4098" width="7.1796875" style="431" customWidth="1"/>
    <col min="4099" max="4099" width="9.81640625" style="431" customWidth="1"/>
    <col min="4100" max="4100" width="74.6328125" style="431" customWidth="1"/>
    <col min="4101" max="4102" width="18.6328125" style="431" customWidth="1"/>
    <col min="4103" max="4103" width="22" style="431" customWidth="1"/>
    <col min="4104" max="4105" width="9.81640625" style="431" customWidth="1"/>
    <col min="4106" max="4352" width="9.36328125" style="431"/>
    <col min="4353" max="4353" width="2" style="431" customWidth="1"/>
    <col min="4354" max="4354" width="7.1796875" style="431" customWidth="1"/>
    <col min="4355" max="4355" width="9.81640625" style="431" customWidth="1"/>
    <col min="4356" max="4356" width="74.6328125" style="431" customWidth="1"/>
    <col min="4357" max="4358" width="18.6328125" style="431" customWidth="1"/>
    <col min="4359" max="4359" width="22" style="431" customWidth="1"/>
    <col min="4360" max="4361" width="9.81640625" style="431" customWidth="1"/>
    <col min="4362" max="4608" width="9.36328125" style="431"/>
    <col min="4609" max="4609" width="2" style="431" customWidth="1"/>
    <col min="4610" max="4610" width="7.1796875" style="431" customWidth="1"/>
    <col min="4611" max="4611" width="9.81640625" style="431" customWidth="1"/>
    <col min="4612" max="4612" width="74.6328125" style="431" customWidth="1"/>
    <col min="4613" max="4614" width="18.6328125" style="431" customWidth="1"/>
    <col min="4615" max="4615" width="22" style="431" customWidth="1"/>
    <col min="4616" max="4617" width="9.81640625" style="431" customWidth="1"/>
    <col min="4618" max="4864" width="9.36328125" style="431"/>
    <col min="4865" max="4865" width="2" style="431" customWidth="1"/>
    <col min="4866" max="4866" width="7.1796875" style="431" customWidth="1"/>
    <col min="4867" max="4867" width="9.81640625" style="431" customWidth="1"/>
    <col min="4868" max="4868" width="74.6328125" style="431" customWidth="1"/>
    <col min="4869" max="4870" width="18.6328125" style="431" customWidth="1"/>
    <col min="4871" max="4871" width="22" style="431" customWidth="1"/>
    <col min="4872" max="4873" width="9.81640625" style="431" customWidth="1"/>
    <col min="4874" max="5120" width="9.36328125" style="431"/>
    <col min="5121" max="5121" width="2" style="431" customWidth="1"/>
    <col min="5122" max="5122" width="7.1796875" style="431" customWidth="1"/>
    <col min="5123" max="5123" width="9.81640625" style="431" customWidth="1"/>
    <col min="5124" max="5124" width="74.6328125" style="431" customWidth="1"/>
    <col min="5125" max="5126" width="18.6328125" style="431" customWidth="1"/>
    <col min="5127" max="5127" width="22" style="431" customWidth="1"/>
    <col min="5128" max="5129" width="9.81640625" style="431" customWidth="1"/>
    <col min="5130" max="5376" width="9.36328125" style="431"/>
    <col min="5377" max="5377" width="2" style="431" customWidth="1"/>
    <col min="5378" max="5378" width="7.1796875" style="431" customWidth="1"/>
    <col min="5379" max="5379" width="9.81640625" style="431" customWidth="1"/>
    <col min="5380" max="5380" width="74.6328125" style="431" customWidth="1"/>
    <col min="5381" max="5382" width="18.6328125" style="431" customWidth="1"/>
    <col min="5383" max="5383" width="22" style="431" customWidth="1"/>
    <col min="5384" max="5385" width="9.81640625" style="431" customWidth="1"/>
    <col min="5386" max="5632" width="9.36328125" style="431"/>
    <col min="5633" max="5633" width="2" style="431" customWidth="1"/>
    <col min="5634" max="5634" width="7.1796875" style="431" customWidth="1"/>
    <col min="5635" max="5635" width="9.81640625" style="431" customWidth="1"/>
    <col min="5636" max="5636" width="74.6328125" style="431" customWidth="1"/>
    <col min="5637" max="5638" width="18.6328125" style="431" customWidth="1"/>
    <col min="5639" max="5639" width="22" style="431" customWidth="1"/>
    <col min="5640" max="5641" width="9.81640625" style="431" customWidth="1"/>
    <col min="5642" max="5888" width="9.36328125" style="431"/>
    <col min="5889" max="5889" width="2" style="431" customWidth="1"/>
    <col min="5890" max="5890" width="7.1796875" style="431" customWidth="1"/>
    <col min="5891" max="5891" width="9.81640625" style="431" customWidth="1"/>
    <col min="5892" max="5892" width="74.6328125" style="431" customWidth="1"/>
    <col min="5893" max="5894" width="18.6328125" style="431" customWidth="1"/>
    <col min="5895" max="5895" width="22" style="431" customWidth="1"/>
    <col min="5896" max="5897" width="9.81640625" style="431" customWidth="1"/>
    <col min="5898" max="6144" width="9.36328125" style="431"/>
    <col min="6145" max="6145" width="2" style="431" customWidth="1"/>
    <col min="6146" max="6146" width="7.1796875" style="431" customWidth="1"/>
    <col min="6147" max="6147" width="9.81640625" style="431" customWidth="1"/>
    <col min="6148" max="6148" width="74.6328125" style="431" customWidth="1"/>
    <col min="6149" max="6150" width="18.6328125" style="431" customWidth="1"/>
    <col min="6151" max="6151" width="22" style="431" customWidth="1"/>
    <col min="6152" max="6153" width="9.81640625" style="431" customWidth="1"/>
    <col min="6154" max="6400" width="9.36328125" style="431"/>
    <col min="6401" max="6401" width="2" style="431" customWidth="1"/>
    <col min="6402" max="6402" width="7.1796875" style="431" customWidth="1"/>
    <col min="6403" max="6403" width="9.81640625" style="431" customWidth="1"/>
    <col min="6404" max="6404" width="74.6328125" style="431" customWidth="1"/>
    <col min="6405" max="6406" width="18.6328125" style="431" customWidth="1"/>
    <col min="6407" max="6407" width="22" style="431" customWidth="1"/>
    <col min="6408" max="6409" width="9.81640625" style="431" customWidth="1"/>
    <col min="6410" max="6656" width="9.36328125" style="431"/>
    <col min="6657" max="6657" width="2" style="431" customWidth="1"/>
    <col min="6658" max="6658" width="7.1796875" style="431" customWidth="1"/>
    <col min="6659" max="6659" width="9.81640625" style="431" customWidth="1"/>
    <col min="6660" max="6660" width="74.6328125" style="431" customWidth="1"/>
    <col min="6661" max="6662" width="18.6328125" style="431" customWidth="1"/>
    <col min="6663" max="6663" width="22" style="431" customWidth="1"/>
    <col min="6664" max="6665" width="9.81640625" style="431" customWidth="1"/>
    <col min="6666" max="6912" width="9.36328125" style="431"/>
    <col min="6913" max="6913" width="2" style="431" customWidth="1"/>
    <col min="6914" max="6914" width="7.1796875" style="431" customWidth="1"/>
    <col min="6915" max="6915" width="9.81640625" style="431" customWidth="1"/>
    <col min="6916" max="6916" width="74.6328125" style="431" customWidth="1"/>
    <col min="6917" max="6918" width="18.6328125" style="431" customWidth="1"/>
    <col min="6919" max="6919" width="22" style="431" customWidth="1"/>
    <col min="6920" max="6921" width="9.81640625" style="431" customWidth="1"/>
    <col min="6922" max="7168" width="9.36328125" style="431"/>
    <col min="7169" max="7169" width="2" style="431" customWidth="1"/>
    <col min="7170" max="7170" width="7.1796875" style="431" customWidth="1"/>
    <col min="7171" max="7171" width="9.81640625" style="431" customWidth="1"/>
    <col min="7172" max="7172" width="74.6328125" style="431" customWidth="1"/>
    <col min="7173" max="7174" width="18.6328125" style="431" customWidth="1"/>
    <col min="7175" max="7175" width="22" style="431" customWidth="1"/>
    <col min="7176" max="7177" width="9.81640625" style="431" customWidth="1"/>
    <col min="7178" max="7424" width="9.36328125" style="431"/>
    <col min="7425" max="7425" width="2" style="431" customWidth="1"/>
    <col min="7426" max="7426" width="7.1796875" style="431" customWidth="1"/>
    <col min="7427" max="7427" width="9.81640625" style="431" customWidth="1"/>
    <col min="7428" max="7428" width="74.6328125" style="431" customWidth="1"/>
    <col min="7429" max="7430" width="18.6328125" style="431" customWidth="1"/>
    <col min="7431" max="7431" width="22" style="431" customWidth="1"/>
    <col min="7432" max="7433" width="9.81640625" style="431" customWidth="1"/>
    <col min="7434" max="7680" width="9.36328125" style="431"/>
    <col min="7681" max="7681" width="2" style="431" customWidth="1"/>
    <col min="7682" max="7682" width="7.1796875" style="431" customWidth="1"/>
    <col min="7683" max="7683" width="9.81640625" style="431" customWidth="1"/>
    <col min="7684" max="7684" width="74.6328125" style="431" customWidth="1"/>
    <col min="7685" max="7686" width="18.6328125" style="431" customWidth="1"/>
    <col min="7687" max="7687" width="22" style="431" customWidth="1"/>
    <col min="7688" max="7689" width="9.81640625" style="431" customWidth="1"/>
    <col min="7690" max="7936" width="9.36328125" style="431"/>
    <col min="7937" max="7937" width="2" style="431" customWidth="1"/>
    <col min="7938" max="7938" width="7.1796875" style="431" customWidth="1"/>
    <col min="7939" max="7939" width="9.81640625" style="431" customWidth="1"/>
    <col min="7940" max="7940" width="74.6328125" style="431" customWidth="1"/>
    <col min="7941" max="7942" width="18.6328125" style="431" customWidth="1"/>
    <col min="7943" max="7943" width="22" style="431" customWidth="1"/>
    <col min="7944" max="7945" width="9.81640625" style="431" customWidth="1"/>
    <col min="7946" max="8192" width="9.36328125" style="431"/>
    <col min="8193" max="8193" width="2" style="431" customWidth="1"/>
    <col min="8194" max="8194" width="7.1796875" style="431" customWidth="1"/>
    <col min="8195" max="8195" width="9.81640625" style="431" customWidth="1"/>
    <col min="8196" max="8196" width="74.6328125" style="431" customWidth="1"/>
    <col min="8197" max="8198" width="18.6328125" style="431" customWidth="1"/>
    <col min="8199" max="8199" width="22" style="431" customWidth="1"/>
    <col min="8200" max="8201" width="9.81640625" style="431" customWidth="1"/>
    <col min="8202" max="8448" width="9.36328125" style="431"/>
    <col min="8449" max="8449" width="2" style="431" customWidth="1"/>
    <col min="8450" max="8450" width="7.1796875" style="431" customWidth="1"/>
    <col min="8451" max="8451" width="9.81640625" style="431" customWidth="1"/>
    <col min="8452" max="8452" width="74.6328125" style="431" customWidth="1"/>
    <col min="8453" max="8454" width="18.6328125" style="431" customWidth="1"/>
    <col min="8455" max="8455" width="22" style="431" customWidth="1"/>
    <col min="8456" max="8457" width="9.81640625" style="431" customWidth="1"/>
    <col min="8458" max="8704" width="9.36328125" style="431"/>
    <col min="8705" max="8705" width="2" style="431" customWidth="1"/>
    <col min="8706" max="8706" width="7.1796875" style="431" customWidth="1"/>
    <col min="8707" max="8707" width="9.81640625" style="431" customWidth="1"/>
    <col min="8708" max="8708" width="74.6328125" style="431" customWidth="1"/>
    <col min="8709" max="8710" width="18.6328125" style="431" customWidth="1"/>
    <col min="8711" max="8711" width="22" style="431" customWidth="1"/>
    <col min="8712" max="8713" width="9.81640625" style="431" customWidth="1"/>
    <col min="8714" max="8960" width="9.36328125" style="431"/>
    <col min="8961" max="8961" width="2" style="431" customWidth="1"/>
    <col min="8962" max="8962" width="7.1796875" style="431" customWidth="1"/>
    <col min="8963" max="8963" width="9.81640625" style="431" customWidth="1"/>
    <col min="8964" max="8964" width="74.6328125" style="431" customWidth="1"/>
    <col min="8965" max="8966" width="18.6328125" style="431" customWidth="1"/>
    <col min="8967" max="8967" width="22" style="431" customWidth="1"/>
    <col min="8968" max="8969" width="9.81640625" style="431" customWidth="1"/>
    <col min="8970" max="9216" width="9.36328125" style="431"/>
    <col min="9217" max="9217" width="2" style="431" customWidth="1"/>
    <col min="9218" max="9218" width="7.1796875" style="431" customWidth="1"/>
    <col min="9219" max="9219" width="9.81640625" style="431" customWidth="1"/>
    <col min="9220" max="9220" width="74.6328125" style="431" customWidth="1"/>
    <col min="9221" max="9222" width="18.6328125" style="431" customWidth="1"/>
    <col min="9223" max="9223" width="22" style="431" customWidth="1"/>
    <col min="9224" max="9225" width="9.81640625" style="431" customWidth="1"/>
    <col min="9226" max="9472" width="9.36328125" style="431"/>
    <col min="9473" max="9473" width="2" style="431" customWidth="1"/>
    <col min="9474" max="9474" width="7.1796875" style="431" customWidth="1"/>
    <col min="9475" max="9475" width="9.81640625" style="431" customWidth="1"/>
    <col min="9476" max="9476" width="74.6328125" style="431" customWidth="1"/>
    <col min="9477" max="9478" width="18.6328125" style="431" customWidth="1"/>
    <col min="9479" max="9479" width="22" style="431" customWidth="1"/>
    <col min="9480" max="9481" width="9.81640625" style="431" customWidth="1"/>
    <col min="9482" max="9728" width="9.36328125" style="431"/>
    <col min="9729" max="9729" width="2" style="431" customWidth="1"/>
    <col min="9730" max="9730" width="7.1796875" style="431" customWidth="1"/>
    <col min="9731" max="9731" width="9.81640625" style="431" customWidth="1"/>
    <col min="9732" max="9732" width="74.6328125" style="431" customWidth="1"/>
    <col min="9733" max="9734" width="18.6328125" style="431" customWidth="1"/>
    <col min="9735" max="9735" width="22" style="431" customWidth="1"/>
    <col min="9736" max="9737" width="9.81640625" style="431" customWidth="1"/>
    <col min="9738" max="9984" width="9.36328125" style="431"/>
    <col min="9985" max="9985" width="2" style="431" customWidth="1"/>
    <col min="9986" max="9986" width="7.1796875" style="431" customWidth="1"/>
    <col min="9987" max="9987" width="9.81640625" style="431" customWidth="1"/>
    <col min="9988" max="9988" width="74.6328125" style="431" customWidth="1"/>
    <col min="9989" max="9990" width="18.6328125" style="431" customWidth="1"/>
    <col min="9991" max="9991" width="22" style="431" customWidth="1"/>
    <col min="9992" max="9993" width="9.81640625" style="431" customWidth="1"/>
    <col min="9994" max="10240" width="9.36328125" style="431"/>
    <col min="10241" max="10241" width="2" style="431" customWidth="1"/>
    <col min="10242" max="10242" width="7.1796875" style="431" customWidth="1"/>
    <col min="10243" max="10243" width="9.81640625" style="431" customWidth="1"/>
    <col min="10244" max="10244" width="74.6328125" style="431" customWidth="1"/>
    <col min="10245" max="10246" width="18.6328125" style="431" customWidth="1"/>
    <col min="10247" max="10247" width="22" style="431" customWidth="1"/>
    <col min="10248" max="10249" width="9.81640625" style="431" customWidth="1"/>
    <col min="10250" max="10496" width="9.36328125" style="431"/>
    <col min="10497" max="10497" width="2" style="431" customWidth="1"/>
    <col min="10498" max="10498" width="7.1796875" style="431" customWidth="1"/>
    <col min="10499" max="10499" width="9.81640625" style="431" customWidth="1"/>
    <col min="10500" max="10500" width="74.6328125" style="431" customWidth="1"/>
    <col min="10501" max="10502" width="18.6328125" style="431" customWidth="1"/>
    <col min="10503" max="10503" width="22" style="431" customWidth="1"/>
    <col min="10504" max="10505" width="9.81640625" style="431" customWidth="1"/>
    <col min="10506" max="10752" width="9.36328125" style="431"/>
    <col min="10753" max="10753" width="2" style="431" customWidth="1"/>
    <col min="10754" max="10754" width="7.1796875" style="431" customWidth="1"/>
    <col min="10755" max="10755" width="9.81640625" style="431" customWidth="1"/>
    <col min="10756" max="10756" width="74.6328125" style="431" customWidth="1"/>
    <col min="10757" max="10758" width="18.6328125" style="431" customWidth="1"/>
    <col min="10759" max="10759" width="22" style="431" customWidth="1"/>
    <col min="10760" max="10761" width="9.81640625" style="431" customWidth="1"/>
    <col min="10762" max="11008" width="9.36328125" style="431"/>
    <col min="11009" max="11009" width="2" style="431" customWidth="1"/>
    <col min="11010" max="11010" width="7.1796875" style="431" customWidth="1"/>
    <col min="11011" max="11011" width="9.81640625" style="431" customWidth="1"/>
    <col min="11012" max="11012" width="74.6328125" style="431" customWidth="1"/>
    <col min="11013" max="11014" width="18.6328125" style="431" customWidth="1"/>
    <col min="11015" max="11015" width="22" style="431" customWidth="1"/>
    <col min="11016" max="11017" width="9.81640625" style="431" customWidth="1"/>
    <col min="11018" max="11264" width="9.36328125" style="431"/>
    <col min="11265" max="11265" width="2" style="431" customWidth="1"/>
    <col min="11266" max="11266" width="7.1796875" style="431" customWidth="1"/>
    <col min="11267" max="11267" width="9.81640625" style="431" customWidth="1"/>
    <col min="11268" max="11268" width="74.6328125" style="431" customWidth="1"/>
    <col min="11269" max="11270" width="18.6328125" style="431" customWidth="1"/>
    <col min="11271" max="11271" width="22" style="431" customWidth="1"/>
    <col min="11272" max="11273" width="9.81640625" style="431" customWidth="1"/>
    <col min="11274" max="11520" width="9.36328125" style="431"/>
    <col min="11521" max="11521" width="2" style="431" customWidth="1"/>
    <col min="11522" max="11522" width="7.1796875" style="431" customWidth="1"/>
    <col min="11523" max="11523" width="9.81640625" style="431" customWidth="1"/>
    <col min="11524" max="11524" width="74.6328125" style="431" customWidth="1"/>
    <col min="11525" max="11526" width="18.6328125" style="431" customWidth="1"/>
    <col min="11527" max="11527" width="22" style="431" customWidth="1"/>
    <col min="11528" max="11529" width="9.81640625" style="431" customWidth="1"/>
    <col min="11530" max="11776" width="9.36328125" style="431"/>
    <col min="11777" max="11777" width="2" style="431" customWidth="1"/>
    <col min="11778" max="11778" width="7.1796875" style="431" customWidth="1"/>
    <col min="11779" max="11779" width="9.81640625" style="431" customWidth="1"/>
    <col min="11780" max="11780" width="74.6328125" style="431" customWidth="1"/>
    <col min="11781" max="11782" width="18.6328125" style="431" customWidth="1"/>
    <col min="11783" max="11783" width="22" style="431" customWidth="1"/>
    <col min="11784" max="11785" width="9.81640625" style="431" customWidth="1"/>
    <col min="11786" max="12032" width="9.36328125" style="431"/>
    <col min="12033" max="12033" width="2" style="431" customWidth="1"/>
    <col min="12034" max="12034" width="7.1796875" style="431" customWidth="1"/>
    <col min="12035" max="12035" width="9.81640625" style="431" customWidth="1"/>
    <col min="12036" max="12036" width="74.6328125" style="431" customWidth="1"/>
    <col min="12037" max="12038" width="18.6328125" style="431" customWidth="1"/>
    <col min="12039" max="12039" width="22" style="431" customWidth="1"/>
    <col min="12040" max="12041" width="9.81640625" style="431" customWidth="1"/>
    <col min="12042" max="12288" width="9.36328125" style="431"/>
    <col min="12289" max="12289" width="2" style="431" customWidth="1"/>
    <col min="12290" max="12290" width="7.1796875" style="431" customWidth="1"/>
    <col min="12291" max="12291" width="9.81640625" style="431" customWidth="1"/>
    <col min="12292" max="12292" width="74.6328125" style="431" customWidth="1"/>
    <col min="12293" max="12294" width="18.6328125" style="431" customWidth="1"/>
    <col min="12295" max="12295" width="22" style="431" customWidth="1"/>
    <col min="12296" max="12297" width="9.81640625" style="431" customWidth="1"/>
    <col min="12298" max="12544" width="9.36328125" style="431"/>
    <col min="12545" max="12545" width="2" style="431" customWidth="1"/>
    <col min="12546" max="12546" width="7.1796875" style="431" customWidth="1"/>
    <col min="12547" max="12547" width="9.81640625" style="431" customWidth="1"/>
    <col min="12548" max="12548" width="74.6328125" style="431" customWidth="1"/>
    <col min="12549" max="12550" width="18.6328125" style="431" customWidth="1"/>
    <col min="12551" max="12551" width="22" style="431" customWidth="1"/>
    <col min="12552" max="12553" width="9.81640625" style="431" customWidth="1"/>
    <col min="12554" max="12800" width="9.36328125" style="431"/>
    <col min="12801" max="12801" width="2" style="431" customWidth="1"/>
    <col min="12802" max="12802" width="7.1796875" style="431" customWidth="1"/>
    <col min="12803" max="12803" width="9.81640625" style="431" customWidth="1"/>
    <col min="12804" max="12804" width="74.6328125" style="431" customWidth="1"/>
    <col min="12805" max="12806" width="18.6328125" style="431" customWidth="1"/>
    <col min="12807" max="12807" width="22" style="431" customWidth="1"/>
    <col min="12808" max="12809" width="9.81640625" style="431" customWidth="1"/>
    <col min="12810" max="13056" width="9.36328125" style="431"/>
    <col min="13057" max="13057" width="2" style="431" customWidth="1"/>
    <col min="13058" max="13058" width="7.1796875" style="431" customWidth="1"/>
    <col min="13059" max="13059" width="9.81640625" style="431" customWidth="1"/>
    <col min="13060" max="13060" width="74.6328125" style="431" customWidth="1"/>
    <col min="13061" max="13062" width="18.6328125" style="431" customWidth="1"/>
    <col min="13063" max="13063" width="22" style="431" customWidth="1"/>
    <col min="13064" max="13065" width="9.81640625" style="431" customWidth="1"/>
    <col min="13066" max="13312" width="9.36328125" style="431"/>
    <col min="13313" max="13313" width="2" style="431" customWidth="1"/>
    <col min="13314" max="13314" width="7.1796875" style="431" customWidth="1"/>
    <col min="13315" max="13315" width="9.81640625" style="431" customWidth="1"/>
    <col min="13316" max="13316" width="74.6328125" style="431" customWidth="1"/>
    <col min="13317" max="13318" width="18.6328125" style="431" customWidth="1"/>
    <col min="13319" max="13319" width="22" style="431" customWidth="1"/>
    <col min="13320" max="13321" width="9.81640625" style="431" customWidth="1"/>
    <col min="13322" max="13568" width="9.36328125" style="431"/>
    <col min="13569" max="13569" width="2" style="431" customWidth="1"/>
    <col min="13570" max="13570" width="7.1796875" style="431" customWidth="1"/>
    <col min="13571" max="13571" width="9.81640625" style="431" customWidth="1"/>
    <col min="13572" max="13572" width="74.6328125" style="431" customWidth="1"/>
    <col min="13573" max="13574" width="18.6328125" style="431" customWidth="1"/>
    <col min="13575" max="13575" width="22" style="431" customWidth="1"/>
    <col min="13576" max="13577" width="9.81640625" style="431" customWidth="1"/>
    <col min="13578" max="13824" width="9.36328125" style="431"/>
    <col min="13825" max="13825" width="2" style="431" customWidth="1"/>
    <col min="13826" max="13826" width="7.1796875" style="431" customWidth="1"/>
    <col min="13827" max="13827" width="9.81640625" style="431" customWidth="1"/>
    <col min="13828" max="13828" width="74.6328125" style="431" customWidth="1"/>
    <col min="13829" max="13830" width="18.6328125" style="431" customWidth="1"/>
    <col min="13831" max="13831" width="22" style="431" customWidth="1"/>
    <col min="13832" max="13833" width="9.81640625" style="431" customWidth="1"/>
    <col min="13834" max="14080" width="9.36328125" style="431"/>
    <col min="14081" max="14081" width="2" style="431" customWidth="1"/>
    <col min="14082" max="14082" width="7.1796875" style="431" customWidth="1"/>
    <col min="14083" max="14083" width="9.81640625" style="431" customWidth="1"/>
    <col min="14084" max="14084" width="74.6328125" style="431" customWidth="1"/>
    <col min="14085" max="14086" width="18.6328125" style="431" customWidth="1"/>
    <col min="14087" max="14087" width="22" style="431" customWidth="1"/>
    <col min="14088" max="14089" width="9.81640625" style="431" customWidth="1"/>
    <col min="14090" max="14336" width="9.36328125" style="431"/>
    <col min="14337" max="14337" width="2" style="431" customWidth="1"/>
    <col min="14338" max="14338" width="7.1796875" style="431" customWidth="1"/>
    <col min="14339" max="14339" width="9.81640625" style="431" customWidth="1"/>
    <col min="14340" max="14340" width="74.6328125" style="431" customWidth="1"/>
    <col min="14341" max="14342" width="18.6328125" style="431" customWidth="1"/>
    <col min="14343" max="14343" width="22" style="431" customWidth="1"/>
    <col min="14344" max="14345" width="9.81640625" style="431" customWidth="1"/>
    <col min="14346" max="14592" width="9.36328125" style="431"/>
    <col min="14593" max="14593" width="2" style="431" customWidth="1"/>
    <col min="14594" max="14594" width="7.1796875" style="431" customWidth="1"/>
    <col min="14595" max="14595" width="9.81640625" style="431" customWidth="1"/>
    <col min="14596" max="14596" width="74.6328125" style="431" customWidth="1"/>
    <col min="14597" max="14598" width="18.6328125" style="431" customWidth="1"/>
    <col min="14599" max="14599" width="22" style="431" customWidth="1"/>
    <col min="14600" max="14601" width="9.81640625" style="431" customWidth="1"/>
    <col min="14602" max="14848" width="9.36328125" style="431"/>
    <col min="14849" max="14849" width="2" style="431" customWidth="1"/>
    <col min="14850" max="14850" width="7.1796875" style="431" customWidth="1"/>
    <col min="14851" max="14851" width="9.81640625" style="431" customWidth="1"/>
    <col min="14852" max="14852" width="74.6328125" style="431" customWidth="1"/>
    <col min="14853" max="14854" width="18.6328125" style="431" customWidth="1"/>
    <col min="14855" max="14855" width="22" style="431" customWidth="1"/>
    <col min="14856" max="14857" width="9.81640625" style="431" customWidth="1"/>
    <col min="14858" max="15104" width="9.36328125" style="431"/>
    <col min="15105" max="15105" width="2" style="431" customWidth="1"/>
    <col min="15106" max="15106" width="7.1796875" style="431" customWidth="1"/>
    <col min="15107" max="15107" width="9.81640625" style="431" customWidth="1"/>
    <col min="15108" max="15108" width="74.6328125" style="431" customWidth="1"/>
    <col min="15109" max="15110" width="18.6328125" style="431" customWidth="1"/>
    <col min="15111" max="15111" width="22" style="431" customWidth="1"/>
    <col min="15112" max="15113" width="9.81640625" style="431" customWidth="1"/>
    <col min="15114" max="15360" width="9.36328125" style="431"/>
    <col min="15361" max="15361" width="2" style="431" customWidth="1"/>
    <col min="15362" max="15362" width="7.1796875" style="431" customWidth="1"/>
    <col min="15363" max="15363" width="9.81640625" style="431" customWidth="1"/>
    <col min="15364" max="15364" width="74.6328125" style="431" customWidth="1"/>
    <col min="15365" max="15366" width="18.6328125" style="431" customWidth="1"/>
    <col min="15367" max="15367" width="22" style="431" customWidth="1"/>
    <col min="15368" max="15369" width="9.81640625" style="431" customWidth="1"/>
    <col min="15370" max="15616" width="9.36328125" style="431"/>
    <col min="15617" max="15617" width="2" style="431" customWidth="1"/>
    <col min="15618" max="15618" width="7.1796875" style="431" customWidth="1"/>
    <col min="15619" max="15619" width="9.81640625" style="431" customWidth="1"/>
    <col min="15620" max="15620" width="74.6328125" style="431" customWidth="1"/>
    <col min="15621" max="15622" width="18.6328125" style="431" customWidth="1"/>
    <col min="15623" max="15623" width="22" style="431" customWidth="1"/>
    <col min="15624" max="15625" width="9.81640625" style="431" customWidth="1"/>
    <col min="15626" max="15872" width="9.36328125" style="431"/>
    <col min="15873" max="15873" width="2" style="431" customWidth="1"/>
    <col min="15874" max="15874" width="7.1796875" style="431" customWidth="1"/>
    <col min="15875" max="15875" width="9.81640625" style="431" customWidth="1"/>
    <col min="15876" max="15876" width="74.6328125" style="431" customWidth="1"/>
    <col min="15877" max="15878" width="18.6328125" style="431" customWidth="1"/>
    <col min="15879" max="15879" width="22" style="431" customWidth="1"/>
    <col min="15880" max="15881" width="9.81640625" style="431" customWidth="1"/>
    <col min="15882" max="16128" width="9.36328125" style="431"/>
    <col min="16129" max="16129" width="2" style="431" customWidth="1"/>
    <col min="16130" max="16130" width="7.1796875" style="431" customWidth="1"/>
    <col min="16131" max="16131" width="9.81640625" style="431" customWidth="1"/>
    <col min="16132" max="16132" width="74.6328125" style="431" customWidth="1"/>
    <col min="16133" max="16134" width="18.6328125" style="431" customWidth="1"/>
    <col min="16135" max="16135" width="22" style="431" customWidth="1"/>
    <col min="16136" max="16137" width="9.81640625" style="431" customWidth="1"/>
    <col min="16138" max="16384" width="9.36328125" style="431"/>
  </cols>
  <sheetData>
    <row r="1" spans="1:9" ht="6.75" customHeight="1"/>
    <row r="2" spans="1:9">
      <c r="B2" s="432"/>
      <c r="C2" s="433"/>
      <c r="D2" s="434"/>
      <c r="E2" s="434"/>
      <c r="F2" s="434"/>
      <c r="G2" s="435"/>
    </row>
    <row r="3" spans="1:9" ht="15">
      <c r="B3" s="436"/>
      <c r="C3" s="437"/>
      <c r="D3" s="438" t="s">
        <v>1678</v>
      </c>
      <c r="E3" s="439"/>
      <c r="F3" s="439"/>
      <c r="G3" s="440"/>
    </row>
    <row r="4" spans="1:9">
      <c r="B4" s="436"/>
      <c r="C4" s="437"/>
      <c r="D4" s="441"/>
      <c r="E4" s="439"/>
      <c r="F4" s="439"/>
      <c r="G4" s="440"/>
    </row>
    <row r="5" spans="1:9">
      <c r="B5" s="436"/>
      <c r="C5" s="437" t="s">
        <v>1679</v>
      </c>
      <c r="D5" s="442" t="s">
        <v>1680</v>
      </c>
      <c r="E5" s="439"/>
      <c r="F5" s="439"/>
      <c r="G5" s="440"/>
    </row>
    <row r="6" spans="1:9">
      <c r="B6" s="436"/>
      <c r="C6" s="437" t="s">
        <v>1681</v>
      </c>
      <c r="D6" s="443"/>
      <c r="E6" s="439"/>
      <c r="F6" s="439"/>
      <c r="G6" s="440"/>
    </row>
    <row r="7" spans="1:9">
      <c r="B7" s="436"/>
      <c r="C7" s="437" t="s">
        <v>22</v>
      </c>
      <c r="D7" s="444"/>
      <c r="E7" s="439"/>
      <c r="F7" s="439"/>
      <c r="G7" s="440"/>
    </row>
    <row r="8" spans="1:9">
      <c r="B8" s="445"/>
      <c r="C8" s="446"/>
      <c r="D8" s="447"/>
      <c r="E8" s="447"/>
      <c r="F8" s="447"/>
      <c r="G8" s="448"/>
    </row>
    <row r="9" spans="1:9" ht="4.4000000000000004" customHeight="1">
      <c r="A9" s="449"/>
      <c r="B9" s="449"/>
      <c r="G9" s="449"/>
    </row>
    <row r="10" spans="1:9" ht="12.75" customHeight="1">
      <c r="A10" s="450"/>
      <c r="B10" s="451"/>
      <c r="C10" s="451"/>
      <c r="D10" s="451"/>
      <c r="E10" s="451"/>
      <c r="F10" s="451"/>
      <c r="G10" s="451"/>
      <c r="H10" s="450"/>
      <c r="I10" s="450"/>
    </row>
    <row r="11" spans="1:9">
      <c r="E11" s="763" t="s">
        <v>1682</v>
      </c>
      <c r="F11" s="764"/>
      <c r="G11" s="765"/>
    </row>
    <row r="12" spans="1:9">
      <c r="E12" s="452" t="s">
        <v>1683</v>
      </c>
      <c r="F12" s="452" t="s">
        <v>1684</v>
      </c>
      <c r="G12" s="452" t="s">
        <v>1685</v>
      </c>
    </row>
    <row r="13" spans="1:9">
      <c r="B13" s="451"/>
      <c r="C13" s="452" t="str">
        <f>'VZT specifikace'!C16</f>
        <v>Zařízení číslo:</v>
      </c>
      <c r="D13" s="451" t="str">
        <f>'VZT specifikace'!D16</f>
        <v>01 - Sál</v>
      </c>
      <c r="E13" s="453" t="str">
        <f>'VZT specifikace'!H68</f>
        <v/>
      </c>
      <c r="F13" s="453" t="str">
        <f>'VZT specifikace'!K68</f>
        <v/>
      </c>
      <c r="G13" s="453" t="str">
        <f>'VZT specifikace'!L68</f>
        <v/>
      </c>
      <c r="I13" s="454"/>
    </row>
    <row r="14" spans="1:9">
      <c r="B14" s="451"/>
      <c r="C14" s="452" t="str">
        <f>'VZT specifikace'!C72</f>
        <v>Zařízení číslo:</v>
      </c>
      <c r="D14" s="451" t="str">
        <f>'VZT specifikace'!D72</f>
        <v>02 - Jeviště</v>
      </c>
      <c r="E14" s="453" t="str">
        <f>'VZT specifikace'!H106</f>
        <v/>
      </c>
      <c r="F14" s="453" t="str">
        <f>'VZT specifikace'!K106</f>
        <v/>
      </c>
      <c r="G14" s="453" t="str">
        <f>'VZT specifikace'!L106</f>
        <v/>
      </c>
      <c r="I14" s="454"/>
    </row>
    <row r="15" spans="1:9" hidden="1">
      <c r="B15" s="451"/>
      <c r="C15" s="452" t="str">
        <f>'VZT specifikace'!C110</f>
        <v>Zařízení číslo:</v>
      </c>
      <c r="D15" s="451" t="str">
        <f>'VZT specifikace'!D110</f>
        <v>03 – Foyer, bar a šatna (není součástí této etapy)</v>
      </c>
      <c r="E15" s="453"/>
      <c r="F15" s="453"/>
      <c r="G15" s="453"/>
      <c r="I15" s="454"/>
    </row>
    <row r="16" spans="1:9" hidden="1">
      <c r="B16" s="451"/>
      <c r="C16" s="452" t="str">
        <f>'VZT specifikace'!C111</f>
        <v>Zařízení číslo:</v>
      </c>
      <c r="D16" s="451" t="str">
        <f>'VZT specifikace'!D111</f>
        <v>04 - Infocentrum (není součástí této etapy)</v>
      </c>
      <c r="E16" s="453"/>
      <c r="F16" s="453"/>
      <c r="G16" s="453"/>
      <c r="I16" s="454"/>
    </row>
    <row r="17" spans="2:9" hidden="1">
      <c r="B17" s="451"/>
      <c r="C17" s="452" t="str">
        <f>'VZT specifikace'!C112</f>
        <v>Zařízení číslo:</v>
      </c>
      <c r="D17" s="451" t="str">
        <f>'VZT specifikace'!D112</f>
        <v>05 - Sociální zázemí návštěvníci (není součástí této etapy)</v>
      </c>
      <c r="E17" s="453"/>
      <c r="F17" s="453"/>
      <c r="G17" s="453"/>
      <c r="I17" s="454"/>
    </row>
    <row r="18" spans="2:9" hidden="1">
      <c r="B18" s="451"/>
      <c r="C18" s="452" t="str">
        <f>'VZT specifikace'!C113</f>
        <v>Zařízení číslo:</v>
      </c>
      <c r="D18" s="451" t="str">
        <f>'VZT specifikace'!D113</f>
        <v>06 - Sociální zázemí bar (není součástí této etapy)</v>
      </c>
      <c r="E18" s="453"/>
      <c r="F18" s="453"/>
      <c r="G18" s="453"/>
      <c r="I18" s="454"/>
    </row>
    <row r="19" spans="2:9">
      <c r="B19" s="451"/>
      <c r="C19" s="452" t="str">
        <f>'VZT specifikace'!C116</f>
        <v>Zařízení číslo:</v>
      </c>
      <c r="D19" s="451" t="str">
        <f>'VZT specifikace'!D116</f>
        <v>07 - Sociální zázemí účinkující</v>
      </c>
      <c r="E19" s="453" t="str">
        <f>'VZT specifikace'!H144</f>
        <v/>
      </c>
      <c r="F19" s="453" t="str">
        <f>'VZT specifikace'!K144</f>
        <v/>
      </c>
      <c r="G19" s="453" t="str">
        <f>'VZT specifikace'!L144</f>
        <v/>
      </c>
      <c r="I19" s="454"/>
    </row>
    <row r="20" spans="2:9" hidden="1">
      <c r="B20" s="451"/>
      <c r="C20" s="452" t="str">
        <f>'VZT specifikace'!C148</f>
        <v>Zařízení číslo:</v>
      </c>
      <c r="D20" s="451" t="str">
        <f>'VZT specifikace'!D148</f>
        <v>08 - Dveřní clony (není součástí této etapy)</v>
      </c>
      <c r="E20" s="453"/>
      <c r="F20" s="453"/>
      <c r="G20" s="453"/>
      <c r="I20" s="454"/>
    </row>
    <row r="21" spans="2:9">
      <c r="B21" s="451"/>
      <c r="C21" s="452" t="str">
        <f>'VZT specifikace'!C151</f>
        <v>Zařízení číslo:</v>
      </c>
      <c r="D21" s="451" t="str">
        <f>'VZT specifikace'!D151</f>
        <v>09 – Větrání režie</v>
      </c>
      <c r="E21" s="453" t="str">
        <f>'VZT specifikace'!H179</f>
        <v/>
      </c>
      <c r="F21" s="453" t="str">
        <f>'VZT specifikace'!K179</f>
        <v/>
      </c>
      <c r="G21" s="453" t="str">
        <f>'VZT specifikace'!L179</f>
        <v/>
      </c>
      <c r="I21" s="454"/>
    </row>
    <row r="22" spans="2:9">
      <c r="B22" s="451"/>
      <c r="C22" s="452" t="str">
        <f>'VZT specifikace'!C183</f>
        <v>Zařízení číslo:</v>
      </c>
      <c r="D22" s="451" t="str">
        <f>'VZT specifikace'!D183</f>
        <v>10 – Chlazení režie</v>
      </c>
      <c r="E22" s="453" t="str">
        <f>'VZT specifikace'!H205</f>
        <v/>
      </c>
      <c r="F22" s="453" t="str">
        <f>'VZT specifikace'!K205</f>
        <v/>
      </c>
      <c r="G22" s="453" t="str">
        <f>'VZT specifikace'!L205</f>
        <v/>
      </c>
      <c r="I22" s="454"/>
    </row>
    <row r="23" spans="2:9">
      <c r="B23" s="451"/>
      <c r="C23" s="452" t="str">
        <f>'VZT specifikace'!C209</f>
        <v>Zařízení číslo:</v>
      </c>
      <c r="D23" s="451" t="str">
        <f>'VZT specifikace'!D209</f>
        <v>11 – Chlazení server</v>
      </c>
      <c r="E23" s="453" t="str">
        <f>'VZT specifikace'!H219</f>
        <v/>
      </c>
      <c r="F23" s="453" t="str">
        <f>'VZT specifikace'!K219</f>
        <v/>
      </c>
      <c r="G23" s="453" t="str">
        <f>'VZT specifikace'!L219</f>
        <v/>
      </c>
      <c r="I23" s="454"/>
    </row>
    <row r="24" spans="2:9">
      <c r="B24" s="451"/>
      <c r="C24" s="452" t="str">
        <f>'VZT specifikace'!C223</f>
        <v>Zařízení číslo:</v>
      </c>
      <c r="D24" s="451" t="str">
        <f>'VZT specifikace'!D223</f>
        <v>12 – Hluk z větracího zařízení sousední restaurace</v>
      </c>
      <c r="E24" s="453" t="str">
        <f>'VZT specifikace'!H251</f>
        <v/>
      </c>
      <c r="F24" s="453" t="str">
        <f>'VZT specifikace'!K251</f>
        <v/>
      </c>
      <c r="G24" s="453" t="str">
        <f>'VZT specifikace'!L251</f>
        <v/>
      </c>
      <c r="I24" s="454"/>
    </row>
    <row r="25" spans="2:9">
      <c r="B25" s="451"/>
      <c r="C25" s="452" t="str">
        <f>'VZT specifikace'!C255</f>
        <v>Zařízení číslo:</v>
      </c>
      <c r="D25" s="451" t="str">
        <f>'VZT specifikace'!D255</f>
        <v>13 - Demontáže</v>
      </c>
      <c r="E25" s="453" t="str">
        <f>'VZT specifikace'!H267</f>
        <v/>
      </c>
      <c r="F25" s="453" t="str">
        <f>'VZT specifikace'!K267</f>
        <v/>
      </c>
      <c r="G25" s="453" t="str">
        <f>'VZT specifikace'!L267</f>
        <v/>
      </c>
      <c r="I25" s="454"/>
    </row>
    <row r="27" spans="2:9">
      <c r="D27" s="455" t="s">
        <v>1686</v>
      </c>
      <c r="E27" s="454">
        <f>SUM(E13:E26)</f>
        <v>0</v>
      </c>
      <c r="F27" s="454">
        <f>SUM(F13:F26)</f>
        <v>0</v>
      </c>
      <c r="G27" s="456">
        <f>SUM(G13:G26)</f>
        <v>0</v>
      </c>
      <c r="H27" s="454"/>
      <c r="I27" s="454"/>
    </row>
    <row r="28" spans="2:9">
      <c r="F28" s="455"/>
      <c r="G28" s="455" t="s">
        <v>1687</v>
      </c>
    </row>
  </sheetData>
  <sheetProtection selectLockedCells="1" selectUnlockedCells="1"/>
  <mergeCells count="1">
    <mergeCell ref="E11:G11"/>
  </mergeCells>
  <pageMargins left="0.39370078740157483" right="0.19685039370078741" top="0.59055118110236227" bottom="0.59055118110236227" header="0.51181102362204722" footer="0.39370078740157483"/>
  <pageSetup paperSize="9" scale="90" firstPageNumber="0" pageOrder="overThenDown" orientation="portrait" horizontalDpi="300" verticalDpi="300" r:id="rId1"/>
  <headerFooter alignWithMargins="0">
    <oddFooter>&amp;Rstrana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9"/>
  <sheetViews>
    <sheetView showGridLines="0" showOutlineSymbols="0" topLeftCell="A10" workbookViewId="0">
      <selection activeCell="I27" sqref="I27"/>
    </sheetView>
  </sheetViews>
  <sheetFormatPr defaultRowHeight="12.9"/>
  <cols>
    <col min="1" max="1" width="2" style="431" customWidth="1"/>
    <col min="2" max="2" width="19.1796875" style="431" customWidth="1"/>
    <col min="3" max="3" width="9.81640625" style="431" customWidth="1"/>
    <col min="4" max="4" width="103.81640625" style="431" customWidth="1"/>
    <col min="5" max="5" width="7.1796875" style="431" customWidth="1"/>
    <col min="6" max="6" width="5" style="431" customWidth="1"/>
    <col min="7" max="11" width="12" style="431" customWidth="1"/>
    <col min="12" max="12" width="16.81640625" style="431" customWidth="1"/>
    <col min="13" max="14" width="9.36328125" style="431"/>
    <col min="15" max="15" width="9.1796875" style="431" bestFit="1" customWidth="1"/>
    <col min="16" max="257" width="9.36328125" style="431"/>
    <col min="258" max="258" width="2" style="431" customWidth="1"/>
    <col min="259" max="259" width="20.453125" style="431" customWidth="1"/>
    <col min="260" max="260" width="9.81640625" style="431" customWidth="1"/>
    <col min="261" max="261" width="103.81640625" style="431" customWidth="1"/>
    <col min="262" max="262" width="7.1796875" style="431" customWidth="1"/>
    <col min="263" max="263" width="5" style="431" customWidth="1"/>
    <col min="264" max="267" width="12" style="431" customWidth="1"/>
    <col min="268" max="268" width="17.453125" style="431" customWidth="1"/>
    <col min="269" max="513" width="9.36328125" style="431"/>
    <col min="514" max="514" width="2" style="431" customWidth="1"/>
    <col min="515" max="515" width="20.453125" style="431" customWidth="1"/>
    <col min="516" max="516" width="9.81640625" style="431" customWidth="1"/>
    <col min="517" max="517" width="103.81640625" style="431" customWidth="1"/>
    <col min="518" max="518" width="7.1796875" style="431" customWidth="1"/>
    <col min="519" max="519" width="5" style="431" customWidth="1"/>
    <col min="520" max="523" width="12" style="431" customWidth="1"/>
    <col min="524" max="524" width="17.453125" style="431" customWidth="1"/>
    <col min="525" max="769" width="9.36328125" style="431"/>
    <col min="770" max="770" width="2" style="431" customWidth="1"/>
    <col min="771" max="771" width="20.453125" style="431" customWidth="1"/>
    <col min="772" max="772" width="9.81640625" style="431" customWidth="1"/>
    <col min="773" max="773" width="103.81640625" style="431" customWidth="1"/>
    <col min="774" max="774" width="7.1796875" style="431" customWidth="1"/>
    <col min="775" max="775" width="5" style="431" customWidth="1"/>
    <col min="776" max="779" width="12" style="431" customWidth="1"/>
    <col min="780" max="780" width="17.453125" style="431" customWidth="1"/>
    <col min="781" max="1025" width="9.36328125" style="431"/>
    <col min="1026" max="1026" width="2" style="431" customWidth="1"/>
    <col min="1027" max="1027" width="20.453125" style="431" customWidth="1"/>
    <col min="1028" max="1028" width="9.81640625" style="431" customWidth="1"/>
    <col min="1029" max="1029" width="103.81640625" style="431" customWidth="1"/>
    <col min="1030" max="1030" width="7.1796875" style="431" customWidth="1"/>
    <col min="1031" max="1031" width="5" style="431" customWidth="1"/>
    <col min="1032" max="1035" width="12" style="431" customWidth="1"/>
    <col min="1036" max="1036" width="17.453125" style="431" customWidth="1"/>
    <col min="1037" max="1281" width="9.36328125" style="431"/>
    <col min="1282" max="1282" width="2" style="431" customWidth="1"/>
    <col min="1283" max="1283" width="20.453125" style="431" customWidth="1"/>
    <col min="1284" max="1284" width="9.81640625" style="431" customWidth="1"/>
    <col min="1285" max="1285" width="103.81640625" style="431" customWidth="1"/>
    <col min="1286" max="1286" width="7.1796875" style="431" customWidth="1"/>
    <col min="1287" max="1287" width="5" style="431" customWidth="1"/>
    <col min="1288" max="1291" width="12" style="431" customWidth="1"/>
    <col min="1292" max="1292" width="17.453125" style="431" customWidth="1"/>
    <col min="1293" max="1537" width="9.36328125" style="431"/>
    <col min="1538" max="1538" width="2" style="431" customWidth="1"/>
    <col min="1539" max="1539" width="20.453125" style="431" customWidth="1"/>
    <col min="1540" max="1540" width="9.81640625" style="431" customWidth="1"/>
    <col min="1541" max="1541" width="103.81640625" style="431" customWidth="1"/>
    <col min="1542" max="1542" width="7.1796875" style="431" customWidth="1"/>
    <col min="1543" max="1543" width="5" style="431" customWidth="1"/>
    <col min="1544" max="1547" width="12" style="431" customWidth="1"/>
    <col min="1548" max="1548" width="17.453125" style="431" customWidth="1"/>
    <col min="1549" max="1793" width="9.36328125" style="431"/>
    <col min="1794" max="1794" width="2" style="431" customWidth="1"/>
    <col min="1795" max="1795" width="20.453125" style="431" customWidth="1"/>
    <col min="1796" max="1796" width="9.81640625" style="431" customWidth="1"/>
    <col min="1797" max="1797" width="103.81640625" style="431" customWidth="1"/>
    <col min="1798" max="1798" width="7.1796875" style="431" customWidth="1"/>
    <col min="1799" max="1799" width="5" style="431" customWidth="1"/>
    <col min="1800" max="1803" width="12" style="431" customWidth="1"/>
    <col min="1804" max="1804" width="17.453125" style="431" customWidth="1"/>
    <col min="1805" max="2049" width="9.36328125" style="431"/>
    <col min="2050" max="2050" width="2" style="431" customWidth="1"/>
    <col min="2051" max="2051" width="20.453125" style="431" customWidth="1"/>
    <col min="2052" max="2052" width="9.81640625" style="431" customWidth="1"/>
    <col min="2053" max="2053" width="103.81640625" style="431" customWidth="1"/>
    <col min="2054" max="2054" width="7.1796875" style="431" customWidth="1"/>
    <col min="2055" max="2055" width="5" style="431" customWidth="1"/>
    <col min="2056" max="2059" width="12" style="431" customWidth="1"/>
    <col min="2060" max="2060" width="17.453125" style="431" customWidth="1"/>
    <col min="2061" max="2305" width="9.36328125" style="431"/>
    <col min="2306" max="2306" width="2" style="431" customWidth="1"/>
    <col min="2307" max="2307" width="20.453125" style="431" customWidth="1"/>
    <col min="2308" max="2308" width="9.81640625" style="431" customWidth="1"/>
    <col min="2309" max="2309" width="103.81640625" style="431" customWidth="1"/>
    <col min="2310" max="2310" width="7.1796875" style="431" customWidth="1"/>
    <col min="2311" max="2311" width="5" style="431" customWidth="1"/>
    <col min="2312" max="2315" width="12" style="431" customWidth="1"/>
    <col min="2316" max="2316" width="17.453125" style="431" customWidth="1"/>
    <col min="2317" max="2561" width="9.36328125" style="431"/>
    <col min="2562" max="2562" width="2" style="431" customWidth="1"/>
    <col min="2563" max="2563" width="20.453125" style="431" customWidth="1"/>
    <col min="2564" max="2564" width="9.81640625" style="431" customWidth="1"/>
    <col min="2565" max="2565" width="103.81640625" style="431" customWidth="1"/>
    <col min="2566" max="2566" width="7.1796875" style="431" customWidth="1"/>
    <col min="2567" max="2567" width="5" style="431" customWidth="1"/>
    <col min="2568" max="2571" width="12" style="431" customWidth="1"/>
    <col min="2572" max="2572" width="17.453125" style="431" customWidth="1"/>
    <col min="2573" max="2817" width="9.36328125" style="431"/>
    <col min="2818" max="2818" width="2" style="431" customWidth="1"/>
    <col min="2819" max="2819" width="20.453125" style="431" customWidth="1"/>
    <col min="2820" max="2820" width="9.81640625" style="431" customWidth="1"/>
    <col min="2821" max="2821" width="103.81640625" style="431" customWidth="1"/>
    <col min="2822" max="2822" width="7.1796875" style="431" customWidth="1"/>
    <col min="2823" max="2823" width="5" style="431" customWidth="1"/>
    <col min="2824" max="2827" width="12" style="431" customWidth="1"/>
    <col min="2828" max="2828" width="17.453125" style="431" customWidth="1"/>
    <col min="2829" max="3073" width="9.36328125" style="431"/>
    <col min="3074" max="3074" width="2" style="431" customWidth="1"/>
    <col min="3075" max="3075" width="20.453125" style="431" customWidth="1"/>
    <col min="3076" max="3076" width="9.81640625" style="431" customWidth="1"/>
    <col min="3077" max="3077" width="103.81640625" style="431" customWidth="1"/>
    <col min="3078" max="3078" width="7.1796875" style="431" customWidth="1"/>
    <col min="3079" max="3079" width="5" style="431" customWidth="1"/>
    <col min="3080" max="3083" width="12" style="431" customWidth="1"/>
    <col min="3084" max="3084" width="17.453125" style="431" customWidth="1"/>
    <col min="3085" max="3329" width="9.36328125" style="431"/>
    <col min="3330" max="3330" width="2" style="431" customWidth="1"/>
    <col min="3331" max="3331" width="20.453125" style="431" customWidth="1"/>
    <col min="3332" max="3332" width="9.81640625" style="431" customWidth="1"/>
    <col min="3333" max="3333" width="103.81640625" style="431" customWidth="1"/>
    <col min="3334" max="3334" width="7.1796875" style="431" customWidth="1"/>
    <col min="3335" max="3335" width="5" style="431" customWidth="1"/>
    <col min="3336" max="3339" width="12" style="431" customWidth="1"/>
    <col min="3340" max="3340" width="17.453125" style="431" customWidth="1"/>
    <col min="3341" max="3585" width="9.36328125" style="431"/>
    <col min="3586" max="3586" width="2" style="431" customWidth="1"/>
    <col min="3587" max="3587" width="20.453125" style="431" customWidth="1"/>
    <col min="3588" max="3588" width="9.81640625" style="431" customWidth="1"/>
    <col min="3589" max="3589" width="103.81640625" style="431" customWidth="1"/>
    <col min="3590" max="3590" width="7.1796875" style="431" customWidth="1"/>
    <col min="3591" max="3591" width="5" style="431" customWidth="1"/>
    <col min="3592" max="3595" width="12" style="431" customWidth="1"/>
    <col min="3596" max="3596" width="17.453125" style="431" customWidth="1"/>
    <col min="3597" max="3841" width="9.36328125" style="431"/>
    <col min="3842" max="3842" width="2" style="431" customWidth="1"/>
    <col min="3843" max="3843" width="20.453125" style="431" customWidth="1"/>
    <col min="3844" max="3844" width="9.81640625" style="431" customWidth="1"/>
    <col min="3845" max="3845" width="103.81640625" style="431" customWidth="1"/>
    <col min="3846" max="3846" width="7.1796875" style="431" customWidth="1"/>
    <col min="3847" max="3847" width="5" style="431" customWidth="1"/>
    <col min="3848" max="3851" width="12" style="431" customWidth="1"/>
    <col min="3852" max="3852" width="17.453125" style="431" customWidth="1"/>
    <col min="3853" max="4097" width="9.36328125" style="431"/>
    <col min="4098" max="4098" width="2" style="431" customWidth="1"/>
    <col min="4099" max="4099" width="20.453125" style="431" customWidth="1"/>
    <col min="4100" max="4100" width="9.81640625" style="431" customWidth="1"/>
    <col min="4101" max="4101" width="103.81640625" style="431" customWidth="1"/>
    <col min="4102" max="4102" width="7.1796875" style="431" customWidth="1"/>
    <col min="4103" max="4103" width="5" style="431" customWidth="1"/>
    <col min="4104" max="4107" width="12" style="431" customWidth="1"/>
    <col min="4108" max="4108" width="17.453125" style="431" customWidth="1"/>
    <col min="4109" max="4353" width="9.36328125" style="431"/>
    <col min="4354" max="4354" width="2" style="431" customWidth="1"/>
    <col min="4355" max="4355" width="20.453125" style="431" customWidth="1"/>
    <col min="4356" max="4356" width="9.81640625" style="431" customWidth="1"/>
    <col min="4357" max="4357" width="103.81640625" style="431" customWidth="1"/>
    <col min="4358" max="4358" width="7.1796875" style="431" customWidth="1"/>
    <col min="4359" max="4359" width="5" style="431" customWidth="1"/>
    <col min="4360" max="4363" width="12" style="431" customWidth="1"/>
    <col min="4364" max="4364" width="17.453125" style="431" customWidth="1"/>
    <col min="4365" max="4609" width="9.36328125" style="431"/>
    <col min="4610" max="4610" width="2" style="431" customWidth="1"/>
    <col min="4611" max="4611" width="20.453125" style="431" customWidth="1"/>
    <col min="4612" max="4612" width="9.81640625" style="431" customWidth="1"/>
    <col min="4613" max="4613" width="103.81640625" style="431" customWidth="1"/>
    <col min="4614" max="4614" width="7.1796875" style="431" customWidth="1"/>
    <col min="4615" max="4615" width="5" style="431" customWidth="1"/>
    <col min="4616" max="4619" width="12" style="431" customWidth="1"/>
    <col min="4620" max="4620" width="17.453125" style="431" customWidth="1"/>
    <col min="4621" max="4865" width="9.36328125" style="431"/>
    <col min="4866" max="4866" width="2" style="431" customWidth="1"/>
    <col min="4867" max="4867" width="20.453125" style="431" customWidth="1"/>
    <col min="4868" max="4868" width="9.81640625" style="431" customWidth="1"/>
    <col min="4869" max="4869" width="103.81640625" style="431" customWidth="1"/>
    <col min="4870" max="4870" width="7.1796875" style="431" customWidth="1"/>
    <col min="4871" max="4871" width="5" style="431" customWidth="1"/>
    <col min="4872" max="4875" width="12" style="431" customWidth="1"/>
    <col min="4876" max="4876" width="17.453125" style="431" customWidth="1"/>
    <col min="4877" max="5121" width="9.36328125" style="431"/>
    <col min="5122" max="5122" width="2" style="431" customWidth="1"/>
    <col min="5123" max="5123" width="20.453125" style="431" customWidth="1"/>
    <col min="5124" max="5124" width="9.81640625" style="431" customWidth="1"/>
    <col min="5125" max="5125" width="103.81640625" style="431" customWidth="1"/>
    <col min="5126" max="5126" width="7.1796875" style="431" customWidth="1"/>
    <col min="5127" max="5127" width="5" style="431" customWidth="1"/>
    <col min="5128" max="5131" width="12" style="431" customWidth="1"/>
    <col min="5132" max="5132" width="17.453125" style="431" customWidth="1"/>
    <col min="5133" max="5377" width="9.36328125" style="431"/>
    <col min="5378" max="5378" width="2" style="431" customWidth="1"/>
    <col min="5379" max="5379" width="20.453125" style="431" customWidth="1"/>
    <col min="5380" max="5380" width="9.81640625" style="431" customWidth="1"/>
    <col min="5381" max="5381" width="103.81640625" style="431" customWidth="1"/>
    <col min="5382" max="5382" width="7.1796875" style="431" customWidth="1"/>
    <col min="5383" max="5383" width="5" style="431" customWidth="1"/>
    <col min="5384" max="5387" width="12" style="431" customWidth="1"/>
    <col min="5388" max="5388" width="17.453125" style="431" customWidth="1"/>
    <col min="5389" max="5633" width="9.36328125" style="431"/>
    <col min="5634" max="5634" width="2" style="431" customWidth="1"/>
    <col min="5635" max="5635" width="20.453125" style="431" customWidth="1"/>
    <col min="5636" max="5636" width="9.81640625" style="431" customWidth="1"/>
    <col min="5637" max="5637" width="103.81640625" style="431" customWidth="1"/>
    <col min="5638" max="5638" width="7.1796875" style="431" customWidth="1"/>
    <col min="5639" max="5639" width="5" style="431" customWidth="1"/>
    <col min="5640" max="5643" width="12" style="431" customWidth="1"/>
    <col min="5644" max="5644" width="17.453125" style="431" customWidth="1"/>
    <col min="5645" max="5889" width="9.36328125" style="431"/>
    <col min="5890" max="5890" width="2" style="431" customWidth="1"/>
    <col min="5891" max="5891" width="20.453125" style="431" customWidth="1"/>
    <col min="5892" max="5892" width="9.81640625" style="431" customWidth="1"/>
    <col min="5893" max="5893" width="103.81640625" style="431" customWidth="1"/>
    <col min="5894" max="5894" width="7.1796875" style="431" customWidth="1"/>
    <col min="5895" max="5895" width="5" style="431" customWidth="1"/>
    <col min="5896" max="5899" width="12" style="431" customWidth="1"/>
    <col min="5900" max="5900" width="17.453125" style="431" customWidth="1"/>
    <col min="5901" max="6145" width="9.36328125" style="431"/>
    <col min="6146" max="6146" width="2" style="431" customWidth="1"/>
    <col min="6147" max="6147" width="20.453125" style="431" customWidth="1"/>
    <col min="6148" max="6148" width="9.81640625" style="431" customWidth="1"/>
    <col min="6149" max="6149" width="103.81640625" style="431" customWidth="1"/>
    <col min="6150" max="6150" width="7.1796875" style="431" customWidth="1"/>
    <col min="6151" max="6151" width="5" style="431" customWidth="1"/>
    <col min="6152" max="6155" width="12" style="431" customWidth="1"/>
    <col min="6156" max="6156" width="17.453125" style="431" customWidth="1"/>
    <col min="6157" max="6401" width="9.36328125" style="431"/>
    <col min="6402" max="6402" width="2" style="431" customWidth="1"/>
    <col min="6403" max="6403" width="20.453125" style="431" customWidth="1"/>
    <col min="6404" max="6404" width="9.81640625" style="431" customWidth="1"/>
    <col min="6405" max="6405" width="103.81640625" style="431" customWidth="1"/>
    <col min="6406" max="6406" width="7.1796875" style="431" customWidth="1"/>
    <col min="6407" max="6407" width="5" style="431" customWidth="1"/>
    <col min="6408" max="6411" width="12" style="431" customWidth="1"/>
    <col min="6412" max="6412" width="17.453125" style="431" customWidth="1"/>
    <col min="6413" max="6657" width="9.36328125" style="431"/>
    <col min="6658" max="6658" width="2" style="431" customWidth="1"/>
    <col min="6659" max="6659" width="20.453125" style="431" customWidth="1"/>
    <col min="6660" max="6660" width="9.81640625" style="431" customWidth="1"/>
    <col min="6661" max="6661" width="103.81640625" style="431" customWidth="1"/>
    <col min="6662" max="6662" width="7.1796875" style="431" customWidth="1"/>
    <col min="6663" max="6663" width="5" style="431" customWidth="1"/>
    <col min="6664" max="6667" width="12" style="431" customWidth="1"/>
    <col min="6668" max="6668" width="17.453125" style="431" customWidth="1"/>
    <col min="6669" max="6913" width="9.36328125" style="431"/>
    <col min="6914" max="6914" width="2" style="431" customWidth="1"/>
    <col min="6915" max="6915" width="20.453125" style="431" customWidth="1"/>
    <col min="6916" max="6916" width="9.81640625" style="431" customWidth="1"/>
    <col min="6917" max="6917" width="103.81640625" style="431" customWidth="1"/>
    <col min="6918" max="6918" width="7.1796875" style="431" customWidth="1"/>
    <col min="6919" max="6919" width="5" style="431" customWidth="1"/>
    <col min="6920" max="6923" width="12" style="431" customWidth="1"/>
    <col min="6924" max="6924" width="17.453125" style="431" customWidth="1"/>
    <col min="6925" max="7169" width="9.36328125" style="431"/>
    <col min="7170" max="7170" width="2" style="431" customWidth="1"/>
    <col min="7171" max="7171" width="20.453125" style="431" customWidth="1"/>
    <col min="7172" max="7172" width="9.81640625" style="431" customWidth="1"/>
    <col min="7173" max="7173" width="103.81640625" style="431" customWidth="1"/>
    <col min="7174" max="7174" width="7.1796875" style="431" customWidth="1"/>
    <col min="7175" max="7175" width="5" style="431" customWidth="1"/>
    <col min="7176" max="7179" width="12" style="431" customWidth="1"/>
    <col min="7180" max="7180" width="17.453125" style="431" customWidth="1"/>
    <col min="7181" max="7425" width="9.36328125" style="431"/>
    <col min="7426" max="7426" width="2" style="431" customWidth="1"/>
    <col min="7427" max="7427" width="20.453125" style="431" customWidth="1"/>
    <col min="7428" max="7428" width="9.81640625" style="431" customWidth="1"/>
    <col min="7429" max="7429" width="103.81640625" style="431" customWidth="1"/>
    <col min="7430" max="7430" width="7.1796875" style="431" customWidth="1"/>
    <col min="7431" max="7431" width="5" style="431" customWidth="1"/>
    <col min="7432" max="7435" width="12" style="431" customWidth="1"/>
    <col min="7436" max="7436" width="17.453125" style="431" customWidth="1"/>
    <col min="7437" max="7681" width="9.36328125" style="431"/>
    <col min="7682" max="7682" width="2" style="431" customWidth="1"/>
    <col min="7683" max="7683" width="20.453125" style="431" customWidth="1"/>
    <col min="7684" max="7684" width="9.81640625" style="431" customWidth="1"/>
    <col min="7685" max="7685" width="103.81640625" style="431" customWidth="1"/>
    <col min="7686" max="7686" width="7.1796875" style="431" customWidth="1"/>
    <col min="7687" max="7687" width="5" style="431" customWidth="1"/>
    <col min="7688" max="7691" width="12" style="431" customWidth="1"/>
    <col min="7692" max="7692" width="17.453125" style="431" customWidth="1"/>
    <col min="7693" max="7937" width="9.36328125" style="431"/>
    <col min="7938" max="7938" width="2" style="431" customWidth="1"/>
    <col min="7939" max="7939" width="20.453125" style="431" customWidth="1"/>
    <col min="7940" max="7940" width="9.81640625" style="431" customWidth="1"/>
    <col min="7941" max="7941" width="103.81640625" style="431" customWidth="1"/>
    <col min="7942" max="7942" width="7.1796875" style="431" customWidth="1"/>
    <col min="7943" max="7943" width="5" style="431" customWidth="1"/>
    <col min="7944" max="7947" width="12" style="431" customWidth="1"/>
    <col min="7948" max="7948" width="17.453125" style="431" customWidth="1"/>
    <col min="7949" max="8193" width="9.36328125" style="431"/>
    <col min="8194" max="8194" width="2" style="431" customWidth="1"/>
    <col min="8195" max="8195" width="20.453125" style="431" customWidth="1"/>
    <col min="8196" max="8196" width="9.81640625" style="431" customWidth="1"/>
    <col min="8197" max="8197" width="103.81640625" style="431" customWidth="1"/>
    <col min="8198" max="8198" width="7.1796875" style="431" customWidth="1"/>
    <col min="8199" max="8199" width="5" style="431" customWidth="1"/>
    <col min="8200" max="8203" width="12" style="431" customWidth="1"/>
    <col min="8204" max="8204" width="17.453125" style="431" customWidth="1"/>
    <col min="8205" max="8449" width="9.36328125" style="431"/>
    <col min="8450" max="8450" width="2" style="431" customWidth="1"/>
    <col min="8451" max="8451" width="20.453125" style="431" customWidth="1"/>
    <col min="8452" max="8452" width="9.81640625" style="431" customWidth="1"/>
    <col min="8453" max="8453" width="103.81640625" style="431" customWidth="1"/>
    <col min="8454" max="8454" width="7.1796875" style="431" customWidth="1"/>
    <col min="8455" max="8455" width="5" style="431" customWidth="1"/>
    <col min="8456" max="8459" width="12" style="431" customWidth="1"/>
    <col min="8460" max="8460" width="17.453125" style="431" customWidth="1"/>
    <col min="8461" max="8705" width="9.36328125" style="431"/>
    <col min="8706" max="8706" width="2" style="431" customWidth="1"/>
    <col min="8707" max="8707" width="20.453125" style="431" customWidth="1"/>
    <col min="8708" max="8708" width="9.81640625" style="431" customWidth="1"/>
    <col min="8709" max="8709" width="103.81640625" style="431" customWidth="1"/>
    <col min="8710" max="8710" width="7.1796875" style="431" customWidth="1"/>
    <col min="8711" max="8711" width="5" style="431" customWidth="1"/>
    <col min="8712" max="8715" width="12" style="431" customWidth="1"/>
    <col min="8716" max="8716" width="17.453125" style="431" customWidth="1"/>
    <col min="8717" max="8961" width="9.36328125" style="431"/>
    <col min="8962" max="8962" width="2" style="431" customWidth="1"/>
    <col min="8963" max="8963" width="20.453125" style="431" customWidth="1"/>
    <col min="8964" max="8964" width="9.81640625" style="431" customWidth="1"/>
    <col min="8965" max="8965" width="103.81640625" style="431" customWidth="1"/>
    <col min="8966" max="8966" width="7.1796875" style="431" customWidth="1"/>
    <col min="8967" max="8967" width="5" style="431" customWidth="1"/>
    <col min="8968" max="8971" width="12" style="431" customWidth="1"/>
    <col min="8972" max="8972" width="17.453125" style="431" customWidth="1"/>
    <col min="8973" max="9217" width="9.36328125" style="431"/>
    <col min="9218" max="9218" width="2" style="431" customWidth="1"/>
    <col min="9219" max="9219" width="20.453125" style="431" customWidth="1"/>
    <col min="9220" max="9220" width="9.81640625" style="431" customWidth="1"/>
    <col min="9221" max="9221" width="103.81640625" style="431" customWidth="1"/>
    <col min="9222" max="9222" width="7.1796875" style="431" customWidth="1"/>
    <col min="9223" max="9223" width="5" style="431" customWidth="1"/>
    <col min="9224" max="9227" width="12" style="431" customWidth="1"/>
    <col min="9228" max="9228" width="17.453125" style="431" customWidth="1"/>
    <col min="9229" max="9473" width="9.36328125" style="431"/>
    <col min="9474" max="9474" width="2" style="431" customWidth="1"/>
    <col min="9475" max="9475" width="20.453125" style="431" customWidth="1"/>
    <col min="9476" max="9476" width="9.81640625" style="431" customWidth="1"/>
    <col min="9477" max="9477" width="103.81640625" style="431" customWidth="1"/>
    <col min="9478" max="9478" width="7.1796875" style="431" customWidth="1"/>
    <col min="9479" max="9479" width="5" style="431" customWidth="1"/>
    <col min="9480" max="9483" width="12" style="431" customWidth="1"/>
    <col min="9484" max="9484" width="17.453125" style="431" customWidth="1"/>
    <col min="9485" max="9729" width="9.36328125" style="431"/>
    <col min="9730" max="9730" width="2" style="431" customWidth="1"/>
    <col min="9731" max="9731" width="20.453125" style="431" customWidth="1"/>
    <col min="9732" max="9732" width="9.81640625" style="431" customWidth="1"/>
    <col min="9733" max="9733" width="103.81640625" style="431" customWidth="1"/>
    <col min="9734" max="9734" width="7.1796875" style="431" customWidth="1"/>
    <col min="9735" max="9735" width="5" style="431" customWidth="1"/>
    <col min="9736" max="9739" width="12" style="431" customWidth="1"/>
    <col min="9740" max="9740" width="17.453125" style="431" customWidth="1"/>
    <col min="9741" max="9985" width="9.36328125" style="431"/>
    <col min="9986" max="9986" width="2" style="431" customWidth="1"/>
    <col min="9987" max="9987" width="20.453125" style="431" customWidth="1"/>
    <col min="9988" max="9988" width="9.81640625" style="431" customWidth="1"/>
    <col min="9989" max="9989" width="103.81640625" style="431" customWidth="1"/>
    <col min="9990" max="9990" width="7.1796875" style="431" customWidth="1"/>
    <col min="9991" max="9991" width="5" style="431" customWidth="1"/>
    <col min="9992" max="9995" width="12" style="431" customWidth="1"/>
    <col min="9996" max="9996" width="17.453125" style="431" customWidth="1"/>
    <col min="9997" max="10241" width="9.36328125" style="431"/>
    <col min="10242" max="10242" width="2" style="431" customWidth="1"/>
    <col min="10243" max="10243" width="20.453125" style="431" customWidth="1"/>
    <col min="10244" max="10244" width="9.81640625" style="431" customWidth="1"/>
    <col min="10245" max="10245" width="103.81640625" style="431" customWidth="1"/>
    <col min="10246" max="10246" width="7.1796875" style="431" customWidth="1"/>
    <col min="10247" max="10247" width="5" style="431" customWidth="1"/>
    <col min="10248" max="10251" width="12" style="431" customWidth="1"/>
    <col min="10252" max="10252" width="17.453125" style="431" customWidth="1"/>
    <col min="10253" max="10497" width="9.36328125" style="431"/>
    <col min="10498" max="10498" width="2" style="431" customWidth="1"/>
    <col min="10499" max="10499" width="20.453125" style="431" customWidth="1"/>
    <col min="10500" max="10500" width="9.81640625" style="431" customWidth="1"/>
    <col min="10501" max="10501" width="103.81640625" style="431" customWidth="1"/>
    <col min="10502" max="10502" width="7.1796875" style="431" customWidth="1"/>
    <col min="10503" max="10503" width="5" style="431" customWidth="1"/>
    <col min="10504" max="10507" width="12" style="431" customWidth="1"/>
    <col min="10508" max="10508" width="17.453125" style="431" customWidth="1"/>
    <col min="10509" max="10753" width="9.36328125" style="431"/>
    <col min="10754" max="10754" width="2" style="431" customWidth="1"/>
    <col min="10755" max="10755" width="20.453125" style="431" customWidth="1"/>
    <col min="10756" max="10756" width="9.81640625" style="431" customWidth="1"/>
    <col min="10757" max="10757" width="103.81640625" style="431" customWidth="1"/>
    <col min="10758" max="10758" width="7.1796875" style="431" customWidth="1"/>
    <col min="10759" max="10759" width="5" style="431" customWidth="1"/>
    <col min="10760" max="10763" width="12" style="431" customWidth="1"/>
    <col min="10764" max="10764" width="17.453125" style="431" customWidth="1"/>
    <col min="10765" max="11009" width="9.36328125" style="431"/>
    <col min="11010" max="11010" width="2" style="431" customWidth="1"/>
    <col min="11011" max="11011" width="20.453125" style="431" customWidth="1"/>
    <col min="11012" max="11012" width="9.81640625" style="431" customWidth="1"/>
    <col min="11013" max="11013" width="103.81640625" style="431" customWidth="1"/>
    <col min="11014" max="11014" width="7.1796875" style="431" customWidth="1"/>
    <col min="11015" max="11015" width="5" style="431" customWidth="1"/>
    <col min="11016" max="11019" width="12" style="431" customWidth="1"/>
    <col min="11020" max="11020" width="17.453125" style="431" customWidth="1"/>
    <col min="11021" max="11265" width="9.36328125" style="431"/>
    <col min="11266" max="11266" width="2" style="431" customWidth="1"/>
    <col min="11267" max="11267" width="20.453125" style="431" customWidth="1"/>
    <col min="11268" max="11268" width="9.81640625" style="431" customWidth="1"/>
    <col min="11269" max="11269" width="103.81640625" style="431" customWidth="1"/>
    <col min="11270" max="11270" width="7.1796875" style="431" customWidth="1"/>
    <col min="11271" max="11271" width="5" style="431" customWidth="1"/>
    <col min="11272" max="11275" width="12" style="431" customWidth="1"/>
    <col min="11276" max="11276" width="17.453125" style="431" customWidth="1"/>
    <col min="11277" max="11521" width="9.36328125" style="431"/>
    <col min="11522" max="11522" width="2" style="431" customWidth="1"/>
    <col min="11523" max="11523" width="20.453125" style="431" customWidth="1"/>
    <col min="11524" max="11524" width="9.81640625" style="431" customWidth="1"/>
    <col min="11525" max="11525" width="103.81640625" style="431" customWidth="1"/>
    <col min="11526" max="11526" width="7.1796875" style="431" customWidth="1"/>
    <col min="11527" max="11527" width="5" style="431" customWidth="1"/>
    <col min="11528" max="11531" width="12" style="431" customWidth="1"/>
    <col min="11532" max="11532" width="17.453125" style="431" customWidth="1"/>
    <col min="11533" max="11777" width="9.36328125" style="431"/>
    <col min="11778" max="11778" width="2" style="431" customWidth="1"/>
    <col min="11779" max="11779" width="20.453125" style="431" customWidth="1"/>
    <col min="11780" max="11780" width="9.81640625" style="431" customWidth="1"/>
    <col min="11781" max="11781" width="103.81640625" style="431" customWidth="1"/>
    <col min="11782" max="11782" width="7.1796875" style="431" customWidth="1"/>
    <col min="11783" max="11783" width="5" style="431" customWidth="1"/>
    <col min="11784" max="11787" width="12" style="431" customWidth="1"/>
    <col min="11788" max="11788" width="17.453125" style="431" customWidth="1"/>
    <col min="11789" max="12033" width="9.36328125" style="431"/>
    <col min="12034" max="12034" width="2" style="431" customWidth="1"/>
    <col min="12035" max="12035" width="20.453125" style="431" customWidth="1"/>
    <col min="12036" max="12036" width="9.81640625" style="431" customWidth="1"/>
    <col min="12037" max="12037" width="103.81640625" style="431" customWidth="1"/>
    <col min="12038" max="12038" width="7.1796875" style="431" customWidth="1"/>
    <col min="12039" max="12039" width="5" style="431" customWidth="1"/>
    <col min="12040" max="12043" width="12" style="431" customWidth="1"/>
    <col min="12044" max="12044" width="17.453125" style="431" customWidth="1"/>
    <col min="12045" max="12289" width="9.36328125" style="431"/>
    <col min="12290" max="12290" width="2" style="431" customWidth="1"/>
    <col min="12291" max="12291" width="20.453125" style="431" customWidth="1"/>
    <col min="12292" max="12292" width="9.81640625" style="431" customWidth="1"/>
    <col min="12293" max="12293" width="103.81640625" style="431" customWidth="1"/>
    <col min="12294" max="12294" width="7.1796875" style="431" customWidth="1"/>
    <col min="12295" max="12295" width="5" style="431" customWidth="1"/>
    <col min="12296" max="12299" width="12" style="431" customWidth="1"/>
    <col min="12300" max="12300" width="17.453125" style="431" customWidth="1"/>
    <col min="12301" max="12545" width="9.36328125" style="431"/>
    <col min="12546" max="12546" width="2" style="431" customWidth="1"/>
    <col min="12547" max="12547" width="20.453125" style="431" customWidth="1"/>
    <col min="12548" max="12548" width="9.81640625" style="431" customWidth="1"/>
    <col min="12549" max="12549" width="103.81640625" style="431" customWidth="1"/>
    <col min="12550" max="12550" width="7.1796875" style="431" customWidth="1"/>
    <col min="12551" max="12551" width="5" style="431" customWidth="1"/>
    <col min="12552" max="12555" width="12" style="431" customWidth="1"/>
    <col min="12556" max="12556" width="17.453125" style="431" customWidth="1"/>
    <col min="12557" max="12801" width="9.36328125" style="431"/>
    <col min="12802" max="12802" width="2" style="431" customWidth="1"/>
    <col min="12803" max="12803" width="20.453125" style="431" customWidth="1"/>
    <col min="12804" max="12804" width="9.81640625" style="431" customWidth="1"/>
    <col min="12805" max="12805" width="103.81640625" style="431" customWidth="1"/>
    <col min="12806" max="12806" width="7.1796875" style="431" customWidth="1"/>
    <col min="12807" max="12807" width="5" style="431" customWidth="1"/>
    <col min="12808" max="12811" width="12" style="431" customWidth="1"/>
    <col min="12812" max="12812" width="17.453125" style="431" customWidth="1"/>
    <col min="12813" max="13057" width="9.36328125" style="431"/>
    <col min="13058" max="13058" width="2" style="431" customWidth="1"/>
    <col min="13059" max="13059" width="20.453125" style="431" customWidth="1"/>
    <col min="13060" max="13060" width="9.81640625" style="431" customWidth="1"/>
    <col min="13061" max="13061" width="103.81640625" style="431" customWidth="1"/>
    <col min="13062" max="13062" width="7.1796875" style="431" customWidth="1"/>
    <col min="13063" max="13063" width="5" style="431" customWidth="1"/>
    <col min="13064" max="13067" width="12" style="431" customWidth="1"/>
    <col min="13068" max="13068" width="17.453125" style="431" customWidth="1"/>
    <col min="13069" max="13313" width="9.36328125" style="431"/>
    <col min="13314" max="13314" width="2" style="431" customWidth="1"/>
    <col min="13315" max="13315" width="20.453125" style="431" customWidth="1"/>
    <col min="13316" max="13316" width="9.81640625" style="431" customWidth="1"/>
    <col min="13317" max="13317" width="103.81640625" style="431" customWidth="1"/>
    <col min="13318" max="13318" width="7.1796875" style="431" customWidth="1"/>
    <col min="13319" max="13319" width="5" style="431" customWidth="1"/>
    <col min="13320" max="13323" width="12" style="431" customWidth="1"/>
    <col min="13324" max="13324" width="17.453125" style="431" customWidth="1"/>
    <col min="13325" max="13569" width="9.36328125" style="431"/>
    <col min="13570" max="13570" width="2" style="431" customWidth="1"/>
    <col min="13571" max="13571" width="20.453125" style="431" customWidth="1"/>
    <col min="13572" max="13572" width="9.81640625" style="431" customWidth="1"/>
    <col min="13573" max="13573" width="103.81640625" style="431" customWidth="1"/>
    <col min="13574" max="13574" width="7.1796875" style="431" customWidth="1"/>
    <col min="13575" max="13575" width="5" style="431" customWidth="1"/>
    <col min="13576" max="13579" width="12" style="431" customWidth="1"/>
    <col min="13580" max="13580" width="17.453125" style="431" customWidth="1"/>
    <col min="13581" max="13825" width="9.36328125" style="431"/>
    <col min="13826" max="13826" width="2" style="431" customWidth="1"/>
    <col min="13827" max="13827" width="20.453125" style="431" customWidth="1"/>
    <col min="13828" max="13828" width="9.81640625" style="431" customWidth="1"/>
    <col min="13829" max="13829" width="103.81640625" style="431" customWidth="1"/>
    <col min="13830" max="13830" width="7.1796875" style="431" customWidth="1"/>
    <col min="13831" max="13831" width="5" style="431" customWidth="1"/>
    <col min="13832" max="13835" width="12" style="431" customWidth="1"/>
    <col min="13836" max="13836" width="17.453125" style="431" customWidth="1"/>
    <col min="13837" max="14081" width="9.36328125" style="431"/>
    <col min="14082" max="14082" width="2" style="431" customWidth="1"/>
    <col min="14083" max="14083" width="20.453125" style="431" customWidth="1"/>
    <col min="14084" max="14084" width="9.81640625" style="431" customWidth="1"/>
    <col min="14085" max="14085" width="103.81640625" style="431" customWidth="1"/>
    <col min="14086" max="14086" width="7.1796875" style="431" customWidth="1"/>
    <col min="14087" max="14087" width="5" style="431" customWidth="1"/>
    <col min="14088" max="14091" width="12" style="431" customWidth="1"/>
    <col min="14092" max="14092" width="17.453125" style="431" customWidth="1"/>
    <col min="14093" max="14337" width="9.36328125" style="431"/>
    <col min="14338" max="14338" width="2" style="431" customWidth="1"/>
    <col min="14339" max="14339" width="20.453125" style="431" customWidth="1"/>
    <col min="14340" max="14340" width="9.81640625" style="431" customWidth="1"/>
    <col min="14341" max="14341" width="103.81640625" style="431" customWidth="1"/>
    <col min="14342" max="14342" width="7.1796875" style="431" customWidth="1"/>
    <col min="14343" max="14343" width="5" style="431" customWidth="1"/>
    <col min="14344" max="14347" width="12" style="431" customWidth="1"/>
    <col min="14348" max="14348" width="17.453125" style="431" customWidth="1"/>
    <col min="14349" max="14593" width="9.36328125" style="431"/>
    <col min="14594" max="14594" width="2" style="431" customWidth="1"/>
    <col min="14595" max="14595" width="20.453125" style="431" customWidth="1"/>
    <col min="14596" max="14596" width="9.81640625" style="431" customWidth="1"/>
    <col min="14597" max="14597" width="103.81640625" style="431" customWidth="1"/>
    <col min="14598" max="14598" width="7.1796875" style="431" customWidth="1"/>
    <col min="14599" max="14599" width="5" style="431" customWidth="1"/>
    <col min="14600" max="14603" width="12" style="431" customWidth="1"/>
    <col min="14604" max="14604" width="17.453125" style="431" customWidth="1"/>
    <col min="14605" max="14849" width="9.36328125" style="431"/>
    <col min="14850" max="14850" width="2" style="431" customWidth="1"/>
    <col min="14851" max="14851" width="20.453125" style="431" customWidth="1"/>
    <col min="14852" max="14852" width="9.81640625" style="431" customWidth="1"/>
    <col min="14853" max="14853" width="103.81640625" style="431" customWidth="1"/>
    <col min="14854" max="14854" width="7.1796875" style="431" customWidth="1"/>
    <col min="14855" max="14855" width="5" style="431" customWidth="1"/>
    <col min="14856" max="14859" width="12" style="431" customWidth="1"/>
    <col min="14860" max="14860" width="17.453125" style="431" customWidth="1"/>
    <col min="14861" max="15105" width="9.36328125" style="431"/>
    <col min="15106" max="15106" width="2" style="431" customWidth="1"/>
    <col min="15107" max="15107" width="20.453125" style="431" customWidth="1"/>
    <col min="15108" max="15108" width="9.81640625" style="431" customWidth="1"/>
    <col min="15109" max="15109" width="103.81640625" style="431" customWidth="1"/>
    <col min="15110" max="15110" width="7.1796875" style="431" customWidth="1"/>
    <col min="15111" max="15111" width="5" style="431" customWidth="1"/>
    <col min="15112" max="15115" width="12" style="431" customWidth="1"/>
    <col min="15116" max="15116" width="17.453125" style="431" customWidth="1"/>
    <col min="15117" max="15361" width="9.36328125" style="431"/>
    <col min="15362" max="15362" width="2" style="431" customWidth="1"/>
    <col min="15363" max="15363" width="20.453125" style="431" customWidth="1"/>
    <col min="15364" max="15364" width="9.81640625" style="431" customWidth="1"/>
    <col min="15365" max="15365" width="103.81640625" style="431" customWidth="1"/>
    <col min="15366" max="15366" width="7.1796875" style="431" customWidth="1"/>
    <col min="15367" max="15367" width="5" style="431" customWidth="1"/>
    <col min="15368" max="15371" width="12" style="431" customWidth="1"/>
    <col min="15372" max="15372" width="17.453125" style="431" customWidth="1"/>
    <col min="15373" max="15617" width="9.36328125" style="431"/>
    <col min="15618" max="15618" width="2" style="431" customWidth="1"/>
    <col min="15619" max="15619" width="20.453125" style="431" customWidth="1"/>
    <col min="15620" max="15620" width="9.81640625" style="431" customWidth="1"/>
    <col min="15621" max="15621" width="103.81640625" style="431" customWidth="1"/>
    <col min="15622" max="15622" width="7.1796875" style="431" customWidth="1"/>
    <col min="15623" max="15623" width="5" style="431" customWidth="1"/>
    <col min="15624" max="15627" width="12" style="431" customWidth="1"/>
    <col min="15628" max="15628" width="17.453125" style="431" customWidth="1"/>
    <col min="15629" max="15873" width="9.36328125" style="431"/>
    <col min="15874" max="15874" width="2" style="431" customWidth="1"/>
    <col min="15875" max="15875" width="20.453125" style="431" customWidth="1"/>
    <col min="15876" max="15876" width="9.81640625" style="431" customWidth="1"/>
    <col min="15877" max="15877" width="103.81640625" style="431" customWidth="1"/>
    <col min="15878" max="15878" width="7.1796875" style="431" customWidth="1"/>
    <col min="15879" max="15879" width="5" style="431" customWidth="1"/>
    <col min="15880" max="15883" width="12" style="431" customWidth="1"/>
    <col min="15884" max="15884" width="17.453125" style="431" customWidth="1"/>
    <col min="15885" max="16129" width="9.36328125" style="431"/>
    <col min="16130" max="16130" width="2" style="431" customWidth="1"/>
    <col min="16131" max="16131" width="20.453125" style="431" customWidth="1"/>
    <col min="16132" max="16132" width="9.81640625" style="431" customWidth="1"/>
    <col min="16133" max="16133" width="103.81640625" style="431" customWidth="1"/>
    <col min="16134" max="16134" width="7.1796875" style="431" customWidth="1"/>
    <col min="16135" max="16135" width="5" style="431" customWidth="1"/>
    <col min="16136" max="16139" width="12" style="431" customWidth="1"/>
    <col min="16140" max="16140" width="17.453125" style="431" customWidth="1"/>
    <col min="16141" max="16383" width="9.36328125" style="431"/>
    <col min="16384" max="16384" width="8.81640625" style="431" customWidth="1"/>
  </cols>
  <sheetData>
    <row r="1" spans="1:12" ht="6" customHeight="1"/>
    <row r="2" spans="1:12" ht="12.75" customHeight="1">
      <c r="B2" s="432"/>
      <c r="C2" s="433"/>
      <c r="D2" s="434"/>
      <c r="E2" s="434"/>
      <c r="F2" s="435"/>
      <c r="G2" s="457"/>
      <c r="H2" s="458"/>
      <c r="I2" s="458"/>
      <c r="J2" s="458"/>
      <c r="K2" s="458"/>
      <c r="L2" s="459"/>
    </row>
    <row r="3" spans="1:12" ht="15">
      <c r="B3" s="460"/>
      <c r="C3" s="438" t="s">
        <v>1688</v>
      </c>
      <c r="D3" s="461"/>
      <c r="E3" s="439"/>
      <c r="F3" s="440"/>
      <c r="G3" s="462"/>
      <c r="H3" s="450"/>
      <c r="I3" s="450"/>
      <c r="J3" s="450"/>
      <c r="K3" s="450"/>
      <c r="L3" s="463"/>
    </row>
    <row r="4" spans="1:12">
      <c r="B4" s="460"/>
      <c r="C4" s="464"/>
      <c r="D4" s="461"/>
      <c r="E4" s="439"/>
      <c r="F4" s="440"/>
      <c r="G4" s="462"/>
      <c r="H4" s="450"/>
      <c r="I4" s="450"/>
      <c r="J4" s="450"/>
      <c r="K4" s="450"/>
      <c r="L4" s="463"/>
    </row>
    <row r="5" spans="1:12">
      <c r="B5" s="460" t="s">
        <v>1679</v>
      </c>
      <c r="C5" s="465"/>
      <c r="D5" s="466" t="s">
        <v>1680</v>
      </c>
      <c r="E5" s="439"/>
      <c r="F5" s="440"/>
      <c r="G5" s="462"/>
      <c r="H5" s="450"/>
      <c r="I5" s="450"/>
      <c r="J5" s="450"/>
      <c r="K5" s="450"/>
      <c r="L5" s="463"/>
    </row>
    <row r="6" spans="1:12">
      <c r="B6" s="460" t="s">
        <v>1681</v>
      </c>
      <c r="C6" s="443"/>
      <c r="D6" s="461"/>
      <c r="E6" s="439"/>
      <c r="F6" s="440"/>
      <c r="G6" s="462"/>
      <c r="H6" s="450"/>
      <c r="I6" s="450"/>
      <c r="J6" s="450"/>
      <c r="K6" s="450"/>
      <c r="L6" s="463"/>
    </row>
    <row r="7" spans="1:12">
      <c r="B7" s="460" t="s">
        <v>22</v>
      </c>
      <c r="C7" s="776"/>
      <c r="D7" s="777"/>
      <c r="E7" s="439"/>
      <c r="F7" s="440"/>
      <c r="G7" s="462"/>
      <c r="H7" s="450"/>
      <c r="I7" s="450"/>
      <c r="J7" s="450"/>
      <c r="K7" s="450"/>
      <c r="L7" s="463"/>
    </row>
    <row r="8" spans="1:12">
      <c r="B8" s="445"/>
      <c r="C8" s="446"/>
      <c r="D8" s="447"/>
      <c r="E8" s="447"/>
      <c r="F8" s="448"/>
      <c r="G8" s="467"/>
      <c r="H8" s="468"/>
      <c r="I8" s="468"/>
      <c r="J8" s="468"/>
      <c r="K8" s="468"/>
      <c r="L8" s="469"/>
    </row>
    <row r="9" spans="1:12" ht="4.4000000000000004" customHeight="1">
      <c r="A9" s="449"/>
      <c r="B9" s="449"/>
      <c r="G9" s="449"/>
      <c r="H9" s="449"/>
      <c r="I9" s="449"/>
      <c r="J9" s="449"/>
      <c r="K9" s="449"/>
      <c r="L9" s="449"/>
    </row>
    <row r="10" spans="1:12">
      <c r="B10" s="470"/>
      <c r="C10" s="470"/>
      <c r="D10" s="470"/>
      <c r="E10" s="470"/>
      <c r="F10" s="470"/>
      <c r="G10" s="470"/>
      <c r="H10" s="470"/>
      <c r="I10" s="470"/>
      <c r="J10" s="470"/>
      <c r="K10" s="470"/>
      <c r="L10" s="470"/>
    </row>
    <row r="11" spans="1:12">
      <c r="B11" s="470" t="s">
        <v>1689</v>
      </c>
      <c r="C11" s="470"/>
      <c r="D11" s="470"/>
    </row>
    <row r="12" spans="1:12">
      <c r="B12" s="470" t="s">
        <v>1690</v>
      </c>
      <c r="C12" s="470"/>
      <c r="D12" s="470"/>
    </row>
    <row r="13" spans="1:12">
      <c r="B13" s="470" t="s">
        <v>1691</v>
      </c>
      <c r="C13" s="470"/>
      <c r="D13" s="470"/>
    </row>
    <row r="14" spans="1:12">
      <c r="B14" s="470" t="s">
        <v>1692</v>
      </c>
      <c r="C14" s="470"/>
      <c r="D14" s="470"/>
    </row>
    <row r="15" spans="1:12">
      <c r="B15" s="470"/>
      <c r="C15" s="470"/>
      <c r="D15" s="470"/>
      <c r="E15" s="470"/>
      <c r="F15" s="470"/>
      <c r="G15" s="470"/>
      <c r="H15" s="470"/>
      <c r="I15" s="470"/>
      <c r="J15" s="470"/>
      <c r="K15" s="470"/>
      <c r="L15" s="470"/>
    </row>
    <row r="16" spans="1:12">
      <c r="B16" s="449"/>
      <c r="C16" s="455" t="s">
        <v>1693</v>
      </c>
      <c r="D16" s="471" t="s">
        <v>1694</v>
      </c>
      <c r="E16" s="768" t="s">
        <v>1695</v>
      </c>
      <c r="F16" s="778"/>
      <c r="G16" s="783" t="s">
        <v>1696</v>
      </c>
      <c r="H16" s="784"/>
      <c r="I16" s="784"/>
      <c r="J16" s="784"/>
      <c r="K16" s="784"/>
      <c r="L16" s="773"/>
    </row>
    <row r="17" spans="2:12">
      <c r="B17" s="766" t="s">
        <v>1697</v>
      </c>
      <c r="C17" s="768" t="s">
        <v>1698</v>
      </c>
      <c r="D17" s="770" t="s">
        <v>1699</v>
      </c>
      <c r="E17" s="779"/>
      <c r="F17" s="780"/>
      <c r="G17" s="772" t="s">
        <v>1700</v>
      </c>
      <c r="H17" s="773"/>
      <c r="I17" s="472"/>
      <c r="J17" s="772" t="s">
        <v>1701</v>
      </c>
      <c r="K17" s="773"/>
      <c r="L17" s="473" t="s">
        <v>1702</v>
      </c>
    </row>
    <row r="18" spans="2:12">
      <c r="B18" s="767"/>
      <c r="C18" s="769"/>
      <c r="D18" s="771"/>
      <c r="E18" s="781"/>
      <c r="F18" s="782"/>
      <c r="G18" s="474" t="s">
        <v>1703</v>
      </c>
      <c r="H18" s="475" t="s">
        <v>1685</v>
      </c>
      <c r="I18" s="476"/>
      <c r="J18" s="477" t="s">
        <v>1703</v>
      </c>
      <c r="K18" s="475" t="s">
        <v>1685</v>
      </c>
      <c r="L18" s="478"/>
    </row>
    <row r="19" spans="2:12" ht="38.6">
      <c r="B19" s="479"/>
      <c r="C19" s="774" t="s">
        <v>1704</v>
      </c>
      <c r="D19" s="480" t="s">
        <v>1705</v>
      </c>
      <c r="E19" s="481"/>
      <c r="F19" s="482"/>
      <c r="G19" s="483"/>
      <c r="H19" s="484"/>
      <c r="I19" s="485"/>
      <c r="J19" s="486"/>
      <c r="K19" s="484"/>
      <c r="L19" s="487"/>
    </row>
    <row r="20" spans="2:12" ht="12.75" customHeight="1">
      <c r="B20" s="488"/>
      <c r="C20" s="775"/>
      <c r="D20" s="489"/>
      <c r="E20" s="490">
        <v>1</v>
      </c>
      <c r="F20" s="491" t="s">
        <v>1390</v>
      </c>
      <c r="G20" s="492"/>
      <c r="H20" s="493" t="str">
        <f>IF(G20&gt;0,E20*G20,"")</f>
        <v/>
      </c>
      <c r="I20" s="494"/>
      <c r="J20" s="495" t="str">
        <f>IF(G20&gt;0,G20*0.35,"")</f>
        <v/>
      </c>
      <c r="K20" s="493" t="str">
        <f>IF(G20&gt;0,E20*J20,"")</f>
        <v/>
      </c>
      <c r="L20" s="496" t="str">
        <f>IF(G20&gt;0,H20+K20,"")</f>
        <v/>
      </c>
    </row>
    <row r="21" spans="2:12">
      <c r="B21" s="479"/>
      <c r="C21" s="774" t="s">
        <v>1706</v>
      </c>
      <c r="D21" s="480" t="s">
        <v>1707</v>
      </c>
      <c r="E21" s="481"/>
      <c r="F21" s="482"/>
      <c r="G21" s="483"/>
      <c r="H21" s="484"/>
      <c r="I21" s="485"/>
      <c r="J21" s="486"/>
      <c r="K21" s="484"/>
      <c r="L21" s="487"/>
    </row>
    <row r="22" spans="2:12" ht="12.75" customHeight="1">
      <c r="B22" s="488"/>
      <c r="C22" s="775"/>
      <c r="D22" s="489"/>
      <c r="E22" s="490">
        <v>1</v>
      </c>
      <c r="F22" s="491" t="s">
        <v>455</v>
      </c>
      <c r="G22" s="492"/>
      <c r="H22" s="493" t="str">
        <f>IF(G22&gt;0,E22*G22,"")</f>
        <v/>
      </c>
      <c r="I22" s="494"/>
      <c r="J22" s="495" t="str">
        <f>IF(G22&gt;0,G22*0.35,"")</f>
        <v/>
      </c>
      <c r="K22" s="493" t="str">
        <f>IF(G22&gt;0,E22*J22,"")</f>
        <v/>
      </c>
      <c r="L22" s="496" t="str">
        <f>IF(G22&gt;0,H22+K22,"")</f>
        <v/>
      </c>
    </row>
    <row r="23" spans="2:12" ht="25.75">
      <c r="B23" s="479"/>
      <c r="C23" s="774" t="s">
        <v>1708</v>
      </c>
      <c r="D23" s="480" t="s">
        <v>1709</v>
      </c>
      <c r="E23" s="481"/>
      <c r="F23" s="482"/>
      <c r="G23" s="483"/>
      <c r="H23" s="484"/>
      <c r="I23" s="485"/>
      <c r="J23" s="486"/>
      <c r="K23" s="484"/>
      <c r="L23" s="487"/>
    </row>
    <row r="24" spans="2:12" ht="12.75" customHeight="1">
      <c r="B24" s="488"/>
      <c r="C24" s="775"/>
      <c r="D24" s="489"/>
      <c r="E24" s="490">
        <v>2</v>
      </c>
      <c r="F24" s="491" t="s">
        <v>1390</v>
      </c>
      <c r="G24" s="492"/>
      <c r="H24" s="493" t="str">
        <f>IF(G24&gt;0,E24*G24,"")</f>
        <v/>
      </c>
      <c r="I24" s="494"/>
      <c r="J24" s="495" t="str">
        <f>IF(G24&gt;0,G24*0.35,"")</f>
        <v/>
      </c>
      <c r="K24" s="493" t="str">
        <f>IF(G24&gt;0,E24*J24,"")</f>
        <v/>
      </c>
      <c r="L24" s="496" t="str">
        <f>IF(G24&gt;0,H24+K24,"")</f>
        <v/>
      </c>
    </row>
    <row r="25" spans="2:12" ht="25.75">
      <c r="B25" s="479"/>
      <c r="C25" s="774" t="s">
        <v>1710</v>
      </c>
      <c r="D25" s="480" t="s">
        <v>1711</v>
      </c>
      <c r="E25" s="481"/>
      <c r="F25" s="482"/>
      <c r="G25" s="483"/>
      <c r="H25" s="484"/>
      <c r="I25" s="485"/>
      <c r="J25" s="486"/>
      <c r="K25" s="484"/>
      <c r="L25" s="487"/>
    </row>
    <row r="26" spans="2:12" ht="12.75" customHeight="1">
      <c r="B26" s="488"/>
      <c r="C26" s="775"/>
      <c r="D26" s="489"/>
      <c r="E26" s="490">
        <v>2</v>
      </c>
      <c r="F26" s="491" t="s">
        <v>1390</v>
      </c>
      <c r="G26" s="492"/>
      <c r="H26" s="493" t="str">
        <f>IF(G26&gt;0,E26*G26,"")</f>
        <v/>
      </c>
      <c r="I26" s="494"/>
      <c r="J26" s="495" t="str">
        <f>IF(G26&gt;0,G26*0.35,"")</f>
        <v/>
      </c>
      <c r="K26" s="493" t="str">
        <f>IF(G26&gt;0,E26*J26,"")</f>
        <v/>
      </c>
      <c r="L26" s="496" t="str">
        <f>IF(G26&gt;0,H26+K26,"")</f>
        <v/>
      </c>
    </row>
    <row r="27" spans="2:12" ht="25.75">
      <c r="B27" s="479"/>
      <c r="C27" s="774" t="s">
        <v>1712</v>
      </c>
      <c r="D27" s="480" t="s">
        <v>1713</v>
      </c>
      <c r="E27" s="481"/>
      <c r="F27" s="482"/>
      <c r="G27" s="483"/>
      <c r="H27" s="484"/>
      <c r="I27" s="485"/>
      <c r="J27" s="486"/>
      <c r="K27" s="484"/>
      <c r="L27" s="487"/>
    </row>
    <row r="28" spans="2:12" ht="12.75" customHeight="1">
      <c r="B28" s="488"/>
      <c r="C28" s="775"/>
      <c r="D28" s="489"/>
      <c r="E28" s="490">
        <v>2</v>
      </c>
      <c r="F28" s="491" t="s">
        <v>455</v>
      </c>
      <c r="G28" s="492"/>
      <c r="H28" s="493" t="str">
        <f>IF(G28&gt;0,E28*G28,"")</f>
        <v/>
      </c>
      <c r="I28" s="494"/>
      <c r="J28" s="495" t="str">
        <f>IF(G28&gt;0,G28*0.35,"")</f>
        <v/>
      </c>
      <c r="K28" s="493" t="str">
        <f>IF(G28&gt;0,E28*J28,"")</f>
        <v/>
      </c>
      <c r="L28" s="496" t="str">
        <f>IF(G28&gt;0,H28+K28,"")</f>
        <v/>
      </c>
    </row>
    <row r="29" spans="2:12" ht="25.75">
      <c r="B29" s="479"/>
      <c r="C29" s="774" t="s">
        <v>1714</v>
      </c>
      <c r="D29" s="480" t="s">
        <v>1715</v>
      </c>
      <c r="E29" s="481"/>
      <c r="F29" s="482"/>
      <c r="G29" s="483"/>
      <c r="H29" s="484"/>
      <c r="I29" s="485"/>
      <c r="J29" s="486"/>
      <c r="K29" s="484"/>
      <c r="L29" s="487"/>
    </row>
    <row r="30" spans="2:12" ht="12.75" customHeight="1">
      <c r="B30" s="488"/>
      <c r="C30" s="775"/>
      <c r="D30" s="489"/>
      <c r="E30" s="490">
        <v>2</v>
      </c>
      <c r="F30" s="491" t="s">
        <v>1390</v>
      </c>
      <c r="G30" s="492"/>
      <c r="H30" s="493" t="str">
        <f>IF(G30&gt;0,E30*G30,"")</f>
        <v/>
      </c>
      <c r="I30" s="494"/>
      <c r="J30" s="495" t="str">
        <f>IF(G30&gt;0,G30*0.35,"")</f>
        <v/>
      </c>
      <c r="K30" s="493" t="str">
        <f>IF(G30&gt;0,E30*J30,"")</f>
        <v/>
      </c>
      <c r="L30" s="496" t="str">
        <f>IF(G30&gt;0,H30+K30,"")</f>
        <v/>
      </c>
    </row>
    <row r="31" spans="2:12" ht="25.75">
      <c r="B31" s="479"/>
      <c r="C31" s="774" t="s">
        <v>1716</v>
      </c>
      <c r="D31" s="480" t="s">
        <v>1717</v>
      </c>
      <c r="E31" s="481"/>
      <c r="F31" s="482"/>
      <c r="G31" s="483"/>
      <c r="H31" s="484"/>
      <c r="I31" s="485"/>
      <c r="J31" s="486"/>
      <c r="K31" s="484"/>
      <c r="L31" s="487"/>
    </row>
    <row r="32" spans="2:12" ht="12.75" customHeight="1">
      <c r="B32" s="488"/>
      <c r="C32" s="775"/>
      <c r="D32" s="489"/>
      <c r="E32" s="490">
        <v>1</v>
      </c>
      <c r="F32" s="491" t="s">
        <v>1390</v>
      </c>
      <c r="G32" s="492"/>
      <c r="H32" s="493" t="str">
        <f>IF(G32&gt;0,E32*G32,"")</f>
        <v/>
      </c>
      <c r="I32" s="494"/>
      <c r="J32" s="495" t="str">
        <f>IF(G32&gt;0,G32*0.35,"")</f>
        <v/>
      </c>
      <c r="K32" s="493" t="str">
        <f>IF(G32&gt;0,E32*J32,"")</f>
        <v/>
      </c>
      <c r="L32" s="496" t="str">
        <f>IF(G32&gt;0,H32+K32,"")</f>
        <v/>
      </c>
    </row>
    <row r="33" spans="2:12" ht="25.75">
      <c r="B33" s="479"/>
      <c r="C33" s="774" t="s">
        <v>1718</v>
      </c>
      <c r="D33" s="480" t="s">
        <v>1719</v>
      </c>
      <c r="E33" s="481"/>
      <c r="F33" s="482"/>
      <c r="G33" s="483"/>
      <c r="H33" s="484"/>
      <c r="I33" s="485"/>
      <c r="J33" s="486"/>
      <c r="K33" s="484"/>
      <c r="L33" s="487"/>
    </row>
    <row r="34" spans="2:12" ht="12.75" customHeight="1">
      <c r="B34" s="488"/>
      <c r="C34" s="775"/>
      <c r="D34" s="489"/>
      <c r="E34" s="490">
        <v>2</v>
      </c>
      <c r="F34" s="491" t="s">
        <v>1390</v>
      </c>
      <c r="G34" s="492"/>
      <c r="H34" s="493" t="str">
        <f>IF(G34&gt;0,E34*G34,"")</f>
        <v/>
      </c>
      <c r="I34" s="494"/>
      <c r="J34" s="495" t="str">
        <f>IF(G34&gt;0,G34*0.35,"")</f>
        <v/>
      </c>
      <c r="K34" s="493" t="str">
        <f>IF(G34&gt;0,E34*J34,"")</f>
        <v/>
      </c>
      <c r="L34" s="496" t="str">
        <f>IF(G34&gt;0,H34+K34,"")</f>
        <v/>
      </c>
    </row>
    <row r="35" spans="2:12" ht="25.75">
      <c r="B35" s="479"/>
      <c r="C35" s="774" t="s">
        <v>1720</v>
      </c>
      <c r="D35" s="480" t="s">
        <v>1721</v>
      </c>
      <c r="E35" s="481"/>
      <c r="F35" s="482"/>
      <c r="G35" s="483"/>
      <c r="H35" s="484"/>
      <c r="I35" s="485"/>
      <c r="J35" s="486"/>
      <c r="K35" s="484"/>
      <c r="L35" s="487"/>
    </row>
    <row r="36" spans="2:12" ht="12.75" customHeight="1">
      <c r="B36" s="488"/>
      <c r="C36" s="775"/>
      <c r="D36" s="489"/>
      <c r="E36" s="490">
        <v>1</v>
      </c>
      <c r="F36" s="491" t="s">
        <v>1390</v>
      </c>
      <c r="G36" s="492"/>
      <c r="H36" s="493" t="str">
        <f>IF(G36&gt;0,E36*G36,"")</f>
        <v/>
      </c>
      <c r="I36" s="494"/>
      <c r="J36" s="495" t="str">
        <f>IF(G36&gt;0,G36*0.35,"")</f>
        <v/>
      </c>
      <c r="K36" s="493" t="str">
        <f>IF(G36&gt;0,E36*J36,"")</f>
        <v/>
      </c>
      <c r="L36" s="496" t="str">
        <f>IF(G36&gt;0,H36+K36,"")</f>
        <v/>
      </c>
    </row>
    <row r="37" spans="2:12">
      <c r="B37" s="479"/>
      <c r="C37" s="774" t="s">
        <v>1722</v>
      </c>
      <c r="D37" s="480" t="s">
        <v>1723</v>
      </c>
      <c r="E37" s="481"/>
      <c r="F37" s="482"/>
      <c r="G37" s="483"/>
      <c r="H37" s="484"/>
      <c r="I37" s="485"/>
      <c r="J37" s="486"/>
      <c r="K37" s="484"/>
      <c r="L37" s="487"/>
    </row>
    <row r="38" spans="2:12" ht="12.75" customHeight="1">
      <c r="B38" s="488"/>
      <c r="C38" s="775"/>
      <c r="D38" s="489"/>
      <c r="E38" s="490">
        <v>6</v>
      </c>
      <c r="F38" s="491" t="s">
        <v>1390</v>
      </c>
      <c r="G38" s="492"/>
      <c r="H38" s="493" t="str">
        <f>IF(G38&gt;0,E38*G38,"")</f>
        <v/>
      </c>
      <c r="I38" s="494"/>
      <c r="J38" s="495" t="str">
        <f>IF(G38&gt;0,G38*0.35,"")</f>
        <v/>
      </c>
      <c r="K38" s="493" t="str">
        <f>IF(G38&gt;0,E38*J38,"")</f>
        <v/>
      </c>
      <c r="L38" s="496" t="str">
        <f>IF(G38&gt;0,H38+K38,"")</f>
        <v/>
      </c>
    </row>
    <row r="39" spans="2:12">
      <c r="B39" s="479"/>
      <c r="C39" s="774" t="s">
        <v>1724</v>
      </c>
      <c r="D39" s="480" t="s">
        <v>1725</v>
      </c>
      <c r="E39" s="481"/>
      <c r="F39" s="482"/>
      <c r="G39" s="483"/>
      <c r="H39" s="484"/>
      <c r="I39" s="485"/>
      <c r="J39" s="486"/>
      <c r="K39" s="484"/>
      <c r="L39" s="487"/>
    </row>
    <row r="40" spans="2:12" ht="12.75" customHeight="1">
      <c r="B40" s="488"/>
      <c r="C40" s="775"/>
      <c r="D40" s="489"/>
      <c r="E40" s="490">
        <v>1</v>
      </c>
      <c r="F40" s="491" t="s">
        <v>1390</v>
      </c>
      <c r="G40" s="492"/>
      <c r="H40" s="493" t="str">
        <f>IF(G40&gt;0,E40*G40,"")</f>
        <v/>
      </c>
      <c r="I40" s="494"/>
      <c r="J40" s="495" t="str">
        <f>IF(G40&gt;0,G40*0.35,"")</f>
        <v/>
      </c>
      <c r="K40" s="493" t="str">
        <f>IF(G40&gt;0,E40*J40,"")</f>
        <v/>
      </c>
      <c r="L40" s="496" t="str">
        <f>IF(G40&gt;0,H40+K40,"")</f>
        <v/>
      </c>
    </row>
    <row r="41" spans="2:12">
      <c r="B41" s="479"/>
      <c r="C41" s="774" t="s">
        <v>1726</v>
      </c>
      <c r="D41" s="480" t="s">
        <v>1727</v>
      </c>
      <c r="E41" s="481"/>
      <c r="F41" s="482"/>
      <c r="G41" s="483"/>
      <c r="H41" s="484"/>
      <c r="I41" s="485"/>
      <c r="J41" s="486"/>
      <c r="K41" s="484"/>
      <c r="L41" s="487"/>
    </row>
    <row r="42" spans="2:12" ht="12.75" customHeight="1">
      <c r="B42" s="488"/>
      <c r="C42" s="775"/>
      <c r="D42" s="489"/>
      <c r="E42" s="490">
        <v>1</v>
      </c>
      <c r="F42" s="491" t="s">
        <v>1390</v>
      </c>
      <c r="G42" s="492"/>
      <c r="H42" s="493" t="str">
        <f>IF(G42&gt;0,E42*G42,"")</f>
        <v/>
      </c>
      <c r="I42" s="494"/>
      <c r="J42" s="495" t="str">
        <f>IF(G42&gt;0,G42*0.35,"")</f>
        <v/>
      </c>
      <c r="K42" s="493" t="str">
        <f>IF(G42&gt;0,E42*J42,"")</f>
        <v/>
      </c>
      <c r="L42" s="496" t="str">
        <f>IF(G42&gt;0,H42+K42,"")</f>
        <v/>
      </c>
    </row>
    <row r="43" spans="2:12">
      <c r="B43" s="479"/>
      <c r="C43" s="774" t="s">
        <v>1728</v>
      </c>
      <c r="D43" s="480" t="s">
        <v>1729</v>
      </c>
      <c r="E43" s="481"/>
      <c r="F43" s="482"/>
      <c r="G43" s="483"/>
      <c r="H43" s="484"/>
      <c r="I43" s="485"/>
      <c r="J43" s="486"/>
      <c r="K43" s="484"/>
      <c r="L43" s="487"/>
    </row>
    <row r="44" spans="2:12" ht="12.75" customHeight="1">
      <c r="B44" s="488"/>
      <c r="C44" s="785"/>
      <c r="D44" s="489"/>
      <c r="E44" s="490">
        <v>4</v>
      </c>
      <c r="F44" s="491" t="s">
        <v>1390</v>
      </c>
      <c r="G44" s="492"/>
      <c r="H44" s="493" t="str">
        <f>IF(G44&gt;0,E44*G44,"")</f>
        <v/>
      </c>
      <c r="I44" s="494"/>
      <c r="J44" s="495" t="str">
        <f>IF(G44&gt;0,G44*0.35,"")</f>
        <v/>
      </c>
      <c r="K44" s="493" t="str">
        <f>IF(G44&gt;0,E44*J44,"")</f>
        <v/>
      </c>
      <c r="L44" s="496" t="str">
        <f>IF(G44&gt;0,H44+K44,"")</f>
        <v/>
      </c>
    </row>
    <row r="45" spans="2:12">
      <c r="B45" s="479"/>
      <c r="C45" s="774" t="s">
        <v>1730</v>
      </c>
      <c r="D45" s="480" t="s">
        <v>1731</v>
      </c>
      <c r="E45" s="481"/>
      <c r="F45" s="482"/>
      <c r="G45" s="483"/>
      <c r="H45" s="484"/>
      <c r="I45" s="485"/>
      <c r="J45" s="486"/>
      <c r="K45" s="484"/>
      <c r="L45" s="487"/>
    </row>
    <row r="46" spans="2:12" ht="12.75" customHeight="1">
      <c r="B46" s="488"/>
      <c r="C46" s="785"/>
      <c r="D46" s="489"/>
      <c r="E46" s="490">
        <v>1</v>
      </c>
      <c r="F46" s="491" t="s">
        <v>1390</v>
      </c>
      <c r="G46" s="492"/>
      <c r="H46" s="493" t="str">
        <f>IF(G46&gt;0,E46*G46,"")</f>
        <v/>
      </c>
      <c r="I46" s="494"/>
      <c r="J46" s="495" t="str">
        <f>IF(G46&gt;0,G46*0.35,"")</f>
        <v/>
      </c>
      <c r="K46" s="493" t="str">
        <f>IF(G46&gt;0,E46*J46,"")</f>
        <v/>
      </c>
      <c r="L46" s="496" t="str">
        <f>IF(G46&gt;0,H46+K46,"")</f>
        <v/>
      </c>
    </row>
    <row r="47" spans="2:12" ht="25.75">
      <c r="B47" s="479"/>
      <c r="C47" s="774" t="s">
        <v>1732</v>
      </c>
      <c r="D47" s="480" t="s">
        <v>1733</v>
      </c>
      <c r="E47" s="481"/>
      <c r="F47" s="482"/>
      <c r="G47" s="483"/>
      <c r="H47" s="484"/>
      <c r="I47" s="485"/>
      <c r="J47" s="486"/>
      <c r="K47" s="484"/>
      <c r="L47" s="487"/>
    </row>
    <row r="48" spans="2:12" ht="12.75" customHeight="1">
      <c r="B48" s="488"/>
      <c r="C48" s="775"/>
      <c r="D48" s="489"/>
      <c r="E48" s="490">
        <v>7</v>
      </c>
      <c r="F48" s="491" t="s">
        <v>1390</v>
      </c>
      <c r="G48" s="492"/>
      <c r="H48" s="493" t="str">
        <f>IF(G48&gt;0,E48*G48,"")</f>
        <v/>
      </c>
      <c r="I48" s="494"/>
      <c r="J48" s="495" t="str">
        <f>IF(G48&gt;0,G48*0.35,"")</f>
        <v/>
      </c>
      <c r="K48" s="493" t="str">
        <f>IF(G48&gt;0,E48*J48,"")</f>
        <v/>
      </c>
      <c r="L48" s="496" t="str">
        <f>IF(G48&gt;0,H48+K48,"")</f>
        <v/>
      </c>
    </row>
    <row r="49" spans="2:12">
      <c r="B49" s="479"/>
      <c r="C49" s="774" t="s">
        <v>1734</v>
      </c>
      <c r="D49" s="480" t="s">
        <v>1735</v>
      </c>
      <c r="E49" s="481"/>
      <c r="F49" s="482"/>
      <c r="G49" s="483"/>
      <c r="H49" s="484"/>
      <c r="I49" s="485"/>
      <c r="J49" s="486"/>
      <c r="K49" s="484"/>
      <c r="L49" s="487"/>
    </row>
    <row r="50" spans="2:12" ht="12.75" customHeight="1">
      <c r="B50" s="488"/>
      <c r="C50" s="775"/>
      <c r="D50" s="489"/>
      <c r="E50" s="490">
        <v>2</v>
      </c>
      <c r="F50" s="491" t="s">
        <v>1390</v>
      </c>
      <c r="G50" s="492"/>
      <c r="H50" s="493" t="str">
        <f>IF(G50&gt;0,E50*G50,"")</f>
        <v/>
      </c>
      <c r="I50" s="494"/>
      <c r="J50" s="495" t="str">
        <f>IF(G50&gt;0,G50*0.35,"")</f>
        <v/>
      </c>
      <c r="K50" s="493" t="str">
        <f>IF(G50&gt;0,E50*J50,"")</f>
        <v/>
      </c>
      <c r="L50" s="496" t="str">
        <f>IF(G50&gt;0,H50+K50,"")</f>
        <v/>
      </c>
    </row>
    <row r="51" spans="2:12" ht="25.75">
      <c r="B51" s="479"/>
      <c r="C51" s="774" t="s">
        <v>1736</v>
      </c>
      <c r="D51" s="480" t="s">
        <v>1737</v>
      </c>
      <c r="E51" s="481"/>
      <c r="F51" s="482"/>
      <c r="G51" s="483"/>
      <c r="H51" s="484"/>
      <c r="I51" s="485"/>
      <c r="J51" s="486"/>
      <c r="K51" s="484"/>
      <c r="L51" s="487"/>
    </row>
    <row r="52" spans="2:12" ht="12.75" customHeight="1">
      <c r="B52" s="488"/>
      <c r="C52" s="775"/>
      <c r="D52" s="489"/>
      <c r="E52" s="490">
        <v>1</v>
      </c>
      <c r="F52" s="491" t="s">
        <v>1390</v>
      </c>
      <c r="G52" s="492"/>
      <c r="H52" s="493" t="str">
        <f>IF(G52&gt;0,E52*G52,"")</f>
        <v/>
      </c>
      <c r="I52" s="494"/>
      <c r="J52" s="495" t="str">
        <f>IF(G52&gt;0,G52*0.35,"")</f>
        <v/>
      </c>
      <c r="K52" s="493" t="str">
        <f>IF(G52&gt;0,E52*J52,"")</f>
        <v/>
      </c>
      <c r="L52" s="496" t="str">
        <f>IF(G52&gt;0,H52+K52,"")</f>
        <v/>
      </c>
    </row>
    <row r="53" spans="2:12" ht="25.75">
      <c r="B53" s="479"/>
      <c r="C53" s="774" t="s">
        <v>1738</v>
      </c>
      <c r="D53" s="480" t="s">
        <v>1737</v>
      </c>
      <c r="E53" s="481"/>
      <c r="F53" s="482"/>
      <c r="G53" s="483"/>
      <c r="H53" s="484"/>
      <c r="I53" s="485"/>
      <c r="J53" s="486"/>
      <c r="K53" s="484"/>
      <c r="L53" s="487"/>
    </row>
    <row r="54" spans="2:12" ht="12.75" customHeight="1">
      <c r="B54" s="488"/>
      <c r="C54" s="775"/>
      <c r="D54" s="489"/>
      <c r="E54" s="490">
        <v>1</v>
      </c>
      <c r="F54" s="491" t="s">
        <v>1390</v>
      </c>
      <c r="G54" s="492"/>
      <c r="H54" s="493" t="str">
        <f>IF(G54&gt;0,E54*G54,"")</f>
        <v/>
      </c>
      <c r="I54" s="494"/>
      <c r="J54" s="495" t="str">
        <f>IF(G54&gt;0,G54*0.35,"")</f>
        <v/>
      </c>
      <c r="K54" s="493" t="str">
        <f>IF(G54&gt;0,E54*J54,"")</f>
        <v/>
      </c>
      <c r="L54" s="496" t="str">
        <f>IF(G54&gt;0,H54+K54,"")</f>
        <v/>
      </c>
    </row>
    <row r="55" spans="2:12" ht="25.75">
      <c r="B55" s="479"/>
      <c r="C55" s="774" t="s">
        <v>1739</v>
      </c>
      <c r="D55" s="480" t="s">
        <v>1740</v>
      </c>
      <c r="E55" s="481"/>
      <c r="F55" s="482"/>
      <c r="G55" s="483"/>
      <c r="H55" s="484"/>
      <c r="I55" s="485"/>
      <c r="J55" s="486"/>
      <c r="K55" s="484"/>
      <c r="L55" s="487"/>
    </row>
    <row r="56" spans="2:12" ht="12.75" customHeight="1">
      <c r="B56" s="488"/>
      <c r="C56" s="775"/>
      <c r="D56" s="489"/>
      <c r="E56" s="490">
        <v>1</v>
      </c>
      <c r="F56" s="491" t="s">
        <v>1390</v>
      </c>
      <c r="G56" s="492"/>
      <c r="H56" s="493" t="str">
        <f>IF(G56&gt;0,E56*G56,"")</f>
        <v/>
      </c>
      <c r="I56" s="494"/>
      <c r="J56" s="495" t="str">
        <f>IF(G56&gt;0,G56*0.35,"")</f>
        <v/>
      </c>
      <c r="K56" s="493" t="str">
        <f>IF(G56&gt;0,E56*J56,"")</f>
        <v/>
      </c>
      <c r="L56" s="496" t="str">
        <f>IF(G56&gt;0,H56+K56,"")</f>
        <v/>
      </c>
    </row>
    <row r="57" spans="2:12">
      <c r="B57" s="479"/>
      <c r="C57" s="774" t="s">
        <v>1741</v>
      </c>
      <c r="D57" s="480" t="s">
        <v>1742</v>
      </c>
      <c r="E57" s="481"/>
      <c r="F57" s="482"/>
      <c r="G57" s="483"/>
      <c r="H57" s="484"/>
      <c r="I57" s="485"/>
      <c r="J57" s="486"/>
      <c r="K57" s="484"/>
      <c r="L57" s="487"/>
    </row>
    <row r="58" spans="2:12" ht="12.75" customHeight="1">
      <c r="B58" s="488"/>
      <c r="C58" s="775"/>
      <c r="D58" s="489"/>
      <c r="E58" s="490">
        <v>280</v>
      </c>
      <c r="F58" s="491" t="s">
        <v>173</v>
      </c>
      <c r="G58" s="492"/>
      <c r="H58" s="493" t="str">
        <f>IF(G58&gt;0,E58*G58,"")</f>
        <v/>
      </c>
      <c r="I58" s="494"/>
      <c r="J58" s="495" t="str">
        <f>IF(G58&gt;0,G58*0.35,"")</f>
        <v/>
      </c>
      <c r="K58" s="493" t="str">
        <f>IF(G58&gt;0,E58*J58,"")</f>
        <v/>
      </c>
      <c r="L58" s="496" t="str">
        <f>IF(G58&gt;0,H58+K58,"")</f>
        <v/>
      </c>
    </row>
    <row r="59" spans="2:12">
      <c r="B59" s="479"/>
      <c r="C59" s="774" t="s">
        <v>1743</v>
      </c>
      <c r="D59" s="480" t="s">
        <v>1744</v>
      </c>
      <c r="E59" s="481"/>
      <c r="F59" s="482"/>
      <c r="G59" s="483"/>
      <c r="H59" s="484"/>
      <c r="I59" s="485"/>
      <c r="J59" s="486"/>
      <c r="K59" s="484"/>
      <c r="L59" s="487"/>
    </row>
    <row r="60" spans="2:12" ht="12.75" customHeight="1">
      <c r="B60" s="488"/>
      <c r="C60" s="775"/>
      <c r="D60" s="489"/>
      <c r="E60" s="490">
        <v>120</v>
      </c>
      <c r="F60" s="491" t="s">
        <v>1666</v>
      </c>
      <c r="G60" s="492"/>
      <c r="H60" s="493" t="str">
        <f>IF(G60&gt;0,E60*G60,"")</f>
        <v/>
      </c>
      <c r="I60" s="494"/>
      <c r="J60" s="495" t="str">
        <f>IF(G60&gt;0,G60*0.35,"")</f>
        <v/>
      </c>
      <c r="K60" s="493" t="str">
        <f>IF(G60&gt;0,E60*J60,"")</f>
        <v/>
      </c>
      <c r="L60" s="496" t="str">
        <f>IF(G60&gt;0,H60+K60,"")</f>
        <v/>
      </c>
    </row>
    <row r="61" spans="2:12">
      <c r="B61" s="479"/>
      <c r="C61" s="774" t="s">
        <v>1745</v>
      </c>
      <c r="D61" s="480" t="s">
        <v>1746</v>
      </c>
      <c r="E61" s="481"/>
      <c r="F61" s="482"/>
      <c r="G61" s="483"/>
      <c r="H61" s="484"/>
      <c r="I61" s="485"/>
      <c r="J61" s="486"/>
      <c r="K61" s="484"/>
      <c r="L61" s="487"/>
    </row>
    <row r="62" spans="2:12" ht="12.75" customHeight="1">
      <c r="B62" s="488"/>
      <c r="C62" s="775"/>
      <c r="D62" s="489"/>
      <c r="E62" s="490">
        <f>E58*1.15</f>
        <v>322</v>
      </c>
      <c r="F62" s="491" t="s">
        <v>173</v>
      </c>
      <c r="G62" s="492"/>
      <c r="H62" s="493" t="str">
        <f>IF(G62&gt;0,E62*G62,"")</f>
        <v/>
      </c>
      <c r="I62" s="494"/>
      <c r="J62" s="495" t="str">
        <f>IF(G62&gt;0,G62*0.35,"")</f>
        <v/>
      </c>
      <c r="K62" s="493" t="str">
        <f>IF(G62&gt;0,E62*J62,"")</f>
        <v/>
      </c>
      <c r="L62" s="496" t="str">
        <f>IF(G62&gt;0,H62+K62,"")</f>
        <v/>
      </c>
    </row>
    <row r="63" spans="2:12">
      <c r="B63" s="479"/>
      <c r="C63" s="774" t="s">
        <v>1747</v>
      </c>
      <c r="D63" s="480" t="s">
        <v>1748</v>
      </c>
      <c r="E63" s="481"/>
      <c r="F63" s="482"/>
      <c r="G63" s="483"/>
      <c r="H63" s="484"/>
      <c r="I63" s="485"/>
      <c r="J63" s="486"/>
      <c r="K63" s="484"/>
      <c r="L63" s="487"/>
    </row>
    <row r="64" spans="2:12" ht="12.75" customHeight="1">
      <c r="B64" s="488"/>
      <c r="C64" s="775"/>
      <c r="D64" s="489"/>
      <c r="E64" s="490">
        <v>210</v>
      </c>
      <c r="F64" s="491" t="s">
        <v>1666</v>
      </c>
      <c r="G64" s="492"/>
      <c r="H64" s="493" t="str">
        <f>IF(G64&gt;0,E64*G64,"")</f>
        <v/>
      </c>
      <c r="I64" s="494"/>
      <c r="J64" s="495" t="str">
        <f>IF(G64&gt;0,G64*0.35,"")</f>
        <v/>
      </c>
      <c r="K64" s="493" t="str">
        <f>IF(G64&gt;0,E64*J64,"")</f>
        <v/>
      </c>
      <c r="L64" s="496" t="str">
        <f>IF(G64&gt;0,H64+K64,"")</f>
        <v/>
      </c>
    </row>
    <row r="65" spans="2:12">
      <c r="B65" s="479"/>
      <c r="C65" s="774" t="s">
        <v>1749</v>
      </c>
      <c r="D65" s="480" t="s">
        <v>1750</v>
      </c>
      <c r="E65" s="481"/>
      <c r="F65" s="482"/>
      <c r="G65" s="486"/>
      <c r="H65" s="484"/>
      <c r="I65" s="485"/>
      <c r="J65" s="486"/>
      <c r="K65" s="484"/>
      <c r="L65" s="487"/>
    </row>
    <row r="66" spans="2:12" ht="12.75" customHeight="1">
      <c r="B66" s="488"/>
      <c r="C66" s="775"/>
      <c r="D66" s="489"/>
      <c r="E66" s="490">
        <v>1</v>
      </c>
      <c r="F66" s="491" t="s">
        <v>455</v>
      </c>
      <c r="G66" s="495"/>
      <c r="H66" s="493" t="str">
        <f>IF(G66&gt;0,E66*G66,"")</f>
        <v/>
      </c>
      <c r="I66" s="494"/>
      <c r="J66" s="492"/>
      <c r="K66" s="493" t="str">
        <f>IF(G66&gt;0,E66*J66,"")</f>
        <v/>
      </c>
      <c r="L66" s="496">
        <f>J66</f>
        <v>0</v>
      </c>
    </row>
    <row r="67" spans="2:12" ht="5.15" customHeight="1">
      <c r="B67" s="497"/>
      <c r="C67" s="498"/>
      <c r="D67" s="498"/>
      <c r="E67" s="498"/>
      <c r="F67" s="499"/>
      <c r="G67" s="500"/>
      <c r="H67" s="501"/>
      <c r="I67" s="501"/>
      <c r="J67" s="498"/>
      <c r="K67" s="501"/>
      <c r="L67" s="502"/>
    </row>
    <row r="68" spans="2:12" ht="14.25" customHeight="1">
      <c r="B68" s="503"/>
      <c r="C68" s="504" t="s">
        <v>1751</v>
      </c>
      <c r="D68" s="505" t="s">
        <v>1752</v>
      </c>
      <c r="E68" s="786"/>
      <c r="F68" s="787"/>
      <c r="G68" s="506" t="s">
        <v>1753</v>
      </c>
      <c r="H68" s="507" t="str">
        <f>IF(SUM(H18:H67)&gt;0,SUM(H18:H67),"")</f>
        <v/>
      </c>
      <c r="I68" s="508"/>
      <c r="J68" s="509" t="s">
        <v>1754</v>
      </c>
      <c r="K68" s="507" t="str">
        <f>IF(SUM(K18:K67)&gt;0,SUM(K18:K67),"")</f>
        <v/>
      </c>
      <c r="L68" s="510" t="str">
        <f>IF(SUM(L18:L67)&gt;0,SUM(L18:L67),"")</f>
        <v/>
      </c>
    </row>
    <row r="69" spans="2:12" ht="5.15" customHeight="1">
      <c r="B69" s="511"/>
      <c r="C69" s="512"/>
      <c r="D69" s="512"/>
      <c r="E69" s="512"/>
      <c r="F69" s="513"/>
      <c r="G69" s="514"/>
      <c r="H69" s="515"/>
      <c r="I69" s="515"/>
      <c r="J69" s="515"/>
      <c r="K69" s="515"/>
      <c r="L69" s="516"/>
    </row>
    <row r="70" spans="2:12">
      <c r="B70" s="517"/>
      <c r="C70" s="517"/>
      <c r="D70" s="517"/>
      <c r="E70" s="517"/>
      <c r="F70" s="517"/>
      <c r="G70" s="517"/>
      <c r="H70" s="517"/>
      <c r="I70" s="517"/>
      <c r="J70" s="517"/>
      <c r="K70" s="517"/>
      <c r="L70" s="517"/>
    </row>
    <row r="72" spans="2:12">
      <c r="B72" s="449"/>
      <c r="C72" s="455" t="s">
        <v>1693</v>
      </c>
      <c r="D72" s="471" t="s">
        <v>1755</v>
      </c>
      <c r="E72" s="768" t="s">
        <v>1695</v>
      </c>
      <c r="F72" s="778"/>
      <c r="G72" s="783" t="s">
        <v>1696</v>
      </c>
      <c r="H72" s="784"/>
      <c r="I72" s="784"/>
      <c r="J72" s="784"/>
      <c r="K72" s="784"/>
      <c r="L72" s="773"/>
    </row>
    <row r="73" spans="2:12">
      <c r="B73" s="766" t="s">
        <v>1697</v>
      </c>
      <c r="C73" s="768" t="s">
        <v>1698</v>
      </c>
      <c r="D73" s="770" t="s">
        <v>1699</v>
      </c>
      <c r="E73" s="779"/>
      <c r="F73" s="780"/>
      <c r="G73" s="772" t="s">
        <v>1700</v>
      </c>
      <c r="H73" s="773"/>
      <c r="I73" s="472"/>
      <c r="J73" s="772" t="s">
        <v>1701</v>
      </c>
      <c r="K73" s="773"/>
      <c r="L73" s="473" t="s">
        <v>1702</v>
      </c>
    </row>
    <row r="74" spans="2:12">
      <c r="B74" s="767"/>
      <c r="C74" s="769"/>
      <c r="D74" s="771"/>
      <c r="E74" s="781"/>
      <c r="F74" s="782"/>
      <c r="G74" s="474" t="s">
        <v>1703</v>
      </c>
      <c r="H74" s="475" t="s">
        <v>1685</v>
      </c>
      <c r="I74" s="476"/>
      <c r="J74" s="477" t="s">
        <v>1703</v>
      </c>
      <c r="K74" s="475" t="s">
        <v>1685</v>
      </c>
      <c r="L74" s="478"/>
    </row>
    <row r="75" spans="2:12" ht="38.6">
      <c r="B75" s="479"/>
      <c r="C75" s="774" t="s">
        <v>1756</v>
      </c>
      <c r="D75" s="480" t="s">
        <v>1757</v>
      </c>
      <c r="E75" s="481"/>
      <c r="F75" s="482"/>
      <c r="G75" s="486"/>
      <c r="H75" s="484"/>
      <c r="I75" s="485"/>
      <c r="J75" s="486"/>
      <c r="K75" s="484"/>
      <c r="L75" s="487"/>
    </row>
    <row r="76" spans="2:12" ht="12.75" customHeight="1">
      <c r="B76" s="488"/>
      <c r="C76" s="775"/>
      <c r="D76" s="489"/>
      <c r="E76" s="490">
        <v>1</v>
      </c>
      <c r="F76" s="491" t="s">
        <v>1390</v>
      </c>
      <c r="G76" s="492"/>
      <c r="H76" s="493" t="str">
        <f>IF(G76&gt;0,E76*G76,"")</f>
        <v/>
      </c>
      <c r="I76" s="494"/>
      <c r="J76" s="495" t="str">
        <f>IF(G76&gt;0,G76*0.35,"")</f>
        <v/>
      </c>
      <c r="K76" s="493" t="str">
        <f>IF(G76&gt;0,E76*J76,"")</f>
        <v/>
      </c>
      <c r="L76" s="496" t="str">
        <f>IF(G76&gt;0,H76+K76,"")</f>
        <v/>
      </c>
    </row>
    <row r="77" spans="2:12">
      <c r="B77" s="479"/>
      <c r="C77" s="774" t="s">
        <v>1758</v>
      </c>
      <c r="D77" s="480" t="s">
        <v>1707</v>
      </c>
      <c r="E77" s="481"/>
      <c r="F77" s="482"/>
      <c r="G77" s="483"/>
      <c r="H77" s="484"/>
      <c r="I77" s="485"/>
      <c r="J77" s="486"/>
      <c r="K77" s="484"/>
      <c r="L77" s="487"/>
    </row>
    <row r="78" spans="2:12" ht="12.75" customHeight="1">
      <c r="B78" s="488"/>
      <c r="C78" s="775"/>
      <c r="D78" s="489"/>
      <c r="E78" s="490">
        <v>1</v>
      </c>
      <c r="F78" s="491" t="s">
        <v>1390</v>
      </c>
      <c r="G78" s="492"/>
      <c r="H78" s="493" t="str">
        <f>IF(G78&gt;0,E78*G78,"")</f>
        <v/>
      </c>
      <c r="I78" s="494"/>
      <c r="J78" s="495" t="str">
        <f>IF(G78&gt;0,G78*0.35,"")</f>
        <v/>
      </c>
      <c r="K78" s="493" t="str">
        <f>IF(G78&gt;0,E78*J78,"")</f>
        <v/>
      </c>
      <c r="L78" s="496" t="str">
        <f>IF(G78&gt;0,H78+K78,"")</f>
        <v/>
      </c>
    </row>
    <row r="79" spans="2:12" ht="25.75">
      <c r="B79" s="479"/>
      <c r="C79" s="774" t="s">
        <v>1759</v>
      </c>
      <c r="D79" s="480" t="s">
        <v>1760</v>
      </c>
      <c r="E79" s="481"/>
      <c r="F79" s="482"/>
      <c r="G79" s="483"/>
      <c r="H79" s="484"/>
      <c r="I79" s="485"/>
      <c r="J79" s="486"/>
      <c r="K79" s="484"/>
      <c r="L79" s="487"/>
    </row>
    <row r="80" spans="2:12" ht="12.75" customHeight="1">
      <c r="B80" s="488"/>
      <c r="C80" s="775"/>
      <c r="D80" s="489"/>
      <c r="E80" s="490">
        <v>1</v>
      </c>
      <c r="F80" s="491" t="s">
        <v>1390</v>
      </c>
      <c r="G80" s="492"/>
      <c r="H80" s="493" t="str">
        <f>IF(G80&gt;0,E80*G80,"")</f>
        <v/>
      </c>
      <c r="I80" s="494"/>
      <c r="J80" s="495" t="str">
        <f>IF(G80&gt;0,G80*0.35,"")</f>
        <v/>
      </c>
      <c r="K80" s="493" t="str">
        <f>IF(G80&gt;0,E80*J80,"")</f>
        <v/>
      </c>
      <c r="L80" s="496" t="str">
        <f>IF(G80&gt;0,H80+K80,"")</f>
        <v/>
      </c>
    </row>
    <row r="81" spans="2:12" ht="25.75">
      <c r="B81" s="479"/>
      <c r="C81" s="774" t="s">
        <v>1761</v>
      </c>
      <c r="D81" s="480" t="s">
        <v>1711</v>
      </c>
      <c r="E81" s="481"/>
      <c r="F81" s="482"/>
      <c r="G81" s="483"/>
      <c r="H81" s="484"/>
      <c r="I81" s="485"/>
      <c r="J81" s="486"/>
      <c r="K81" s="484"/>
      <c r="L81" s="487"/>
    </row>
    <row r="82" spans="2:12" ht="12.75" customHeight="1">
      <c r="B82" s="488"/>
      <c r="C82" s="775"/>
      <c r="D82" s="489"/>
      <c r="E82" s="490">
        <v>1</v>
      </c>
      <c r="F82" s="491" t="s">
        <v>1390</v>
      </c>
      <c r="G82" s="492"/>
      <c r="H82" s="493" t="str">
        <f>IF(G82&gt;0,E82*G82,"")</f>
        <v/>
      </c>
      <c r="I82" s="494"/>
      <c r="J82" s="495" t="str">
        <f>IF(G82&gt;0,G82*0.35,"")</f>
        <v/>
      </c>
      <c r="K82" s="493" t="str">
        <f>IF(G82&gt;0,E82*J82,"")</f>
        <v/>
      </c>
      <c r="L82" s="496" t="str">
        <f>IF(G82&gt;0,H82+K82,"")</f>
        <v/>
      </c>
    </row>
    <row r="83" spans="2:12" ht="25.75">
      <c r="B83" s="479"/>
      <c r="C83" s="774" t="s">
        <v>1762</v>
      </c>
      <c r="D83" s="480" t="s">
        <v>1713</v>
      </c>
      <c r="E83" s="481"/>
      <c r="F83" s="482"/>
      <c r="G83" s="483"/>
      <c r="H83" s="484"/>
      <c r="I83" s="485"/>
      <c r="J83" s="486"/>
      <c r="K83" s="484"/>
      <c r="L83" s="487"/>
    </row>
    <row r="84" spans="2:12" ht="12.75" customHeight="1">
      <c r="B84" s="488"/>
      <c r="C84" s="775"/>
      <c r="D84" s="489"/>
      <c r="E84" s="490">
        <v>1</v>
      </c>
      <c r="F84" s="491" t="s">
        <v>455</v>
      </c>
      <c r="G84" s="492"/>
      <c r="H84" s="493" t="str">
        <f>IF(G84&gt;0,E84*G84,"")</f>
        <v/>
      </c>
      <c r="I84" s="494"/>
      <c r="J84" s="495" t="str">
        <f>IF(G84&gt;0,G84*0.35,"")</f>
        <v/>
      </c>
      <c r="K84" s="493" t="str">
        <f>IF(G84&gt;0,E84*J84,"")</f>
        <v/>
      </c>
      <c r="L84" s="496" t="str">
        <f>IF(G84&gt;0,H84+K84,"")</f>
        <v/>
      </c>
    </row>
    <row r="85" spans="2:12">
      <c r="B85" s="479"/>
      <c r="C85" s="774" t="s">
        <v>1763</v>
      </c>
      <c r="D85" s="480" t="s">
        <v>1764</v>
      </c>
      <c r="E85" s="481"/>
      <c r="F85" s="482"/>
      <c r="G85" s="483"/>
      <c r="H85" s="484"/>
      <c r="I85" s="485"/>
      <c r="J85" s="486"/>
      <c r="K85" s="484"/>
      <c r="L85" s="487"/>
    </row>
    <row r="86" spans="2:12" ht="12.75" customHeight="1">
      <c r="B86" s="488"/>
      <c r="C86" s="775"/>
      <c r="D86" s="489"/>
      <c r="E86" s="490">
        <v>4</v>
      </c>
      <c r="F86" s="491" t="s">
        <v>1390</v>
      </c>
      <c r="G86" s="492"/>
      <c r="H86" s="493" t="str">
        <f>IF(G86&gt;0,E86*G86,"")</f>
        <v/>
      </c>
      <c r="I86" s="494"/>
      <c r="J86" s="495" t="str">
        <f>IF(G86&gt;0,G86*0.35,"")</f>
        <v/>
      </c>
      <c r="K86" s="493" t="str">
        <f>IF(G86&gt;0,E86*J86,"")</f>
        <v/>
      </c>
      <c r="L86" s="496" t="str">
        <f>IF(G86&gt;0,H86+K86,"")</f>
        <v/>
      </c>
    </row>
    <row r="87" spans="2:12">
      <c r="B87" s="479"/>
      <c r="C87" s="774" t="s">
        <v>1765</v>
      </c>
      <c r="D87" s="480" t="s">
        <v>1766</v>
      </c>
      <c r="E87" s="481"/>
      <c r="F87" s="482"/>
      <c r="G87" s="483"/>
      <c r="H87" s="484"/>
      <c r="I87" s="485"/>
      <c r="J87" s="486"/>
      <c r="K87" s="484"/>
      <c r="L87" s="487"/>
    </row>
    <row r="88" spans="2:12" ht="12.75" customHeight="1">
      <c r="B88" s="488"/>
      <c r="C88" s="775"/>
      <c r="D88" s="489"/>
      <c r="E88" s="490">
        <v>2</v>
      </c>
      <c r="F88" s="491" t="s">
        <v>1390</v>
      </c>
      <c r="G88" s="492"/>
      <c r="H88" s="493" t="str">
        <f>IF(G88&gt;0,E88*G88,"")</f>
        <v/>
      </c>
      <c r="I88" s="494"/>
      <c r="J88" s="495" t="str">
        <f>IF(G88&gt;0,G88*0.35,"")</f>
        <v/>
      </c>
      <c r="K88" s="493" t="str">
        <f>IF(G88&gt;0,E88*J88,"")</f>
        <v/>
      </c>
      <c r="L88" s="496" t="str">
        <f>IF(G88&gt;0,H88+K88,"")</f>
        <v/>
      </c>
    </row>
    <row r="89" spans="2:12">
      <c r="B89" s="479"/>
      <c r="C89" s="774" t="s">
        <v>1767</v>
      </c>
      <c r="D89" s="480" t="s">
        <v>1768</v>
      </c>
      <c r="E89" s="481"/>
      <c r="F89" s="482"/>
      <c r="G89" s="483"/>
      <c r="H89" s="484"/>
      <c r="I89" s="485"/>
      <c r="J89" s="486"/>
      <c r="K89" s="484"/>
      <c r="L89" s="487"/>
    </row>
    <row r="90" spans="2:12" ht="12.75" customHeight="1">
      <c r="B90" s="488"/>
      <c r="C90" s="775"/>
      <c r="D90" s="489"/>
      <c r="E90" s="490">
        <v>2</v>
      </c>
      <c r="F90" s="491" t="s">
        <v>1390</v>
      </c>
      <c r="G90" s="492"/>
      <c r="H90" s="493" t="str">
        <f>IF(G90&gt;0,E90*G90,"")</f>
        <v/>
      </c>
      <c r="I90" s="494"/>
      <c r="J90" s="495" t="str">
        <f>IF(G90&gt;0,G90*0.35,"")</f>
        <v/>
      </c>
      <c r="K90" s="493" t="str">
        <f>IF(G90&gt;0,E90*J90,"")</f>
        <v/>
      </c>
      <c r="L90" s="496" t="str">
        <f>IF(G90&gt;0,H90+K90,"")</f>
        <v/>
      </c>
    </row>
    <row r="91" spans="2:12">
      <c r="B91" s="479"/>
      <c r="C91" s="774" t="s">
        <v>1769</v>
      </c>
      <c r="D91" s="480" t="s">
        <v>1770</v>
      </c>
      <c r="E91" s="481"/>
      <c r="F91" s="482"/>
      <c r="G91" s="483"/>
      <c r="H91" s="484"/>
      <c r="I91" s="485"/>
      <c r="J91" s="486"/>
      <c r="K91" s="484"/>
      <c r="L91" s="487"/>
    </row>
    <row r="92" spans="2:12" ht="12.75" customHeight="1">
      <c r="B92" s="488"/>
      <c r="C92" s="775"/>
      <c r="D92" s="489"/>
      <c r="E92" s="490">
        <v>6</v>
      </c>
      <c r="F92" s="491" t="s">
        <v>1390</v>
      </c>
      <c r="G92" s="492"/>
      <c r="H92" s="493" t="str">
        <f>IF(G92&gt;0,E92*G92,"")</f>
        <v/>
      </c>
      <c r="I92" s="494"/>
      <c r="J92" s="495" t="str">
        <f>IF(G92&gt;0,G92*0.35,"")</f>
        <v/>
      </c>
      <c r="K92" s="493" t="str">
        <f>IF(G92&gt;0,E92*J92,"")</f>
        <v/>
      </c>
      <c r="L92" s="496" t="str">
        <f>IF(G92&gt;0,H92+K92,"")</f>
        <v/>
      </c>
    </row>
    <row r="93" spans="2:12" ht="25.75">
      <c r="B93" s="479"/>
      <c r="C93" s="774" t="s">
        <v>1771</v>
      </c>
      <c r="D93" s="480" t="s">
        <v>1772</v>
      </c>
      <c r="E93" s="481"/>
      <c r="F93" s="482"/>
      <c r="G93" s="483"/>
      <c r="H93" s="484"/>
      <c r="I93" s="485"/>
      <c r="J93" s="486"/>
      <c r="K93" s="484"/>
      <c r="L93" s="487"/>
    </row>
    <row r="94" spans="2:12" ht="12.75" customHeight="1">
      <c r="B94" s="488"/>
      <c r="C94" s="775"/>
      <c r="D94" s="489"/>
      <c r="E94" s="490">
        <v>1</v>
      </c>
      <c r="F94" s="491" t="s">
        <v>1390</v>
      </c>
      <c r="G94" s="492"/>
      <c r="H94" s="493" t="str">
        <f>IF(G94&gt;0,E94*G94,"")</f>
        <v/>
      </c>
      <c r="I94" s="494"/>
      <c r="J94" s="495" t="str">
        <f>IF(G94&gt;0,G94*0.35,"")</f>
        <v/>
      </c>
      <c r="K94" s="493" t="str">
        <f>IF(G94&gt;0,E94*J94,"")</f>
        <v/>
      </c>
      <c r="L94" s="496" t="str">
        <f>IF(G94&gt;0,H94+K94,"")</f>
        <v/>
      </c>
    </row>
    <row r="95" spans="2:12" ht="25.75">
      <c r="B95" s="479"/>
      <c r="C95" s="774" t="s">
        <v>1773</v>
      </c>
      <c r="D95" s="480" t="s">
        <v>1774</v>
      </c>
      <c r="E95" s="481"/>
      <c r="F95" s="482"/>
      <c r="G95" s="483"/>
      <c r="H95" s="484"/>
      <c r="I95" s="485"/>
      <c r="J95" s="486"/>
      <c r="K95" s="484"/>
      <c r="L95" s="487"/>
    </row>
    <row r="96" spans="2:12" ht="12.75" customHeight="1">
      <c r="B96" s="488"/>
      <c r="C96" s="775"/>
      <c r="D96" s="489"/>
      <c r="E96" s="490">
        <v>1</v>
      </c>
      <c r="F96" s="491" t="s">
        <v>1390</v>
      </c>
      <c r="G96" s="492"/>
      <c r="H96" s="493" t="str">
        <f>IF(G96&gt;0,E96*G96,"")</f>
        <v/>
      </c>
      <c r="I96" s="494"/>
      <c r="J96" s="495" t="str">
        <f>IF(G96&gt;0,G96*0.35,"")</f>
        <v/>
      </c>
      <c r="K96" s="493" t="str">
        <f>IF(G96&gt;0,E96*J96,"")</f>
        <v/>
      </c>
      <c r="L96" s="496" t="str">
        <f>IF(G96&gt;0,H96+K96,"")</f>
        <v/>
      </c>
    </row>
    <row r="97" spans="1:15" ht="25.75">
      <c r="B97" s="479"/>
      <c r="C97" s="774" t="s">
        <v>1775</v>
      </c>
      <c r="D97" s="480" t="s">
        <v>1774</v>
      </c>
      <c r="E97" s="481"/>
      <c r="F97" s="482"/>
      <c r="G97" s="483"/>
      <c r="H97" s="484"/>
      <c r="I97" s="485"/>
      <c r="J97" s="486"/>
      <c r="K97" s="484"/>
      <c r="L97" s="487"/>
    </row>
    <row r="98" spans="1:15" ht="12.75" customHeight="1">
      <c r="B98" s="488"/>
      <c r="C98" s="775"/>
      <c r="D98" s="489"/>
      <c r="E98" s="490">
        <v>1</v>
      </c>
      <c r="F98" s="491" t="s">
        <v>1390</v>
      </c>
      <c r="G98" s="492"/>
      <c r="H98" s="493" t="str">
        <f>IF(G98&gt;0,E98*G98,"")</f>
        <v/>
      </c>
      <c r="I98" s="494"/>
      <c r="J98" s="495" t="str">
        <f>IF(G98&gt;0,G98*0.35,"")</f>
        <v/>
      </c>
      <c r="K98" s="493" t="str">
        <f>IF(G98&gt;0,E98*J98,"")</f>
        <v/>
      </c>
      <c r="L98" s="496" t="str">
        <f>IF(G98&gt;0,H98+K98,"")</f>
        <v/>
      </c>
    </row>
    <row r="99" spans="1:15">
      <c r="B99" s="479"/>
      <c r="C99" s="774" t="s">
        <v>1776</v>
      </c>
      <c r="D99" s="480" t="s">
        <v>1777</v>
      </c>
      <c r="E99" s="481"/>
      <c r="F99" s="482"/>
      <c r="G99" s="483"/>
      <c r="H99" s="484"/>
      <c r="I99" s="485"/>
      <c r="J99" s="486"/>
      <c r="K99" s="484"/>
      <c r="L99" s="487"/>
    </row>
    <row r="100" spans="1:15" ht="12.75" customHeight="1">
      <c r="B100" s="488"/>
      <c r="C100" s="775"/>
      <c r="D100" s="489"/>
      <c r="E100" s="490">
        <v>220</v>
      </c>
      <c r="F100" s="491" t="s">
        <v>173</v>
      </c>
      <c r="G100" s="492"/>
      <c r="H100" s="493" t="str">
        <f>IF(G100&gt;0,E100*G100,"")</f>
        <v/>
      </c>
      <c r="I100" s="494"/>
      <c r="J100" s="495" t="str">
        <f>IF(G100&gt;0,G100*0.35,"")</f>
        <v/>
      </c>
      <c r="K100" s="493" t="str">
        <f>IF(G100&gt;0,E100*J100,"")</f>
        <v/>
      </c>
      <c r="L100" s="496" t="str">
        <f>IF(G100&gt;0,H100+K100,"")</f>
        <v/>
      </c>
    </row>
    <row r="101" spans="1:15">
      <c r="B101" s="479"/>
      <c r="C101" s="774" t="s">
        <v>1778</v>
      </c>
      <c r="D101" s="480" t="s">
        <v>1746</v>
      </c>
      <c r="E101" s="481"/>
      <c r="F101" s="482"/>
      <c r="G101" s="483"/>
      <c r="H101" s="484"/>
      <c r="I101" s="485"/>
      <c r="J101" s="486"/>
      <c r="K101" s="484"/>
      <c r="L101" s="487"/>
    </row>
    <row r="102" spans="1:15" ht="12.75" customHeight="1">
      <c r="B102" s="488"/>
      <c r="C102" s="775"/>
      <c r="D102" s="489"/>
      <c r="E102" s="490">
        <f>E100*1.15</f>
        <v>252.99999999999997</v>
      </c>
      <c r="F102" s="491" t="s">
        <v>173</v>
      </c>
      <c r="G102" s="492"/>
      <c r="H102" s="493" t="str">
        <f>IF(G102&gt;0,E102*G102,"")</f>
        <v/>
      </c>
      <c r="I102" s="494"/>
      <c r="J102" s="495" t="str">
        <f>IF(G102&gt;0,G102*0.35,"")</f>
        <v/>
      </c>
      <c r="K102" s="493" t="str">
        <f>IF(G102&gt;0,E102*J102,"")</f>
        <v/>
      </c>
      <c r="L102" s="496" t="str">
        <f>IF(G102&gt;0,H102+K102,"")</f>
        <v/>
      </c>
    </row>
    <row r="103" spans="1:15">
      <c r="B103" s="479"/>
      <c r="C103" s="774" t="s">
        <v>1779</v>
      </c>
      <c r="D103" s="480" t="s">
        <v>1748</v>
      </c>
      <c r="E103" s="481"/>
      <c r="F103" s="482"/>
      <c r="G103" s="483"/>
      <c r="H103" s="484"/>
      <c r="I103" s="485"/>
      <c r="J103" s="486"/>
      <c r="K103" s="484"/>
      <c r="L103" s="487"/>
    </row>
    <row r="104" spans="1:15" ht="12.75" customHeight="1">
      <c r="B104" s="488"/>
      <c r="C104" s="775"/>
      <c r="D104" s="489"/>
      <c r="E104" s="490">
        <v>125</v>
      </c>
      <c r="F104" s="491" t="s">
        <v>1666</v>
      </c>
      <c r="G104" s="492"/>
      <c r="H104" s="493" t="str">
        <f>IF(G104&gt;0,E104*G104,"")</f>
        <v/>
      </c>
      <c r="I104" s="494"/>
      <c r="J104" s="495" t="str">
        <f>IF(G104&gt;0,G104*0.35,"")</f>
        <v/>
      </c>
      <c r="K104" s="493" t="str">
        <f>IF(G104&gt;0,E104*J104,"")</f>
        <v/>
      </c>
      <c r="L104" s="496" t="str">
        <f>IF(G104&gt;0,H104+K104,"")</f>
        <v/>
      </c>
    </row>
    <row r="105" spans="1:15" ht="5.15" customHeight="1">
      <c r="B105" s="497"/>
      <c r="C105" s="498"/>
      <c r="D105" s="498"/>
      <c r="E105" s="498"/>
      <c r="F105" s="499"/>
      <c r="G105" s="500"/>
      <c r="H105" s="501"/>
      <c r="I105" s="501"/>
      <c r="J105" s="498"/>
      <c r="K105" s="501"/>
      <c r="L105" s="502"/>
    </row>
    <row r="106" spans="1:15" ht="14.25" customHeight="1">
      <c r="B106" s="503"/>
      <c r="C106" s="504" t="s">
        <v>1751</v>
      </c>
      <c r="D106" s="505" t="s">
        <v>1752</v>
      </c>
      <c r="E106" s="786"/>
      <c r="F106" s="787"/>
      <c r="G106" s="506" t="s">
        <v>1753</v>
      </c>
      <c r="H106" s="507" t="str">
        <f>IF(SUM(H74:H105)&gt;0,SUM(H74:H105),"")</f>
        <v/>
      </c>
      <c r="I106" s="508"/>
      <c r="J106" s="509" t="s">
        <v>1754</v>
      </c>
      <c r="K106" s="507" t="str">
        <f>IF(SUM(K74:K105)&gt;0,SUM(K74:K105),"")</f>
        <v/>
      </c>
      <c r="L106" s="510" t="str">
        <f>IF(SUM(L74:L105)&gt;0,SUM(L74:L105),"")</f>
        <v/>
      </c>
    </row>
    <row r="107" spans="1:15" ht="5.15" customHeight="1">
      <c r="A107" s="518"/>
      <c r="B107" s="519"/>
      <c r="C107" s="520"/>
      <c r="D107" s="520"/>
      <c r="E107" s="520"/>
      <c r="F107" s="521"/>
      <c r="G107" s="522"/>
      <c r="H107" s="523"/>
      <c r="I107" s="523"/>
      <c r="J107" s="523"/>
      <c r="K107" s="523"/>
      <c r="L107" s="524"/>
      <c r="M107" s="518"/>
    </row>
    <row r="108" spans="1:15">
      <c r="A108" s="518"/>
      <c r="B108" s="525"/>
      <c r="C108" s="525"/>
      <c r="D108" s="525"/>
      <c r="E108" s="525"/>
      <c r="F108" s="525"/>
      <c r="G108" s="525"/>
      <c r="H108" s="525"/>
      <c r="I108" s="525"/>
      <c r="J108" s="525"/>
      <c r="K108" s="525"/>
      <c r="L108" s="525"/>
      <c r="M108" s="518"/>
    </row>
    <row r="109" spans="1:15" s="461" customFormat="1">
      <c r="O109" s="431"/>
    </row>
    <row r="110" spans="1:15" s="461" customFormat="1">
      <c r="B110" s="466"/>
      <c r="C110" s="526" t="s">
        <v>1693</v>
      </c>
      <c r="D110" s="527" t="s">
        <v>1780</v>
      </c>
      <c r="E110" s="788"/>
      <c r="F110" s="789"/>
      <c r="G110" s="790"/>
      <c r="H110" s="790"/>
      <c r="I110" s="790"/>
      <c r="J110" s="790"/>
      <c r="K110" s="790"/>
      <c r="L110" s="790"/>
      <c r="O110" s="431"/>
    </row>
    <row r="111" spans="1:15" s="461" customFormat="1">
      <c r="B111" s="466"/>
      <c r="C111" s="526" t="s">
        <v>1693</v>
      </c>
      <c r="D111" s="527" t="s">
        <v>1781</v>
      </c>
      <c r="E111" s="788"/>
      <c r="F111" s="789"/>
      <c r="G111" s="790"/>
      <c r="H111" s="790"/>
      <c r="I111" s="790"/>
      <c r="J111" s="790"/>
      <c r="K111" s="790"/>
      <c r="L111" s="790"/>
      <c r="O111" s="431"/>
    </row>
    <row r="112" spans="1:15" s="461" customFormat="1">
      <c r="B112" s="466"/>
      <c r="C112" s="526" t="s">
        <v>1693</v>
      </c>
      <c r="D112" s="527" t="s">
        <v>1782</v>
      </c>
      <c r="E112" s="788"/>
      <c r="F112" s="789"/>
      <c r="G112" s="790"/>
      <c r="H112" s="790"/>
      <c r="I112" s="790"/>
      <c r="J112" s="790"/>
      <c r="K112" s="790"/>
      <c r="L112" s="790"/>
      <c r="O112" s="431"/>
    </row>
    <row r="113" spans="2:15" s="461" customFormat="1">
      <c r="B113" s="466"/>
      <c r="C113" s="526" t="s">
        <v>1693</v>
      </c>
      <c r="D113" s="527" t="s">
        <v>1783</v>
      </c>
      <c r="E113" s="788"/>
      <c r="F113" s="789"/>
      <c r="G113" s="790"/>
      <c r="H113" s="790"/>
      <c r="I113" s="790"/>
      <c r="J113" s="790"/>
      <c r="K113" s="790"/>
      <c r="L113" s="790"/>
      <c r="O113" s="431"/>
    </row>
    <row r="114" spans="2:15" s="461" customFormat="1">
      <c r="O114" s="431"/>
    </row>
    <row r="116" spans="2:15">
      <c r="B116" s="449"/>
      <c r="C116" s="455" t="s">
        <v>1693</v>
      </c>
      <c r="D116" s="471" t="s">
        <v>1784</v>
      </c>
      <c r="E116" s="768" t="s">
        <v>1695</v>
      </c>
      <c r="F116" s="778"/>
      <c r="G116" s="783" t="s">
        <v>1696</v>
      </c>
      <c r="H116" s="784"/>
      <c r="I116" s="784"/>
      <c r="J116" s="784"/>
      <c r="K116" s="784"/>
      <c r="L116" s="773"/>
    </row>
    <row r="117" spans="2:15">
      <c r="B117" s="766" t="s">
        <v>1697</v>
      </c>
      <c r="C117" s="768" t="s">
        <v>1698</v>
      </c>
      <c r="D117" s="770" t="s">
        <v>1699</v>
      </c>
      <c r="E117" s="779"/>
      <c r="F117" s="780"/>
      <c r="G117" s="772" t="s">
        <v>1700</v>
      </c>
      <c r="H117" s="773"/>
      <c r="I117" s="472"/>
      <c r="J117" s="772" t="s">
        <v>1701</v>
      </c>
      <c r="K117" s="773"/>
      <c r="L117" s="473" t="s">
        <v>1702</v>
      </c>
    </row>
    <row r="118" spans="2:15">
      <c r="B118" s="767"/>
      <c r="C118" s="769"/>
      <c r="D118" s="771"/>
      <c r="E118" s="781"/>
      <c r="F118" s="782"/>
      <c r="G118" s="474" t="s">
        <v>1703</v>
      </c>
      <c r="H118" s="475" t="s">
        <v>1685</v>
      </c>
      <c r="I118" s="476"/>
      <c r="J118" s="477" t="s">
        <v>1703</v>
      </c>
      <c r="K118" s="475" t="s">
        <v>1685</v>
      </c>
      <c r="L118" s="478"/>
    </row>
    <row r="119" spans="2:15">
      <c r="B119" s="479"/>
      <c r="C119" s="774" t="s">
        <v>1785</v>
      </c>
      <c r="D119" s="480" t="s">
        <v>1786</v>
      </c>
      <c r="E119" s="481"/>
      <c r="F119" s="482"/>
      <c r="G119" s="486"/>
      <c r="H119" s="484"/>
      <c r="I119" s="485"/>
      <c r="J119" s="486"/>
      <c r="K119" s="484"/>
      <c r="L119" s="487"/>
    </row>
    <row r="120" spans="2:15" ht="12.75" customHeight="1">
      <c r="B120" s="488"/>
      <c r="C120" s="775"/>
      <c r="D120" s="489"/>
      <c r="E120" s="490">
        <v>2</v>
      </c>
      <c r="F120" s="491" t="s">
        <v>1390</v>
      </c>
      <c r="G120" s="492"/>
      <c r="H120" s="493" t="str">
        <f>IF(G120&gt;0,E120*G120,"")</f>
        <v/>
      </c>
      <c r="I120" s="494"/>
      <c r="J120" s="495" t="str">
        <f>IF(G120&gt;0,G120*0.35,"")</f>
        <v/>
      </c>
      <c r="K120" s="493" t="str">
        <f>IF(G120&gt;0,E120*J120,"")</f>
        <v/>
      </c>
      <c r="L120" s="496" t="str">
        <f>IF(G120&gt;0,H120+K120,"")</f>
        <v/>
      </c>
    </row>
    <row r="121" spans="2:15">
      <c r="B121" s="479"/>
      <c r="C121" s="774" t="s">
        <v>1787</v>
      </c>
      <c r="D121" s="480" t="s">
        <v>1788</v>
      </c>
      <c r="E121" s="481"/>
      <c r="F121" s="482"/>
      <c r="G121" s="483"/>
      <c r="H121" s="484"/>
      <c r="I121" s="485"/>
      <c r="J121" s="486"/>
      <c r="K121" s="484"/>
      <c r="L121" s="487"/>
    </row>
    <row r="122" spans="2:15" ht="12.75" customHeight="1">
      <c r="B122" s="488"/>
      <c r="C122" s="775"/>
      <c r="D122" s="489"/>
      <c r="E122" s="490">
        <v>2</v>
      </c>
      <c r="F122" s="491" t="s">
        <v>1390</v>
      </c>
      <c r="G122" s="492"/>
      <c r="H122" s="493" t="str">
        <f>IF(G122&gt;0,E122*G122,"")</f>
        <v/>
      </c>
      <c r="I122" s="494"/>
      <c r="J122" s="495" t="str">
        <f>IF(G122&gt;0,G122*0.35,"")</f>
        <v/>
      </c>
      <c r="K122" s="493" t="str">
        <f>IF(G122&gt;0,E122*J122,"")</f>
        <v/>
      </c>
      <c r="L122" s="496" t="str">
        <f>IF(G122&gt;0,H122+K122,"")</f>
        <v/>
      </c>
    </row>
    <row r="123" spans="2:15">
      <c r="B123" s="479"/>
      <c r="C123" s="774" t="s">
        <v>1789</v>
      </c>
      <c r="D123" s="480" t="s">
        <v>1790</v>
      </c>
      <c r="E123" s="481"/>
      <c r="F123" s="482"/>
      <c r="G123" s="483"/>
      <c r="H123" s="484"/>
      <c r="I123" s="485"/>
      <c r="J123" s="486"/>
      <c r="K123" s="484"/>
      <c r="L123" s="487"/>
    </row>
    <row r="124" spans="2:15" ht="12.75" customHeight="1">
      <c r="B124" s="488"/>
      <c r="C124" s="775"/>
      <c r="D124" s="489"/>
      <c r="E124" s="490">
        <v>2</v>
      </c>
      <c r="F124" s="491" t="s">
        <v>1390</v>
      </c>
      <c r="G124" s="492"/>
      <c r="H124" s="493" t="str">
        <f>IF(G124&gt;0,E124*G124,"")</f>
        <v/>
      </c>
      <c r="I124" s="494"/>
      <c r="J124" s="495" t="str">
        <f>IF(G124&gt;0,G124*0.35,"")</f>
        <v/>
      </c>
      <c r="K124" s="493" t="str">
        <f>IF(G124&gt;0,E124*J124,"")</f>
        <v/>
      </c>
      <c r="L124" s="496" t="str">
        <f>IF(G124&gt;0,H124+K124,"")</f>
        <v/>
      </c>
    </row>
    <row r="125" spans="2:15">
      <c r="B125" s="479"/>
      <c r="C125" s="774" t="s">
        <v>1791</v>
      </c>
      <c r="D125" s="480" t="s">
        <v>1792</v>
      </c>
      <c r="E125" s="481"/>
      <c r="F125" s="482"/>
      <c r="G125" s="483"/>
      <c r="H125" s="484"/>
      <c r="I125" s="485"/>
      <c r="J125" s="486"/>
      <c r="K125" s="484"/>
      <c r="L125" s="487"/>
    </row>
    <row r="126" spans="2:15" ht="12.75" customHeight="1">
      <c r="B126" s="488"/>
      <c r="C126" s="775"/>
      <c r="D126" s="489"/>
      <c r="E126" s="490">
        <v>2</v>
      </c>
      <c r="F126" s="491" t="s">
        <v>1390</v>
      </c>
      <c r="G126" s="492"/>
      <c r="H126" s="493" t="str">
        <f>IF(G126&gt;0,E126*G126,"")</f>
        <v/>
      </c>
      <c r="I126" s="494"/>
      <c r="J126" s="495" t="str">
        <f>IF(G126&gt;0,G126*0.35,"")</f>
        <v/>
      </c>
      <c r="K126" s="493" t="str">
        <f>IF(G126&gt;0,E126*J126,"")</f>
        <v/>
      </c>
      <c r="L126" s="496" t="str">
        <f>IF(G126&gt;0,H126+K126,"")</f>
        <v/>
      </c>
    </row>
    <row r="127" spans="2:15">
      <c r="B127" s="479"/>
      <c r="C127" s="774" t="s">
        <v>1793</v>
      </c>
      <c r="D127" s="480" t="s">
        <v>1794</v>
      </c>
      <c r="E127" s="481"/>
      <c r="F127" s="482"/>
      <c r="G127" s="483"/>
      <c r="H127" s="484"/>
      <c r="I127" s="485"/>
      <c r="J127" s="486"/>
      <c r="K127" s="484"/>
      <c r="L127" s="487"/>
    </row>
    <row r="128" spans="2:15" ht="12.75" customHeight="1">
      <c r="B128" s="488"/>
      <c r="C128" s="775"/>
      <c r="D128" s="489"/>
      <c r="E128" s="490">
        <v>2</v>
      </c>
      <c r="F128" s="491" t="s">
        <v>1390</v>
      </c>
      <c r="G128" s="492"/>
      <c r="H128" s="493" t="str">
        <f>IF(G128&gt;0,E128*G128,"")</f>
        <v/>
      </c>
      <c r="I128" s="494"/>
      <c r="J128" s="495" t="str">
        <f>IF(G128&gt;0,G128*0.35,"")</f>
        <v/>
      </c>
      <c r="K128" s="493" t="str">
        <f>IF(G128&gt;0,E128*J128,"")</f>
        <v/>
      </c>
      <c r="L128" s="496" t="str">
        <f>IF(G128&gt;0,H128+K128,"")</f>
        <v/>
      </c>
    </row>
    <row r="129" spans="2:12">
      <c r="B129" s="479"/>
      <c r="C129" s="774" t="s">
        <v>1795</v>
      </c>
      <c r="D129" s="480" t="s">
        <v>1796</v>
      </c>
      <c r="E129" s="481"/>
      <c r="F129" s="482"/>
      <c r="G129" s="483"/>
      <c r="H129" s="484"/>
      <c r="I129" s="485"/>
      <c r="J129" s="486"/>
      <c r="K129" s="484"/>
      <c r="L129" s="487"/>
    </row>
    <row r="130" spans="2:12" ht="12.75" customHeight="1">
      <c r="B130" s="488"/>
      <c r="C130" s="775"/>
      <c r="D130" s="489"/>
      <c r="E130" s="490">
        <v>2</v>
      </c>
      <c r="F130" s="491" t="s">
        <v>1390</v>
      </c>
      <c r="G130" s="492"/>
      <c r="H130" s="493" t="str">
        <f>IF(G130&gt;0,E130*G130,"")</f>
        <v/>
      </c>
      <c r="I130" s="494"/>
      <c r="J130" s="495" t="str">
        <f>IF(G130&gt;0,G130*0.35,"")</f>
        <v/>
      </c>
      <c r="K130" s="493" t="str">
        <f>IF(G130&gt;0,E130*J130,"")</f>
        <v/>
      </c>
      <c r="L130" s="496" t="str">
        <f>IF(G130&gt;0,H130+K130,"")</f>
        <v/>
      </c>
    </row>
    <row r="131" spans="2:12">
      <c r="B131" s="479"/>
      <c r="C131" s="774" t="s">
        <v>1797</v>
      </c>
      <c r="D131" s="480" t="s">
        <v>1798</v>
      </c>
      <c r="E131" s="481"/>
      <c r="F131" s="482"/>
      <c r="G131" s="483"/>
      <c r="H131" s="484"/>
      <c r="I131" s="485"/>
      <c r="J131" s="486"/>
      <c r="K131" s="484"/>
      <c r="L131" s="487"/>
    </row>
    <row r="132" spans="2:12" ht="12.75" customHeight="1">
      <c r="B132" s="488"/>
      <c r="C132" s="775"/>
      <c r="D132" s="489"/>
      <c r="E132" s="490">
        <v>2</v>
      </c>
      <c r="F132" s="491" t="s">
        <v>1390</v>
      </c>
      <c r="G132" s="492"/>
      <c r="H132" s="493" t="str">
        <f>IF(G132&gt;0,E132*G132,"")</f>
        <v/>
      </c>
      <c r="I132" s="494"/>
      <c r="J132" s="495" t="str">
        <f>IF(G132&gt;0,G132*0.35,"")</f>
        <v/>
      </c>
      <c r="K132" s="493" t="str">
        <f>IF(G132&gt;0,E132*J132,"")</f>
        <v/>
      </c>
      <c r="L132" s="496" t="str">
        <f>IF(G132&gt;0,H132+K132,"")</f>
        <v/>
      </c>
    </row>
    <row r="133" spans="2:12">
      <c r="B133" s="479"/>
      <c r="C133" s="774" t="s">
        <v>1799</v>
      </c>
      <c r="D133" s="480" t="s">
        <v>1800</v>
      </c>
      <c r="E133" s="481"/>
      <c r="F133" s="482"/>
      <c r="G133" s="483"/>
      <c r="H133" s="484"/>
      <c r="I133" s="485"/>
      <c r="J133" s="486"/>
      <c r="K133" s="484"/>
      <c r="L133" s="487"/>
    </row>
    <row r="134" spans="2:12" ht="12.75" customHeight="1">
      <c r="B134" s="488"/>
      <c r="C134" s="775"/>
      <c r="D134" s="489"/>
      <c r="E134" s="490">
        <v>2</v>
      </c>
      <c r="F134" s="491" t="s">
        <v>1390</v>
      </c>
      <c r="G134" s="492"/>
      <c r="H134" s="493" t="str">
        <f>IF(G134&gt;0,E134*G134,"")</f>
        <v/>
      </c>
      <c r="I134" s="494"/>
      <c r="J134" s="495" t="str">
        <f>IF(G134&gt;0,G134*0.35,"")</f>
        <v/>
      </c>
      <c r="K134" s="493" t="str">
        <f>IF(G134&gt;0,E134*J134,"")</f>
        <v/>
      </c>
      <c r="L134" s="496" t="str">
        <f>IF(G134&gt;0,H134+K134,"")</f>
        <v/>
      </c>
    </row>
    <row r="135" spans="2:12">
      <c r="B135" s="479"/>
      <c r="C135" s="774" t="s">
        <v>1801</v>
      </c>
      <c r="D135" s="480" t="s">
        <v>1802</v>
      </c>
      <c r="E135" s="481"/>
      <c r="F135" s="482"/>
      <c r="G135" s="483"/>
      <c r="H135" s="484"/>
      <c r="I135" s="485"/>
      <c r="J135" s="486"/>
      <c r="K135" s="484"/>
      <c r="L135" s="487"/>
    </row>
    <row r="136" spans="2:12" ht="12.75" customHeight="1">
      <c r="B136" s="488"/>
      <c r="C136" s="775"/>
      <c r="D136" s="489"/>
      <c r="E136" s="490">
        <v>8</v>
      </c>
      <c r="F136" s="491" t="s">
        <v>1390</v>
      </c>
      <c r="G136" s="492"/>
      <c r="H136" s="493" t="str">
        <f>IF(G136&gt;0,E136*G136,"")</f>
        <v/>
      </c>
      <c r="I136" s="494"/>
      <c r="J136" s="495" t="str">
        <f>IF(G136&gt;0,G136*0.35,"")</f>
        <v/>
      </c>
      <c r="K136" s="493" t="str">
        <f>IF(G136&gt;0,E136*J136,"")</f>
        <v/>
      </c>
      <c r="L136" s="496" t="str">
        <f>IF(G136&gt;0,H136+K136,"")</f>
        <v/>
      </c>
    </row>
    <row r="137" spans="2:12">
      <c r="B137" s="479"/>
      <c r="C137" s="774" t="s">
        <v>1803</v>
      </c>
      <c r="D137" s="480" t="s">
        <v>1804</v>
      </c>
      <c r="E137" s="481"/>
      <c r="F137" s="482"/>
      <c r="G137" s="483"/>
      <c r="H137" s="484"/>
      <c r="I137" s="485"/>
      <c r="J137" s="486"/>
      <c r="K137" s="484"/>
      <c r="L137" s="487"/>
    </row>
    <row r="138" spans="2:12" ht="12.75" customHeight="1">
      <c r="B138" s="488"/>
      <c r="C138" s="775"/>
      <c r="D138" s="489"/>
      <c r="E138" s="490">
        <v>46</v>
      </c>
      <c r="F138" s="491" t="s">
        <v>1666</v>
      </c>
      <c r="G138" s="492"/>
      <c r="H138" s="493" t="str">
        <f>IF(G138&gt;0,E138*G138,"")</f>
        <v/>
      </c>
      <c r="I138" s="494"/>
      <c r="J138" s="495" t="str">
        <f>IF(G138&gt;0,G138*0.35,"")</f>
        <v/>
      </c>
      <c r="K138" s="493" t="str">
        <f>IF(G138&gt;0,E138*J138,"")</f>
        <v/>
      </c>
      <c r="L138" s="496" t="str">
        <f>IF(G138&gt;0,H138+K138,"")</f>
        <v/>
      </c>
    </row>
    <row r="139" spans="2:12">
      <c r="B139" s="479"/>
      <c r="C139" s="774" t="s">
        <v>1805</v>
      </c>
      <c r="D139" s="480" t="s">
        <v>1806</v>
      </c>
      <c r="E139" s="481"/>
      <c r="F139" s="482"/>
      <c r="G139" s="483"/>
      <c r="H139" s="484"/>
      <c r="I139" s="485"/>
      <c r="J139" s="486"/>
      <c r="K139" s="484"/>
      <c r="L139" s="487"/>
    </row>
    <row r="140" spans="2:12" ht="12.75" customHeight="1">
      <c r="B140" s="488"/>
      <c r="C140" s="775"/>
      <c r="D140" s="489"/>
      <c r="E140" s="490">
        <v>4</v>
      </c>
      <c r="F140" s="491" t="s">
        <v>1666</v>
      </c>
      <c r="G140" s="492"/>
      <c r="H140" s="493" t="str">
        <f>IF(G140&gt;0,E140*G140,"")</f>
        <v/>
      </c>
      <c r="I140" s="494"/>
      <c r="J140" s="495" t="str">
        <f>IF(G140&gt;0,G140*0.35,"")</f>
        <v/>
      </c>
      <c r="K140" s="493" t="str">
        <f>IF(G140&gt;0,E140*J140,"")</f>
        <v/>
      </c>
      <c r="L140" s="496" t="str">
        <f>IF(G140&gt;0,H140+K140,"")</f>
        <v/>
      </c>
    </row>
    <row r="141" spans="2:12">
      <c r="B141" s="479"/>
      <c r="C141" s="774" t="s">
        <v>1807</v>
      </c>
      <c r="D141" s="480" t="s">
        <v>1808</v>
      </c>
      <c r="E141" s="481"/>
      <c r="F141" s="482"/>
      <c r="G141" s="483"/>
      <c r="H141" s="484"/>
      <c r="I141" s="485"/>
      <c r="J141" s="486"/>
      <c r="K141" s="484"/>
      <c r="L141" s="487"/>
    </row>
    <row r="142" spans="2:12" ht="12.75" customHeight="1">
      <c r="B142" s="488"/>
      <c r="C142" s="775"/>
      <c r="D142" s="489"/>
      <c r="E142" s="490">
        <v>15</v>
      </c>
      <c r="F142" s="491" t="s">
        <v>173</v>
      </c>
      <c r="G142" s="492"/>
      <c r="H142" s="493" t="str">
        <f>IF(G142&gt;0,E142*G142,"")</f>
        <v/>
      </c>
      <c r="I142" s="494"/>
      <c r="J142" s="495" t="str">
        <f>IF(G142&gt;0,G142*0.35,"")</f>
        <v/>
      </c>
      <c r="K142" s="493" t="str">
        <f>IF(G142&gt;0,E142*J142,"")</f>
        <v/>
      </c>
      <c r="L142" s="496" t="str">
        <f>IF(G142&gt;0,H142+K142,"")</f>
        <v/>
      </c>
    </row>
    <row r="143" spans="2:12" ht="5.15" customHeight="1">
      <c r="B143" s="497"/>
      <c r="C143" s="498"/>
      <c r="D143" s="498"/>
      <c r="E143" s="498"/>
      <c r="F143" s="499"/>
      <c r="G143" s="500"/>
      <c r="H143" s="501"/>
      <c r="I143" s="501"/>
      <c r="J143" s="498"/>
      <c r="K143" s="501"/>
      <c r="L143" s="502"/>
    </row>
    <row r="144" spans="2:12" ht="14.25" customHeight="1">
      <c r="B144" s="503"/>
      <c r="C144" s="504" t="s">
        <v>1751</v>
      </c>
      <c r="D144" s="505" t="s">
        <v>1752</v>
      </c>
      <c r="E144" s="786"/>
      <c r="F144" s="787"/>
      <c r="G144" s="506" t="s">
        <v>1753</v>
      </c>
      <c r="H144" s="507" t="str">
        <f>IF(SUM(H118:H143)&gt;0,SUM(H118:H143),"")</f>
        <v/>
      </c>
      <c r="I144" s="508"/>
      <c r="J144" s="509" t="s">
        <v>1754</v>
      </c>
      <c r="K144" s="507" t="str">
        <f>IF(SUM(K118:K143)&gt;0,SUM(K118:K143),"")</f>
        <v/>
      </c>
      <c r="L144" s="510" t="str">
        <f>IF(SUM(L118:L143)&gt;0,SUM(L118:L143),"")</f>
        <v/>
      </c>
    </row>
    <row r="145" spans="2:15" ht="5.15" customHeight="1">
      <c r="B145" s="511"/>
      <c r="C145" s="512"/>
      <c r="D145" s="512"/>
      <c r="E145" s="512"/>
      <c r="F145" s="513"/>
      <c r="G145" s="514"/>
      <c r="H145" s="515"/>
      <c r="I145" s="515"/>
      <c r="J145" s="515"/>
      <c r="K145" s="515"/>
      <c r="L145" s="516"/>
    </row>
    <row r="146" spans="2:15">
      <c r="B146" s="517"/>
      <c r="C146" s="517"/>
      <c r="D146" s="517"/>
      <c r="E146" s="517"/>
      <c r="F146" s="517"/>
      <c r="G146" s="517"/>
      <c r="H146" s="517"/>
      <c r="I146" s="517"/>
      <c r="J146" s="517"/>
      <c r="K146" s="517"/>
      <c r="L146" s="517"/>
    </row>
    <row r="147" spans="2:15" s="461" customFormat="1">
      <c r="O147" s="431"/>
    </row>
    <row r="148" spans="2:15" s="461" customFormat="1">
      <c r="B148" s="466"/>
      <c r="C148" s="526" t="s">
        <v>1693</v>
      </c>
      <c r="D148" s="527" t="s">
        <v>1809</v>
      </c>
      <c r="E148" s="788"/>
      <c r="F148" s="789"/>
      <c r="G148" s="790"/>
      <c r="H148" s="790"/>
      <c r="I148" s="790"/>
      <c r="J148" s="790"/>
      <c r="K148" s="790"/>
      <c r="L148" s="790"/>
      <c r="O148" s="431"/>
    </row>
    <row r="149" spans="2:15" s="461" customFormat="1">
      <c r="O149" s="431"/>
    </row>
    <row r="151" spans="2:15">
      <c r="B151" s="449"/>
      <c r="C151" s="455" t="s">
        <v>1693</v>
      </c>
      <c r="D151" s="471" t="s">
        <v>1810</v>
      </c>
      <c r="E151" s="768" t="s">
        <v>1695</v>
      </c>
      <c r="F151" s="778"/>
      <c r="G151" s="783" t="s">
        <v>1696</v>
      </c>
      <c r="H151" s="784"/>
      <c r="I151" s="784"/>
      <c r="J151" s="784"/>
      <c r="K151" s="784"/>
      <c r="L151" s="773"/>
    </row>
    <row r="152" spans="2:15">
      <c r="B152" s="766" t="s">
        <v>1697</v>
      </c>
      <c r="C152" s="768" t="s">
        <v>1698</v>
      </c>
      <c r="D152" s="770" t="s">
        <v>1699</v>
      </c>
      <c r="E152" s="779"/>
      <c r="F152" s="780"/>
      <c r="G152" s="772" t="s">
        <v>1700</v>
      </c>
      <c r="H152" s="773"/>
      <c r="I152" s="472"/>
      <c r="J152" s="772" t="s">
        <v>1701</v>
      </c>
      <c r="K152" s="773"/>
      <c r="L152" s="473" t="s">
        <v>1702</v>
      </c>
    </row>
    <row r="153" spans="2:15">
      <c r="B153" s="767"/>
      <c r="C153" s="769"/>
      <c r="D153" s="771"/>
      <c r="E153" s="781"/>
      <c r="F153" s="782"/>
      <c r="G153" s="474" t="s">
        <v>1703</v>
      </c>
      <c r="H153" s="475" t="s">
        <v>1685</v>
      </c>
      <c r="I153" s="476"/>
      <c r="J153" s="477" t="s">
        <v>1703</v>
      </c>
      <c r="K153" s="475" t="s">
        <v>1685</v>
      </c>
      <c r="L153" s="478"/>
    </row>
    <row r="154" spans="2:15" ht="25.75">
      <c r="B154" s="479"/>
      <c r="C154" s="774" t="s">
        <v>1811</v>
      </c>
      <c r="D154" s="480" t="s">
        <v>1812</v>
      </c>
      <c r="E154" s="481"/>
      <c r="F154" s="482"/>
      <c r="G154" s="483"/>
      <c r="H154" s="484"/>
      <c r="I154" s="485"/>
      <c r="J154" s="486"/>
      <c r="K154" s="484"/>
      <c r="L154" s="487"/>
    </row>
    <row r="155" spans="2:15" ht="12.75" customHeight="1">
      <c r="B155" s="488"/>
      <c r="C155" s="775"/>
      <c r="D155" s="489"/>
      <c r="E155" s="490">
        <v>1</v>
      </c>
      <c r="F155" s="491" t="s">
        <v>1390</v>
      </c>
      <c r="G155" s="492"/>
      <c r="H155" s="493" t="str">
        <f>IF(G155&gt;0,E155*G155,"")</f>
        <v/>
      </c>
      <c r="I155" s="494"/>
      <c r="J155" s="495" t="str">
        <f>IF(G155&gt;0,G155*0.35,"")</f>
        <v/>
      </c>
      <c r="K155" s="493" t="str">
        <f>IF(G155&gt;0,E155*J155,"")</f>
        <v/>
      </c>
      <c r="L155" s="496" t="str">
        <f>IF(G155&gt;0,H155+K155,"")</f>
        <v/>
      </c>
    </row>
    <row r="156" spans="2:15">
      <c r="B156" s="479"/>
      <c r="C156" s="774" t="s">
        <v>1813</v>
      </c>
      <c r="D156" s="480" t="s">
        <v>1814</v>
      </c>
      <c r="E156" s="481"/>
      <c r="F156" s="482"/>
      <c r="G156" s="483"/>
      <c r="H156" s="484"/>
      <c r="I156" s="485"/>
      <c r="J156" s="486"/>
      <c r="K156" s="484"/>
      <c r="L156" s="487"/>
    </row>
    <row r="157" spans="2:15" ht="12.75" customHeight="1">
      <c r="B157" s="488"/>
      <c r="C157" s="775"/>
      <c r="D157" s="489"/>
      <c r="E157" s="490">
        <v>1</v>
      </c>
      <c r="F157" s="491" t="s">
        <v>1390</v>
      </c>
      <c r="G157" s="492"/>
      <c r="H157" s="493" t="str">
        <f>IF(G157&gt;0,E157*G157,"")</f>
        <v/>
      </c>
      <c r="I157" s="494"/>
      <c r="J157" s="495" t="str">
        <f>IF(G157&gt;0,G157*0.35,"")</f>
        <v/>
      </c>
      <c r="K157" s="493" t="str">
        <f>IF(G157&gt;0,E157*J157,"")</f>
        <v/>
      </c>
      <c r="L157" s="496" t="str">
        <f>IF(G157&gt;0,H157+K157,"")</f>
        <v/>
      </c>
    </row>
    <row r="158" spans="2:15">
      <c r="B158" s="479"/>
      <c r="C158" s="774" t="s">
        <v>1815</v>
      </c>
      <c r="D158" s="480" t="s">
        <v>1816</v>
      </c>
      <c r="E158" s="481"/>
      <c r="F158" s="482"/>
      <c r="G158" s="483"/>
      <c r="H158" s="484"/>
      <c r="I158" s="485"/>
      <c r="J158" s="486"/>
      <c r="K158" s="484"/>
      <c r="L158" s="487"/>
    </row>
    <row r="159" spans="2:15" ht="12.75" customHeight="1">
      <c r="B159" s="488"/>
      <c r="C159" s="775"/>
      <c r="D159" s="489"/>
      <c r="E159" s="490">
        <v>1</v>
      </c>
      <c r="F159" s="491" t="s">
        <v>1390</v>
      </c>
      <c r="G159" s="492"/>
      <c r="H159" s="493" t="str">
        <f>IF(G159&gt;0,E159*G159,"")</f>
        <v/>
      </c>
      <c r="I159" s="494"/>
      <c r="J159" s="495" t="str">
        <f>IF(G159&gt;0,G159*0.35,"")</f>
        <v/>
      </c>
      <c r="K159" s="493" t="str">
        <f>IF(G159&gt;0,E159*J159,"")</f>
        <v/>
      </c>
      <c r="L159" s="496" t="str">
        <f>IF(G159&gt;0,H159+K159,"")</f>
        <v/>
      </c>
    </row>
    <row r="160" spans="2:15">
      <c r="B160" s="479"/>
      <c r="C160" s="774" t="s">
        <v>1817</v>
      </c>
      <c r="D160" s="480" t="s">
        <v>1818</v>
      </c>
      <c r="E160" s="481"/>
      <c r="F160" s="482"/>
      <c r="G160" s="483"/>
      <c r="H160" s="484"/>
      <c r="I160" s="485"/>
      <c r="J160" s="486"/>
      <c r="K160" s="484"/>
      <c r="L160" s="487"/>
    </row>
    <row r="161" spans="2:12" ht="12.75" customHeight="1">
      <c r="B161" s="488"/>
      <c r="C161" s="775"/>
      <c r="D161" s="489"/>
      <c r="E161" s="490">
        <v>1</v>
      </c>
      <c r="F161" s="491" t="s">
        <v>1390</v>
      </c>
      <c r="G161" s="492"/>
      <c r="H161" s="493" t="str">
        <f>IF(G161&gt;0,E161*G161,"")</f>
        <v/>
      </c>
      <c r="I161" s="494"/>
      <c r="J161" s="495" t="str">
        <f>IF(G161&gt;0,G161*0.35,"")</f>
        <v/>
      </c>
      <c r="K161" s="493" t="str">
        <f>IF(G161&gt;0,E161*J161,"")</f>
        <v/>
      </c>
      <c r="L161" s="496" t="str">
        <f>IF(G161&gt;0,H161+K161,"")</f>
        <v/>
      </c>
    </row>
    <row r="162" spans="2:12">
      <c r="B162" s="479"/>
      <c r="C162" s="774" t="s">
        <v>1819</v>
      </c>
      <c r="D162" s="480" t="s">
        <v>1820</v>
      </c>
      <c r="E162" s="481"/>
      <c r="F162" s="482"/>
      <c r="G162" s="483"/>
      <c r="H162" s="484"/>
      <c r="I162" s="485"/>
      <c r="J162" s="486"/>
      <c r="K162" s="484"/>
      <c r="L162" s="487"/>
    </row>
    <row r="163" spans="2:12" ht="12.75" customHeight="1">
      <c r="B163" s="488"/>
      <c r="C163" s="775"/>
      <c r="D163" s="489"/>
      <c r="E163" s="490">
        <v>1</v>
      </c>
      <c r="F163" s="491" t="s">
        <v>1390</v>
      </c>
      <c r="G163" s="492"/>
      <c r="H163" s="493" t="str">
        <f>IF(G163&gt;0,E163*G163,"")</f>
        <v/>
      </c>
      <c r="I163" s="494"/>
      <c r="J163" s="495" t="str">
        <f>IF(G163&gt;0,G163*0.35,"")</f>
        <v/>
      </c>
      <c r="K163" s="493" t="str">
        <f>IF(G163&gt;0,E163*J163,"")</f>
        <v/>
      </c>
      <c r="L163" s="496" t="str">
        <f>IF(G163&gt;0,H163+K163,"")</f>
        <v/>
      </c>
    </row>
    <row r="164" spans="2:12">
      <c r="B164" s="479"/>
      <c r="C164" s="774" t="s">
        <v>1821</v>
      </c>
      <c r="D164" s="480" t="s">
        <v>1822</v>
      </c>
      <c r="E164" s="481"/>
      <c r="F164" s="482"/>
      <c r="G164" s="483"/>
      <c r="H164" s="484"/>
      <c r="I164" s="485"/>
      <c r="J164" s="486"/>
      <c r="K164" s="484"/>
      <c r="L164" s="487"/>
    </row>
    <row r="165" spans="2:12" ht="12.75" customHeight="1">
      <c r="B165" s="488"/>
      <c r="C165" s="775"/>
      <c r="D165" s="489"/>
      <c r="E165" s="490">
        <v>2</v>
      </c>
      <c r="F165" s="491" t="s">
        <v>1390</v>
      </c>
      <c r="G165" s="492"/>
      <c r="H165" s="493" t="str">
        <f>IF(G165&gt;0,E165*G165,"")</f>
        <v/>
      </c>
      <c r="I165" s="494"/>
      <c r="J165" s="495" t="str">
        <f>IF(G165&gt;0,G165*0.35,"")</f>
        <v/>
      </c>
      <c r="K165" s="493" t="str">
        <f>IF(G165&gt;0,E165*J165,"")</f>
        <v/>
      </c>
      <c r="L165" s="496" t="str">
        <f>IF(G165&gt;0,H165+K165,"")</f>
        <v/>
      </c>
    </row>
    <row r="166" spans="2:12" ht="25.75">
      <c r="B166" s="479"/>
      <c r="C166" s="774" t="s">
        <v>1823</v>
      </c>
      <c r="D166" s="480" t="s">
        <v>1824</v>
      </c>
      <c r="E166" s="481"/>
      <c r="F166" s="482"/>
      <c r="G166" s="483"/>
      <c r="H166" s="484"/>
      <c r="I166" s="485"/>
      <c r="J166" s="486"/>
      <c r="K166" s="484"/>
      <c r="L166" s="487"/>
    </row>
    <row r="167" spans="2:12" ht="12.75" customHeight="1">
      <c r="B167" s="488"/>
      <c r="C167" s="775"/>
      <c r="D167" s="489"/>
      <c r="E167" s="490">
        <v>1</v>
      </c>
      <c r="F167" s="491" t="s">
        <v>1390</v>
      </c>
      <c r="G167" s="492"/>
      <c r="H167" s="493" t="str">
        <f>IF(G167&gt;0,E167*G167,"")</f>
        <v/>
      </c>
      <c r="I167" s="494"/>
      <c r="J167" s="495" t="str">
        <f>IF(G167&gt;0,G167*0.35,"")</f>
        <v/>
      </c>
      <c r="K167" s="493" t="str">
        <f>IF(G167&gt;0,E167*J167,"")</f>
        <v/>
      </c>
      <c r="L167" s="496" t="str">
        <f>IF(G167&gt;0,H167+K167,"")</f>
        <v/>
      </c>
    </row>
    <row r="168" spans="2:12">
      <c r="B168" s="479"/>
      <c r="C168" s="774" t="s">
        <v>1825</v>
      </c>
      <c r="D168" s="480" t="s">
        <v>1826</v>
      </c>
      <c r="E168" s="481"/>
      <c r="F168" s="482"/>
      <c r="G168" s="483"/>
      <c r="H168" s="484"/>
      <c r="I168" s="485"/>
      <c r="J168" s="486"/>
      <c r="K168" s="484"/>
      <c r="L168" s="487"/>
    </row>
    <row r="169" spans="2:12" ht="12.75" customHeight="1">
      <c r="B169" s="488"/>
      <c r="C169" s="775"/>
      <c r="D169" s="489"/>
      <c r="E169" s="490">
        <v>2</v>
      </c>
      <c r="F169" s="491" t="s">
        <v>1390</v>
      </c>
      <c r="G169" s="492"/>
      <c r="H169" s="493" t="str">
        <f>IF(G169&gt;0,E169*G169,"")</f>
        <v/>
      </c>
      <c r="I169" s="494"/>
      <c r="J169" s="495" t="str">
        <f>IF(G169&gt;0,G169*0.35,"")</f>
        <v/>
      </c>
      <c r="K169" s="493" t="str">
        <f>IF(G169&gt;0,E169*J169,"")</f>
        <v/>
      </c>
      <c r="L169" s="496" t="str">
        <f>IF(G169&gt;0,H169+K169,"")</f>
        <v/>
      </c>
    </row>
    <row r="170" spans="2:12" ht="25.75">
      <c r="B170" s="479"/>
      <c r="C170" s="774" t="s">
        <v>1827</v>
      </c>
      <c r="D170" s="480" t="s">
        <v>1828</v>
      </c>
      <c r="E170" s="481"/>
      <c r="F170" s="482"/>
      <c r="G170" s="483"/>
      <c r="H170" s="484"/>
      <c r="I170" s="485"/>
      <c r="J170" s="486"/>
      <c r="K170" s="484"/>
      <c r="L170" s="487"/>
    </row>
    <row r="171" spans="2:12" ht="12.75" customHeight="1">
      <c r="B171" s="488"/>
      <c r="C171" s="775"/>
      <c r="D171" s="489"/>
      <c r="E171" s="490">
        <v>1</v>
      </c>
      <c r="F171" s="491" t="s">
        <v>1390</v>
      </c>
      <c r="G171" s="492"/>
      <c r="H171" s="493" t="str">
        <f>IF(G171&gt;0,E171*G171,"")</f>
        <v/>
      </c>
      <c r="I171" s="494"/>
      <c r="J171" s="495" t="str">
        <f>IF(G171&gt;0,G171*0.35,"")</f>
        <v/>
      </c>
      <c r="K171" s="493" t="str">
        <f>IF(G171&gt;0,E171*J171,"")</f>
        <v/>
      </c>
      <c r="L171" s="496" t="str">
        <f>IF(G171&gt;0,H171+K171,"")</f>
        <v/>
      </c>
    </row>
    <row r="172" spans="2:12">
      <c r="B172" s="479"/>
      <c r="C172" s="774" t="s">
        <v>1829</v>
      </c>
      <c r="D172" s="480" t="s">
        <v>1830</v>
      </c>
      <c r="E172" s="481"/>
      <c r="F172" s="482"/>
      <c r="G172" s="483"/>
      <c r="H172" s="484"/>
      <c r="I172" s="485"/>
      <c r="J172" s="486"/>
      <c r="K172" s="484"/>
      <c r="L172" s="487"/>
    </row>
    <row r="173" spans="2:12" ht="12.75" customHeight="1">
      <c r="B173" s="488"/>
      <c r="C173" s="775"/>
      <c r="D173" s="489"/>
      <c r="E173" s="490">
        <v>28</v>
      </c>
      <c r="F173" s="491" t="s">
        <v>1666</v>
      </c>
      <c r="G173" s="492"/>
      <c r="H173" s="493" t="str">
        <f>IF(G173&gt;0,E173*G173,"")</f>
        <v/>
      </c>
      <c r="I173" s="494"/>
      <c r="J173" s="495" t="str">
        <f>IF(G173&gt;0,G173*0.35,"")</f>
        <v/>
      </c>
      <c r="K173" s="493" t="str">
        <f>IF(G173&gt;0,E173*J173,"")</f>
        <v/>
      </c>
      <c r="L173" s="496" t="str">
        <f>IF(G173&gt;0,H173+K173,"")</f>
        <v/>
      </c>
    </row>
    <row r="174" spans="2:12">
      <c r="B174" s="479"/>
      <c r="C174" s="774" t="s">
        <v>1831</v>
      </c>
      <c r="D174" s="480" t="s">
        <v>1832</v>
      </c>
      <c r="E174" s="481"/>
      <c r="F174" s="482"/>
      <c r="G174" s="483"/>
      <c r="H174" s="484"/>
      <c r="I174" s="485"/>
      <c r="J174" s="486"/>
      <c r="K174" s="484"/>
      <c r="L174" s="487"/>
    </row>
    <row r="175" spans="2:12" ht="12.75" customHeight="1">
      <c r="B175" s="488"/>
      <c r="C175" s="775"/>
      <c r="D175" s="489"/>
      <c r="E175" s="490">
        <v>1</v>
      </c>
      <c r="F175" s="491" t="s">
        <v>1666</v>
      </c>
      <c r="G175" s="492"/>
      <c r="H175" s="493" t="str">
        <f>IF(G175&gt;0,E175*G175,"")</f>
        <v/>
      </c>
      <c r="I175" s="494"/>
      <c r="J175" s="495" t="str">
        <f>IF(G175&gt;0,G175*0.35,"")</f>
        <v/>
      </c>
      <c r="K175" s="493" t="str">
        <f>IF(G175&gt;0,E175*J175,"")</f>
        <v/>
      </c>
      <c r="L175" s="496" t="str">
        <f>IF(G175&gt;0,H175+K175,"")</f>
        <v/>
      </c>
    </row>
    <row r="176" spans="2:12" ht="25.75">
      <c r="B176" s="479"/>
      <c r="C176" s="774" t="s">
        <v>1833</v>
      </c>
      <c r="D176" s="480" t="s">
        <v>1834</v>
      </c>
      <c r="E176" s="481"/>
      <c r="F176" s="482"/>
      <c r="G176" s="483"/>
      <c r="H176" s="484"/>
      <c r="I176" s="485"/>
      <c r="J176" s="486"/>
      <c r="K176" s="484"/>
      <c r="L176" s="487"/>
    </row>
    <row r="177" spans="2:12" ht="12.75" customHeight="1">
      <c r="B177" s="488"/>
      <c r="C177" s="775"/>
      <c r="D177" s="489"/>
      <c r="E177" s="490">
        <v>5</v>
      </c>
      <c r="F177" s="491" t="s">
        <v>173</v>
      </c>
      <c r="G177" s="492"/>
      <c r="H177" s="493" t="str">
        <f>IF(G177&gt;0,E177*G177,"")</f>
        <v/>
      </c>
      <c r="I177" s="494"/>
      <c r="J177" s="495" t="str">
        <f>IF(G177&gt;0,G177*0.35,"")</f>
        <v/>
      </c>
      <c r="K177" s="493" t="str">
        <f>IF(G177&gt;0,E177*J177,"")</f>
        <v/>
      </c>
      <c r="L177" s="496" t="str">
        <f>IF(G177&gt;0,H177+K177,"")</f>
        <v/>
      </c>
    </row>
    <row r="178" spans="2:12" ht="5.15" customHeight="1">
      <c r="B178" s="497"/>
      <c r="C178" s="498"/>
      <c r="D178" s="498"/>
      <c r="E178" s="498"/>
      <c r="F178" s="499"/>
      <c r="G178" s="500"/>
      <c r="H178" s="501"/>
      <c r="I178" s="501"/>
      <c r="J178" s="498"/>
      <c r="K178" s="501"/>
      <c r="L178" s="502"/>
    </row>
    <row r="179" spans="2:12" ht="14.25" customHeight="1">
      <c r="B179" s="503"/>
      <c r="C179" s="504" t="s">
        <v>1751</v>
      </c>
      <c r="D179" s="505" t="s">
        <v>1752</v>
      </c>
      <c r="E179" s="786"/>
      <c r="F179" s="787"/>
      <c r="G179" s="506" t="s">
        <v>1753</v>
      </c>
      <c r="H179" s="507" t="str">
        <f>IF(SUM(H153:H178)&gt;0,SUM(H153:H178),"")</f>
        <v/>
      </c>
      <c r="I179" s="508"/>
      <c r="J179" s="509" t="s">
        <v>1754</v>
      </c>
      <c r="K179" s="507" t="str">
        <f>IF(SUM(K153:K178)&gt;0,SUM(K153:K178),"")</f>
        <v/>
      </c>
      <c r="L179" s="510" t="str">
        <f>IF(SUM(L153:L178)&gt;0,SUM(L153:L178),"")</f>
        <v/>
      </c>
    </row>
    <row r="180" spans="2:12" ht="5.15" customHeight="1">
      <c r="B180" s="511"/>
      <c r="C180" s="512"/>
      <c r="D180" s="512"/>
      <c r="E180" s="512"/>
      <c r="F180" s="513"/>
      <c r="G180" s="514"/>
      <c r="H180" s="515"/>
      <c r="I180" s="515"/>
      <c r="J180" s="515"/>
      <c r="K180" s="515"/>
      <c r="L180" s="516"/>
    </row>
    <row r="181" spans="2:12">
      <c r="B181" s="517"/>
      <c r="C181" s="517"/>
      <c r="D181" s="517"/>
      <c r="E181" s="517"/>
      <c r="F181" s="517"/>
      <c r="G181" s="517"/>
      <c r="H181" s="517"/>
      <c r="I181" s="517"/>
      <c r="J181" s="517"/>
      <c r="K181" s="517"/>
      <c r="L181" s="517"/>
    </row>
    <row r="183" spans="2:12">
      <c r="B183" s="449"/>
      <c r="C183" s="455" t="s">
        <v>1693</v>
      </c>
      <c r="D183" s="471" t="s">
        <v>1835</v>
      </c>
      <c r="E183" s="768" t="s">
        <v>1695</v>
      </c>
      <c r="F183" s="778"/>
      <c r="G183" s="783" t="s">
        <v>1696</v>
      </c>
      <c r="H183" s="784"/>
      <c r="I183" s="784"/>
      <c r="J183" s="784"/>
      <c r="K183" s="784"/>
      <c r="L183" s="773"/>
    </row>
    <row r="184" spans="2:12">
      <c r="B184" s="766" t="s">
        <v>1697</v>
      </c>
      <c r="C184" s="768" t="s">
        <v>1698</v>
      </c>
      <c r="D184" s="770" t="s">
        <v>1699</v>
      </c>
      <c r="E184" s="779"/>
      <c r="F184" s="780"/>
      <c r="G184" s="772" t="s">
        <v>1700</v>
      </c>
      <c r="H184" s="773"/>
      <c r="I184" s="472"/>
      <c r="J184" s="772" t="s">
        <v>1701</v>
      </c>
      <c r="K184" s="773"/>
      <c r="L184" s="473" t="s">
        <v>1702</v>
      </c>
    </row>
    <row r="185" spans="2:12">
      <c r="B185" s="767"/>
      <c r="C185" s="769"/>
      <c r="D185" s="771"/>
      <c r="E185" s="781"/>
      <c r="F185" s="782"/>
      <c r="G185" s="474" t="s">
        <v>1703</v>
      </c>
      <c r="H185" s="475" t="s">
        <v>1685</v>
      </c>
      <c r="I185" s="476"/>
      <c r="J185" s="477" t="s">
        <v>1703</v>
      </c>
      <c r="K185" s="475" t="s">
        <v>1685</v>
      </c>
      <c r="L185" s="478"/>
    </row>
    <row r="186" spans="2:12" ht="25.75">
      <c r="B186" s="479"/>
      <c r="C186" s="774" t="s">
        <v>1836</v>
      </c>
      <c r="D186" s="480" t="s">
        <v>1837</v>
      </c>
      <c r="E186" s="481"/>
      <c r="F186" s="482"/>
      <c r="G186" s="483"/>
      <c r="H186" s="484"/>
      <c r="I186" s="485"/>
      <c r="J186" s="486"/>
      <c r="K186" s="484"/>
      <c r="L186" s="487"/>
    </row>
    <row r="187" spans="2:12" ht="12.75" customHeight="1">
      <c r="B187" s="488"/>
      <c r="C187" s="775"/>
      <c r="D187" s="489"/>
      <c r="E187" s="490">
        <v>1</v>
      </c>
      <c r="F187" s="491" t="s">
        <v>1390</v>
      </c>
      <c r="G187" s="492"/>
      <c r="H187" s="493" t="str">
        <f>IF(G187&gt;0,E187*G187,"")</f>
        <v/>
      </c>
      <c r="I187" s="494"/>
      <c r="J187" s="495" t="str">
        <f>IF(G187&gt;0,G187*0.35,"")</f>
        <v/>
      </c>
      <c r="K187" s="493" t="str">
        <f>IF(G187&gt;0,E187*J187,"")</f>
        <v/>
      </c>
      <c r="L187" s="496" t="str">
        <f>IF(G187&gt;0,H187+K187,"")</f>
        <v/>
      </c>
    </row>
    <row r="188" spans="2:12" ht="25.75">
      <c r="B188" s="479"/>
      <c r="C188" s="774" t="s">
        <v>1838</v>
      </c>
      <c r="D188" s="480" t="s">
        <v>1839</v>
      </c>
      <c r="E188" s="481"/>
      <c r="F188" s="482"/>
      <c r="G188" s="483"/>
      <c r="H188" s="484"/>
      <c r="I188" s="485"/>
      <c r="J188" s="486"/>
      <c r="K188" s="484"/>
      <c r="L188" s="487"/>
    </row>
    <row r="189" spans="2:12" ht="12.75" customHeight="1">
      <c r="B189" s="488"/>
      <c r="C189" s="775"/>
      <c r="D189" s="489"/>
      <c r="E189" s="490">
        <v>1</v>
      </c>
      <c r="F189" s="491" t="s">
        <v>1390</v>
      </c>
      <c r="G189" s="492"/>
      <c r="H189" s="493" t="str">
        <f>IF(G189&gt;0,E189*G189,"")</f>
        <v/>
      </c>
      <c r="I189" s="494"/>
      <c r="J189" s="495" t="str">
        <f>IF(G189&gt;0,G189*0.35,"")</f>
        <v/>
      </c>
      <c r="K189" s="493" t="str">
        <f>IF(G189&gt;0,E189*J189,"")</f>
        <v/>
      </c>
      <c r="L189" s="496" t="str">
        <f>IF(G189&gt;0,H189+K189,"")</f>
        <v/>
      </c>
    </row>
    <row r="190" spans="2:12" ht="25.75">
      <c r="B190" s="479"/>
      <c r="C190" s="774" t="s">
        <v>1840</v>
      </c>
      <c r="D190" s="480" t="s">
        <v>1841</v>
      </c>
      <c r="E190" s="481"/>
      <c r="F190" s="482"/>
      <c r="G190" s="483"/>
      <c r="H190" s="484"/>
      <c r="I190" s="485"/>
      <c r="J190" s="486"/>
      <c r="K190" s="484"/>
      <c r="L190" s="487"/>
    </row>
    <row r="191" spans="2:12" ht="12.75" customHeight="1">
      <c r="B191" s="488"/>
      <c r="C191" s="775"/>
      <c r="D191" s="489"/>
      <c r="E191" s="490">
        <v>3</v>
      </c>
      <c r="F191" s="491" t="s">
        <v>1390</v>
      </c>
      <c r="G191" s="492"/>
      <c r="H191" s="493" t="str">
        <f>IF(G191&gt;0,E191*G191,"")</f>
        <v/>
      </c>
      <c r="I191" s="494"/>
      <c r="J191" s="495" t="str">
        <f>IF(G191&gt;0,G191*0.35,"")</f>
        <v/>
      </c>
      <c r="K191" s="493" t="str">
        <f>IF(G191&gt;0,E191*J191,"")</f>
        <v/>
      </c>
      <c r="L191" s="496" t="str">
        <f>IF(G191&gt;0,H191+K191,"")</f>
        <v/>
      </c>
    </row>
    <row r="192" spans="2:12" ht="25.75">
      <c r="B192" s="479"/>
      <c r="C192" s="774" t="s">
        <v>1842</v>
      </c>
      <c r="D192" s="480" t="s">
        <v>1843</v>
      </c>
      <c r="E192" s="481"/>
      <c r="F192" s="482"/>
      <c r="G192" s="483"/>
      <c r="H192" s="484"/>
      <c r="I192" s="485"/>
      <c r="J192" s="486"/>
      <c r="K192" s="484"/>
      <c r="L192" s="487"/>
    </row>
    <row r="193" spans="2:12" ht="12.75" customHeight="1">
      <c r="B193" s="488"/>
      <c r="C193" s="775"/>
      <c r="D193" s="489"/>
      <c r="E193" s="490">
        <v>1</v>
      </c>
      <c r="F193" s="491" t="s">
        <v>1390</v>
      </c>
      <c r="G193" s="492"/>
      <c r="H193" s="493" t="str">
        <f>IF(G193&gt;0,E193*G193,"")</f>
        <v/>
      </c>
      <c r="I193" s="494"/>
      <c r="J193" s="495" t="str">
        <f>IF(G193&gt;0,G193*0.35,"")</f>
        <v/>
      </c>
      <c r="K193" s="493" t="str">
        <f>IF(G193&gt;0,E193*J193,"")</f>
        <v/>
      </c>
      <c r="L193" s="496" t="str">
        <f>IF(G193&gt;0,H193+K193,"")</f>
        <v/>
      </c>
    </row>
    <row r="194" spans="2:12" ht="25.75">
      <c r="B194" s="479"/>
      <c r="C194" s="774" t="s">
        <v>1844</v>
      </c>
      <c r="D194" s="480" t="s">
        <v>1845</v>
      </c>
      <c r="E194" s="481"/>
      <c r="F194" s="482"/>
      <c r="G194" s="483"/>
      <c r="H194" s="484"/>
      <c r="I194" s="485"/>
      <c r="J194" s="486"/>
      <c r="K194" s="484"/>
      <c r="L194" s="487"/>
    </row>
    <row r="195" spans="2:12" ht="12.75" customHeight="1">
      <c r="B195" s="488"/>
      <c r="C195" s="775"/>
      <c r="D195" s="489"/>
      <c r="E195" s="490">
        <v>1</v>
      </c>
      <c r="F195" s="491" t="s">
        <v>1390</v>
      </c>
      <c r="G195" s="492"/>
      <c r="H195" s="493" t="str">
        <f>IF(G195&gt;0,E195*G195,"")</f>
        <v/>
      </c>
      <c r="I195" s="494"/>
      <c r="J195" s="495" t="str">
        <f>IF(G195&gt;0,G195*0.35,"")</f>
        <v/>
      </c>
      <c r="K195" s="493" t="str">
        <f>IF(G195&gt;0,E195*J195,"")</f>
        <v/>
      </c>
      <c r="L195" s="496" t="str">
        <f>IF(G195&gt;0,H195+K195,"")</f>
        <v/>
      </c>
    </row>
    <row r="196" spans="2:12">
      <c r="B196" s="479"/>
      <c r="C196" s="774" t="s">
        <v>1846</v>
      </c>
      <c r="D196" s="480" t="s">
        <v>1847</v>
      </c>
      <c r="E196" s="481"/>
      <c r="F196" s="482"/>
      <c r="G196" s="483"/>
      <c r="H196" s="484"/>
      <c r="I196" s="485"/>
      <c r="J196" s="486"/>
      <c r="K196" s="484"/>
      <c r="L196" s="487"/>
    </row>
    <row r="197" spans="2:12" ht="12.75" customHeight="1">
      <c r="B197" s="488"/>
      <c r="C197" s="775"/>
      <c r="D197" s="489"/>
      <c r="E197" s="490">
        <v>22</v>
      </c>
      <c r="F197" s="491" t="s">
        <v>1666</v>
      </c>
      <c r="G197" s="492"/>
      <c r="H197" s="493" t="str">
        <f>IF(G197&gt;0,E197*G197,"")</f>
        <v/>
      </c>
      <c r="I197" s="494"/>
      <c r="J197" s="495" t="str">
        <f>IF(G197&gt;0,G197*0.35,"")</f>
        <v/>
      </c>
      <c r="K197" s="493" t="str">
        <f>IF(G197&gt;0,E197*J197,"")</f>
        <v/>
      </c>
      <c r="L197" s="496" t="str">
        <f>IF(G197&gt;0,H197+K197,"")</f>
        <v/>
      </c>
    </row>
    <row r="198" spans="2:12">
      <c r="B198" s="479"/>
      <c r="C198" s="774" t="s">
        <v>1848</v>
      </c>
      <c r="D198" s="480" t="s">
        <v>1849</v>
      </c>
      <c r="E198" s="481"/>
      <c r="F198" s="482"/>
      <c r="G198" s="483"/>
      <c r="H198" s="484"/>
      <c r="I198" s="485"/>
      <c r="J198" s="486"/>
      <c r="K198" s="484"/>
      <c r="L198" s="487"/>
    </row>
    <row r="199" spans="2:12" ht="12.75" customHeight="1">
      <c r="B199" s="488"/>
      <c r="C199" s="775"/>
      <c r="D199" s="489"/>
      <c r="E199" s="490">
        <v>3</v>
      </c>
      <c r="F199" s="491" t="s">
        <v>1666</v>
      </c>
      <c r="G199" s="492"/>
      <c r="H199" s="493" t="str">
        <f>IF(G199&gt;0,E199*G199,"")</f>
        <v/>
      </c>
      <c r="I199" s="494"/>
      <c r="J199" s="495" t="str">
        <f>IF(G199&gt;0,G199*0.35,"")</f>
        <v/>
      </c>
      <c r="K199" s="493" t="str">
        <f>IF(G199&gt;0,E199*J199,"")</f>
        <v/>
      </c>
      <c r="L199" s="496" t="str">
        <f>IF(G199&gt;0,H199+K199,"")</f>
        <v/>
      </c>
    </row>
    <row r="200" spans="2:12">
      <c r="B200" s="479"/>
      <c r="C200" s="774" t="s">
        <v>1850</v>
      </c>
      <c r="D200" s="480" t="s">
        <v>1851</v>
      </c>
      <c r="E200" s="481"/>
      <c r="F200" s="482"/>
      <c r="G200" s="483"/>
      <c r="H200" s="484"/>
      <c r="I200" s="485"/>
      <c r="J200" s="486"/>
      <c r="K200" s="484"/>
      <c r="L200" s="487"/>
    </row>
    <row r="201" spans="2:12" ht="12.75" customHeight="1">
      <c r="B201" s="488"/>
      <c r="C201" s="775"/>
      <c r="D201" s="489"/>
      <c r="E201" s="490">
        <v>20</v>
      </c>
      <c r="F201" s="491" t="s">
        <v>173</v>
      </c>
      <c r="G201" s="492"/>
      <c r="H201" s="493" t="str">
        <f>IF(G201&gt;0,E201*G201,"")</f>
        <v/>
      </c>
      <c r="I201" s="494"/>
      <c r="J201" s="495" t="str">
        <f>IF(G201&gt;0,G201*0.35,"")</f>
        <v/>
      </c>
      <c r="K201" s="493" t="str">
        <f>IF(G201&gt;0,E201*J201,"")</f>
        <v/>
      </c>
      <c r="L201" s="496" t="str">
        <f>IF(G201&gt;0,H201+K201,"")</f>
        <v/>
      </c>
    </row>
    <row r="202" spans="2:12">
      <c r="B202" s="479"/>
      <c r="C202" s="774" t="s">
        <v>1852</v>
      </c>
      <c r="D202" s="480" t="s">
        <v>1748</v>
      </c>
      <c r="E202" s="481"/>
      <c r="F202" s="482"/>
      <c r="G202" s="483"/>
      <c r="H202" s="484"/>
      <c r="I202" s="485"/>
      <c r="J202" s="486"/>
      <c r="K202" s="484"/>
      <c r="L202" s="487"/>
    </row>
    <row r="203" spans="2:12" ht="12.75" customHeight="1">
      <c r="B203" s="488"/>
      <c r="C203" s="775"/>
      <c r="D203" s="489"/>
      <c r="E203" s="490">
        <v>15</v>
      </c>
      <c r="F203" s="491" t="s">
        <v>1666</v>
      </c>
      <c r="G203" s="492"/>
      <c r="H203" s="493" t="str">
        <f>IF(G203&gt;0,E203*G203,"")</f>
        <v/>
      </c>
      <c r="I203" s="494"/>
      <c r="J203" s="495" t="str">
        <f>IF(G203&gt;0,G203*0.35,"")</f>
        <v/>
      </c>
      <c r="K203" s="493" t="str">
        <f>IF(G203&gt;0,E203*J203,"")</f>
        <v/>
      </c>
      <c r="L203" s="496" t="str">
        <f>IF(G203&gt;0,H203+K203,"")</f>
        <v/>
      </c>
    </row>
    <row r="204" spans="2:12" ht="5.15" customHeight="1">
      <c r="B204" s="497"/>
      <c r="C204" s="498"/>
      <c r="D204" s="498"/>
      <c r="E204" s="498"/>
      <c r="F204" s="499"/>
      <c r="G204" s="500"/>
      <c r="H204" s="501"/>
      <c r="I204" s="501"/>
      <c r="J204" s="498"/>
      <c r="K204" s="501"/>
      <c r="L204" s="502"/>
    </row>
    <row r="205" spans="2:12" ht="14.25" customHeight="1">
      <c r="B205" s="503"/>
      <c r="C205" s="504" t="s">
        <v>1751</v>
      </c>
      <c r="D205" s="505" t="s">
        <v>1752</v>
      </c>
      <c r="E205" s="786"/>
      <c r="F205" s="787"/>
      <c r="G205" s="506" t="s">
        <v>1753</v>
      </c>
      <c r="H205" s="507" t="str">
        <f>IF(SUM(H185:H204)&gt;0,SUM(H185:H204),"")</f>
        <v/>
      </c>
      <c r="I205" s="508"/>
      <c r="J205" s="509" t="s">
        <v>1754</v>
      </c>
      <c r="K205" s="507" t="str">
        <f>IF(SUM(K185:K204)&gt;0,SUM(K185:K204),"")</f>
        <v/>
      </c>
      <c r="L205" s="510" t="str">
        <f>IF(SUM(L185:L204)&gt;0,SUM(L185:L204),"")</f>
        <v/>
      </c>
    </row>
    <row r="206" spans="2:12" ht="5.15" customHeight="1">
      <c r="B206" s="511"/>
      <c r="C206" s="512"/>
      <c r="D206" s="512"/>
      <c r="E206" s="512"/>
      <c r="F206" s="513"/>
      <c r="G206" s="514"/>
      <c r="H206" s="515"/>
      <c r="I206" s="515"/>
      <c r="J206" s="515"/>
      <c r="K206" s="515"/>
      <c r="L206" s="516"/>
    </row>
    <row r="207" spans="2:12">
      <c r="B207" s="517"/>
      <c r="C207" s="517"/>
      <c r="D207" s="517"/>
      <c r="E207" s="517"/>
      <c r="F207" s="517"/>
      <c r="G207" s="517"/>
      <c r="H207" s="517"/>
      <c r="I207" s="517"/>
      <c r="J207" s="517"/>
      <c r="K207" s="517"/>
      <c r="L207" s="517"/>
    </row>
    <row r="209" spans="2:12">
      <c r="B209" s="449"/>
      <c r="C209" s="455" t="s">
        <v>1693</v>
      </c>
      <c r="D209" s="471" t="s">
        <v>1853</v>
      </c>
      <c r="E209" s="768" t="s">
        <v>1695</v>
      </c>
      <c r="F209" s="778"/>
      <c r="G209" s="783" t="s">
        <v>1696</v>
      </c>
      <c r="H209" s="784"/>
      <c r="I209" s="784"/>
      <c r="J209" s="784"/>
      <c r="K209" s="784"/>
      <c r="L209" s="773"/>
    </row>
    <row r="210" spans="2:12">
      <c r="B210" s="766" t="s">
        <v>1697</v>
      </c>
      <c r="C210" s="768" t="s">
        <v>1698</v>
      </c>
      <c r="D210" s="770" t="s">
        <v>1699</v>
      </c>
      <c r="E210" s="779"/>
      <c r="F210" s="780"/>
      <c r="G210" s="772" t="s">
        <v>1700</v>
      </c>
      <c r="H210" s="773"/>
      <c r="I210" s="472"/>
      <c r="J210" s="772" t="s">
        <v>1701</v>
      </c>
      <c r="K210" s="773"/>
      <c r="L210" s="473" t="s">
        <v>1702</v>
      </c>
    </row>
    <row r="211" spans="2:12">
      <c r="B211" s="767"/>
      <c r="C211" s="769"/>
      <c r="D211" s="771"/>
      <c r="E211" s="781"/>
      <c r="F211" s="782"/>
      <c r="G211" s="474" t="s">
        <v>1703</v>
      </c>
      <c r="H211" s="475" t="s">
        <v>1685</v>
      </c>
      <c r="I211" s="476"/>
      <c r="J211" s="477" t="s">
        <v>1703</v>
      </c>
      <c r="K211" s="475" t="s">
        <v>1685</v>
      </c>
      <c r="L211" s="478"/>
    </row>
    <row r="212" spans="2:12" ht="38.6">
      <c r="B212" s="791"/>
      <c r="C212" s="774" t="s">
        <v>1854</v>
      </c>
      <c r="D212" s="528" t="s">
        <v>1855</v>
      </c>
      <c r="E212" s="481"/>
      <c r="F212" s="482"/>
      <c r="G212" s="483"/>
      <c r="H212" s="484"/>
      <c r="I212" s="485"/>
      <c r="J212" s="486"/>
      <c r="K212" s="484"/>
      <c r="L212" s="487"/>
    </row>
    <row r="213" spans="2:12" ht="25.75">
      <c r="B213" s="792"/>
      <c r="C213" s="785"/>
      <c r="D213" s="529" t="s">
        <v>1856</v>
      </c>
      <c r="E213" s="530">
        <v>1</v>
      </c>
      <c r="F213" s="531" t="s">
        <v>455</v>
      </c>
      <c r="G213" s="532"/>
      <c r="H213" s="533" t="str">
        <f>IF(G213&gt;0,E213*G213,"")</f>
        <v/>
      </c>
      <c r="I213" s="534"/>
      <c r="J213" s="535" t="str">
        <f>IF(G213&gt;0,G213*0.25,"")</f>
        <v/>
      </c>
      <c r="K213" s="533" t="str">
        <f>IF(G213&gt;0,E213*J213,"")</f>
        <v/>
      </c>
      <c r="L213" s="536" t="str">
        <f>IF(G213&gt;0,H213+K213,"")</f>
        <v/>
      </c>
    </row>
    <row r="214" spans="2:12">
      <c r="B214" s="479"/>
      <c r="C214" s="774" t="s">
        <v>1857</v>
      </c>
      <c r="D214" s="480" t="s">
        <v>1748</v>
      </c>
      <c r="E214" s="481"/>
      <c r="F214" s="482"/>
      <c r="G214" s="483"/>
      <c r="H214" s="484"/>
      <c r="I214" s="485"/>
      <c r="J214" s="486"/>
      <c r="K214" s="484"/>
      <c r="L214" s="487"/>
    </row>
    <row r="215" spans="2:12" ht="12.75" customHeight="1">
      <c r="B215" s="488"/>
      <c r="C215" s="775"/>
      <c r="D215" s="489"/>
      <c r="E215" s="490">
        <v>25</v>
      </c>
      <c r="F215" s="491" t="s">
        <v>1666</v>
      </c>
      <c r="G215" s="492"/>
      <c r="H215" s="493" t="str">
        <f>IF(G215&gt;0,E215*G215,"")</f>
        <v/>
      </c>
      <c r="I215" s="494"/>
      <c r="J215" s="495" t="str">
        <f>IF(G215&gt;0,G215*0.35,"")</f>
        <v/>
      </c>
      <c r="K215" s="493" t="str">
        <f>IF(G215&gt;0,E215*J215,"")</f>
        <v/>
      </c>
      <c r="L215" s="496" t="str">
        <f>IF(G215&gt;0,H215+K215,"")</f>
        <v/>
      </c>
    </row>
    <row r="216" spans="2:12" ht="25.75">
      <c r="B216" s="479"/>
      <c r="C216" s="774" t="s">
        <v>1858</v>
      </c>
      <c r="D216" s="480" t="s">
        <v>1859</v>
      </c>
      <c r="E216" s="481"/>
      <c r="F216" s="482"/>
      <c r="G216" s="483"/>
      <c r="H216" s="484"/>
      <c r="I216" s="485"/>
      <c r="J216" s="486"/>
      <c r="K216" s="484"/>
      <c r="L216" s="487"/>
    </row>
    <row r="217" spans="2:12" ht="12.75" customHeight="1">
      <c r="B217" s="488"/>
      <c r="C217" s="775"/>
      <c r="D217" s="489"/>
      <c r="E217" s="490">
        <v>1</v>
      </c>
      <c r="F217" s="491" t="s">
        <v>455</v>
      </c>
      <c r="G217" s="492"/>
      <c r="H217" s="493" t="str">
        <f>IF(G217&gt;0,E217*G217,"")</f>
        <v/>
      </c>
      <c r="I217" s="494"/>
      <c r="J217" s="495" t="str">
        <f>IF(G217&gt;0,G217*0.35,"")</f>
        <v/>
      </c>
      <c r="K217" s="493" t="str">
        <f>IF(G217&gt;0,E217*J217,"")</f>
        <v/>
      </c>
      <c r="L217" s="496" t="str">
        <f>IF(G217&gt;0,H217+K217,"")</f>
        <v/>
      </c>
    </row>
    <row r="218" spans="2:12" ht="5.15" customHeight="1">
      <c r="B218" s="497"/>
      <c r="C218" s="498"/>
      <c r="D218" s="498"/>
      <c r="E218" s="498"/>
      <c r="F218" s="499"/>
      <c r="G218" s="500"/>
      <c r="H218" s="501"/>
      <c r="I218" s="501"/>
      <c r="J218" s="498"/>
      <c r="K218" s="501"/>
      <c r="L218" s="502"/>
    </row>
    <row r="219" spans="2:12" ht="14.25" customHeight="1">
      <c r="B219" s="503"/>
      <c r="C219" s="504" t="s">
        <v>1751</v>
      </c>
      <c r="D219" s="505" t="s">
        <v>1752</v>
      </c>
      <c r="E219" s="786"/>
      <c r="F219" s="787"/>
      <c r="G219" s="506" t="s">
        <v>1753</v>
      </c>
      <c r="H219" s="507" t="str">
        <f>IF(SUM(H211:H218)&gt;0,SUM(H211:H218),"")</f>
        <v/>
      </c>
      <c r="I219" s="508"/>
      <c r="J219" s="509" t="s">
        <v>1754</v>
      </c>
      <c r="K219" s="507" t="str">
        <f>IF(SUM(K211:K218)&gt;0,SUM(K211:K218),"")</f>
        <v/>
      </c>
      <c r="L219" s="510" t="str">
        <f>IF(SUM(L211:L218)&gt;0,SUM(L211:L218),"")</f>
        <v/>
      </c>
    </row>
    <row r="220" spans="2:12" ht="5.15" customHeight="1">
      <c r="B220" s="511"/>
      <c r="C220" s="512"/>
      <c r="D220" s="512"/>
      <c r="E220" s="512"/>
      <c r="F220" s="513"/>
      <c r="G220" s="514"/>
      <c r="H220" s="515"/>
      <c r="I220" s="515"/>
      <c r="J220" s="515"/>
      <c r="K220" s="515"/>
      <c r="L220" s="516"/>
    </row>
    <row r="221" spans="2:12">
      <c r="B221" s="517"/>
      <c r="C221" s="517"/>
      <c r="D221" s="517"/>
      <c r="E221" s="517"/>
      <c r="F221" s="517"/>
      <c r="G221" s="517"/>
      <c r="H221" s="517"/>
      <c r="I221" s="517"/>
      <c r="J221" s="517"/>
      <c r="K221" s="517"/>
      <c r="L221" s="517"/>
    </row>
    <row r="223" spans="2:12">
      <c r="B223" s="449"/>
      <c r="C223" s="455" t="s">
        <v>1693</v>
      </c>
      <c r="D223" s="471" t="s">
        <v>1860</v>
      </c>
      <c r="E223" s="768" t="s">
        <v>1695</v>
      </c>
      <c r="F223" s="778"/>
      <c r="G223" s="783" t="s">
        <v>1696</v>
      </c>
      <c r="H223" s="784"/>
      <c r="I223" s="784"/>
      <c r="J223" s="784"/>
      <c r="K223" s="784"/>
      <c r="L223" s="773"/>
    </row>
    <row r="224" spans="2:12">
      <c r="B224" s="766" t="s">
        <v>1697</v>
      </c>
      <c r="C224" s="768" t="s">
        <v>1698</v>
      </c>
      <c r="D224" s="770" t="s">
        <v>1699</v>
      </c>
      <c r="E224" s="779"/>
      <c r="F224" s="780"/>
      <c r="G224" s="772" t="s">
        <v>1700</v>
      </c>
      <c r="H224" s="773"/>
      <c r="I224" s="472"/>
      <c r="J224" s="772" t="s">
        <v>1701</v>
      </c>
      <c r="K224" s="773"/>
      <c r="L224" s="473" t="s">
        <v>1702</v>
      </c>
    </row>
    <row r="225" spans="2:12">
      <c r="B225" s="767"/>
      <c r="C225" s="769"/>
      <c r="D225" s="771"/>
      <c r="E225" s="781"/>
      <c r="F225" s="782"/>
      <c r="G225" s="474" t="s">
        <v>1703</v>
      </c>
      <c r="H225" s="475" t="s">
        <v>1685</v>
      </c>
      <c r="I225" s="476"/>
      <c r="J225" s="477" t="s">
        <v>1703</v>
      </c>
      <c r="K225" s="475" t="s">
        <v>1685</v>
      </c>
      <c r="L225" s="478"/>
    </row>
    <row r="226" spans="2:12" ht="38.6">
      <c r="B226" s="479"/>
      <c r="C226" s="774" t="s">
        <v>1861</v>
      </c>
      <c r="D226" s="537" t="s">
        <v>1862</v>
      </c>
      <c r="E226" s="481"/>
      <c r="F226" s="482"/>
      <c r="G226" s="483"/>
      <c r="H226" s="484"/>
      <c r="I226" s="485"/>
      <c r="J226" s="486"/>
      <c r="K226" s="484"/>
      <c r="L226" s="487"/>
    </row>
    <row r="227" spans="2:12" ht="12.75" customHeight="1">
      <c r="B227" s="488"/>
      <c r="C227" s="775"/>
      <c r="D227" s="489"/>
      <c r="E227" s="490">
        <v>1</v>
      </c>
      <c r="F227" s="491" t="s">
        <v>1390</v>
      </c>
      <c r="G227" s="492"/>
      <c r="H227" s="493" t="str">
        <f>IF(G227&gt;0,E227*G227,"")</f>
        <v/>
      </c>
      <c r="I227" s="494"/>
      <c r="J227" s="495" t="str">
        <f>IF(G227&gt;0,G227*0.35,"")</f>
        <v/>
      </c>
      <c r="K227" s="493" t="str">
        <f>IF(G227&gt;0,E227*J227,"")</f>
        <v/>
      </c>
      <c r="L227" s="496" t="str">
        <f>IF(G227&gt;0,H227+K227,"")</f>
        <v/>
      </c>
    </row>
    <row r="228" spans="2:12">
      <c r="B228" s="479"/>
      <c r="C228" s="774" t="s">
        <v>1863</v>
      </c>
      <c r="D228" s="480" t="s">
        <v>1864</v>
      </c>
      <c r="E228" s="481"/>
      <c r="F228" s="482"/>
      <c r="G228" s="483"/>
      <c r="H228" s="484"/>
      <c r="I228" s="485"/>
      <c r="J228" s="486"/>
      <c r="K228" s="484"/>
      <c r="L228" s="487"/>
    </row>
    <row r="229" spans="2:12" ht="12.75" customHeight="1">
      <c r="B229" s="488"/>
      <c r="C229" s="775"/>
      <c r="D229" s="489"/>
      <c r="E229" s="490">
        <v>2</v>
      </c>
      <c r="F229" s="491" t="s">
        <v>1390</v>
      </c>
      <c r="G229" s="492"/>
      <c r="H229" s="493" t="str">
        <f>IF(G229&gt;0,E229*G229,"")</f>
        <v/>
      </c>
      <c r="I229" s="494"/>
      <c r="J229" s="495" t="str">
        <f>IF(G229&gt;0,G229*0.35,"")</f>
        <v/>
      </c>
      <c r="K229" s="493" t="str">
        <f>IF(G229&gt;0,E229*J229,"")</f>
        <v/>
      </c>
      <c r="L229" s="496" t="str">
        <f>IF(G229&gt;0,H229+K229,"")</f>
        <v/>
      </c>
    </row>
    <row r="230" spans="2:12" ht="38.6">
      <c r="B230" s="479"/>
      <c r="C230" s="774" t="s">
        <v>1865</v>
      </c>
      <c r="D230" s="537" t="s">
        <v>1866</v>
      </c>
      <c r="E230" s="481"/>
      <c r="F230" s="482"/>
      <c r="G230" s="483"/>
      <c r="H230" s="484"/>
      <c r="I230" s="485"/>
      <c r="J230" s="486"/>
      <c r="K230" s="484"/>
      <c r="L230" s="487"/>
    </row>
    <row r="231" spans="2:12" ht="12.75" customHeight="1">
      <c r="B231" s="488"/>
      <c r="C231" s="775"/>
      <c r="D231" s="489"/>
      <c r="E231" s="490">
        <v>1</v>
      </c>
      <c r="F231" s="491" t="s">
        <v>1390</v>
      </c>
      <c r="G231" s="492"/>
      <c r="H231" s="493" t="str">
        <f>IF(G231&gt;0,E231*G231,"")</f>
        <v/>
      </c>
      <c r="I231" s="494"/>
      <c r="J231" s="495" t="str">
        <f>IF(G231&gt;0,G231*0.35,"")</f>
        <v/>
      </c>
      <c r="K231" s="493" t="str">
        <f>IF(G231&gt;0,E231*J231,"")</f>
        <v/>
      </c>
      <c r="L231" s="496" t="str">
        <f>IF(G231&gt;0,H231+K231,"")</f>
        <v/>
      </c>
    </row>
    <row r="232" spans="2:12">
      <c r="B232" s="479"/>
      <c r="C232" s="774" t="s">
        <v>1867</v>
      </c>
      <c r="D232" s="480" t="s">
        <v>1868</v>
      </c>
      <c r="E232" s="481"/>
      <c r="F232" s="482"/>
      <c r="G232" s="483"/>
      <c r="H232" s="484"/>
      <c r="I232" s="485"/>
      <c r="J232" s="486"/>
      <c r="K232" s="484"/>
      <c r="L232" s="487"/>
    </row>
    <row r="233" spans="2:12" ht="12.75" customHeight="1">
      <c r="B233" s="488"/>
      <c r="C233" s="775"/>
      <c r="D233" s="489"/>
      <c r="E233" s="490">
        <v>2</v>
      </c>
      <c r="F233" s="491" t="s">
        <v>1390</v>
      </c>
      <c r="G233" s="492"/>
      <c r="H233" s="493" t="str">
        <f>IF(G233&gt;0,E233*G233,"")</f>
        <v/>
      </c>
      <c r="I233" s="494"/>
      <c r="J233" s="495" t="str">
        <f>IF(G233&gt;0,G233*0.35,"")</f>
        <v/>
      </c>
      <c r="K233" s="493" t="str">
        <f>IF(G233&gt;0,E233*J233,"")</f>
        <v/>
      </c>
      <c r="L233" s="496" t="str">
        <f>IF(G233&gt;0,H233+K233,"")</f>
        <v/>
      </c>
    </row>
    <row r="234" spans="2:12">
      <c r="B234" s="479"/>
      <c r="C234" s="774" t="s">
        <v>1869</v>
      </c>
      <c r="D234" s="480" t="s">
        <v>1870</v>
      </c>
      <c r="E234" s="481"/>
      <c r="F234" s="482"/>
      <c r="G234" s="483"/>
      <c r="H234" s="484"/>
      <c r="I234" s="485"/>
      <c r="J234" s="486"/>
      <c r="K234" s="484"/>
      <c r="L234" s="487"/>
    </row>
    <row r="235" spans="2:12" ht="12.75" customHeight="1">
      <c r="B235" s="488"/>
      <c r="C235" s="775"/>
      <c r="D235" s="489"/>
      <c r="E235" s="490">
        <v>3</v>
      </c>
      <c r="F235" s="491" t="s">
        <v>1390</v>
      </c>
      <c r="G235" s="492"/>
      <c r="H235" s="493" t="str">
        <f>IF(G235&gt;0,E235*G235,"")</f>
        <v/>
      </c>
      <c r="I235" s="494"/>
      <c r="J235" s="495" t="str">
        <f>IF(G235&gt;0,G235*0.35,"")</f>
        <v/>
      </c>
      <c r="K235" s="493" t="str">
        <f>IF(G235&gt;0,E235*J235,"")</f>
        <v/>
      </c>
      <c r="L235" s="496" t="str">
        <f>IF(G235&gt;0,H235+K235,"")</f>
        <v/>
      </c>
    </row>
    <row r="236" spans="2:12">
      <c r="B236" s="479"/>
      <c r="C236" s="774" t="s">
        <v>1871</v>
      </c>
      <c r="D236" s="480" t="s">
        <v>1872</v>
      </c>
      <c r="E236" s="481"/>
      <c r="F236" s="482"/>
      <c r="G236" s="483"/>
      <c r="H236" s="484"/>
      <c r="I236" s="485"/>
      <c r="J236" s="486"/>
      <c r="K236" s="484"/>
      <c r="L236" s="487"/>
    </row>
    <row r="237" spans="2:12" ht="12.75" customHeight="1">
      <c r="B237" s="488"/>
      <c r="C237" s="775"/>
      <c r="D237" s="489"/>
      <c r="E237" s="490">
        <v>3</v>
      </c>
      <c r="F237" s="491" t="s">
        <v>1390</v>
      </c>
      <c r="G237" s="492"/>
      <c r="H237" s="493" t="str">
        <f>IF(G237&gt;0,E237*G237,"")</f>
        <v/>
      </c>
      <c r="I237" s="494"/>
      <c r="J237" s="495" t="str">
        <f>IF(G237&gt;0,G237*0.35,"")</f>
        <v/>
      </c>
      <c r="K237" s="493" t="str">
        <f>IF(G237&gt;0,E237*J237,"")</f>
        <v/>
      </c>
      <c r="L237" s="496" t="str">
        <f>IF(G237&gt;0,H237+K237,"")</f>
        <v/>
      </c>
    </row>
    <row r="238" spans="2:12">
      <c r="B238" s="479"/>
      <c r="C238" s="774" t="s">
        <v>1873</v>
      </c>
      <c r="D238" s="480" t="s">
        <v>1874</v>
      </c>
      <c r="E238" s="481"/>
      <c r="F238" s="482"/>
      <c r="G238" s="483"/>
      <c r="H238" s="484"/>
      <c r="I238" s="485"/>
      <c r="J238" s="486"/>
      <c r="K238" s="484"/>
      <c r="L238" s="487"/>
    </row>
    <row r="239" spans="2:12" ht="12.75" customHeight="1">
      <c r="B239" s="488"/>
      <c r="C239" s="775"/>
      <c r="D239" s="489"/>
      <c r="E239" s="490">
        <v>1</v>
      </c>
      <c r="F239" s="491" t="s">
        <v>1390</v>
      </c>
      <c r="G239" s="492"/>
      <c r="H239" s="493" t="str">
        <f>IF(G239&gt;0,E239*G239,"")</f>
        <v/>
      </c>
      <c r="I239" s="494"/>
      <c r="J239" s="495" t="str">
        <f>IF(G239&gt;0,G239*0.35,"")</f>
        <v/>
      </c>
      <c r="K239" s="493" t="str">
        <f>IF(G239&gt;0,E239*J239,"")</f>
        <v/>
      </c>
      <c r="L239" s="496" t="str">
        <f>IF(G239&gt;0,H239+K239,"")</f>
        <v/>
      </c>
    </row>
    <row r="240" spans="2:12">
      <c r="B240" s="479"/>
      <c r="C240" s="774" t="s">
        <v>1875</v>
      </c>
      <c r="D240" s="480" t="s">
        <v>1876</v>
      </c>
      <c r="E240" s="481"/>
      <c r="F240" s="482"/>
      <c r="G240" s="483"/>
      <c r="H240" s="484"/>
      <c r="I240" s="485"/>
      <c r="J240" s="486"/>
      <c r="K240" s="484"/>
      <c r="L240" s="487"/>
    </row>
    <row r="241" spans="2:12" ht="12.75" customHeight="1">
      <c r="B241" s="488"/>
      <c r="C241" s="775"/>
      <c r="D241" s="489"/>
      <c r="E241" s="490">
        <v>1</v>
      </c>
      <c r="F241" s="491" t="s">
        <v>1390</v>
      </c>
      <c r="G241" s="492"/>
      <c r="H241" s="493" t="str">
        <f>IF(G241&gt;0,E241*G241,"")</f>
        <v/>
      </c>
      <c r="I241" s="494"/>
      <c r="J241" s="495" t="str">
        <f>IF(G241&gt;0,G241*0.35,"")</f>
        <v/>
      </c>
      <c r="K241" s="493" t="str">
        <f>IF(G241&gt;0,E241*J241,"")</f>
        <v/>
      </c>
      <c r="L241" s="496" t="str">
        <f>IF(G241&gt;0,H241+K241,"")</f>
        <v/>
      </c>
    </row>
    <row r="242" spans="2:12">
      <c r="B242" s="479"/>
      <c r="C242" s="774" t="s">
        <v>1877</v>
      </c>
      <c r="D242" s="480" t="s">
        <v>1878</v>
      </c>
      <c r="E242" s="481"/>
      <c r="F242" s="482"/>
      <c r="G242" s="483"/>
      <c r="H242" s="484"/>
      <c r="I242" s="485"/>
      <c r="J242" s="486"/>
      <c r="K242" s="484"/>
      <c r="L242" s="487"/>
    </row>
    <row r="243" spans="2:12" ht="12.75" customHeight="1">
      <c r="B243" s="488"/>
      <c r="C243" s="775"/>
      <c r="D243" s="489"/>
      <c r="E243" s="490">
        <v>45</v>
      </c>
      <c r="F243" s="491" t="s">
        <v>173</v>
      </c>
      <c r="G243" s="492"/>
      <c r="H243" s="493" t="str">
        <f>IF(G243&gt;0,E243*G243,"")</f>
        <v/>
      </c>
      <c r="I243" s="494"/>
      <c r="J243" s="495" t="str">
        <f>IF(G243&gt;0,G243*0.35,"")</f>
        <v/>
      </c>
      <c r="K243" s="493" t="str">
        <f>IF(G243&gt;0,E243*J243,"")</f>
        <v/>
      </c>
      <c r="L243" s="496" t="str">
        <f>IF(G243&gt;0,H243+K243,"")</f>
        <v/>
      </c>
    </row>
    <row r="244" spans="2:12">
      <c r="B244" s="479"/>
      <c r="C244" s="774" t="s">
        <v>1879</v>
      </c>
      <c r="D244" s="480" t="s">
        <v>1880</v>
      </c>
      <c r="E244" s="481"/>
      <c r="F244" s="482"/>
      <c r="G244" s="483"/>
      <c r="H244" s="484"/>
      <c r="I244" s="485"/>
      <c r="J244" s="486"/>
      <c r="K244" s="484"/>
      <c r="L244" s="487"/>
    </row>
    <row r="245" spans="2:12" ht="12.75" customHeight="1">
      <c r="B245" s="488"/>
      <c r="C245" s="775"/>
      <c r="D245" s="489"/>
      <c r="E245" s="490">
        <v>25</v>
      </c>
      <c r="F245" s="491" t="s">
        <v>173</v>
      </c>
      <c r="G245" s="492"/>
      <c r="H245" s="493" t="str">
        <f>IF(G245&gt;0,E245*G245,"")</f>
        <v/>
      </c>
      <c r="I245" s="494"/>
      <c r="J245" s="495" t="str">
        <f>IF(G245&gt;0,G245*0.35,"")</f>
        <v/>
      </c>
      <c r="K245" s="493" t="str">
        <f>IF(G245&gt;0,E245*J245,"")</f>
        <v/>
      </c>
      <c r="L245" s="496" t="str">
        <f>IF(G245&gt;0,H245+K245,"")</f>
        <v/>
      </c>
    </row>
    <row r="246" spans="2:12" ht="25.75">
      <c r="B246" s="479"/>
      <c r="C246" s="774" t="s">
        <v>1881</v>
      </c>
      <c r="D246" s="480" t="s">
        <v>1882</v>
      </c>
      <c r="E246" s="481"/>
      <c r="F246" s="482"/>
      <c r="G246" s="483"/>
      <c r="H246" s="484"/>
      <c r="I246" s="485"/>
      <c r="J246" s="486"/>
      <c r="K246" s="484"/>
      <c r="L246" s="487"/>
    </row>
    <row r="247" spans="2:12" ht="12.75" customHeight="1">
      <c r="B247" s="488"/>
      <c r="C247" s="775"/>
      <c r="D247" s="489"/>
      <c r="E247" s="490">
        <v>35</v>
      </c>
      <c r="F247" s="491" t="s">
        <v>173</v>
      </c>
      <c r="G247" s="492"/>
      <c r="H247" s="493" t="str">
        <f>IF(G247&gt;0,E247*G247,"")</f>
        <v/>
      </c>
      <c r="I247" s="494"/>
      <c r="J247" s="495" t="str">
        <f>IF(G247&gt;0,G247*0.35,"")</f>
        <v/>
      </c>
      <c r="K247" s="493" t="str">
        <f>IF(G247&gt;0,E247*J247,"")</f>
        <v/>
      </c>
      <c r="L247" s="496" t="str">
        <f>IF(G247&gt;0,H247+K247,"")</f>
        <v/>
      </c>
    </row>
    <row r="248" spans="2:12" ht="25.75">
      <c r="B248" s="479"/>
      <c r="C248" s="774" t="s">
        <v>1883</v>
      </c>
      <c r="D248" s="480" t="s">
        <v>1884</v>
      </c>
      <c r="E248" s="481"/>
      <c r="F248" s="482"/>
      <c r="G248" s="483"/>
      <c r="H248" s="484"/>
      <c r="I248" s="485"/>
      <c r="J248" s="486"/>
      <c r="K248" s="484"/>
      <c r="L248" s="487"/>
    </row>
    <row r="249" spans="2:12" ht="12.75" customHeight="1">
      <c r="B249" s="488"/>
      <c r="C249" s="775"/>
      <c r="D249" s="489"/>
      <c r="E249" s="490">
        <v>1</v>
      </c>
      <c r="F249" s="491" t="s">
        <v>455</v>
      </c>
      <c r="G249" s="492"/>
      <c r="H249" s="493" t="str">
        <f>IF(G249&gt;0,E249*G249,"")</f>
        <v/>
      </c>
      <c r="I249" s="494"/>
      <c r="J249" s="495" t="str">
        <f>IF(G249&gt;0,G249*0.35,"")</f>
        <v/>
      </c>
      <c r="K249" s="493" t="str">
        <f>IF(G249&gt;0,E249*J249,"")</f>
        <v/>
      </c>
      <c r="L249" s="496" t="str">
        <f>IF(G249&gt;0,H249+K249,"")</f>
        <v/>
      </c>
    </row>
    <row r="250" spans="2:12" ht="5.15" customHeight="1">
      <c r="B250" s="497"/>
      <c r="C250" s="498"/>
      <c r="D250" s="498"/>
      <c r="E250" s="498"/>
      <c r="F250" s="499"/>
      <c r="G250" s="500"/>
      <c r="H250" s="501"/>
      <c r="I250" s="501"/>
      <c r="J250" s="498"/>
      <c r="K250" s="501"/>
      <c r="L250" s="502"/>
    </row>
    <row r="251" spans="2:12" ht="14.25" customHeight="1">
      <c r="B251" s="503"/>
      <c r="C251" s="504" t="s">
        <v>1751</v>
      </c>
      <c r="D251" s="505" t="s">
        <v>1752</v>
      </c>
      <c r="E251" s="786"/>
      <c r="F251" s="787"/>
      <c r="G251" s="506" t="s">
        <v>1753</v>
      </c>
      <c r="H251" s="507" t="str">
        <f>IF(SUM(H225:H250)&gt;0,SUM(H225:H250),"")</f>
        <v/>
      </c>
      <c r="I251" s="508"/>
      <c r="J251" s="509" t="s">
        <v>1754</v>
      </c>
      <c r="K251" s="507" t="str">
        <f>IF(SUM(K225:K250)&gt;0,SUM(K225:K250),"")</f>
        <v/>
      </c>
      <c r="L251" s="510" t="str">
        <f>IF(SUM(L225:L250)&gt;0,SUM(L225:L250),"")</f>
        <v/>
      </c>
    </row>
    <row r="252" spans="2:12" ht="5.15" customHeight="1">
      <c r="B252" s="511"/>
      <c r="C252" s="512"/>
      <c r="D252" s="512"/>
      <c r="E252" s="512"/>
      <c r="F252" s="513"/>
      <c r="G252" s="514"/>
      <c r="H252" s="515"/>
      <c r="I252" s="515"/>
      <c r="J252" s="515"/>
      <c r="K252" s="515"/>
      <c r="L252" s="516"/>
    </row>
    <row r="253" spans="2:12">
      <c r="B253" s="517"/>
      <c r="C253" s="517"/>
      <c r="D253" s="517"/>
      <c r="E253" s="517"/>
      <c r="F253" s="517"/>
      <c r="G253" s="517"/>
      <c r="H253" s="517"/>
      <c r="I253" s="517"/>
      <c r="J253" s="517"/>
      <c r="K253" s="517"/>
      <c r="L253" s="517"/>
    </row>
    <row r="255" spans="2:12">
      <c r="B255" s="449"/>
      <c r="C255" s="455" t="s">
        <v>1693</v>
      </c>
      <c r="D255" s="471" t="s">
        <v>1885</v>
      </c>
      <c r="E255" s="768" t="s">
        <v>1695</v>
      </c>
      <c r="F255" s="778"/>
      <c r="G255" s="783" t="s">
        <v>1696</v>
      </c>
      <c r="H255" s="784"/>
      <c r="I255" s="784"/>
      <c r="J255" s="784"/>
      <c r="K255" s="784"/>
      <c r="L255" s="773"/>
    </row>
    <row r="256" spans="2:12">
      <c r="B256" s="766" t="s">
        <v>1697</v>
      </c>
      <c r="C256" s="768" t="s">
        <v>1698</v>
      </c>
      <c r="D256" s="770" t="s">
        <v>1699</v>
      </c>
      <c r="E256" s="779"/>
      <c r="F256" s="780"/>
      <c r="G256" s="772" t="s">
        <v>1700</v>
      </c>
      <c r="H256" s="773"/>
      <c r="I256" s="472"/>
      <c r="J256" s="772" t="s">
        <v>1701</v>
      </c>
      <c r="K256" s="773"/>
      <c r="L256" s="473" t="s">
        <v>1702</v>
      </c>
    </row>
    <row r="257" spans="2:12">
      <c r="B257" s="767"/>
      <c r="C257" s="769"/>
      <c r="D257" s="771"/>
      <c r="E257" s="781"/>
      <c r="F257" s="782"/>
      <c r="G257" s="474" t="s">
        <v>1703</v>
      </c>
      <c r="H257" s="475" t="s">
        <v>1685</v>
      </c>
      <c r="I257" s="476"/>
      <c r="J257" s="477" t="s">
        <v>1703</v>
      </c>
      <c r="K257" s="475" t="s">
        <v>1685</v>
      </c>
      <c r="L257" s="478"/>
    </row>
    <row r="258" spans="2:12" ht="25.75">
      <c r="B258" s="479"/>
      <c r="C258" s="774" t="s">
        <v>1886</v>
      </c>
      <c r="D258" s="480" t="s">
        <v>1887</v>
      </c>
      <c r="E258" s="481"/>
      <c r="F258" s="482"/>
      <c r="G258" s="483"/>
      <c r="H258" s="484"/>
      <c r="I258" s="485"/>
      <c r="J258" s="486"/>
      <c r="K258" s="484"/>
      <c r="L258" s="487"/>
    </row>
    <row r="259" spans="2:12" ht="12.75" customHeight="1">
      <c r="B259" s="488"/>
      <c r="C259" s="775"/>
      <c r="D259" s="489"/>
      <c r="E259" s="490">
        <v>1</v>
      </c>
      <c r="F259" s="491" t="s">
        <v>455</v>
      </c>
      <c r="G259" s="492"/>
      <c r="H259" s="493" t="str">
        <f>IF(G259&gt;0,E259*G259,"")</f>
        <v/>
      </c>
      <c r="I259" s="494"/>
      <c r="J259" s="495" t="str">
        <f>IF(G259&gt;0,G259*0.35,"")</f>
        <v/>
      </c>
      <c r="K259" s="493" t="str">
        <f>IF(G259&gt;0,E259*J259,"")</f>
        <v/>
      </c>
      <c r="L259" s="496" t="str">
        <f>IF(G259&gt;0,H259+K259,"")</f>
        <v/>
      </c>
    </row>
    <row r="260" spans="2:12" ht="25.75">
      <c r="B260" s="479"/>
      <c r="C260" s="774" t="s">
        <v>1888</v>
      </c>
      <c r="D260" s="480" t="s">
        <v>1889</v>
      </c>
      <c r="E260" s="481"/>
      <c r="F260" s="482"/>
      <c r="G260" s="483"/>
      <c r="H260" s="484"/>
      <c r="I260" s="485"/>
      <c r="J260" s="486"/>
      <c r="K260" s="484"/>
      <c r="L260" s="487"/>
    </row>
    <row r="261" spans="2:12" ht="12.75" customHeight="1">
      <c r="B261" s="488"/>
      <c r="C261" s="775"/>
      <c r="D261" s="489"/>
      <c r="E261" s="490">
        <v>1</v>
      </c>
      <c r="F261" s="491" t="s">
        <v>455</v>
      </c>
      <c r="G261" s="492"/>
      <c r="H261" s="493" t="str">
        <f>IF(G261&gt;0,E261*G261,"")</f>
        <v/>
      </c>
      <c r="I261" s="494"/>
      <c r="J261" s="495" t="str">
        <f>IF(G261&gt;0,G261*0.35,"")</f>
        <v/>
      </c>
      <c r="K261" s="493" t="str">
        <f>IF(G261&gt;0,E261*J261,"")</f>
        <v/>
      </c>
      <c r="L261" s="496" t="str">
        <f>IF(G261&gt;0,H261+K261,"")</f>
        <v/>
      </c>
    </row>
    <row r="262" spans="2:12" ht="25.75">
      <c r="B262" s="479"/>
      <c r="C262" s="774" t="s">
        <v>1890</v>
      </c>
      <c r="D262" s="480" t="s">
        <v>1891</v>
      </c>
      <c r="E262" s="481"/>
      <c r="F262" s="482"/>
      <c r="G262" s="483"/>
      <c r="H262" s="484"/>
      <c r="I262" s="485"/>
      <c r="J262" s="486"/>
      <c r="K262" s="484"/>
      <c r="L262" s="487"/>
    </row>
    <row r="263" spans="2:12" ht="12.75" customHeight="1">
      <c r="B263" s="488"/>
      <c r="C263" s="775"/>
      <c r="D263" s="489"/>
      <c r="E263" s="490">
        <v>1</v>
      </c>
      <c r="F263" s="491" t="s">
        <v>455</v>
      </c>
      <c r="G263" s="492"/>
      <c r="H263" s="493" t="str">
        <f>IF(G263&gt;0,E263*G263,"")</f>
        <v/>
      </c>
      <c r="I263" s="494"/>
      <c r="J263" s="495" t="str">
        <f>IF(G263&gt;0,G263*0.35,"")</f>
        <v/>
      </c>
      <c r="K263" s="493" t="str">
        <f>IF(G263&gt;0,E263*J263,"")</f>
        <v/>
      </c>
      <c r="L263" s="496" t="str">
        <f>IF(G263&gt;0,H263+K263,"")</f>
        <v/>
      </c>
    </row>
    <row r="264" spans="2:12" ht="25.75">
      <c r="B264" s="479"/>
      <c r="C264" s="774" t="s">
        <v>1892</v>
      </c>
      <c r="D264" s="480" t="s">
        <v>1893</v>
      </c>
      <c r="E264" s="481"/>
      <c r="F264" s="482"/>
      <c r="G264" s="483"/>
      <c r="H264" s="484"/>
      <c r="I264" s="485"/>
      <c r="J264" s="486"/>
      <c r="K264" s="484"/>
      <c r="L264" s="487"/>
    </row>
    <row r="265" spans="2:12" ht="12.75" customHeight="1">
      <c r="B265" s="488"/>
      <c r="C265" s="775"/>
      <c r="D265" s="489"/>
      <c r="E265" s="490">
        <v>2</v>
      </c>
      <c r="F265" s="491" t="s">
        <v>455</v>
      </c>
      <c r="G265" s="492"/>
      <c r="H265" s="493" t="str">
        <f>IF(G265&gt;0,E265*G265,"")</f>
        <v/>
      </c>
      <c r="I265" s="494"/>
      <c r="J265" s="495" t="str">
        <f>IF(G265&gt;0,G265*0.35,"")</f>
        <v/>
      </c>
      <c r="K265" s="493" t="str">
        <f>IF(G265&gt;0,E265*J265,"")</f>
        <v/>
      </c>
      <c r="L265" s="496" t="str">
        <f>IF(G265&gt;0,H265+K265,"")</f>
        <v/>
      </c>
    </row>
    <row r="266" spans="2:12" ht="5.15" customHeight="1">
      <c r="B266" s="497"/>
      <c r="C266" s="498"/>
      <c r="D266" s="498"/>
      <c r="E266" s="498"/>
      <c r="F266" s="499"/>
      <c r="G266" s="500"/>
      <c r="H266" s="501"/>
      <c r="I266" s="501"/>
      <c r="J266" s="498"/>
      <c r="K266" s="501"/>
      <c r="L266" s="502"/>
    </row>
    <row r="267" spans="2:12" ht="14.25" customHeight="1">
      <c r="B267" s="503"/>
      <c r="C267" s="504" t="s">
        <v>1751</v>
      </c>
      <c r="D267" s="505" t="s">
        <v>1752</v>
      </c>
      <c r="E267" s="786"/>
      <c r="F267" s="787"/>
      <c r="G267" s="506" t="s">
        <v>1753</v>
      </c>
      <c r="H267" s="507" t="str">
        <f>IF(SUM(H257:H266)&gt;0,SUM(H257:H266),"")</f>
        <v/>
      </c>
      <c r="I267" s="508"/>
      <c r="J267" s="509" t="s">
        <v>1754</v>
      </c>
      <c r="K267" s="507" t="str">
        <f>IF(SUM(K257:K266)&gt;0,SUM(K257:K266),"")</f>
        <v/>
      </c>
      <c r="L267" s="510" t="str">
        <f>IF(SUM(L257:L266)&gt;0,SUM(L257:L266),"")</f>
        <v/>
      </c>
    </row>
    <row r="268" spans="2:12" ht="5.15" customHeight="1">
      <c r="B268" s="511"/>
      <c r="C268" s="512"/>
      <c r="D268" s="512"/>
      <c r="E268" s="512"/>
      <c r="F268" s="513"/>
      <c r="G268" s="514"/>
      <c r="H268" s="515"/>
      <c r="I268" s="515"/>
      <c r="J268" s="515"/>
      <c r="K268" s="515"/>
      <c r="L268" s="516"/>
    </row>
    <row r="269" spans="2:12">
      <c r="B269" s="517"/>
      <c r="C269" s="517"/>
      <c r="D269" s="517"/>
      <c r="E269" s="517"/>
      <c r="F269" s="517"/>
      <c r="G269" s="517"/>
      <c r="H269" s="517"/>
      <c r="I269" s="517"/>
      <c r="J269" s="517"/>
      <c r="K269" s="517"/>
      <c r="L269" s="517"/>
    </row>
  </sheetData>
  <sheetProtection selectLockedCells="1" selectUnlockedCells="1"/>
  <mergeCells count="167">
    <mergeCell ref="C258:C259"/>
    <mergeCell ref="C260:C261"/>
    <mergeCell ref="C262:C263"/>
    <mergeCell ref="C264:C265"/>
    <mergeCell ref="E267:F267"/>
    <mergeCell ref="E251:F251"/>
    <mergeCell ref="E255:F257"/>
    <mergeCell ref="G255:L255"/>
    <mergeCell ref="B256:B257"/>
    <mergeCell ref="C256:C257"/>
    <mergeCell ref="D256:D257"/>
    <mergeCell ref="G256:H256"/>
    <mergeCell ref="J256:K256"/>
    <mergeCell ref="C238:C239"/>
    <mergeCell ref="C240:C241"/>
    <mergeCell ref="C242:C243"/>
    <mergeCell ref="C244:C245"/>
    <mergeCell ref="C246:C247"/>
    <mergeCell ref="C248:C249"/>
    <mergeCell ref="C226:C227"/>
    <mergeCell ref="C228:C229"/>
    <mergeCell ref="C230:C231"/>
    <mergeCell ref="C232:C233"/>
    <mergeCell ref="C234:C235"/>
    <mergeCell ref="C236:C237"/>
    <mergeCell ref="C214:C215"/>
    <mergeCell ref="C216:C217"/>
    <mergeCell ref="E219:F219"/>
    <mergeCell ref="E223:F225"/>
    <mergeCell ref="G223:L223"/>
    <mergeCell ref="B224:B225"/>
    <mergeCell ref="C224:C225"/>
    <mergeCell ref="D224:D225"/>
    <mergeCell ref="G224:H224"/>
    <mergeCell ref="J224:K224"/>
    <mergeCell ref="B210:B211"/>
    <mergeCell ref="C210:C211"/>
    <mergeCell ref="D210:D211"/>
    <mergeCell ref="G210:H210"/>
    <mergeCell ref="J210:K210"/>
    <mergeCell ref="B212:B213"/>
    <mergeCell ref="C212:C213"/>
    <mergeCell ref="C198:C199"/>
    <mergeCell ref="C200:C201"/>
    <mergeCell ref="C202:C203"/>
    <mergeCell ref="E205:F205"/>
    <mergeCell ref="E209:F211"/>
    <mergeCell ref="G209:L209"/>
    <mergeCell ref="C186:C187"/>
    <mergeCell ref="C188:C189"/>
    <mergeCell ref="C190:C191"/>
    <mergeCell ref="C192:C193"/>
    <mergeCell ref="C194:C195"/>
    <mergeCell ref="C196:C197"/>
    <mergeCell ref="E179:F179"/>
    <mergeCell ref="E183:F185"/>
    <mergeCell ref="G183:L183"/>
    <mergeCell ref="B184:B185"/>
    <mergeCell ref="C184:C185"/>
    <mergeCell ref="D184:D185"/>
    <mergeCell ref="G184:H184"/>
    <mergeCell ref="J184:K184"/>
    <mergeCell ref="C166:C167"/>
    <mergeCell ref="C168:C169"/>
    <mergeCell ref="C170:C171"/>
    <mergeCell ref="C172:C173"/>
    <mergeCell ref="C174:C175"/>
    <mergeCell ref="C176:C177"/>
    <mergeCell ref="C154:C155"/>
    <mergeCell ref="C156:C157"/>
    <mergeCell ref="C158:C159"/>
    <mergeCell ref="C160:C161"/>
    <mergeCell ref="C162:C163"/>
    <mergeCell ref="C164:C165"/>
    <mergeCell ref="E144:F144"/>
    <mergeCell ref="E148:F148"/>
    <mergeCell ref="G148:L148"/>
    <mergeCell ref="E151:F153"/>
    <mergeCell ref="G151:L151"/>
    <mergeCell ref="B152:B153"/>
    <mergeCell ref="C152:C153"/>
    <mergeCell ref="D152:D153"/>
    <mergeCell ref="G152:H152"/>
    <mergeCell ref="J152:K152"/>
    <mergeCell ref="C131:C132"/>
    <mergeCell ref="C133:C134"/>
    <mergeCell ref="C135:C136"/>
    <mergeCell ref="C137:C138"/>
    <mergeCell ref="C139:C140"/>
    <mergeCell ref="C141:C142"/>
    <mergeCell ref="C119:C120"/>
    <mergeCell ref="C121:C122"/>
    <mergeCell ref="C123:C124"/>
    <mergeCell ref="C125:C126"/>
    <mergeCell ref="C127:C128"/>
    <mergeCell ref="C129:C130"/>
    <mergeCell ref="E116:F118"/>
    <mergeCell ref="G116:L116"/>
    <mergeCell ref="B117:B118"/>
    <mergeCell ref="C117:C118"/>
    <mergeCell ref="D117:D118"/>
    <mergeCell ref="G117:H117"/>
    <mergeCell ref="J117:K117"/>
    <mergeCell ref="E111:F111"/>
    <mergeCell ref="G111:L111"/>
    <mergeCell ref="E112:F112"/>
    <mergeCell ref="G112:L112"/>
    <mergeCell ref="E113:F113"/>
    <mergeCell ref="G113:L113"/>
    <mergeCell ref="C99:C100"/>
    <mergeCell ref="C101:C102"/>
    <mergeCell ref="C103:C104"/>
    <mergeCell ref="E106:F106"/>
    <mergeCell ref="E110:F110"/>
    <mergeCell ref="G110:L110"/>
    <mergeCell ref="C87:C88"/>
    <mergeCell ref="C89:C90"/>
    <mergeCell ref="C91:C92"/>
    <mergeCell ref="C93:C94"/>
    <mergeCell ref="C95:C96"/>
    <mergeCell ref="C97:C98"/>
    <mergeCell ref="C75:C76"/>
    <mergeCell ref="C77:C78"/>
    <mergeCell ref="C79:C80"/>
    <mergeCell ref="C81:C82"/>
    <mergeCell ref="C83:C84"/>
    <mergeCell ref="C85:C86"/>
    <mergeCell ref="E72:F74"/>
    <mergeCell ref="G72:L72"/>
    <mergeCell ref="B73:B74"/>
    <mergeCell ref="C73:C74"/>
    <mergeCell ref="D73:D74"/>
    <mergeCell ref="G73:H73"/>
    <mergeCell ref="J73:K73"/>
    <mergeCell ref="C55:C56"/>
    <mergeCell ref="C57:C58"/>
    <mergeCell ref="C59:C60"/>
    <mergeCell ref="C61:C62"/>
    <mergeCell ref="C63:C64"/>
    <mergeCell ref="C65:C66"/>
    <mergeCell ref="C51:C52"/>
    <mergeCell ref="C53:C54"/>
    <mergeCell ref="C31:C32"/>
    <mergeCell ref="C33:C34"/>
    <mergeCell ref="C35:C36"/>
    <mergeCell ref="C37:C38"/>
    <mergeCell ref="C39:C40"/>
    <mergeCell ref="C41:C42"/>
    <mergeCell ref="E68:F68"/>
    <mergeCell ref="C27:C28"/>
    <mergeCell ref="C29:C30"/>
    <mergeCell ref="C7:D7"/>
    <mergeCell ref="E16:F18"/>
    <mergeCell ref="G16:L16"/>
    <mergeCell ref="C43:C44"/>
    <mergeCell ref="C45:C46"/>
    <mergeCell ref="C47:C48"/>
    <mergeCell ref="C49:C50"/>
    <mergeCell ref="B17:B18"/>
    <mergeCell ref="C17:C18"/>
    <mergeCell ref="D17:D18"/>
    <mergeCell ref="G17:H17"/>
    <mergeCell ref="J17:K17"/>
    <mergeCell ref="C19:C20"/>
    <mergeCell ref="C21:C22"/>
    <mergeCell ref="C23:C24"/>
    <mergeCell ref="C25:C26"/>
  </mergeCells>
  <pageMargins left="0.19685039370078741" right="0" top="0.39370078740157483" bottom="0.59055118110236227" header="0.19685039370078741" footer="0.39370078740157483"/>
  <pageSetup paperSize="9" scale="57" firstPageNumber="0" fitToHeight="4"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93"/>
  <sheetViews>
    <sheetView showGridLines="0" view="pageBreakPreview" zoomScale="90" zoomScaleNormal="85" zoomScaleSheetLayoutView="90" workbookViewId="0">
      <pane ySplit="2" topLeftCell="A3" activePane="bottomLeft" state="frozen"/>
      <selection activeCell="M12" sqref="M12"/>
      <selection pane="bottomLeft" activeCell="M12" sqref="M12"/>
    </sheetView>
  </sheetViews>
  <sheetFormatPr defaultColWidth="10.81640625" defaultRowHeight="12.45"/>
  <cols>
    <col min="1" max="1" width="5.81640625" style="401" customWidth="1"/>
    <col min="2" max="2" width="7.453125" style="401" customWidth="1"/>
    <col min="3" max="3" width="49.81640625" style="401" customWidth="1"/>
    <col min="4" max="4" width="9.81640625" style="401" customWidth="1"/>
    <col min="5" max="5" width="14.453125" style="416" customWidth="1"/>
    <col min="6" max="6" width="11.36328125" style="417" customWidth="1"/>
    <col min="7" max="7" width="13.6328125" style="401" bestFit="1" customWidth="1"/>
    <col min="8" max="8" width="18.36328125" style="401" bestFit="1" customWidth="1"/>
    <col min="9" max="9" width="12" style="401" bestFit="1" customWidth="1"/>
    <col min="10" max="10" width="23.1796875" style="401" customWidth="1"/>
    <col min="11" max="11" width="18.36328125" style="401" bestFit="1" customWidth="1"/>
    <col min="12" max="16384" width="10.81640625" style="401"/>
  </cols>
  <sheetData>
    <row r="1" spans="1:11" s="367" customFormat="1" ht="21.75" customHeight="1">
      <c r="A1" s="538" t="s">
        <v>1894</v>
      </c>
      <c r="B1" s="362" t="s">
        <v>1</v>
      </c>
      <c r="C1" s="363" t="s">
        <v>1895</v>
      </c>
      <c r="D1" s="362"/>
      <c r="E1" s="364"/>
      <c r="F1" s="365"/>
      <c r="G1" s="366"/>
      <c r="H1" s="366"/>
      <c r="I1" s="366"/>
      <c r="J1" s="366"/>
      <c r="K1" s="539"/>
    </row>
    <row r="2" spans="1:11" s="367" customFormat="1" ht="21.75" customHeight="1">
      <c r="A2" s="538"/>
      <c r="B2" s="362" t="s">
        <v>1</v>
      </c>
      <c r="C2" s="363" t="s">
        <v>1636</v>
      </c>
      <c r="D2" s="362"/>
      <c r="E2" s="364"/>
      <c r="F2" s="365"/>
      <c r="G2" s="366"/>
      <c r="H2" s="366"/>
      <c r="I2" s="366"/>
      <c r="J2" s="366"/>
      <c r="K2" s="539"/>
    </row>
    <row r="3" spans="1:11" s="367" customFormat="1" ht="11.5" customHeight="1" thickBot="1">
      <c r="A3" s="369"/>
      <c r="B3" s="368"/>
      <c r="C3" s="368"/>
      <c r="D3" s="369"/>
      <c r="E3" s="369"/>
      <c r="F3" s="370"/>
      <c r="G3" s="370"/>
      <c r="H3" s="370"/>
      <c r="I3" s="370"/>
      <c r="J3" s="370"/>
      <c r="K3" s="370"/>
    </row>
    <row r="4" spans="1:11" s="367" customFormat="1" ht="11.5" customHeight="1">
      <c r="A4" s="759" t="s">
        <v>1373</v>
      </c>
      <c r="B4" s="759" t="s">
        <v>1896</v>
      </c>
      <c r="C4" s="371" t="s">
        <v>1374</v>
      </c>
      <c r="D4" s="372" t="s">
        <v>1375</v>
      </c>
      <c r="E4" s="372" t="s">
        <v>1376</v>
      </c>
      <c r="F4" s="761" t="s">
        <v>1377</v>
      </c>
      <c r="G4" s="762"/>
      <c r="H4" s="761" t="s">
        <v>1378</v>
      </c>
      <c r="I4" s="762"/>
      <c r="J4" s="540" t="s">
        <v>1637</v>
      </c>
      <c r="K4" s="372" t="s">
        <v>1897</v>
      </c>
    </row>
    <row r="5" spans="1:11" s="367" customFormat="1" ht="34.5" customHeight="1">
      <c r="A5" s="760"/>
      <c r="B5" s="760"/>
      <c r="C5" s="541"/>
      <c r="D5" s="542" t="s">
        <v>1380</v>
      </c>
      <c r="E5" s="542" t="s">
        <v>1381</v>
      </c>
      <c r="F5" s="376" t="s">
        <v>1638</v>
      </c>
      <c r="G5" s="376" t="s">
        <v>1639</v>
      </c>
      <c r="H5" s="376" t="s">
        <v>1382</v>
      </c>
      <c r="I5" s="376" t="s">
        <v>1383</v>
      </c>
      <c r="J5" s="543" t="s">
        <v>1384</v>
      </c>
      <c r="K5" s="542" t="s">
        <v>1898</v>
      </c>
    </row>
    <row r="6" spans="1:11" s="367" customFormat="1" ht="12.9" thickBot="1">
      <c r="A6" s="378"/>
      <c r="B6" s="377"/>
      <c r="C6" s="377"/>
      <c r="D6" s="378"/>
      <c r="E6" s="378"/>
      <c r="F6" s="378" t="s">
        <v>1385</v>
      </c>
      <c r="G6" s="378" t="s">
        <v>1385</v>
      </c>
      <c r="H6" s="378" t="s">
        <v>1385</v>
      </c>
      <c r="I6" s="378" t="s">
        <v>1385</v>
      </c>
      <c r="J6" s="378" t="s">
        <v>1385</v>
      </c>
      <c r="K6" s="544"/>
    </row>
    <row r="7" spans="1:11" s="385" customFormat="1" ht="29.5" customHeight="1">
      <c r="A7" s="545"/>
      <c r="B7" s="362"/>
      <c r="C7" s="379" t="s">
        <v>1899</v>
      </c>
      <c r="D7" s="380"/>
      <c r="E7" s="381"/>
      <c r="F7" s="382"/>
      <c r="G7" s="383"/>
      <c r="H7" s="383"/>
      <c r="I7" s="383"/>
      <c r="J7" s="384">
        <f>J9+J37+J52+J66+J74+J81</f>
        <v>0</v>
      </c>
      <c r="K7" s="539"/>
    </row>
    <row r="8" spans="1:11" s="393" customFormat="1" ht="17.149999999999999" customHeight="1">
      <c r="A8" s="545"/>
      <c r="B8" s="386"/>
      <c r="C8" s="387"/>
      <c r="D8" s="387"/>
      <c r="E8" s="388"/>
      <c r="F8" s="389"/>
      <c r="G8" s="390"/>
      <c r="H8" s="391"/>
      <c r="I8" s="390"/>
      <c r="J8" s="392"/>
      <c r="K8" s="391"/>
    </row>
    <row r="9" spans="1:11" ht="14.15">
      <c r="A9" s="546"/>
      <c r="B9" s="418" t="s">
        <v>84</v>
      </c>
      <c r="C9" s="428" t="s">
        <v>1900</v>
      </c>
      <c r="D9" s="414"/>
      <c r="E9" s="415"/>
      <c r="F9" s="398"/>
      <c r="G9" s="400"/>
      <c r="H9" s="400"/>
      <c r="I9" s="400"/>
      <c r="J9" s="420">
        <f>SUM(J11:J35)</f>
        <v>0</v>
      </c>
      <c r="K9" s="547"/>
    </row>
    <row r="10" spans="1:11">
      <c r="A10" s="546"/>
      <c r="B10" s="418"/>
      <c r="C10" s="548"/>
      <c r="D10" s="414"/>
      <c r="E10" s="415"/>
      <c r="F10" s="398"/>
      <c r="G10" s="400"/>
      <c r="H10" s="400"/>
      <c r="I10" s="400"/>
      <c r="J10" s="400"/>
      <c r="K10" s="547"/>
    </row>
    <row r="11" spans="1:11">
      <c r="A11" s="546"/>
      <c r="B11" s="414" t="s">
        <v>84</v>
      </c>
      <c r="C11" s="414" t="s">
        <v>1901</v>
      </c>
      <c r="D11" s="414" t="s">
        <v>242</v>
      </c>
      <c r="E11" s="415">
        <v>14</v>
      </c>
      <c r="F11" s="399"/>
      <c r="G11" s="423"/>
      <c r="H11" s="400">
        <f t="shared" ref="H11:H35" si="0">E11*F11</f>
        <v>0</v>
      </c>
      <c r="I11" s="400">
        <f t="shared" ref="I11:I35" si="1">E11*G11</f>
        <v>0</v>
      </c>
      <c r="J11" s="400">
        <f t="shared" ref="J11:J35" si="2">H11+I11</f>
        <v>0</v>
      </c>
      <c r="K11" s="547"/>
    </row>
    <row r="12" spans="1:11">
      <c r="A12" s="546"/>
      <c r="B12" s="414" t="s">
        <v>86</v>
      </c>
      <c r="C12" s="414" t="s">
        <v>1902</v>
      </c>
      <c r="D12" s="414" t="s">
        <v>242</v>
      </c>
      <c r="E12" s="415">
        <v>92</v>
      </c>
      <c r="F12" s="399"/>
      <c r="G12" s="423"/>
      <c r="H12" s="400">
        <f t="shared" si="0"/>
        <v>0</v>
      </c>
      <c r="I12" s="400">
        <f t="shared" si="1"/>
        <v>0</v>
      </c>
      <c r="J12" s="400">
        <f t="shared" si="2"/>
        <v>0</v>
      </c>
      <c r="K12" s="547"/>
    </row>
    <row r="13" spans="1:11">
      <c r="A13" s="546"/>
      <c r="B13" s="414" t="s">
        <v>160</v>
      </c>
      <c r="C13" s="414" t="s">
        <v>1903</v>
      </c>
      <c r="D13" s="414" t="s">
        <v>242</v>
      </c>
      <c r="E13" s="415">
        <v>85</v>
      </c>
      <c r="F13" s="399"/>
      <c r="G13" s="423"/>
      <c r="H13" s="400">
        <f t="shared" si="0"/>
        <v>0</v>
      </c>
      <c r="I13" s="400">
        <f t="shared" si="1"/>
        <v>0</v>
      </c>
      <c r="J13" s="400">
        <f t="shared" si="2"/>
        <v>0</v>
      </c>
      <c r="K13" s="547"/>
    </row>
    <row r="14" spans="1:11">
      <c r="A14" s="546"/>
      <c r="B14" s="414" t="s">
        <v>152</v>
      </c>
      <c r="C14" s="549" t="s">
        <v>1904</v>
      </c>
      <c r="D14" s="549" t="s">
        <v>242</v>
      </c>
      <c r="E14" s="550">
        <v>8</v>
      </c>
      <c r="F14" s="399"/>
      <c r="G14" s="423"/>
      <c r="H14" s="400">
        <f t="shared" si="0"/>
        <v>0</v>
      </c>
      <c r="I14" s="400">
        <f t="shared" si="1"/>
        <v>0</v>
      </c>
      <c r="J14" s="400">
        <f t="shared" si="2"/>
        <v>0</v>
      </c>
      <c r="K14" s="547"/>
    </row>
    <row r="15" spans="1:11">
      <c r="A15" s="546"/>
      <c r="B15" s="414" t="s">
        <v>169</v>
      </c>
      <c r="C15" s="414" t="s">
        <v>1905</v>
      </c>
      <c r="D15" s="414" t="s">
        <v>242</v>
      </c>
      <c r="E15" s="415">
        <v>26</v>
      </c>
      <c r="F15" s="399"/>
      <c r="G15" s="423"/>
      <c r="H15" s="400">
        <f t="shared" si="0"/>
        <v>0</v>
      </c>
      <c r="I15" s="400">
        <f t="shared" si="1"/>
        <v>0</v>
      </c>
      <c r="J15" s="400">
        <f t="shared" si="2"/>
        <v>0</v>
      </c>
      <c r="K15" s="547"/>
    </row>
    <row r="16" spans="1:11">
      <c r="A16" s="546"/>
      <c r="B16" s="414" t="s">
        <v>177</v>
      </c>
      <c r="C16" s="414" t="s">
        <v>1906</v>
      </c>
      <c r="D16" s="414" t="s">
        <v>242</v>
      </c>
      <c r="E16" s="415">
        <v>6</v>
      </c>
      <c r="F16" s="399"/>
      <c r="G16" s="423"/>
      <c r="H16" s="400">
        <f t="shared" si="0"/>
        <v>0</v>
      </c>
      <c r="I16" s="400">
        <f t="shared" si="1"/>
        <v>0</v>
      </c>
      <c r="J16" s="400">
        <f t="shared" si="2"/>
        <v>0</v>
      </c>
      <c r="K16" s="547"/>
    </row>
    <row r="17" spans="1:11">
      <c r="A17" s="546"/>
      <c r="B17" s="414" t="s">
        <v>183</v>
      </c>
      <c r="C17" s="414" t="s">
        <v>1907</v>
      </c>
      <c r="D17" s="414" t="s">
        <v>242</v>
      </c>
      <c r="E17" s="415">
        <v>681</v>
      </c>
      <c r="F17" s="399"/>
      <c r="G17" s="423"/>
      <c r="H17" s="400">
        <f t="shared" si="0"/>
        <v>0</v>
      </c>
      <c r="I17" s="400">
        <f t="shared" si="1"/>
        <v>0</v>
      </c>
      <c r="J17" s="400">
        <f t="shared" si="2"/>
        <v>0</v>
      </c>
      <c r="K17" s="547"/>
    </row>
    <row r="18" spans="1:11">
      <c r="A18" s="546"/>
      <c r="B18" s="414" t="s">
        <v>191</v>
      </c>
      <c r="C18" s="414" t="s">
        <v>1908</v>
      </c>
      <c r="D18" s="414" t="s">
        <v>242</v>
      </c>
      <c r="E18" s="415">
        <v>87</v>
      </c>
      <c r="F18" s="399"/>
      <c r="G18" s="423"/>
      <c r="H18" s="400">
        <f t="shared" si="0"/>
        <v>0</v>
      </c>
      <c r="I18" s="400">
        <f t="shared" si="1"/>
        <v>0</v>
      </c>
      <c r="J18" s="400">
        <f t="shared" si="2"/>
        <v>0</v>
      </c>
      <c r="K18" s="547"/>
    </row>
    <row r="19" spans="1:11">
      <c r="A19" s="546"/>
      <c r="B19" s="414" t="s">
        <v>196</v>
      </c>
      <c r="C19" s="414" t="s">
        <v>1909</v>
      </c>
      <c r="D19" s="414" t="s">
        <v>242</v>
      </c>
      <c r="E19" s="415">
        <v>6</v>
      </c>
      <c r="F19" s="399"/>
      <c r="G19" s="423"/>
      <c r="H19" s="400">
        <f t="shared" si="0"/>
        <v>0</v>
      </c>
      <c r="I19" s="400">
        <f t="shared" si="1"/>
        <v>0</v>
      </c>
      <c r="J19" s="400">
        <f t="shared" si="2"/>
        <v>0</v>
      </c>
      <c r="K19" s="547"/>
    </row>
    <row r="20" spans="1:11">
      <c r="A20" s="546"/>
      <c r="B20" s="414" t="s">
        <v>200</v>
      </c>
      <c r="C20" s="414" t="s">
        <v>1910</v>
      </c>
      <c r="D20" s="414" t="s">
        <v>242</v>
      </c>
      <c r="E20" s="415">
        <v>29</v>
      </c>
      <c r="F20" s="399"/>
      <c r="G20" s="423"/>
      <c r="H20" s="400">
        <f t="shared" si="0"/>
        <v>0</v>
      </c>
      <c r="I20" s="400">
        <f t="shared" si="1"/>
        <v>0</v>
      </c>
      <c r="J20" s="400">
        <f t="shared" si="2"/>
        <v>0</v>
      </c>
      <c r="K20" s="547"/>
    </row>
    <row r="21" spans="1:11">
      <c r="A21" s="546"/>
      <c r="B21" s="414" t="s">
        <v>205</v>
      </c>
      <c r="C21" s="414" t="s">
        <v>1911</v>
      </c>
      <c r="D21" s="414" t="s">
        <v>242</v>
      </c>
      <c r="E21" s="415">
        <v>29</v>
      </c>
      <c r="F21" s="399"/>
      <c r="G21" s="423"/>
      <c r="H21" s="400">
        <f t="shared" si="0"/>
        <v>0</v>
      </c>
      <c r="I21" s="400">
        <f t="shared" si="1"/>
        <v>0</v>
      </c>
      <c r="J21" s="400">
        <f t="shared" si="2"/>
        <v>0</v>
      </c>
      <c r="K21" s="547"/>
    </row>
    <row r="22" spans="1:11">
      <c r="A22" s="546"/>
      <c r="B22" s="414" t="s">
        <v>209</v>
      </c>
      <c r="C22" s="414" t="s">
        <v>1912</v>
      </c>
      <c r="D22" s="414" t="s">
        <v>242</v>
      </c>
      <c r="E22" s="415">
        <v>73</v>
      </c>
      <c r="F22" s="399"/>
      <c r="G22" s="423"/>
      <c r="H22" s="400">
        <f t="shared" si="0"/>
        <v>0</v>
      </c>
      <c r="I22" s="400">
        <f t="shared" si="1"/>
        <v>0</v>
      </c>
      <c r="J22" s="400">
        <f t="shared" si="2"/>
        <v>0</v>
      </c>
      <c r="K22" s="547"/>
    </row>
    <row r="23" spans="1:11">
      <c r="A23" s="546"/>
      <c r="B23" s="414" t="s">
        <v>216</v>
      </c>
      <c r="C23" s="414" t="s">
        <v>1913</v>
      </c>
      <c r="D23" s="414" t="s">
        <v>242</v>
      </c>
      <c r="E23" s="415">
        <v>82</v>
      </c>
      <c r="F23" s="399"/>
      <c r="G23" s="423"/>
      <c r="H23" s="400">
        <f t="shared" si="0"/>
        <v>0</v>
      </c>
      <c r="I23" s="400">
        <f t="shared" si="1"/>
        <v>0</v>
      </c>
      <c r="J23" s="400">
        <f>H23+I23</f>
        <v>0</v>
      </c>
      <c r="K23" s="547"/>
    </row>
    <row r="24" spans="1:11">
      <c r="A24" s="546"/>
      <c r="B24" s="414" t="s">
        <v>222</v>
      </c>
      <c r="C24" s="414" t="s">
        <v>1914</v>
      </c>
      <c r="D24" s="414" t="s">
        <v>242</v>
      </c>
      <c r="E24" s="415">
        <v>321</v>
      </c>
      <c r="F24" s="399"/>
      <c r="G24" s="423"/>
      <c r="H24" s="400">
        <f t="shared" si="0"/>
        <v>0</v>
      </c>
      <c r="I24" s="400">
        <f t="shared" si="1"/>
        <v>0</v>
      </c>
      <c r="J24" s="400">
        <f>H24+I24</f>
        <v>0</v>
      </c>
      <c r="K24" s="547"/>
    </row>
    <row r="25" spans="1:11">
      <c r="A25" s="546"/>
      <c r="B25" s="414" t="s">
        <v>8</v>
      </c>
      <c r="C25" s="414" t="s">
        <v>1915</v>
      </c>
      <c r="D25" s="414" t="s">
        <v>242</v>
      </c>
      <c r="E25" s="415">
        <v>2268</v>
      </c>
      <c r="F25" s="399"/>
      <c r="G25" s="423"/>
      <c r="H25" s="400">
        <f t="shared" si="0"/>
        <v>0</v>
      </c>
      <c r="I25" s="400">
        <f t="shared" si="1"/>
        <v>0</v>
      </c>
      <c r="J25" s="400">
        <f t="shared" si="2"/>
        <v>0</v>
      </c>
      <c r="K25" s="547"/>
    </row>
    <row r="26" spans="1:11">
      <c r="A26" s="546"/>
      <c r="B26" s="414" t="s">
        <v>233</v>
      </c>
      <c r="C26" s="414" t="s">
        <v>1916</v>
      </c>
      <c r="D26" s="414" t="s">
        <v>242</v>
      </c>
      <c r="E26" s="415">
        <v>898</v>
      </c>
      <c r="F26" s="399"/>
      <c r="G26" s="423"/>
      <c r="H26" s="400">
        <f t="shared" si="0"/>
        <v>0</v>
      </c>
      <c r="I26" s="400">
        <f t="shared" si="1"/>
        <v>0</v>
      </c>
      <c r="J26" s="400">
        <f t="shared" si="2"/>
        <v>0</v>
      </c>
      <c r="K26" s="547"/>
    </row>
    <row r="27" spans="1:11">
      <c r="A27" s="546"/>
      <c r="B27" s="414" t="s">
        <v>239</v>
      </c>
      <c r="C27" s="414" t="s">
        <v>1917</v>
      </c>
      <c r="D27" s="414" t="s">
        <v>242</v>
      </c>
      <c r="E27" s="415">
        <v>1483</v>
      </c>
      <c r="F27" s="399"/>
      <c r="G27" s="423"/>
      <c r="H27" s="400">
        <f t="shared" si="0"/>
        <v>0</v>
      </c>
      <c r="I27" s="400">
        <f t="shared" si="1"/>
        <v>0</v>
      </c>
      <c r="J27" s="400">
        <f t="shared" si="2"/>
        <v>0</v>
      </c>
      <c r="K27" s="547"/>
    </row>
    <row r="28" spans="1:11">
      <c r="A28" s="546"/>
      <c r="B28" s="414" t="s">
        <v>246</v>
      </c>
      <c r="C28" s="414" t="s">
        <v>1918</v>
      </c>
      <c r="D28" s="414" t="s">
        <v>242</v>
      </c>
      <c r="E28" s="415">
        <v>236</v>
      </c>
      <c r="F28" s="399"/>
      <c r="G28" s="423"/>
      <c r="H28" s="400">
        <f t="shared" si="0"/>
        <v>0</v>
      </c>
      <c r="I28" s="400">
        <f t="shared" si="1"/>
        <v>0</v>
      </c>
      <c r="J28" s="400">
        <f t="shared" si="2"/>
        <v>0</v>
      </c>
      <c r="K28" s="547"/>
    </row>
    <row r="29" spans="1:11">
      <c r="A29" s="546"/>
      <c r="B29" s="414" t="s">
        <v>251</v>
      </c>
      <c r="C29" s="414" t="s">
        <v>1919</v>
      </c>
      <c r="D29" s="414" t="s">
        <v>242</v>
      </c>
      <c r="E29" s="415">
        <v>121</v>
      </c>
      <c r="F29" s="399"/>
      <c r="G29" s="423"/>
      <c r="H29" s="400">
        <f t="shared" si="0"/>
        <v>0</v>
      </c>
      <c r="I29" s="400">
        <f t="shared" si="1"/>
        <v>0</v>
      </c>
      <c r="J29" s="400">
        <f t="shared" si="2"/>
        <v>0</v>
      </c>
      <c r="K29" s="547"/>
    </row>
    <row r="30" spans="1:11">
      <c r="A30" s="546"/>
      <c r="B30" s="414" t="s">
        <v>256</v>
      </c>
      <c r="C30" s="414" t="s">
        <v>1920</v>
      </c>
      <c r="D30" s="414" t="s">
        <v>242</v>
      </c>
      <c r="E30" s="415">
        <v>162</v>
      </c>
      <c r="F30" s="399"/>
      <c r="G30" s="423"/>
      <c r="H30" s="400">
        <f t="shared" si="0"/>
        <v>0</v>
      </c>
      <c r="I30" s="400">
        <f t="shared" si="1"/>
        <v>0</v>
      </c>
      <c r="J30" s="400">
        <f t="shared" si="2"/>
        <v>0</v>
      </c>
      <c r="K30" s="547"/>
    </row>
    <row r="31" spans="1:11">
      <c r="A31" s="546"/>
      <c r="B31" s="414" t="s">
        <v>7</v>
      </c>
      <c r="C31" s="414" t="s">
        <v>1921</v>
      </c>
      <c r="D31" s="414" t="s">
        <v>242</v>
      </c>
      <c r="E31" s="415">
        <v>16</v>
      </c>
      <c r="F31" s="399"/>
      <c r="G31" s="423"/>
      <c r="H31" s="400">
        <f t="shared" si="0"/>
        <v>0</v>
      </c>
      <c r="I31" s="400">
        <f t="shared" si="1"/>
        <v>0</v>
      </c>
      <c r="J31" s="400">
        <f t="shared" si="2"/>
        <v>0</v>
      </c>
      <c r="K31" s="547"/>
    </row>
    <row r="32" spans="1:11">
      <c r="A32" s="546"/>
      <c r="B32" s="414" t="s">
        <v>267</v>
      </c>
      <c r="C32" s="414" t="s">
        <v>1922</v>
      </c>
      <c r="D32" s="414" t="s">
        <v>242</v>
      </c>
      <c r="E32" s="415">
        <v>187</v>
      </c>
      <c r="F32" s="399"/>
      <c r="G32" s="423"/>
      <c r="H32" s="400">
        <f t="shared" si="0"/>
        <v>0</v>
      </c>
      <c r="I32" s="400">
        <f t="shared" si="1"/>
        <v>0</v>
      </c>
      <c r="J32" s="400">
        <f t="shared" si="2"/>
        <v>0</v>
      </c>
      <c r="K32" s="547"/>
    </row>
    <row r="33" spans="1:11">
      <c r="A33" s="546"/>
      <c r="B33" s="414" t="s">
        <v>271</v>
      </c>
      <c r="C33" s="414" t="s">
        <v>1923</v>
      </c>
      <c r="D33" s="414" t="s">
        <v>242</v>
      </c>
      <c r="E33" s="415">
        <v>25</v>
      </c>
      <c r="F33" s="399"/>
      <c r="G33" s="423"/>
      <c r="H33" s="400">
        <f t="shared" si="0"/>
        <v>0</v>
      </c>
      <c r="I33" s="400">
        <f t="shared" si="1"/>
        <v>0</v>
      </c>
      <c r="J33" s="400">
        <f t="shared" si="2"/>
        <v>0</v>
      </c>
      <c r="K33" s="547"/>
    </row>
    <row r="34" spans="1:11">
      <c r="A34" s="546"/>
      <c r="B34" s="414" t="s">
        <v>277</v>
      </c>
      <c r="C34" s="414" t="s">
        <v>1924</v>
      </c>
      <c r="D34" s="414" t="s">
        <v>242</v>
      </c>
      <c r="E34" s="415">
        <v>229</v>
      </c>
      <c r="F34" s="399"/>
      <c r="G34" s="423"/>
      <c r="H34" s="400">
        <f t="shared" si="0"/>
        <v>0</v>
      </c>
      <c r="I34" s="400">
        <f t="shared" si="1"/>
        <v>0</v>
      </c>
      <c r="J34" s="400">
        <f t="shared" si="2"/>
        <v>0</v>
      </c>
      <c r="K34" s="547"/>
    </row>
    <row r="35" spans="1:11">
      <c r="A35" s="546"/>
      <c r="B35" s="414" t="s">
        <v>282</v>
      </c>
      <c r="C35" s="414" t="s">
        <v>1925</v>
      </c>
      <c r="D35" s="414" t="s">
        <v>242</v>
      </c>
      <c r="E35" s="415">
        <v>376</v>
      </c>
      <c r="F35" s="399"/>
      <c r="G35" s="423"/>
      <c r="H35" s="400">
        <f t="shared" si="0"/>
        <v>0</v>
      </c>
      <c r="I35" s="400">
        <f t="shared" si="1"/>
        <v>0</v>
      </c>
      <c r="J35" s="400">
        <f t="shared" si="2"/>
        <v>0</v>
      </c>
      <c r="K35" s="547"/>
    </row>
    <row r="36" spans="1:11">
      <c r="A36" s="546"/>
      <c r="B36" s="414"/>
      <c r="C36" s="414"/>
      <c r="D36" s="414"/>
      <c r="E36" s="415"/>
      <c r="F36" s="398"/>
      <c r="G36" s="400"/>
      <c r="H36" s="400"/>
      <c r="I36" s="400"/>
      <c r="J36" s="400"/>
      <c r="K36" s="547"/>
    </row>
    <row r="37" spans="1:11" ht="14.15">
      <c r="A37" s="546"/>
      <c r="B37" s="418" t="s">
        <v>86</v>
      </c>
      <c r="C37" s="428" t="s">
        <v>1926</v>
      </c>
      <c r="D37" s="414"/>
      <c r="E37" s="415"/>
      <c r="F37" s="398"/>
      <c r="G37" s="400"/>
      <c r="H37" s="400"/>
      <c r="I37" s="400"/>
      <c r="J37" s="429">
        <f>SUM(J39:J50)</f>
        <v>0</v>
      </c>
      <c r="K37" s="547"/>
    </row>
    <row r="38" spans="1:11" ht="14.15">
      <c r="A38" s="546"/>
      <c r="B38" s="418"/>
      <c r="C38" s="428"/>
      <c r="D38" s="430"/>
      <c r="E38" s="415"/>
      <c r="F38" s="398"/>
      <c r="G38" s="400"/>
      <c r="H38" s="400"/>
      <c r="I38" s="400"/>
      <c r="J38" s="429"/>
      <c r="K38" s="547"/>
    </row>
    <row r="39" spans="1:11" ht="23.15">
      <c r="A39" s="546"/>
      <c r="B39" s="414" t="s">
        <v>84</v>
      </c>
      <c r="C39" s="414" t="s">
        <v>1927</v>
      </c>
      <c r="D39" s="430" t="s">
        <v>242</v>
      </c>
      <c r="E39" s="415">
        <v>90</v>
      </c>
      <c r="F39" s="399"/>
      <c r="G39" s="423"/>
      <c r="H39" s="400">
        <f t="shared" ref="H39:H50" si="3">E39*F39</f>
        <v>0</v>
      </c>
      <c r="I39" s="400">
        <f t="shared" ref="I39:I50" si="4">E39*G39</f>
        <v>0</v>
      </c>
      <c r="J39" s="400">
        <f t="shared" ref="J39:J50" si="5">H39+I39</f>
        <v>0</v>
      </c>
      <c r="K39" s="547"/>
    </row>
    <row r="40" spans="1:11">
      <c r="A40" s="546"/>
      <c r="B40" s="414" t="s">
        <v>86</v>
      </c>
      <c r="C40" s="414" t="s">
        <v>1928</v>
      </c>
      <c r="D40" s="430" t="s">
        <v>242</v>
      </c>
      <c r="E40" s="415">
        <v>66</v>
      </c>
      <c r="F40" s="399"/>
      <c r="G40" s="423"/>
      <c r="H40" s="400">
        <f t="shared" si="3"/>
        <v>0</v>
      </c>
      <c r="I40" s="400">
        <f t="shared" si="4"/>
        <v>0</v>
      </c>
      <c r="J40" s="400">
        <f t="shared" si="5"/>
        <v>0</v>
      </c>
      <c r="K40" s="547"/>
    </row>
    <row r="41" spans="1:11">
      <c r="A41" s="546"/>
      <c r="B41" s="414" t="s">
        <v>160</v>
      </c>
      <c r="C41" s="414" t="s">
        <v>1929</v>
      </c>
      <c r="D41" s="430" t="s">
        <v>242</v>
      </c>
      <c r="E41" s="415">
        <v>42</v>
      </c>
      <c r="F41" s="399"/>
      <c r="G41" s="423"/>
      <c r="H41" s="400">
        <f t="shared" si="3"/>
        <v>0</v>
      </c>
      <c r="I41" s="400">
        <f t="shared" si="4"/>
        <v>0</v>
      </c>
      <c r="J41" s="400">
        <f t="shared" si="5"/>
        <v>0</v>
      </c>
      <c r="K41" s="547"/>
    </row>
    <row r="42" spans="1:11">
      <c r="A42" s="546"/>
      <c r="B42" s="414" t="s">
        <v>152</v>
      </c>
      <c r="C42" s="414" t="s">
        <v>1930</v>
      </c>
      <c r="D42" s="430" t="s">
        <v>242</v>
      </c>
      <c r="E42" s="415">
        <v>46</v>
      </c>
      <c r="F42" s="399"/>
      <c r="G42" s="423"/>
      <c r="H42" s="400">
        <f t="shared" si="3"/>
        <v>0</v>
      </c>
      <c r="I42" s="400">
        <f t="shared" si="4"/>
        <v>0</v>
      </c>
      <c r="J42" s="400">
        <f t="shared" si="5"/>
        <v>0</v>
      </c>
      <c r="K42" s="547"/>
    </row>
    <row r="43" spans="1:11">
      <c r="A43" s="546"/>
      <c r="B43" s="414" t="s">
        <v>169</v>
      </c>
      <c r="C43" s="414" t="s">
        <v>1931</v>
      </c>
      <c r="D43" s="430" t="s">
        <v>242</v>
      </c>
      <c r="E43" s="415">
        <v>20</v>
      </c>
      <c r="F43" s="399"/>
      <c r="G43" s="423"/>
      <c r="H43" s="400">
        <f t="shared" si="3"/>
        <v>0</v>
      </c>
      <c r="I43" s="400">
        <f t="shared" si="4"/>
        <v>0</v>
      </c>
      <c r="J43" s="400">
        <f t="shared" si="5"/>
        <v>0</v>
      </c>
      <c r="K43" s="547"/>
    </row>
    <row r="44" spans="1:11" ht="23.15">
      <c r="A44" s="546"/>
      <c r="B44" s="414" t="s">
        <v>177</v>
      </c>
      <c r="C44" s="414" t="s">
        <v>1932</v>
      </c>
      <c r="D44" s="430" t="s">
        <v>242</v>
      </c>
      <c r="E44" s="415">
        <v>56</v>
      </c>
      <c r="F44" s="399"/>
      <c r="G44" s="423"/>
      <c r="H44" s="400">
        <f t="shared" si="3"/>
        <v>0</v>
      </c>
      <c r="I44" s="400">
        <f t="shared" si="4"/>
        <v>0</v>
      </c>
      <c r="J44" s="400">
        <f t="shared" si="5"/>
        <v>0</v>
      </c>
      <c r="K44" s="547"/>
    </row>
    <row r="45" spans="1:11">
      <c r="A45" s="546"/>
      <c r="B45" s="414" t="s">
        <v>183</v>
      </c>
      <c r="C45" s="414" t="s">
        <v>1933</v>
      </c>
      <c r="D45" s="430" t="s">
        <v>1390</v>
      </c>
      <c r="E45" s="415">
        <v>2263</v>
      </c>
      <c r="F45" s="399"/>
      <c r="G45" s="423"/>
      <c r="H45" s="400">
        <f t="shared" si="3"/>
        <v>0</v>
      </c>
      <c r="I45" s="400">
        <f t="shared" si="4"/>
        <v>0</v>
      </c>
      <c r="J45" s="400">
        <f t="shared" si="5"/>
        <v>0</v>
      </c>
      <c r="K45" s="547"/>
    </row>
    <row r="46" spans="1:11">
      <c r="A46" s="546"/>
      <c r="B46" s="414" t="s">
        <v>191</v>
      </c>
      <c r="C46" s="414" t="s">
        <v>1934</v>
      </c>
      <c r="D46" s="430" t="s">
        <v>242</v>
      </c>
      <c r="E46" s="415">
        <v>26</v>
      </c>
      <c r="F46" s="399"/>
      <c r="G46" s="423"/>
      <c r="H46" s="400">
        <f t="shared" si="3"/>
        <v>0</v>
      </c>
      <c r="I46" s="400">
        <f t="shared" si="4"/>
        <v>0</v>
      </c>
      <c r="J46" s="400">
        <f t="shared" si="5"/>
        <v>0</v>
      </c>
      <c r="K46" s="547"/>
    </row>
    <row r="47" spans="1:11">
      <c r="A47" s="546"/>
      <c r="B47" s="414" t="s">
        <v>196</v>
      </c>
      <c r="C47" s="414" t="s">
        <v>1935</v>
      </c>
      <c r="D47" s="430" t="s">
        <v>242</v>
      </c>
      <c r="E47" s="415">
        <v>25</v>
      </c>
      <c r="F47" s="399"/>
      <c r="G47" s="423"/>
      <c r="H47" s="400">
        <f t="shared" si="3"/>
        <v>0</v>
      </c>
      <c r="I47" s="400">
        <f t="shared" si="4"/>
        <v>0</v>
      </c>
      <c r="J47" s="400">
        <f t="shared" si="5"/>
        <v>0</v>
      </c>
      <c r="K47" s="547"/>
    </row>
    <row r="48" spans="1:11" ht="23.15">
      <c r="A48" s="546"/>
      <c r="B48" s="414" t="s">
        <v>200</v>
      </c>
      <c r="C48" s="414" t="s">
        <v>1936</v>
      </c>
      <c r="D48" s="430" t="s">
        <v>242</v>
      </c>
      <c r="E48" s="415">
        <v>50</v>
      </c>
      <c r="F48" s="399"/>
      <c r="G48" s="423"/>
      <c r="H48" s="400">
        <f t="shared" si="3"/>
        <v>0</v>
      </c>
      <c r="I48" s="400">
        <f t="shared" si="4"/>
        <v>0</v>
      </c>
      <c r="J48" s="400">
        <f t="shared" si="5"/>
        <v>0</v>
      </c>
      <c r="K48" s="547"/>
    </row>
    <row r="49" spans="1:11" ht="23.15">
      <c r="A49" s="546"/>
      <c r="B49" s="414" t="s">
        <v>205</v>
      </c>
      <c r="C49" s="414" t="s">
        <v>1937</v>
      </c>
      <c r="D49" s="414" t="s">
        <v>242</v>
      </c>
      <c r="E49" s="415">
        <v>125</v>
      </c>
      <c r="F49" s="399"/>
      <c r="G49" s="423"/>
      <c r="H49" s="400">
        <f t="shared" si="3"/>
        <v>0</v>
      </c>
      <c r="I49" s="400">
        <f t="shared" si="4"/>
        <v>0</v>
      </c>
      <c r="J49" s="400">
        <f t="shared" si="5"/>
        <v>0</v>
      </c>
      <c r="K49" s="547"/>
    </row>
    <row r="50" spans="1:11">
      <c r="A50" s="546"/>
      <c r="B50" s="414" t="s">
        <v>209</v>
      </c>
      <c r="C50" s="414" t="s">
        <v>1938</v>
      </c>
      <c r="D50" s="414" t="s">
        <v>242</v>
      </c>
      <c r="E50" s="415">
        <v>200</v>
      </c>
      <c r="F50" s="399"/>
      <c r="G50" s="423"/>
      <c r="H50" s="400">
        <f t="shared" si="3"/>
        <v>0</v>
      </c>
      <c r="I50" s="400">
        <f t="shared" si="4"/>
        <v>0</v>
      </c>
      <c r="J50" s="400">
        <f t="shared" si="5"/>
        <v>0</v>
      </c>
      <c r="K50" s="547"/>
    </row>
    <row r="51" spans="1:11">
      <c r="A51" s="546"/>
      <c r="B51" s="414"/>
      <c r="C51" s="414"/>
      <c r="D51" s="414"/>
      <c r="E51" s="415"/>
      <c r="F51" s="398"/>
      <c r="G51" s="400"/>
      <c r="H51" s="400"/>
      <c r="I51" s="400"/>
      <c r="J51" s="400"/>
      <c r="K51" s="547"/>
    </row>
    <row r="52" spans="1:11" ht="14.15">
      <c r="A52" s="546"/>
      <c r="B52" s="418" t="s">
        <v>160</v>
      </c>
      <c r="C52" s="428" t="s">
        <v>1939</v>
      </c>
      <c r="D52" s="414"/>
      <c r="E52" s="415"/>
      <c r="F52" s="398"/>
      <c r="G52" s="400"/>
      <c r="H52" s="400"/>
      <c r="I52" s="400"/>
      <c r="J52" s="429">
        <f>SUM(J54:J64)</f>
        <v>0</v>
      </c>
      <c r="K52" s="547"/>
    </row>
    <row r="53" spans="1:11" ht="14.15">
      <c r="A53" s="546"/>
      <c r="B53" s="418"/>
      <c r="C53" s="428"/>
      <c r="D53" s="430"/>
      <c r="E53" s="415"/>
      <c r="F53" s="398"/>
      <c r="G53" s="400"/>
      <c r="H53" s="400"/>
      <c r="I53" s="400"/>
      <c r="J53" s="429"/>
      <c r="K53" s="547"/>
    </row>
    <row r="54" spans="1:11">
      <c r="A54" s="546"/>
      <c r="B54" s="414" t="s">
        <v>84</v>
      </c>
      <c r="C54" s="414" t="s">
        <v>1940</v>
      </c>
      <c r="D54" s="430" t="s">
        <v>1390</v>
      </c>
      <c r="E54" s="415">
        <v>53</v>
      </c>
      <c r="F54" s="399"/>
      <c r="G54" s="423"/>
      <c r="H54" s="400">
        <f t="shared" ref="H54:H64" si="6">E54*F54</f>
        <v>0</v>
      </c>
      <c r="I54" s="400">
        <f t="shared" ref="I54:I64" si="7">E54*G54</f>
        <v>0</v>
      </c>
      <c r="J54" s="400">
        <f t="shared" ref="J54:J64" si="8">H54+I54</f>
        <v>0</v>
      </c>
      <c r="K54" s="547"/>
    </row>
    <row r="55" spans="1:11">
      <c r="A55" s="546"/>
      <c r="B55" s="414" t="s">
        <v>86</v>
      </c>
      <c r="C55" s="414" t="s">
        <v>1941</v>
      </c>
      <c r="D55" s="430" t="s">
        <v>1390</v>
      </c>
      <c r="E55" s="415">
        <v>8</v>
      </c>
      <c r="F55" s="399"/>
      <c r="G55" s="423"/>
      <c r="H55" s="400">
        <f t="shared" si="6"/>
        <v>0</v>
      </c>
      <c r="I55" s="400">
        <f t="shared" si="7"/>
        <v>0</v>
      </c>
      <c r="J55" s="400">
        <f t="shared" si="8"/>
        <v>0</v>
      </c>
      <c r="K55" s="547"/>
    </row>
    <row r="56" spans="1:11">
      <c r="A56" s="546"/>
      <c r="B56" s="414" t="s">
        <v>160</v>
      </c>
      <c r="C56" s="414" t="s">
        <v>1942</v>
      </c>
      <c r="D56" s="430" t="s">
        <v>1390</v>
      </c>
      <c r="E56" s="415">
        <v>7</v>
      </c>
      <c r="F56" s="399"/>
      <c r="G56" s="423"/>
      <c r="H56" s="400">
        <f t="shared" si="6"/>
        <v>0</v>
      </c>
      <c r="I56" s="400">
        <f t="shared" si="7"/>
        <v>0</v>
      </c>
      <c r="J56" s="400">
        <f t="shared" si="8"/>
        <v>0</v>
      </c>
      <c r="K56" s="547"/>
    </row>
    <row r="57" spans="1:11">
      <c r="A57" s="546"/>
      <c r="B57" s="414" t="s">
        <v>152</v>
      </c>
      <c r="C57" s="414" t="s">
        <v>1943</v>
      </c>
      <c r="D57" s="430" t="s">
        <v>1390</v>
      </c>
      <c r="E57" s="415">
        <v>10</v>
      </c>
      <c r="F57" s="399"/>
      <c r="G57" s="423"/>
      <c r="H57" s="400">
        <f t="shared" si="6"/>
        <v>0</v>
      </c>
      <c r="I57" s="400">
        <f t="shared" si="7"/>
        <v>0</v>
      </c>
      <c r="J57" s="400">
        <f t="shared" si="8"/>
        <v>0</v>
      </c>
      <c r="K57" s="547"/>
    </row>
    <row r="58" spans="1:11" ht="23.15">
      <c r="A58" s="546"/>
      <c r="B58" s="414" t="s">
        <v>169</v>
      </c>
      <c r="C58" s="414" t="s">
        <v>1944</v>
      </c>
      <c r="D58" s="430" t="s">
        <v>1390</v>
      </c>
      <c r="E58" s="415">
        <v>2</v>
      </c>
      <c r="F58" s="399"/>
      <c r="G58" s="423"/>
      <c r="H58" s="400">
        <f t="shared" si="6"/>
        <v>0</v>
      </c>
      <c r="I58" s="400">
        <f t="shared" si="7"/>
        <v>0</v>
      </c>
      <c r="J58" s="400">
        <f t="shared" si="8"/>
        <v>0</v>
      </c>
      <c r="K58" s="547"/>
    </row>
    <row r="59" spans="1:11">
      <c r="A59" s="546"/>
      <c r="B59" s="414" t="s">
        <v>177</v>
      </c>
      <c r="C59" s="414" t="s">
        <v>1945</v>
      </c>
      <c r="D59" s="430" t="s">
        <v>1390</v>
      </c>
      <c r="E59" s="415">
        <v>1</v>
      </c>
      <c r="F59" s="399"/>
      <c r="G59" s="423"/>
      <c r="H59" s="400">
        <f t="shared" si="6"/>
        <v>0</v>
      </c>
      <c r="I59" s="400">
        <f t="shared" si="7"/>
        <v>0</v>
      </c>
      <c r="J59" s="400">
        <f t="shared" si="8"/>
        <v>0</v>
      </c>
      <c r="K59" s="547"/>
    </row>
    <row r="60" spans="1:11">
      <c r="A60" s="546"/>
      <c r="B60" s="414" t="s">
        <v>183</v>
      </c>
      <c r="C60" s="414" t="s">
        <v>1946</v>
      </c>
      <c r="D60" s="430" t="s">
        <v>1390</v>
      </c>
      <c r="E60" s="415">
        <v>1</v>
      </c>
      <c r="F60" s="399"/>
      <c r="G60" s="423"/>
      <c r="H60" s="400">
        <f t="shared" si="6"/>
        <v>0</v>
      </c>
      <c r="I60" s="400">
        <f t="shared" si="7"/>
        <v>0</v>
      </c>
      <c r="J60" s="400">
        <f t="shared" si="8"/>
        <v>0</v>
      </c>
      <c r="K60" s="547"/>
    </row>
    <row r="61" spans="1:11" ht="23.15">
      <c r="A61" s="546"/>
      <c r="B61" s="414" t="s">
        <v>191</v>
      </c>
      <c r="C61" s="414" t="s">
        <v>1947</v>
      </c>
      <c r="D61" s="430" t="s">
        <v>1390</v>
      </c>
      <c r="E61" s="415">
        <v>36</v>
      </c>
      <c r="F61" s="399"/>
      <c r="G61" s="423"/>
      <c r="H61" s="400">
        <f t="shared" si="6"/>
        <v>0</v>
      </c>
      <c r="I61" s="400">
        <f t="shared" si="7"/>
        <v>0</v>
      </c>
      <c r="J61" s="400">
        <f t="shared" si="8"/>
        <v>0</v>
      </c>
      <c r="K61" s="547"/>
    </row>
    <row r="62" spans="1:11">
      <c r="A62" s="546"/>
      <c r="B62" s="414" t="s">
        <v>196</v>
      </c>
      <c r="C62" s="414" t="s">
        <v>1948</v>
      </c>
      <c r="D62" s="430" t="s">
        <v>1390</v>
      </c>
      <c r="E62" s="415">
        <v>20</v>
      </c>
      <c r="F62" s="399"/>
      <c r="G62" s="423"/>
      <c r="H62" s="400">
        <f t="shared" si="6"/>
        <v>0</v>
      </c>
      <c r="I62" s="400">
        <f t="shared" si="7"/>
        <v>0</v>
      </c>
      <c r="J62" s="400">
        <f t="shared" si="8"/>
        <v>0</v>
      </c>
      <c r="K62" s="547"/>
    </row>
    <row r="63" spans="1:11">
      <c r="A63" s="546"/>
      <c r="B63" s="414" t="s">
        <v>200</v>
      </c>
      <c r="C63" s="414" t="s">
        <v>1949</v>
      </c>
      <c r="D63" s="430" t="s">
        <v>1390</v>
      </c>
      <c r="E63" s="415">
        <v>26</v>
      </c>
      <c r="F63" s="399"/>
      <c r="G63" s="423"/>
      <c r="H63" s="400">
        <f t="shared" si="6"/>
        <v>0</v>
      </c>
      <c r="I63" s="400">
        <f t="shared" si="7"/>
        <v>0</v>
      </c>
      <c r="J63" s="400">
        <f t="shared" si="8"/>
        <v>0</v>
      </c>
      <c r="K63" s="547"/>
    </row>
    <row r="64" spans="1:11" ht="23.15">
      <c r="A64" s="546"/>
      <c r="B64" s="414" t="s">
        <v>205</v>
      </c>
      <c r="C64" s="414" t="s">
        <v>1950</v>
      </c>
      <c r="D64" s="414" t="s">
        <v>1390</v>
      </c>
      <c r="E64" s="415">
        <v>32</v>
      </c>
      <c r="F64" s="399"/>
      <c r="G64" s="423"/>
      <c r="H64" s="400">
        <f t="shared" si="6"/>
        <v>0</v>
      </c>
      <c r="I64" s="400">
        <f t="shared" si="7"/>
        <v>0</v>
      </c>
      <c r="J64" s="400">
        <f t="shared" si="8"/>
        <v>0</v>
      </c>
      <c r="K64" s="547"/>
    </row>
    <row r="65" spans="1:11">
      <c r="A65" s="546"/>
      <c r="B65" s="414"/>
      <c r="C65" s="414"/>
      <c r="D65" s="414"/>
      <c r="E65" s="415"/>
      <c r="F65" s="398"/>
      <c r="G65" s="400"/>
      <c r="H65" s="400"/>
      <c r="I65" s="400"/>
      <c r="J65" s="400"/>
      <c r="K65" s="547"/>
    </row>
    <row r="66" spans="1:11" ht="14.15">
      <c r="A66" s="546"/>
      <c r="B66" s="418" t="s">
        <v>152</v>
      </c>
      <c r="C66" s="428" t="s">
        <v>1951</v>
      </c>
      <c r="D66" s="414"/>
      <c r="E66" s="415"/>
      <c r="F66" s="398"/>
      <c r="G66" s="400"/>
      <c r="H66" s="400"/>
      <c r="I66" s="400"/>
      <c r="J66" s="429">
        <f>SUM(J68:J72)</f>
        <v>0</v>
      </c>
      <c r="K66" s="547"/>
    </row>
    <row r="67" spans="1:11" ht="14.15">
      <c r="A67" s="546"/>
      <c r="B67" s="418"/>
      <c r="C67" s="428"/>
      <c r="D67" s="430"/>
      <c r="E67" s="415"/>
      <c r="F67" s="398"/>
      <c r="G67" s="400"/>
      <c r="H67" s="400"/>
      <c r="I67" s="400"/>
      <c r="J67" s="429"/>
      <c r="K67" s="547"/>
    </row>
    <row r="68" spans="1:11" ht="23.15">
      <c r="A68" s="546"/>
      <c r="B68" s="414" t="s">
        <v>84</v>
      </c>
      <c r="C68" s="414" t="s">
        <v>1952</v>
      </c>
      <c r="D68" s="430" t="s">
        <v>1390</v>
      </c>
      <c r="E68" s="415">
        <v>33</v>
      </c>
      <c r="F68" s="399"/>
      <c r="G68" s="423"/>
      <c r="H68" s="400">
        <f>E68*F68</f>
        <v>0</v>
      </c>
      <c r="I68" s="400">
        <f>E68*G68</f>
        <v>0</v>
      </c>
      <c r="J68" s="400">
        <f t="shared" ref="J68:J72" si="9">H68+I68</f>
        <v>0</v>
      </c>
      <c r="K68" s="547"/>
    </row>
    <row r="69" spans="1:11" ht="23.15">
      <c r="A69" s="546"/>
      <c r="B69" s="414" t="s">
        <v>86</v>
      </c>
      <c r="C69" s="414" t="s">
        <v>1953</v>
      </c>
      <c r="D69" s="430" t="s">
        <v>1390</v>
      </c>
      <c r="E69" s="415">
        <v>10</v>
      </c>
      <c r="F69" s="399"/>
      <c r="G69" s="423"/>
      <c r="H69" s="400">
        <f>E69*F69</f>
        <v>0</v>
      </c>
      <c r="I69" s="400">
        <f>E69*G69</f>
        <v>0</v>
      </c>
      <c r="J69" s="400">
        <f t="shared" si="9"/>
        <v>0</v>
      </c>
      <c r="K69" s="547"/>
    </row>
    <row r="70" spans="1:11" ht="23.15">
      <c r="A70" s="546"/>
      <c r="B70" s="414" t="s">
        <v>160</v>
      </c>
      <c r="C70" s="414" t="s">
        <v>1954</v>
      </c>
      <c r="D70" s="430" t="s">
        <v>1390</v>
      </c>
      <c r="E70" s="415">
        <v>6</v>
      </c>
      <c r="F70" s="399"/>
      <c r="G70" s="423"/>
      <c r="H70" s="400">
        <f>E70*F70</f>
        <v>0</v>
      </c>
      <c r="I70" s="400">
        <f>E70*G70</f>
        <v>0</v>
      </c>
      <c r="J70" s="400">
        <f t="shared" si="9"/>
        <v>0</v>
      </c>
      <c r="K70" s="547"/>
    </row>
    <row r="71" spans="1:11" ht="34.75">
      <c r="A71" s="546"/>
      <c r="B71" s="414" t="s">
        <v>152</v>
      </c>
      <c r="C71" s="414" t="s">
        <v>1955</v>
      </c>
      <c r="D71" s="430" t="s">
        <v>1390</v>
      </c>
      <c r="E71" s="415">
        <v>3</v>
      </c>
      <c r="F71" s="399"/>
      <c r="G71" s="423"/>
      <c r="H71" s="400">
        <f>E71*F71</f>
        <v>0</v>
      </c>
      <c r="I71" s="400">
        <f>E71*G71</f>
        <v>0</v>
      </c>
      <c r="J71" s="400">
        <f t="shared" si="9"/>
        <v>0</v>
      </c>
      <c r="K71" s="547"/>
    </row>
    <row r="72" spans="1:11" ht="34.75">
      <c r="A72" s="546"/>
      <c r="B72" s="414" t="s">
        <v>169</v>
      </c>
      <c r="C72" s="414" t="s">
        <v>1956</v>
      </c>
      <c r="D72" s="430" t="s">
        <v>1390</v>
      </c>
      <c r="E72" s="415">
        <v>77</v>
      </c>
      <c r="F72" s="399"/>
      <c r="G72" s="423"/>
      <c r="H72" s="400">
        <f>E72*F72</f>
        <v>0</v>
      </c>
      <c r="I72" s="400">
        <f>E72*G72</f>
        <v>0</v>
      </c>
      <c r="J72" s="400">
        <f t="shared" si="9"/>
        <v>0</v>
      </c>
      <c r="K72" s="547"/>
    </row>
    <row r="73" spans="1:11">
      <c r="A73" s="546"/>
      <c r="B73" s="414"/>
      <c r="C73" s="414"/>
      <c r="D73" s="414"/>
      <c r="E73" s="415"/>
      <c r="F73" s="398"/>
      <c r="G73" s="400"/>
      <c r="H73" s="400"/>
      <c r="I73" s="400"/>
      <c r="J73" s="400"/>
      <c r="K73" s="547"/>
    </row>
    <row r="74" spans="1:11" ht="14.15">
      <c r="A74" s="546"/>
      <c r="B74" s="418" t="s">
        <v>169</v>
      </c>
      <c r="C74" s="428" t="s">
        <v>1957</v>
      </c>
      <c r="D74" s="414"/>
      <c r="E74" s="415"/>
      <c r="F74" s="398"/>
      <c r="G74" s="400"/>
      <c r="H74" s="400"/>
      <c r="I74" s="400"/>
      <c r="J74" s="429">
        <f>SUM(J76:J79)</f>
        <v>0</v>
      </c>
      <c r="K74" s="547"/>
    </row>
    <row r="75" spans="1:11" ht="14.15">
      <c r="A75" s="546"/>
      <c r="B75" s="418"/>
      <c r="C75" s="428"/>
      <c r="D75" s="430"/>
      <c r="E75" s="415"/>
      <c r="F75" s="398"/>
      <c r="G75" s="400"/>
      <c r="H75" s="400"/>
      <c r="I75" s="400"/>
      <c r="J75" s="429"/>
      <c r="K75" s="547"/>
    </row>
    <row r="76" spans="1:11">
      <c r="A76" s="546"/>
      <c r="B76" s="414" t="s">
        <v>84</v>
      </c>
      <c r="C76" s="414" t="s">
        <v>1958</v>
      </c>
      <c r="D76" s="430" t="s">
        <v>1390</v>
      </c>
      <c r="E76" s="415">
        <v>1</v>
      </c>
      <c r="F76" s="399"/>
      <c r="G76" s="423"/>
      <c r="H76" s="400">
        <f>E76*F76</f>
        <v>0</v>
      </c>
      <c r="I76" s="400">
        <f>E76*G76</f>
        <v>0</v>
      </c>
      <c r="J76" s="400">
        <f t="shared" ref="J76:J79" si="10">H76+I76</f>
        <v>0</v>
      </c>
      <c r="K76" s="547"/>
    </row>
    <row r="77" spans="1:11">
      <c r="A77" s="546"/>
      <c r="B77" s="414" t="s">
        <v>86</v>
      </c>
      <c r="C77" s="414" t="s">
        <v>1959</v>
      </c>
      <c r="D77" s="430" t="s">
        <v>1390</v>
      </c>
      <c r="E77" s="415">
        <v>1</v>
      </c>
      <c r="F77" s="399"/>
      <c r="G77" s="423"/>
      <c r="H77" s="400">
        <f>E77*F77</f>
        <v>0</v>
      </c>
      <c r="I77" s="400">
        <f>E77*G77</f>
        <v>0</v>
      </c>
      <c r="J77" s="400">
        <f t="shared" si="10"/>
        <v>0</v>
      </c>
      <c r="K77" s="547"/>
    </row>
    <row r="78" spans="1:11">
      <c r="A78" s="546"/>
      <c r="B78" s="414" t="s">
        <v>160</v>
      </c>
      <c r="C78" s="414" t="s">
        <v>1960</v>
      </c>
      <c r="D78" s="430" t="s">
        <v>1390</v>
      </c>
      <c r="E78" s="415">
        <v>1</v>
      </c>
      <c r="F78" s="399"/>
      <c r="G78" s="423"/>
      <c r="H78" s="400">
        <f>E78*F78</f>
        <v>0</v>
      </c>
      <c r="I78" s="400">
        <f>E78*G78</f>
        <v>0</v>
      </c>
      <c r="J78" s="400">
        <f t="shared" si="10"/>
        <v>0</v>
      </c>
      <c r="K78" s="547"/>
    </row>
    <row r="79" spans="1:11">
      <c r="A79" s="546"/>
      <c r="B79" s="414" t="s">
        <v>152</v>
      </c>
      <c r="C79" s="414" t="s">
        <v>1961</v>
      </c>
      <c r="D79" s="430" t="s">
        <v>1390</v>
      </c>
      <c r="E79" s="415">
        <v>1</v>
      </c>
      <c r="F79" s="399"/>
      <c r="G79" s="423"/>
      <c r="H79" s="400">
        <f>E79*F79</f>
        <v>0</v>
      </c>
      <c r="I79" s="400">
        <f>E79*G79</f>
        <v>0</v>
      </c>
      <c r="J79" s="400">
        <f t="shared" si="10"/>
        <v>0</v>
      </c>
      <c r="K79" s="547"/>
    </row>
    <row r="80" spans="1:11">
      <c r="A80" s="546"/>
      <c r="B80" s="414"/>
      <c r="C80" s="414"/>
      <c r="D80" s="414"/>
      <c r="E80" s="415"/>
      <c r="F80" s="398"/>
      <c r="G80" s="400"/>
      <c r="H80" s="400"/>
      <c r="I80" s="400"/>
      <c r="J80" s="400"/>
      <c r="K80" s="547"/>
    </row>
    <row r="81" spans="1:11" ht="14.15">
      <c r="A81" s="546"/>
      <c r="B81" s="418" t="s">
        <v>177</v>
      </c>
      <c r="C81" s="428" t="s">
        <v>1962</v>
      </c>
      <c r="D81" s="414"/>
      <c r="E81" s="415"/>
      <c r="F81" s="398"/>
      <c r="G81" s="400"/>
      <c r="H81" s="400"/>
      <c r="I81" s="400"/>
      <c r="J81" s="429">
        <f>SUM(J83:J92)</f>
        <v>0</v>
      </c>
      <c r="K81" s="547"/>
    </row>
    <row r="82" spans="1:11" ht="14.15">
      <c r="A82" s="546"/>
      <c r="B82" s="418"/>
      <c r="C82" s="428"/>
      <c r="D82" s="430"/>
      <c r="E82" s="415"/>
      <c r="F82" s="398"/>
      <c r="G82" s="400"/>
      <c r="H82" s="400"/>
      <c r="I82" s="400"/>
      <c r="J82" s="429"/>
      <c r="K82" s="547"/>
    </row>
    <row r="83" spans="1:11" ht="23.15">
      <c r="A83" s="546"/>
      <c r="B83" s="414" t="s">
        <v>84</v>
      </c>
      <c r="C83" s="414" t="s">
        <v>1963</v>
      </c>
      <c r="D83" s="430" t="s">
        <v>1390</v>
      </c>
      <c r="E83" s="415">
        <v>50</v>
      </c>
      <c r="F83" s="398">
        <v>0</v>
      </c>
      <c r="G83" s="423"/>
      <c r="H83" s="400">
        <f t="shared" ref="H83:H92" si="11">E83*F83</f>
        <v>0</v>
      </c>
      <c r="I83" s="400">
        <f t="shared" ref="I83:I92" si="12">E83*G83</f>
        <v>0</v>
      </c>
      <c r="J83" s="400">
        <f t="shared" ref="J83:J92" si="13">H83+I83</f>
        <v>0</v>
      </c>
      <c r="K83" s="547"/>
    </row>
    <row r="84" spans="1:11">
      <c r="A84" s="546"/>
      <c r="B84" s="414" t="s">
        <v>86</v>
      </c>
      <c r="C84" s="414" t="s">
        <v>1964</v>
      </c>
      <c r="D84" s="430" t="s">
        <v>455</v>
      </c>
      <c r="E84" s="415">
        <v>1</v>
      </c>
      <c r="F84" s="399"/>
      <c r="G84" s="400"/>
      <c r="H84" s="400">
        <f t="shared" si="11"/>
        <v>0</v>
      </c>
      <c r="I84" s="400">
        <f t="shared" si="12"/>
        <v>0</v>
      </c>
      <c r="J84" s="400">
        <f t="shared" si="13"/>
        <v>0</v>
      </c>
      <c r="K84" s="547"/>
    </row>
    <row r="85" spans="1:11">
      <c r="A85" s="546"/>
      <c r="B85" s="414" t="s">
        <v>160</v>
      </c>
      <c r="C85" s="414" t="s">
        <v>1965</v>
      </c>
      <c r="D85" s="430" t="s">
        <v>455</v>
      </c>
      <c r="E85" s="415">
        <v>1</v>
      </c>
      <c r="F85" s="399"/>
      <c r="G85" s="400"/>
      <c r="H85" s="400">
        <f t="shared" si="11"/>
        <v>0</v>
      </c>
      <c r="I85" s="400">
        <f t="shared" si="12"/>
        <v>0</v>
      </c>
      <c r="J85" s="400">
        <f t="shared" si="13"/>
        <v>0</v>
      </c>
      <c r="K85" s="547"/>
    </row>
    <row r="86" spans="1:11">
      <c r="A86" s="546"/>
      <c r="B86" s="414" t="s">
        <v>152</v>
      </c>
      <c r="C86" s="414" t="s">
        <v>1966</v>
      </c>
      <c r="D86" s="430" t="s">
        <v>455</v>
      </c>
      <c r="E86" s="415">
        <v>1</v>
      </c>
      <c r="F86" s="399"/>
      <c r="G86" s="400"/>
      <c r="H86" s="400">
        <f t="shared" si="11"/>
        <v>0</v>
      </c>
      <c r="I86" s="400">
        <f t="shared" si="12"/>
        <v>0</v>
      </c>
      <c r="J86" s="400">
        <f t="shared" si="13"/>
        <v>0</v>
      </c>
      <c r="K86" s="547"/>
    </row>
    <row r="87" spans="1:11">
      <c r="A87" s="546"/>
      <c r="B87" s="414" t="s">
        <v>169</v>
      </c>
      <c r="C87" s="414" t="s">
        <v>1967</v>
      </c>
      <c r="D87" s="414" t="s">
        <v>455</v>
      </c>
      <c r="E87" s="415">
        <v>1</v>
      </c>
      <c r="F87" s="399"/>
      <c r="G87" s="400"/>
      <c r="H87" s="400">
        <f t="shared" si="11"/>
        <v>0</v>
      </c>
      <c r="I87" s="400">
        <f t="shared" si="12"/>
        <v>0</v>
      </c>
      <c r="J87" s="400">
        <f t="shared" si="13"/>
        <v>0</v>
      </c>
      <c r="K87" s="547"/>
    </row>
    <row r="88" spans="1:11">
      <c r="A88" s="546"/>
      <c r="B88" s="414" t="s">
        <v>177</v>
      </c>
      <c r="C88" s="414" t="s">
        <v>1968</v>
      </c>
      <c r="D88" s="414" t="s">
        <v>455</v>
      </c>
      <c r="E88" s="415">
        <v>1</v>
      </c>
      <c r="F88" s="399"/>
      <c r="G88" s="400"/>
      <c r="H88" s="400">
        <f t="shared" si="11"/>
        <v>0</v>
      </c>
      <c r="I88" s="400">
        <f t="shared" si="12"/>
        <v>0</v>
      </c>
      <c r="J88" s="400">
        <f t="shared" si="13"/>
        <v>0</v>
      </c>
      <c r="K88" s="547"/>
    </row>
    <row r="89" spans="1:11">
      <c r="A89" s="546"/>
      <c r="B89" s="414" t="s">
        <v>183</v>
      </c>
      <c r="C89" s="414" t="s">
        <v>1969</v>
      </c>
      <c r="D89" s="414" t="s">
        <v>455</v>
      </c>
      <c r="E89" s="415">
        <v>1</v>
      </c>
      <c r="F89" s="399"/>
      <c r="G89" s="400"/>
      <c r="H89" s="400">
        <f t="shared" si="11"/>
        <v>0</v>
      </c>
      <c r="I89" s="400">
        <f t="shared" si="12"/>
        <v>0</v>
      </c>
      <c r="J89" s="400">
        <f t="shared" si="13"/>
        <v>0</v>
      </c>
      <c r="K89" s="547"/>
    </row>
    <row r="90" spans="1:11" ht="23.15">
      <c r="A90" s="546"/>
      <c r="B90" s="414" t="s">
        <v>191</v>
      </c>
      <c r="C90" s="414" t="s">
        <v>1970</v>
      </c>
      <c r="D90" s="414" t="s">
        <v>455</v>
      </c>
      <c r="E90" s="415">
        <v>1</v>
      </c>
      <c r="F90" s="399"/>
      <c r="G90" s="400"/>
      <c r="H90" s="400">
        <f t="shared" si="11"/>
        <v>0</v>
      </c>
      <c r="I90" s="400">
        <f t="shared" si="12"/>
        <v>0</v>
      </c>
      <c r="J90" s="400">
        <f t="shared" si="13"/>
        <v>0</v>
      </c>
      <c r="K90" s="547"/>
    </row>
    <row r="91" spans="1:11">
      <c r="A91" s="546"/>
      <c r="B91" s="414" t="s">
        <v>196</v>
      </c>
      <c r="C91" s="414" t="s">
        <v>1971</v>
      </c>
      <c r="D91" s="414" t="s">
        <v>455</v>
      </c>
      <c r="E91" s="415">
        <v>1</v>
      </c>
      <c r="F91" s="399"/>
      <c r="G91" s="400"/>
      <c r="H91" s="400">
        <f t="shared" si="11"/>
        <v>0</v>
      </c>
      <c r="I91" s="400">
        <f t="shared" si="12"/>
        <v>0</v>
      </c>
      <c r="J91" s="400">
        <f t="shared" si="13"/>
        <v>0</v>
      </c>
      <c r="K91" s="547"/>
    </row>
    <row r="92" spans="1:11">
      <c r="A92" s="546"/>
      <c r="B92" s="414" t="s">
        <v>200</v>
      </c>
      <c r="C92" s="414" t="s">
        <v>1972</v>
      </c>
      <c r="D92" s="414" t="s">
        <v>455</v>
      </c>
      <c r="E92" s="415">
        <v>1</v>
      </c>
      <c r="F92" s="399"/>
      <c r="G92" s="400"/>
      <c r="H92" s="400">
        <f t="shared" si="11"/>
        <v>0</v>
      </c>
      <c r="I92" s="400">
        <f t="shared" si="12"/>
        <v>0</v>
      </c>
      <c r="J92" s="400">
        <f t="shared" si="13"/>
        <v>0</v>
      </c>
      <c r="K92" s="547"/>
    </row>
    <row r="93" spans="1:11">
      <c r="A93" s="546"/>
      <c r="B93" s="414"/>
      <c r="C93" s="414"/>
      <c r="D93" s="414"/>
      <c r="E93" s="415"/>
      <c r="F93" s="398"/>
      <c r="G93" s="400"/>
      <c r="H93" s="400"/>
      <c r="I93" s="400"/>
      <c r="J93" s="400"/>
      <c r="K93" s="547"/>
    </row>
  </sheetData>
  <mergeCells count="4">
    <mergeCell ref="A4:A5"/>
    <mergeCell ref="B4:B5"/>
    <mergeCell ref="F4:G4"/>
    <mergeCell ref="H4:I4"/>
  </mergeCells>
  <printOptions horizontalCentered="1"/>
  <pageMargins left="0.55118110236220474" right="0.39370078740157483" top="0.62992125984251968" bottom="0.6692913385826772" header="0.39370078740157483" footer="0.39370078740157483"/>
  <pageSetup paperSize="9" scale="85" orientation="landscape" r:id="rId1"/>
  <headerFooter alignWithMargins="0">
    <oddFooter>&amp;LStavební část / Structural&amp;C&amp;8&amp;P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151"/>
  <sheetViews>
    <sheetView showGridLines="0" zoomScaleNormal="100" workbookViewId="0">
      <pane ySplit="1" topLeftCell="A5" activePane="bottomLeft" state="frozenSplit"/>
      <selection activeCell="M12" sqref="M12"/>
      <selection pane="bottomLeft" activeCell="M12" sqref="M12"/>
    </sheetView>
  </sheetViews>
  <sheetFormatPr defaultColWidth="9.36328125" defaultRowHeight="14.25" customHeight="1"/>
  <cols>
    <col min="1" max="2" width="1.453125" style="574" customWidth="1"/>
    <col min="3" max="3" width="3.6328125" style="574" customWidth="1"/>
    <col min="4" max="4" width="13.6328125" style="574" customWidth="1"/>
    <col min="5" max="5" width="80.453125" style="574" customWidth="1"/>
    <col min="6" max="6" width="7.6328125" style="574" customWidth="1"/>
    <col min="7" max="7" width="9.81640625" style="574" customWidth="1"/>
    <col min="8" max="8" width="11.1796875" style="574" customWidth="1"/>
    <col min="9" max="9" width="18.81640625" style="574" customWidth="1"/>
    <col min="10" max="10" width="9.36328125" style="574" customWidth="1"/>
    <col min="11" max="16" width="9.36328125" style="574" hidden="1" customWidth="1"/>
    <col min="17" max="17" width="7.1796875" style="574" hidden="1" customWidth="1"/>
    <col min="18" max="18" width="26.36328125" style="574" hidden="1" customWidth="1"/>
    <col min="19" max="19" width="14.36328125" style="574" hidden="1" customWidth="1"/>
    <col min="20" max="20" width="10.81640625" style="574" customWidth="1"/>
    <col min="21" max="21" width="14.36328125" style="574" customWidth="1"/>
    <col min="22" max="22" width="10.81640625" style="574" customWidth="1"/>
    <col min="23" max="23" width="13.36328125" style="574" customWidth="1"/>
    <col min="24" max="24" width="9.81640625" style="574" customWidth="1"/>
    <col min="25" max="25" width="13.36328125" style="574" customWidth="1"/>
    <col min="26" max="26" width="14.36328125" style="574" customWidth="1"/>
    <col min="27" max="27" width="9.81640625" style="574" customWidth="1"/>
    <col min="28" max="28" width="13.36328125" style="574" customWidth="1"/>
    <col min="29" max="29" width="14.36328125" style="574" customWidth="1"/>
    <col min="30" max="41" width="9.36328125" style="574" customWidth="1"/>
    <col min="42" max="60" width="9.36328125" style="574" hidden="1" customWidth="1"/>
    <col min="61" max="61" width="9.453125" style="574" bestFit="1" customWidth="1"/>
    <col min="62" max="62" width="1.81640625" style="574" bestFit="1" customWidth="1"/>
    <col min="63" max="63" width="10.81640625" style="574" bestFit="1" customWidth="1"/>
    <col min="64" max="16384" width="9.36328125" style="574"/>
  </cols>
  <sheetData>
    <row r="2" spans="2:61" s="554" customFormat="1" ht="7.5" customHeight="1">
      <c r="B2" s="551"/>
      <c r="C2" s="552"/>
      <c r="D2" s="552"/>
      <c r="E2" s="552"/>
      <c r="F2" s="552"/>
      <c r="G2" s="552"/>
      <c r="H2" s="552"/>
      <c r="I2" s="552"/>
      <c r="J2" s="553"/>
    </row>
    <row r="3" spans="2:61" s="554" customFormat="1" ht="37.5" customHeight="1">
      <c r="B3" s="553"/>
      <c r="C3" s="555" t="s">
        <v>131</v>
      </c>
      <c r="J3" s="553"/>
    </row>
    <row r="4" spans="2:61" s="554" customFormat="1" ht="7.5" customHeight="1">
      <c r="B4" s="553"/>
      <c r="E4" s="793"/>
      <c r="F4" s="794"/>
      <c r="G4" s="794"/>
      <c r="H4" s="794"/>
      <c r="J4" s="553"/>
    </row>
    <row r="5" spans="2:61" s="554" customFormat="1" ht="15" customHeight="1">
      <c r="B5" s="553"/>
      <c r="C5" s="556" t="s">
        <v>16</v>
      </c>
      <c r="E5" s="793"/>
      <c r="F5" s="794"/>
      <c r="G5" s="794"/>
      <c r="H5" s="794"/>
      <c r="J5" s="553"/>
    </row>
    <row r="6" spans="2:61" s="554" customFormat="1" ht="16.5" customHeight="1">
      <c r="B6" s="553"/>
      <c r="D6" s="795" t="s">
        <v>1680</v>
      </c>
      <c r="E6" s="795"/>
      <c r="F6" s="795"/>
      <c r="G6" s="795"/>
      <c r="H6" s="795"/>
      <c r="J6" s="553"/>
    </row>
    <row r="7" spans="2:61" s="554" customFormat="1" ht="15" customHeight="1">
      <c r="B7" s="553"/>
      <c r="C7" s="556" t="s">
        <v>89</v>
      </c>
      <c r="J7" s="553"/>
    </row>
    <row r="8" spans="2:61" s="554" customFormat="1" ht="19.5" customHeight="1">
      <c r="B8" s="553"/>
      <c r="D8" s="796" t="s">
        <v>1973</v>
      </c>
      <c r="E8" s="794"/>
      <c r="F8" s="794"/>
      <c r="G8" s="794"/>
      <c r="J8" s="553"/>
    </row>
    <row r="9" spans="2:61" s="554" customFormat="1" ht="7.5" customHeight="1">
      <c r="B9" s="553"/>
      <c r="J9" s="553"/>
    </row>
    <row r="10" spans="2:61" s="554" customFormat="1" ht="18.75" customHeight="1">
      <c r="B10" s="553"/>
      <c r="C10" s="556" t="s">
        <v>20</v>
      </c>
      <c r="E10" s="557" t="s">
        <v>21</v>
      </c>
      <c r="H10" s="556" t="s">
        <v>22</v>
      </c>
      <c r="I10" s="558">
        <v>43524</v>
      </c>
      <c r="J10" s="553"/>
    </row>
    <row r="11" spans="2:61" s="554" customFormat="1" ht="7.5" customHeight="1">
      <c r="B11" s="553"/>
      <c r="J11" s="553"/>
    </row>
    <row r="12" spans="2:61" s="554" customFormat="1" ht="12">
      <c r="B12" s="553"/>
      <c r="C12" s="556" t="s">
        <v>24</v>
      </c>
      <c r="E12" s="559" t="s">
        <v>1974</v>
      </c>
      <c r="H12" s="556" t="s">
        <v>30</v>
      </c>
      <c r="I12" s="557" t="s">
        <v>31</v>
      </c>
      <c r="J12" s="553"/>
    </row>
    <row r="13" spans="2:61" s="554" customFormat="1" ht="15" customHeight="1">
      <c r="B13" s="553"/>
      <c r="C13" s="556" t="s">
        <v>28</v>
      </c>
      <c r="E13" s="557" t="s">
        <v>1975</v>
      </c>
      <c r="J13" s="553"/>
    </row>
    <row r="14" spans="2:61" s="554" customFormat="1" ht="11.25" customHeight="1">
      <c r="B14" s="553"/>
      <c r="J14" s="553"/>
    </row>
    <row r="15" spans="2:61" s="566" customFormat="1" ht="30" customHeight="1">
      <c r="B15" s="560"/>
      <c r="C15" s="561" t="s">
        <v>132</v>
      </c>
      <c r="D15" s="562" t="s">
        <v>57</v>
      </c>
      <c r="E15" s="562" t="s">
        <v>58</v>
      </c>
      <c r="F15" s="562" t="s">
        <v>133</v>
      </c>
      <c r="G15" s="562" t="s">
        <v>134</v>
      </c>
      <c r="H15" s="562" t="s">
        <v>135</v>
      </c>
      <c r="I15" s="562" t="s">
        <v>1976</v>
      </c>
      <c r="J15" s="560"/>
      <c r="K15" s="563" t="s">
        <v>1977</v>
      </c>
      <c r="L15" s="564" t="s">
        <v>40</v>
      </c>
      <c r="M15" s="564" t="s">
        <v>137</v>
      </c>
      <c r="N15" s="564" t="s">
        <v>138</v>
      </c>
      <c r="O15" s="564" t="s">
        <v>1978</v>
      </c>
      <c r="P15" s="564" t="s">
        <v>1979</v>
      </c>
      <c r="Q15" s="564" t="s">
        <v>141</v>
      </c>
      <c r="R15" s="565" t="s">
        <v>142</v>
      </c>
    </row>
    <row r="16" spans="2:61" s="554" customFormat="1" ht="30" customHeight="1">
      <c r="B16" s="553"/>
      <c r="C16" s="567" t="s">
        <v>1980</v>
      </c>
      <c r="I16" s="568">
        <f>SUM(I19,I75)</f>
        <v>0</v>
      </c>
      <c r="J16" s="553"/>
      <c r="K16" s="569"/>
      <c r="L16" s="570"/>
      <c r="M16" s="570"/>
      <c r="N16" s="571" t="e">
        <f>#REF!+#REF!</f>
        <v>#REF!</v>
      </c>
      <c r="O16" s="570"/>
      <c r="P16" s="571" t="e">
        <f>#REF!+#REF!</f>
        <v>#REF!</v>
      </c>
      <c r="Q16" s="570"/>
      <c r="R16" s="572" t="e">
        <f>#REF!+#REF!</f>
        <v>#REF!</v>
      </c>
      <c r="AR16" s="554" t="s">
        <v>75</v>
      </c>
      <c r="AS16" s="554" t="s">
        <v>95</v>
      </c>
      <c r="BI16" s="573"/>
    </row>
    <row r="17" spans="1:10" ht="10.75">
      <c r="B17" s="575"/>
      <c r="C17" s="576"/>
      <c r="D17" s="577"/>
      <c r="E17" s="578"/>
      <c r="F17" s="566"/>
      <c r="G17" s="579"/>
      <c r="H17" s="580"/>
      <c r="I17" s="581"/>
    </row>
    <row r="18" spans="1:10" ht="14.25" customHeight="1">
      <c r="B18" s="575"/>
      <c r="I18" s="582"/>
    </row>
    <row r="19" spans="1:10" ht="14.25" customHeight="1">
      <c r="B19" s="583"/>
      <c r="C19" s="584"/>
      <c r="D19" s="585" t="s">
        <v>1981</v>
      </c>
      <c r="E19" s="585" t="s">
        <v>1982</v>
      </c>
      <c r="F19" s="584"/>
      <c r="G19" s="584"/>
      <c r="H19" s="584"/>
      <c r="I19" s="586">
        <f>SUM(I21:I73)</f>
        <v>0</v>
      </c>
    </row>
    <row r="20" spans="1:10" ht="5.25" customHeight="1">
      <c r="B20" s="587"/>
      <c r="C20" s="584"/>
      <c r="D20" s="588"/>
      <c r="E20" s="588"/>
      <c r="F20" s="584"/>
      <c r="G20" s="584"/>
      <c r="H20" s="584"/>
      <c r="I20" s="589"/>
    </row>
    <row r="21" spans="1:10" ht="14.25" customHeight="1">
      <c r="B21" s="553"/>
      <c r="C21" s="590" t="s">
        <v>84</v>
      </c>
      <c r="D21" s="591"/>
      <c r="E21" s="592" t="s">
        <v>1983</v>
      </c>
      <c r="F21" s="593" t="s">
        <v>1390</v>
      </c>
      <c r="G21" s="594">
        <v>1</v>
      </c>
      <c r="H21" s="595"/>
      <c r="I21" s="596">
        <f t="shared" ref="I21:I73" si="0">H21*G21</f>
        <v>0</v>
      </c>
      <c r="J21" s="575"/>
    </row>
    <row r="22" spans="1:10" ht="85.75">
      <c r="B22" s="553"/>
      <c r="C22" s="590">
        <f>C21+1</f>
        <v>2</v>
      </c>
      <c r="D22" s="597"/>
      <c r="E22" s="592" t="s">
        <v>1984</v>
      </c>
      <c r="F22" s="593" t="s">
        <v>1390</v>
      </c>
      <c r="G22" s="594">
        <v>1</v>
      </c>
      <c r="H22" s="595"/>
      <c r="I22" s="596">
        <f t="shared" si="0"/>
        <v>0</v>
      </c>
      <c r="J22" s="575"/>
    </row>
    <row r="23" spans="1:10" ht="10.75">
      <c r="A23" s="582"/>
      <c r="B23" s="554"/>
      <c r="C23" s="590">
        <f t="shared" ref="C23:C73" si="1">C22+1</f>
        <v>3</v>
      </c>
      <c r="D23" s="597"/>
      <c r="E23" s="592" t="s">
        <v>1985</v>
      </c>
      <c r="F23" s="593" t="s">
        <v>1390</v>
      </c>
      <c r="G23" s="594">
        <v>1</v>
      </c>
      <c r="H23" s="595"/>
      <c r="I23" s="596">
        <f t="shared" si="0"/>
        <v>0</v>
      </c>
      <c r="J23" s="575"/>
    </row>
    <row r="24" spans="1:10" ht="32.15">
      <c r="A24" s="582"/>
      <c r="B24" s="554"/>
      <c r="C24" s="590">
        <f t="shared" si="1"/>
        <v>4</v>
      </c>
      <c r="D24" s="597"/>
      <c r="E24" s="592" t="s">
        <v>1986</v>
      </c>
      <c r="F24" s="593" t="s">
        <v>1390</v>
      </c>
      <c r="G24" s="594">
        <v>1</v>
      </c>
      <c r="H24" s="595"/>
      <c r="I24" s="596">
        <f t="shared" si="0"/>
        <v>0</v>
      </c>
      <c r="J24" s="575"/>
    </row>
    <row r="25" spans="1:10" ht="10.75">
      <c r="A25" s="582"/>
      <c r="B25" s="554"/>
      <c r="C25" s="590">
        <f t="shared" si="1"/>
        <v>5</v>
      </c>
      <c r="D25" s="597" t="s">
        <v>1987</v>
      </c>
      <c r="E25" s="592" t="s">
        <v>1988</v>
      </c>
      <c r="F25" s="593" t="s">
        <v>1390</v>
      </c>
      <c r="G25" s="594">
        <v>1</v>
      </c>
      <c r="H25" s="595"/>
      <c r="I25" s="596">
        <f t="shared" si="0"/>
        <v>0</v>
      </c>
      <c r="J25" s="575"/>
    </row>
    <row r="26" spans="1:10" ht="10.75">
      <c r="A26" s="582"/>
      <c r="B26" s="554"/>
      <c r="C26" s="590">
        <f t="shared" si="1"/>
        <v>6</v>
      </c>
      <c r="D26" s="597"/>
      <c r="E26" s="592" t="s">
        <v>1989</v>
      </c>
      <c r="F26" s="593" t="s">
        <v>1390</v>
      </c>
      <c r="G26" s="594">
        <v>1</v>
      </c>
      <c r="H26" s="595"/>
      <c r="I26" s="596">
        <f t="shared" si="0"/>
        <v>0</v>
      </c>
      <c r="J26" s="575"/>
    </row>
    <row r="27" spans="1:10" ht="10.75">
      <c r="A27" s="582"/>
      <c r="B27" s="554"/>
      <c r="C27" s="590">
        <f t="shared" si="1"/>
        <v>7</v>
      </c>
      <c r="D27" s="597"/>
      <c r="E27" s="592" t="s">
        <v>1990</v>
      </c>
      <c r="F27" s="593" t="s">
        <v>1390</v>
      </c>
      <c r="G27" s="594">
        <v>1</v>
      </c>
      <c r="H27" s="595"/>
      <c r="I27" s="596">
        <f t="shared" si="0"/>
        <v>0</v>
      </c>
      <c r="J27" s="575"/>
    </row>
    <row r="28" spans="1:10" ht="10.75">
      <c r="A28" s="582"/>
      <c r="B28" s="554"/>
      <c r="C28" s="590">
        <f t="shared" si="1"/>
        <v>8</v>
      </c>
      <c r="D28" s="597"/>
      <c r="E28" s="592" t="s">
        <v>1991</v>
      </c>
      <c r="F28" s="593" t="s">
        <v>1390</v>
      </c>
      <c r="G28" s="594">
        <v>5</v>
      </c>
      <c r="H28" s="595"/>
      <c r="I28" s="596">
        <f t="shared" si="0"/>
        <v>0</v>
      </c>
      <c r="J28" s="575"/>
    </row>
    <row r="29" spans="1:10" ht="10.75">
      <c r="A29" s="582"/>
      <c r="B29" s="554"/>
      <c r="C29" s="590">
        <f t="shared" si="1"/>
        <v>9</v>
      </c>
      <c r="D29" s="597" t="s">
        <v>1992</v>
      </c>
      <c r="E29" s="592" t="s">
        <v>1993</v>
      </c>
      <c r="F29" s="593" t="s">
        <v>1390</v>
      </c>
      <c r="G29" s="594">
        <v>1</v>
      </c>
      <c r="H29" s="595"/>
      <c r="I29" s="596">
        <f t="shared" si="0"/>
        <v>0</v>
      </c>
      <c r="J29" s="575"/>
    </row>
    <row r="30" spans="1:10" ht="21.45">
      <c r="A30" s="582"/>
      <c r="B30" s="554"/>
      <c r="C30" s="590">
        <f t="shared" si="1"/>
        <v>10</v>
      </c>
      <c r="D30" s="597"/>
      <c r="E30" s="592" t="s">
        <v>1994</v>
      </c>
      <c r="F30" s="593" t="s">
        <v>1390</v>
      </c>
      <c r="G30" s="594">
        <v>1</v>
      </c>
      <c r="H30" s="595"/>
      <c r="I30" s="596">
        <f t="shared" si="0"/>
        <v>0</v>
      </c>
      <c r="J30" s="575"/>
    </row>
    <row r="31" spans="1:10" ht="10.75">
      <c r="A31" s="582"/>
      <c r="B31" s="554"/>
      <c r="C31" s="590">
        <f t="shared" si="1"/>
        <v>11</v>
      </c>
      <c r="D31" s="597" t="s">
        <v>1995</v>
      </c>
      <c r="E31" s="592" t="s">
        <v>1996</v>
      </c>
      <c r="F31" s="593" t="s">
        <v>1390</v>
      </c>
      <c r="G31" s="594">
        <v>1</v>
      </c>
      <c r="H31" s="595"/>
      <c r="I31" s="596">
        <f t="shared" si="0"/>
        <v>0</v>
      </c>
      <c r="J31" s="575"/>
    </row>
    <row r="32" spans="1:10" ht="21.45">
      <c r="A32" s="582"/>
      <c r="B32" s="554"/>
      <c r="C32" s="590">
        <f t="shared" si="1"/>
        <v>12</v>
      </c>
      <c r="D32" s="597"/>
      <c r="E32" s="592" t="s">
        <v>1997</v>
      </c>
      <c r="F32" s="593" t="s">
        <v>1390</v>
      </c>
      <c r="G32" s="594">
        <v>1</v>
      </c>
      <c r="H32" s="595"/>
      <c r="I32" s="596">
        <f t="shared" si="0"/>
        <v>0</v>
      </c>
      <c r="J32" s="575"/>
    </row>
    <row r="33" spans="1:10" ht="10.75">
      <c r="A33" s="582"/>
      <c r="B33" s="554"/>
      <c r="C33" s="590">
        <f t="shared" si="1"/>
        <v>13</v>
      </c>
      <c r="D33" s="597" t="s">
        <v>1998</v>
      </c>
      <c r="E33" s="592" t="s">
        <v>1999</v>
      </c>
      <c r="F33" s="593" t="s">
        <v>1390</v>
      </c>
      <c r="G33" s="594">
        <v>1</v>
      </c>
      <c r="H33" s="595"/>
      <c r="I33" s="596">
        <f t="shared" si="0"/>
        <v>0</v>
      </c>
      <c r="J33" s="575"/>
    </row>
    <row r="34" spans="1:10" ht="10.75">
      <c r="A34" s="582"/>
      <c r="B34" s="554"/>
      <c r="C34" s="590">
        <f t="shared" si="1"/>
        <v>14</v>
      </c>
      <c r="D34" s="597"/>
      <c r="E34" s="592" t="s">
        <v>2000</v>
      </c>
      <c r="F34" s="593" t="s">
        <v>1390</v>
      </c>
      <c r="G34" s="594">
        <v>1</v>
      </c>
      <c r="H34" s="595"/>
      <c r="I34" s="596">
        <f t="shared" si="0"/>
        <v>0</v>
      </c>
      <c r="J34" s="575"/>
    </row>
    <row r="35" spans="1:10" ht="10.75">
      <c r="A35" s="582"/>
      <c r="B35" s="554"/>
      <c r="C35" s="590">
        <f t="shared" si="1"/>
        <v>15</v>
      </c>
      <c r="D35" s="597" t="s">
        <v>2001</v>
      </c>
      <c r="E35" s="592" t="s">
        <v>2002</v>
      </c>
      <c r="F35" s="593" t="s">
        <v>1390</v>
      </c>
      <c r="G35" s="594">
        <v>2</v>
      </c>
      <c r="H35" s="595"/>
      <c r="I35" s="596">
        <f t="shared" si="0"/>
        <v>0</v>
      </c>
      <c r="J35" s="575"/>
    </row>
    <row r="36" spans="1:10" ht="10.75">
      <c r="A36" s="582"/>
      <c r="B36" s="554"/>
      <c r="C36" s="590">
        <f t="shared" si="1"/>
        <v>16</v>
      </c>
      <c r="D36" s="597"/>
      <c r="E36" s="592" t="s">
        <v>2003</v>
      </c>
      <c r="F36" s="593" t="s">
        <v>1390</v>
      </c>
      <c r="G36" s="594">
        <v>2</v>
      </c>
      <c r="H36" s="595"/>
      <c r="I36" s="596">
        <f t="shared" si="0"/>
        <v>0</v>
      </c>
      <c r="J36" s="575"/>
    </row>
    <row r="37" spans="1:10" ht="32.15">
      <c r="A37" s="582"/>
      <c r="B37" s="554"/>
      <c r="C37" s="590">
        <f t="shared" si="1"/>
        <v>17</v>
      </c>
      <c r="D37" s="597"/>
      <c r="E37" s="592" t="s">
        <v>2004</v>
      </c>
      <c r="F37" s="593" t="s">
        <v>1390</v>
      </c>
      <c r="G37" s="594">
        <v>1</v>
      </c>
      <c r="H37" s="595"/>
      <c r="I37" s="596">
        <f t="shared" si="0"/>
        <v>0</v>
      </c>
      <c r="J37" s="575"/>
    </row>
    <row r="38" spans="1:10" ht="21.45">
      <c r="A38" s="582"/>
      <c r="B38" s="554"/>
      <c r="C38" s="590">
        <f t="shared" si="1"/>
        <v>18</v>
      </c>
      <c r="D38" s="597"/>
      <c r="E38" s="592" t="s">
        <v>2005</v>
      </c>
      <c r="F38" s="593" t="s">
        <v>1390</v>
      </c>
      <c r="G38" s="594">
        <v>1</v>
      </c>
      <c r="H38" s="595"/>
      <c r="I38" s="596">
        <f t="shared" si="0"/>
        <v>0</v>
      </c>
      <c r="J38" s="575"/>
    </row>
    <row r="39" spans="1:10" ht="14.25" customHeight="1">
      <c r="B39" s="598"/>
      <c r="C39" s="590">
        <f t="shared" si="1"/>
        <v>19</v>
      </c>
      <c r="D39" s="597" t="s">
        <v>2006</v>
      </c>
      <c r="E39" s="592" t="s">
        <v>2007</v>
      </c>
      <c r="F39" s="593" t="s">
        <v>1390</v>
      </c>
      <c r="G39" s="594">
        <v>1</v>
      </c>
      <c r="H39" s="595"/>
      <c r="I39" s="596">
        <f t="shared" si="0"/>
        <v>0</v>
      </c>
      <c r="J39" s="575"/>
    </row>
    <row r="40" spans="1:10" ht="14.25" customHeight="1">
      <c r="B40" s="598"/>
      <c r="C40" s="590">
        <f t="shared" si="1"/>
        <v>20</v>
      </c>
      <c r="D40" s="597"/>
      <c r="E40" s="592" t="s">
        <v>2008</v>
      </c>
      <c r="F40" s="593" t="s">
        <v>1390</v>
      </c>
      <c r="G40" s="594">
        <v>1</v>
      </c>
      <c r="H40" s="595"/>
      <c r="I40" s="596">
        <f t="shared" si="0"/>
        <v>0</v>
      </c>
      <c r="J40" s="575"/>
    </row>
    <row r="41" spans="1:10" ht="14.25" customHeight="1">
      <c r="B41" s="598"/>
      <c r="C41" s="590">
        <f t="shared" si="1"/>
        <v>21</v>
      </c>
      <c r="D41" s="597" t="s">
        <v>2009</v>
      </c>
      <c r="E41" s="592" t="s">
        <v>2010</v>
      </c>
      <c r="F41" s="593" t="s">
        <v>1390</v>
      </c>
      <c r="G41" s="594">
        <f>SUM(G42:G43)</f>
        <v>112</v>
      </c>
      <c r="H41" s="595"/>
      <c r="I41" s="596">
        <f t="shared" si="0"/>
        <v>0</v>
      </c>
      <c r="J41" s="575"/>
    </row>
    <row r="42" spans="1:10" ht="32.15">
      <c r="B42" s="598"/>
      <c r="C42" s="590">
        <f t="shared" si="1"/>
        <v>22</v>
      </c>
      <c r="D42" s="597"/>
      <c r="E42" s="592" t="s">
        <v>2011</v>
      </c>
      <c r="F42" s="593" t="s">
        <v>1390</v>
      </c>
      <c r="G42" s="594">
        <v>107</v>
      </c>
      <c r="H42" s="595"/>
      <c r="I42" s="596">
        <f t="shared" si="0"/>
        <v>0</v>
      </c>
      <c r="J42" s="575"/>
    </row>
    <row r="43" spans="1:10" ht="53.6">
      <c r="B43" s="598"/>
      <c r="C43" s="590">
        <f t="shared" si="1"/>
        <v>23</v>
      </c>
      <c r="D43" s="597"/>
      <c r="E43" s="592" t="s">
        <v>2012</v>
      </c>
      <c r="F43" s="593" t="s">
        <v>1390</v>
      </c>
      <c r="G43" s="594">
        <v>5</v>
      </c>
      <c r="H43" s="595"/>
      <c r="I43" s="596">
        <f t="shared" si="0"/>
        <v>0</v>
      </c>
      <c r="J43" s="575"/>
    </row>
    <row r="44" spans="1:10" ht="14.25" customHeight="1">
      <c r="B44" s="598"/>
      <c r="C44" s="590">
        <f t="shared" si="1"/>
        <v>24</v>
      </c>
      <c r="D44" s="597" t="s">
        <v>2013</v>
      </c>
      <c r="E44" s="592" t="s">
        <v>2014</v>
      </c>
      <c r="F44" s="593" t="s">
        <v>1390</v>
      </c>
      <c r="G44" s="594">
        <v>8</v>
      </c>
      <c r="H44" s="595"/>
      <c r="I44" s="596">
        <f t="shared" si="0"/>
        <v>0</v>
      </c>
      <c r="J44" s="575"/>
    </row>
    <row r="45" spans="1:10" ht="42.9">
      <c r="B45" s="598"/>
      <c r="C45" s="590">
        <f t="shared" si="1"/>
        <v>25</v>
      </c>
      <c r="D45" s="597"/>
      <c r="E45" s="592" t="s">
        <v>2015</v>
      </c>
      <c r="F45" s="593" t="s">
        <v>1390</v>
      </c>
      <c r="G45" s="594">
        <v>8</v>
      </c>
      <c r="H45" s="595"/>
      <c r="I45" s="596">
        <f t="shared" si="0"/>
        <v>0</v>
      </c>
      <c r="J45" s="575"/>
    </row>
    <row r="46" spans="1:10" ht="14.25" customHeight="1">
      <c r="B46" s="598"/>
      <c r="C46" s="590">
        <f t="shared" si="1"/>
        <v>26</v>
      </c>
      <c r="D46" s="597" t="s">
        <v>2016</v>
      </c>
      <c r="E46" s="592" t="s">
        <v>2017</v>
      </c>
      <c r="F46" s="593" t="s">
        <v>1390</v>
      </c>
      <c r="G46" s="599">
        <v>6</v>
      </c>
      <c r="H46" s="595"/>
      <c r="I46" s="596">
        <f t="shared" si="0"/>
        <v>0</v>
      </c>
      <c r="J46" s="575"/>
    </row>
    <row r="47" spans="1:10" ht="32.15">
      <c r="B47" s="598"/>
      <c r="C47" s="590">
        <f t="shared" si="1"/>
        <v>27</v>
      </c>
      <c r="D47" s="597"/>
      <c r="E47" s="592" t="s">
        <v>2018</v>
      </c>
      <c r="F47" s="593" t="s">
        <v>1390</v>
      </c>
      <c r="G47" s="594">
        <v>2</v>
      </c>
      <c r="H47" s="595"/>
      <c r="I47" s="596">
        <f t="shared" si="0"/>
        <v>0</v>
      </c>
      <c r="J47" s="575"/>
    </row>
    <row r="48" spans="1:10" ht="14.25" customHeight="1">
      <c r="B48" s="598"/>
      <c r="C48" s="590">
        <f t="shared" si="1"/>
        <v>28</v>
      </c>
      <c r="D48" s="597"/>
      <c r="E48" s="592" t="s">
        <v>2019</v>
      </c>
      <c r="F48" s="593" t="s">
        <v>1390</v>
      </c>
      <c r="G48" s="594">
        <v>4</v>
      </c>
      <c r="H48" s="595"/>
      <c r="I48" s="596">
        <f t="shared" si="0"/>
        <v>0</v>
      </c>
      <c r="J48" s="575"/>
    </row>
    <row r="49" spans="2:10" ht="14.25" customHeight="1">
      <c r="B49" s="598"/>
      <c r="C49" s="590">
        <f t="shared" si="1"/>
        <v>29</v>
      </c>
      <c r="D49" s="597"/>
      <c r="E49" s="592" t="s">
        <v>2020</v>
      </c>
      <c r="F49" s="600" t="s">
        <v>1390</v>
      </c>
      <c r="G49" s="594">
        <v>6</v>
      </c>
      <c r="H49" s="595"/>
      <c r="I49" s="596">
        <f t="shared" si="0"/>
        <v>0</v>
      </c>
      <c r="J49" s="575"/>
    </row>
    <row r="50" spans="2:10" ht="21.45">
      <c r="B50" s="598"/>
      <c r="C50" s="590">
        <f t="shared" si="1"/>
        <v>30</v>
      </c>
      <c r="D50" s="597"/>
      <c r="E50" s="592" t="s">
        <v>2021</v>
      </c>
      <c r="F50" s="600" t="s">
        <v>1390</v>
      </c>
      <c r="G50" s="594">
        <v>6</v>
      </c>
      <c r="H50" s="595"/>
      <c r="I50" s="596">
        <f t="shared" si="0"/>
        <v>0</v>
      </c>
      <c r="J50" s="575"/>
    </row>
    <row r="51" spans="2:10" ht="14.25" customHeight="1">
      <c r="B51" s="598"/>
      <c r="C51" s="590">
        <f t="shared" si="1"/>
        <v>31</v>
      </c>
      <c r="D51" s="597" t="s">
        <v>2022</v>
      </c>
      <c r="E51" s="592" t="s">
        <v>2023</v>
      </c>
      <c r="F51" s="600" t="s">
        <v>242</v>
      </c>
      <c r="G51" s="594">
        <f>SUM(G52:G53)</f>
        <v>2550</v>
      </c>
      <c r="H51" s="595"/>
      <c r="I51" s="596">
        <f t="shared" si="0"/>
        <v>0</v>
      </c>
      <c r="J51" s="575"/>
    </row>
    <row r="52" spans="2:10" ht="21.45">
      <c r="B52" s="598"/>
      <c r="C52" s="590">
        <f t="shared" si="1"/>
        <v>32</v>
      </c>
      <c r="D52" s="597"/>
      <c r="E52" s="592" t="s">
        <v>2024</v>
      </c>
      <c r="F52" s="600" t="s">
        <v>242</v>
      </c>
      <c r="G52" s="594">
        <v>50</v>
      </c>
      <c r="H52" s="595"/>
      <c r="I52" s="596">
        <f t="shared" si="0"/>
        <v>0</v>
      </c>
      <c r="J52" s="575"/>
    </row>
    <row r="53" spans="2:10" ht="21.45">
      <c r="B53" s="598"/>
      <c r="C53" s="590">
        <f t="shared" si="1"/>
        <v>33</v>
      </c>
      <c r="D53" s="597"/>
      <c r="E53" s="592" t="s">
        <v>2025</v>
      </c>
      <c r="F53" s="600" t="s">
        <v>242</v>
      </c>
      <c r="G53" s="594">
        <v>2500</v>
      </c>
      <c r="H53" s="595"/>
      <c r="I53" s="596">
        <f t="shared" si="0"/>
        <v>0</v>
      </c>
      <c r="J53" s="575"/>
    </row>
    <row r="54" spans="2:10" ht="14.25" customHeight="1">
      <c r="B54" s="598"/>
      <c r="C54" s="590">
        <f t="shared" si="1"/>
        <v>34</v>
      </c>
      <c r="D54" s="597" t="s">
        <v>2026</v>
      </c>
      <c r="E54" s="592" t="s">
        <v>2027</v>
      </c>
      <c r="F54" s="600" t="s">
        <v>242</v>
      </c>
      <c r="G54" s="594">
        <v>200</v>
      </c>
      <c r="H54" s="595"/>
      <c r="I54" s="596">
        <f t="shared" si="0"/>
        <v>0</v>
      </c>
      <c r="J54" s="575"/>
    </row>
    <row r="55" spans="2:10" ht="14.25" customHeight="1">
      <c r="B55" s="598"/>
      <c r="C55" s="590">
        <f t="shared" si="1"/>
        <v>35</v>
      </c>
      <c r="D55" s="597"/>
      <c r="E55" s="592" t="s">
        <v>2028</v>
      </c>
      <c r="F55" s="600" t="s">
        <v>242</v>
      </c>
      <c r="G55" s="594">
        <v>200</v>
      </c>
      <c r="H55" s="595"/>
      <c r="I55" s="596">
        <f t="shared" si="0"/>
        <v>0</v>
      </c>
      <c r="J55" s="575"/>
    </row>
    <row r="56" spans="2:10" ht="14.25" customHeight="1">
      <c r="B56" s="598"/>
      <c r="C56" s="590">
        <f t="shared" si="1"/>
        <v>36</v>
      </c>
      <c r="D56" s="601" t="s">
        <v>2029</v>
      </c>
      <c r="E56" s="602" t="s">
        <v>2030</v>
      </c>
      <c r="F56" s="603" t="s">
        <v>1390</v>
      </c>
      <c r="G56" s="604">
        <v>112</v>
      </c>
      <c r="H56" s="605"/>
      <c r="I56" s="596">
        <f t="shared" si="0"/>
        <v>0</v>
      </c>
      <c r="J56" s="575"/>
    </row>
    <row r="57" spans="2:10" ht="14.25" customHeight="1">
      <c r="B57" s="598"/>
      <c r="C57" s="590">
        <f t="shared" si="1"/>
        <v>37</v>
      </c>
      <c r="D57" s="601"/>
      <c r="E57" s="602" t="s">
        <v>2031</v>
      </c>
      <c r="F57" s="603" t="s">
        <v>1390</v>
      </c>
      <c r="G57" s="604">
        <v>112</v>
      </c>
      <c r="H57" s="605"/>
      <c r="I57" s="596">
        <f t="shared" si="0"/>
        <v>0</v>
      </c>
      <c r="J57" s="575"/>
    </row>
    <row r="58" spans="2:10" ht="14.25" customHeight="1">
      <c r="B58" s="598"/>
      <c r="C58" s="590">
        <f t="shared" si="1"/>
        <v>38</v>
      </c>
      <c r="D58" s="597"/>
      <c r="E58" s="592" t="s">
        <v>2032</v>
      </c>
      <c r="F58" s="600" t="s">
        <v>242</v>
      </c>
      <c r="G58" s="594">
        <v>240</v>
      </c>
      <c r="H58" s="595"/>
      <c r="I58" s="596">
        <f t="shared" si="0"/>
        <v>0</v>
      </c>
      <c r="J58" s="575"/>
    </row>
    <row r="59" spans="2:10" ht="14.25" customHeight="1">
      <c r="B59" s="598"/>
      <c r="C59" s="590">
        <f t="shared" si="1"/>
        <v>39</v>
      </c>
      <c r="D59" s="597" t="s">
        <v>2033</v>
      </c>
      <c r="E59" s="592" t="s">
        <v>2034</v>
      </c>
      <c r="F59" s="593" t="s">
        <v>1390</v>
      </c>
      <c r="G59" s="594">
        <f>SUM(G60:G61)</f>
        <v>4060</v>
      </c>
      <c r="H59" s="595"/>
      <c r="I59" s="596">
        <f t="shared" si="0"/>
        <v>0</v>
      </c>
      <c r="J59" s="575"/>
    </row>
    <row r="60" spans="2:10" ht="14.25" customHeight="1">
      <c r="B60" s="598"/>
      <c r="C60" s="590">
        <f t="shared" si="1"/>
        <v>40</v>
      </c>
      <c r="D60" s="597"/>
      <c r="E60" s="592" t="s">
        <v>2035</v>
      </c>
      <c r="F60" s="593" t="s">
        <v>1390</v>
      </c>
      <c r="G60" s="594">
        <v>600</v>
      </c>
      <c r="H60" s="595"/>
      <c r="I60" s="596">
        <f t="shared" si="0"/>
        <v>0</v>
      </c>
      <c r="J60" s="575"/>
    </row>
    <row r="61" spans="2:10" ht="14.25" customHeight="1">
      <c r="B61" s="598"/>
      <c r="C61" s="590">
        <f t="shared" si="1"/>
        <v>41</v>
      </c>
      <c r="D61" s="597"/>
      <c r="E61" s="592" t="s">
        <v>2036</v>
      </c>
      <c r="F61" s="593" t="s">
        <v>1390</v>
      </c>
      <c r="G61" s="594">
        <v>3460</v>
      </c>
      <c r="H61" s="595"/>
      <c r="I61" s="596">
        <f t="shared" si="0"/>
        <v>0</v>
      </c>
      <c r="J61" s="575"/>
    </row>
    <row r="62" spans="2:10" ht="21.45">
      <c r="B62" s="598"/>
      <c r="C62" s="590">
        <f>C61+1</f>
        <v>42</v>
      </c>
      <c r="D62" s="597"/>
      <c r="E62" s="592" t="s">
        <v>2037</v>
      </c>
      <c r="F62" s="593" t="s">
        <v>1390</v>
      </c>
      <c r="G62" s="594">
        <f>SUM(G60:G61)</f>
        <v>4060</v>
      </c>
      <c r="H62" s="595"/>
      <c r="I62" s="596">
        <f t="shared" si="0"/>
        <v>0</v>
      </c>
      <c r="J62" s="575"/>
    </row>
    <row r="63" spans="2:10" ht="10.75">
      <c r="B63" s="598"/>
      <c r="C63" s="590">
        <f t="shared" si="1"/>
        <v>43</v>
      </c>
      <c r="D63" s="597"/>
      <c r="E63" s="592" t="s">
        <v>2038</v>
      </c>
      <c r="F63" s="593" t="s">
        <v>242</v>
      </c>
      <c r="G63" s="594">
        <v>50</v>
      </c>
      <c r="H63" s="595"/>
      <c r="I63" s="596">
        <f t="shared" si="0"/>
        <v>0</v>
      </c>
      <c r="J63" s="575"/>
    </row>
    <row r="64" spans="2:10" ht="14.25" customHeight="1">
      <c r="B64" s="598"/>
      <c r="C64" s="590">
        <f t="shared" si="1"/>
        <v>44</v>
      </c>
      <c r="D64" s="597" t="s">
        <v>2039</v>
      </c>
      <c r="E64" s="592" t="s">
        <v>2040</v>
      </c>
      <c r="F64" s="593" t="s">
        <v>1390</v>
      </c>
      <c r="G64" s="594">
        <v>3</v>
      </c>
      <c r="H64" s="595"/>
      <c r="I64" s="596">
        <f t="shared" si="0"/>
        <v>0</v>
      </c>
      <c r="J64" s="575"/>
    </row>
    <row r="65" spans="2:10" ht="14.25" customHeight="1">
      <c r="B65" s="598"/>
      <c r="C65" s="590">
        <f t="shared" si="1"/>
        <v>45</v>
      </c>
      <c r="D65" s="597"/>
      <c r="E65" s="592" t="s">
        <v>2041</v>
      </c>
      <c r="F65" s="593" t="s">
        <v>1390</v>
      </c>
      <c r="G65" s="594">
        <v>3</v>
      </c>
      <c r="H65" s="595"/>
      <c r="I65" s="596">
        <f t="shared" si="0"/>
        <v>0</v>
      </c>
      <c r="J65" s="575"/>
    </row>
    <row r="66" spans="2:10" ht="96.45">
      <c r="B66" s="598"/>
      <c r="C66" s="590">
        <f t="shared" si="1"/>
        <v>46</v>
      </c>
      <c r="D66" s="597" t="s">
        <v>2042</v>
      </c>
      <c r="E66" s="592" t="s">
        <v>2043</v>
      </c>
      <c r="F66" s="593" t="s">
        <v>1390</v>
      </c>
      <c r="G66" s="594">
        <v>1</v>
      </c>
      <c r="H66" s="595"/>
      <c r="I66" s="596">
        <f t="shared" si="0"/>
        <v>0</v>
      </c>
      <c r="J66" s="575"/>
    </row>
    <row r="67" spans="2:10" ht="64.3">
      <c r="B67" s="598"/>
      <c r="C67" s="590">
        <f t="shared" si="1"/>
        <v>47</v>
      </c>
      <c r="D67" s="597" t="s">
        <v>2044</v>
      </c>
      <c r="E67" s="592" t="s">
        <v>2045</v>
      </c>
      <c r="F67" s="593" t="s">
        <v>1390</v>
      </c>
      <c r="G67" s="594">
        <v>8</v>
      </c>
      <c r="H67" s="595"/>
      <c r="I67" s="596">
        <f t="shared" si="0"/>
        <v>0</v>
      </c>
      <c r="J67" s="575"/>
    </row>
    <row r="68" spans="2:10" ht="14.25" customHeight="1">
      <c r="B68" s="598"/>
      <c r="C68" s="590">
        <f t="shared" si="1"/>
        <v>48</v>
      </c>
      <c r="D68" s="597" t="s">
        <v>2046</v>
      </c>
      <c r="E68" s="592" t="s">
        <v>2047</v>
      </c>
      <c r="F68" s="593" t="s">
        <v>1390</v>
      </c>
      <c r="G68" s="594">
        <v>1</v>
      </c>
      <c r="H68" s="595"/>
      <c r="I68" s="596">
        <f t="shared" si="0"/>
        <v>0</v>
      </c>
      <c r="J68" s="575"/>
    </row>
    <row r="69" spans="2:10" ht="14.25" customHeight="1">
      <c r="B69" s="598"/>
      <c r="C69" s="590">
        <f t="shared" si="1"/>
        <v>49</v>
      </c>
      <c r="D69" s="597" t="s">
        <v>2048</v>
      </c>
      <c r="E69" s="592" t="s">
        <v>2049</v>
      </c>
      <c r="F69" s="593" t="s">
        <v>1390</v>
      </c>
      <c r="G69" s="594">
        <v>1</v>
      </c>
      <c r="H69" s="595"/>
      <c r="I69" s="596">
        <f t="shared" si="0"/>
        <v>0</v>
      </c>
      <c r="J69" s="575"/>
    </row>
    <row r="70" spans="2:10" ht="32.15">
      <c r="B70" s="598"/>
      <c r="C70" s="590">
        <f t="shared" si="1"/>
        <v>50</v>
      </c>
      <c r="D70" s="597"/>
      <c r="E70" s="592" t="s">
        <v>2050</v>
      </c>
      <c r="F70" s="593" t="s">
        <v>1390</v>
      </c>
      <c r="G70" s="594">
        <v>1</v>
      </c>
      <c r="H70" s="595"/>
      <c r="I70" s="596">
        <f t="shared" si="0"/>
        <v>0</v>
      </c>
      <c r="J70" s="575"/>
    </row>
    <row r="71" spans="2:10" ht="32.15">
      <c r="B71" s="598"/>
      <c r="C71" s="590">
        <f t="shared" si="1"/>
        <v>51</v>
      </c>
      <c r="D71" s="597"/>
      <c r="E71" s="592" t="s">
        <v>2051</v>
      </c>
      <c r="F71" s="593" t="s">
        <v>1390</v>
      </c>
      <c r="G71" s="594">
        <v>1</v>
      </c>
      <c r="H71" s="595"/>
      <c r="I71" s="596">
        <f t="shared" si="0"/>
        <v>0</v>
      </c>
      <c r="J71" s="575"/>
    </row>
    <row r="72" spans="2:10" ht="14.25" customHeight="1">
      <c r="B72" s="598"/>
      <c r="C72" s="590">
        <f t="shared" si="1"/>
        <v>52</v>
      </c>
      <c r="D72" s="597"/>
      <c r="E72" s="592" t="s">
        <v>2052</v>
      </c>
      <c r="F72" s="593" t="s">
        <v>1390</v>
      </c>
      <c r="G72" s="594">
        <v>1</v>
      </c>
      <c r="H72" s="595"/>
      <c r="I72" s="596">
        <f t="shared" si="0"/>
        <v>0</v>
      </c>
      <c r="J72" s="575"/>
    </row>
    <row r="73" spans="2:10" ht="14.25" customHeight="1">
      <c r="B73" s="598"/>
      <c r="C73" s="590">
        <f t="shared" si="1"/>
        <v>53</v>
      </c>
      <c r="D73" s="597"/>
      <c r="E73" s="592" t="s">
        <v>2053</v>
      </c>
      <c r="F73" s="593" t="s">
        <v>1390</v>
      </c>
      <c r="G73" s="594">
        <v>1</v>
      </c>
      <c r="H73" s="595"/>
      <c r="I73" s="596">
        <f t="shared" si="0"/>
        <v>0</v>
      </c>
      <c r="J73" s="575"/>
    </row>
    <row r="74" spans="2:10" ht="14.25" customHeight="1">
      <c r="G74" s="606"/>
    </row>
    <row r="75" spans="2:10" ht="14.25" customHeight="1">
      <c r="B75" s="607"/>
      <c r="C75" s="584"/>
      <c r="D75" s="585" t="s">
        <v>1981</v>
      </c>
      <c r="E75" s="585" t="s">
        <v>2054</v>
      </c>
      <c r="F75" s="584"/>
      <c r="G75" s="608"/>
      <c r="H75" s="584"/>
      <c r="I75" s="609">
        <f>SUM(I76:I151)</f>
        <v>0</v>
      </c>
    </row>
    <row r="76" spans="2:10" ht="14.25" customHeight="1">
      <c r="B76" s="553"/>
      <c r="C76" s="590" t="s">
        <v>84</v>
      </c>
      <c r="D76" s="591"/>
      <c r="E76" s="592" t="s">
        <v>2055</v>
      </c>
      <c r="F76" s="593" t="s">
        <v>1390</v>
      </c>
      <c r="G76" s="594">
        <v>1</v>
      </c>
      <c r="H76" s="595"/>
      <c r="I76" s="610">
        <f t="shared" ref="I76:I139" si="2">H76*G76</f>
        <v>0</v>
      </c>
    </row>
    <row r="77" spans="2:10" ht="32.15">
      <c r="B77" s="553"/>
      <c r="C77" s="590">
        <f>C76+1</f>
        <v>2</v>
      </c>
      <c r="D77" s="597"/>
      <c r="E77" s="592" t="s">
        <v>2056</v>
      </c>
      <c r="F77" s="593" t="s">
        <v>1390</v>
      </c>
      <c r="G77" s="594">
        <v>1</v>
      </c>
      <c r="H77" s="595"/>
      <c r="I77" s="610">
        <f t="shared" si="2"/>
        <v>0</v>
      </c>
    </row>
    <row r="78" spans="2:10" ht="14.25" customHeight="1">
      <c r="B78" s="553"/>
      <c r="C78" s="590">
        <f t="shared" ref="C78:C141" si="3">C77+1</f>
        <v>3</v>
      </c>
      <c r="D78" s="597" t="s">
        <v>2057</v>
      </c>
      <c r="E78" s="592" t="s">
        <v>2058</v>
      </c>
      <c r="F78" s="593" t="s">
        <v>1390</v>
      </c>
      <c r="G78" s="594">
        <v>6</v>
      </c>
      <c r="H78" s="595"/>
      <c r="I78" s="610">
        <f t="shared" si="2"/>
        <v>0</v>
      </c>
    </row>
    <row r="79" spans="2:10" ht="14.25" customHeight="1">
      <c r="B79" s="553"/>
      <c r="C79" s="590">
        <f t="shared" si="3"/>
        <v>4</v>
      </c>
      <c r="D79" s="597"/>
      <c r="E79" s="592" t="s">
        <v>2059</v>
      </c>
      <c r="F79" s="593" t="s">
        <v>1390</v>
      </c>
      <c r="G79" s="594">
        <v>1</v>
      </c>
      <c r="H79" s="595"/>
      <c r="I79" s="610">
        <f t="shared" si="2"/>
        <v>0</v>
      </c>
    </row>
    <row r="80" spans="2:10" ht="14.25" customHeight="1">
      <c r="B80" s="553"/>
      <c r="C80" s="590">
        <f t="shared" si="3"/>
        <v>5</v>
      </c>
      <c r="D80" s="597"/>
      <c r="E80" s="592" t="s">
        <v>2060</v>
      </c>
      <c r="F80" s="593" t="s">
        <v>1390</v>
      </c>
      <c r="G80" s="594">
        <v>2</v>
      </c>
      <c r="H80" s="595"/>
      <c r="I80" s="610">
        <f t="shared" si="2"/>
        <v>0</v>
      </c>
    </row>
    <row r="81" spans="2:9" ht="14.25" customHeight="1">
      <c r="B81" s="553"/>
      <c r="C81" s="590">
        <f t="shared" si="3"/>
        <v>6</v>
      </c>
      <c r="D81" s="597"/>
      <c r="E81" s="592" t="s">
        <v>2061</v>
      </c>
      <c r="F81" s="593" t="s">
        <v>1390</v>
      </c>
      <c r="G81" s="594">
        <v>1</v>
      </c>
      <c r="H81" s="595"/>
      <c r="I81" s="610">
        <f t="shared" si="2"/>
        <v>0</v>
      </c>
    </row>
    <row r="82" spans="2:9" ht="14.25" customHeight="1">
      <c r="B82" s="553"/>
      <c r="C82" s="590">
        <f t="shared" si="3"/>
        <v>7</v>
      </c>
      <c r="D82" s="597" t="s">
        <v>2001</v>
      </c>
      <c r="E82" s="592" t="s">
        <v>2002</v>
      </c>
      <c r="F82" s="593" t="s">
        <v>1390</v>
      </c>
      <c r="G82" s="594">
        <v>4</v>
      </c>
      <c r="H82" s="595"/>
      <c r="I82" s="610">
        <f t="shared" si="2"/>
        <v>0</v>
      </c>
    </row>
    <row r="83" spans="2:9" ht="14.25" customHeight="1">
      <c r="B83" s="553"/>
      <c r="C83" s="590">
        <f t="shared" si="3"/>
        <v>8</v>
      </c>
      <c r="D83" s="597"/>
      <c r="E83" s="592" t="s">
        <v>2062</v>
      </c>
      <c r="F83" s="593" t="s">
        <v>1390</v>
      </c>
      <c r="G83" s="594">
        <v>4</v>
      </c>
      <c r="H83" s="595"/>
      <c r="I83" s="610">
        <f t="shared" si="2"/>
        <v>0</v>
      </c>
    </row>
    <row r="84" spans="2:9" ht="14.25" customHeight="1">
      <c r="B84" s="553"/>
      <c r="C84" s="590">
        <f t="shared" si="3"/>
        <v>9</v>
      </c>
      <c r="D84" s="597" t="s">
        <v>2063</v>
      </c>
      <c r="E84" s="592" t="s">
        <v>2064</v>
      </c>
      <c r="F84" s="593" t="s">
        <v>1390</v>
      </c>
      <c r="G84" s="594">
        <v>1</v>
      </c>
      <c r="H84" s="595"/>
      <c r="I84" s="610">
        <f t="shared" si="2"/>
        <v>0</v>
      </c>
    </row>
    <row r="85" spans="2:9" ht="14.25" customHeight="1">
      <c r="B85" s="553"/>
      <c r="C85" s="590">
        <f t="shared" si="3"/>
        <v>10</v>
      </c>
      <c r="D85" s="597"/>
      <c r="E85" s="592" t="s">
        <v>2065</v>
      </c>
      <c r="F85" s="600" t="s">
        <v>1390</v>
      </c>
      <c r="G85" s="594">
        <v>1</v>
      </c>
      <c r="H85" s="595"/>
      <c r="I85" s="610">
        <f t="shared" si="2"/>
        <v>0</v>
      </c>
    </row>
    <row r="86" spans="2:9" ht="14.25" customHeight="1">
      <c r="B86" s="553"/>
      <c r="C86" s="590">
        <f t="shared" si="3"/>
        <v>11</v>
      </c>
      <c r="D86" s="597" t="s">
        <v>2066</v>
      </c>
      <c r="E86" s="592" t="s">
        <v>2067</v>
      </c>
      <c r="F86" s="593" t="s">
        <v>1390</v>
      </c>
      <c r="G86" s="594">
        <v>1</v>
      </c>
      <c r="H86" s="595"/>
      <c r="I86" s="610">
        <f t="shared" si="2"/>
        <v>0</v>
      </c>
    </row>
    <row r="87" spans="2:9" ht="32.15">
      <c r="B87" s="553"/>
      <c r="C87" s="590">
        <f t="shared" si="3"/>
        <v>12</v>
      </c>
      <c r="D87" s="597"/>
      <c r="E87" s="592" t="s">
        <v>2068</v>
      </c>
      <c r="F87" s="593" t="s">
        <v>1390</v>
      </c>
      <c r="G87" s="594">
        <v>1</v>
      </c>
      <c r="H87" s="595"/>
      <c r="I87" s="610">
        <f t="shared" si="2"/>
        <v>0</v>
      </c>
    </row>
    <row r="88" spans="2:9" ht="14.25" customHeight="1">
      <c r="B88" s="553"/>
      <c r="C88" s="590">
        <f t="shared" si="3"/>
        <v>13</v>
      </c>
      <c r="D88" s="591" t="s">
        <v>2069</v>
      </c>
      <c r="E88" s="592" t="s">
        <v>2070</v>
      </c>
      <c r="F88" s="593" t="s">
        <v>1390</v>
      </c>
      <c r="G88" s="594">
        <v>1</v>
      </c>
      <c r="H88" s="595"/>
      <c r="I88" s="610">
        <f t="shared" si="2"/>
        <v>0</v>
      </c>
    </row>
    <row r="89" spans="2:9" ht="14.25" customHeight="1">
      <c r="B89" s="553"/>
      <c r="C89" s="590">
        <f t="shared" si="3"/>
        <v>14</v>
      </c>
      <c r="D89" s="597"/>
      <c r="E89" s="592" t="s">
        <v>2071</v>
      </c>
      <c r="F89" s="593" t="s">
        <v>1390</v>
      </c>
      <c r="G89" s="594">
        <v>1</v>
      </c>
      <c r="H89" s="595"/>
      <c r="I89" s="610">
        <f t="shared" si="2"/>
        <v>0</v>
      </c>
    </row>
    <row r="90" spans="2:9" ht="14.25" customHeight="1">
      <c r="B90" s="553"/>
      <c r="C90" s="590">
        <f t="shared" si="3"/>
        <v>15</v>
      </c>
      <c r="D90" s="597"/>
      <c r="E90" s="592" t="s">
        <v>2072</v>
      </c>
      <c r="F90" s="593" t="s">
        <v>1390</v>
      </c>
      <c r="G90" s="594">
        <v>1</v>
      </c>
      <c r="H90" s="595"/>
      <c r="I90" s="610">
        <f t="shared" si="2"/>
        <v>0</v>
      </c>
    </row>
    <row r="91" spans="2:9" ht="14.25" customHeight="1">
      <c r="B91" s="553"/>
      <c r="C91" s="590">
        <f t="shared" si="3"/>
        <v>16</v>
      </c>
      <c r="D91" s="597" t="s">
        <v>2073</v>
      </c>
      <c r="E91" s="592" t="s">
        <v>2074</v>
      </c>
      <c r="F91" s="593" t="s">
        <v>1390</v>
      </c>
      <c r="G91" s="594">
        <v>1</v>
      </c>
      <c r="H91" s="595"/>
      <c r="I91" s="610">
        <f t="shared" si="2"/>
        <v>0</v>
      </c>
    </row>
    <row r="92" spans="2:9" ht="14.25" customHeight="1">
      <c r="B92" s="553"/>
      <c r="C92" s="590">
        <f t="shared" si="3"/>
        <v>17</v>
      </c>
      <c r="D92" s="597"/>
      <c r="E92" s="592" t="s">
        <v>2075</v>
      </c>
      <c r="F92" s="593" t="s">
        <v>1390</v>
      </c>
      <c r="G92" s="594">
        <v>1</v>
      </c>
      <c r="H92" s="595"/>
      <c r="I92" s="610">
        <f t="shared" si="2"/>
        <v>0</v>
      </c>
    </row>
    <row r="93" spans="2:9" ht="14.25" customHeight="1">
      <c r="B93" s="553"/>
      <c r="C93" s="590">
        <f t="shared" si="3"/>
        <v>18</v>
      </c>
      <c r="D93" s="597"/>
      <c r="E93" s="592" t="s">
        <v>2076</v>
      </c>
      <c r="F93" s="593" t="s">
        <v>1390</v>
      </c>
      <c r="G93" s="594">
        <v>1</v>
      </c>
      <c r="H93" s="595"/>
      <c r="I93" s="610">
        <f t="shared" si="2"/>
        <v>0</v>
      </c>
    </row>
    <row r="94" spans="2:9" ht="21.45">
      <c r="B94" s="553"/>
      <c r="C94" s="590">
        <f t="shared" si="3"/>
        <v>19</v>
      </c>
      <c r="D94" s="597"/>
      <c r="E94" s="592" t="s">
        <v>2077</v>
      </c>
      <c r="F94" s="593" t="s">
        <v>1390</v>
      </c>
      <c r="G94" s="594">
        <v>1</v>
      </c>
      <c r="H94" s="595"/>
      <c r="I94" s="610">
        <f t="shared" si="2"/>
        <v>0</v>
      </c>
    </row>
    <row r="95" spans="2:9" ht="14.25" customHeight="1">
      <c r="B95" s="553"/>
      <c r="C95" s="590">
        <f t="shared" si="3"/>
        <v>20</v>
      </c>
      <c r="D95" s="597"/>
      <c r="E95" s="592" t="s">
        <v>2078</v>
      </c>
      <c r="F95" s="593" t="s">
        <v>1390</v>
      </c>
      <c r="G95" s="594">
        <v>1</v>
      </c>
      <c r="H95" s="595"/>
      <c r="I95" s="610">
        <f t="shared" si="2"/>
        <v>0</v>
      </c>
    </row>
    <row r="96" spans="2:9" ht="14.25" customHeight="1">
      <c r="B96" s="553"/>
      <c r="C96" s="590">
        <f t="shared" si="3"/>
        <v>21</v>
      </c>
      <c r="D96" s="597" t="s">
        <v>2079</v>
      </c>
      <c r="E96" s="592" t="s">
        <v>2080</v>
      </c>
      <c r="F96" s="593" t="s">
        <v>1390</v>
      </c>
      <c r="G96" s="594">
        <v>1</v>
      </c>
      <c r="H96" s="595"/>
      <c r="I96" s="610">
        <f t="shared" si="2"/>
        <v>0</v>
      </c>
    </row>
    <row r="97" spans="2:9" ht="14.25" customHeight="1">
      <c r="B97" s="553"/>
      <c r="C97" s="590">
        <f t="shared" si="3"/>
        <v>22</v>
      </c>
      <c r="D97" s="597"/>
      <c r="E97" s="592" t="s">
        <v>2081</v>
      </c>
      <c r="F97" s="593" t="s">
        <v>1390</v>
      </c>
      <c r="G97" s="594">
        <v>1</v>
      </c>
      <c r="H97" s="595"/>
      <c r="I97" s="610">
        <f t="shared" si="2"/>
        <v>0</v>
      </c>
    </row>
    <row r="98" spans="2:9" ht="14.25" customHeight="1">
      <c r="B98" s="553"/>
      <c r="C98" s="590">
        <f t="shared" si="3"/>
        <v>23</v>
      </c>
      <c r="D98" s="597" t="s">
        <v>2006</v>
      </c>
      <c r="E98" s="592" t="s">
        <v>2007</v>
      </c>
      <c r="F98" s="593" t="s">
        <v>1390</v>
      </c>
      <c r="G98" s="594">
        <v>2</v>
      </c>
      <c r="H98" s="595"/>
      <c r="I98" s="610">
        <f t="shared" si="2"/>
        <v>0</v>
      </c>
    </row>
    <row r="99" spans="2:9" ht="14.25" customHeight="1">
      <c r="B99" s="553"/>
      <c r="C99" s="590">
        <f t="shared" si="3"/>
        <v>24</v>
      </c>
      <c r="D99" s="597"/>
      <c r="E99" s="592" t="s">
        <v>2082</v>
      </c>
      <c r="F99" s="593" t="s">
        <v>1390</v>
      </c>
      <c r="G99" s="594">
        <v>2</v>
      </c>
      <c r="H99" s="595"/>
      <c r="I99" s="610">
        <f t="shared" si="2"/>
        <v>0</v>
      </c>
    </row>
    <row r="100" spans="2:9" ht="14.25" customHeight="1">
      <c r="B100" s="553"/>
      <c r="C100" s="590">
        <f t="shared" si="3"/>
        <v>25</v>
      </c>
      <c r="D100" s="597" t="s">
        <v>2083</v>
      </c>
      <c r="E100" s="592" t="s">
        <v>2084</v>
      </c>
      <c r="F100" s="593" t="s">
        <v>1390</v>
      </c>
      <c r="G100" s="594">
        <v>21</v>
      </c>
      <c r="H100" s="595"/>
      <c r="I100" s="610">
        <f t="shared" si="2"/>
        <v>0</v>
      </c>
    </row>
    <row r="101" spans="2:9" ht="10.75">
      <c r="B101" s="553"/>
      <c r="C101" s="590">
        <f t="shared" si="3"/>
        <v>26</v>
      </c>
      <c r="D101" s="597"/>
      <c r="E101" s="592" t="s">
        <v>2085</v>
      </c>
      <c r="F101" s="593" t="s">
        <v>1390</v>
      </c>
      <c r="G101" s="594">
        <v>20</v>
      </c>
      <c r="H101" s="595"/>
      <c r="I101" s="610">
        <f t="shared" si="2"/>
        <v>0</v>
      </c>
    </row>
    <row r="102" spans="2:9" ht="10.75">
      <c r="B102" s="553"/>
      <c r="C102" s="590">
        <f t="shared" si="3"/>
        <v>27</v>
      </c>
      <c r="D102" s="597"/>
      <c r="E102" s="592" t="s">
        <v>2086</v>
      </c>
      <c r="F102" s="593" t="s">
        <v>1390</v>
      </c>
      <c r="G102" s="594">
        <v>1</v>
      </c>
      <c r="H102" s="595"/>
      <c r="I102" s="610">
        <f t="shared" si="2"/>
        <v>0</v>
      </c>
    </row>
    <row r="103" spans="2:9" ht="14.25" customHeight="1">
      <c r="B103" s="553"/>
      <c r="C103" s="590">
        <f t="shared" si="3"/>
        <v>28</v>
      </c>
      <c r="D103" s="597" t="s">
        <v>2087</v>
      </c>
      <c r="E103" s="592" t="s">
        <v>2088</v>
      </c>
      <c r="F103" s="593" t="s">
        <v>1390</v>
      </c>
      <c r="G103" s="594">
        <f>SUM(G104:G106)</f>
        <v>166</v>
      </c>
      <c r="H103" s="595"/>
      <c r="I103" s="610">
        <f t="shared" si="2"/>
        <v>0</v>
      </c>
    </row>
    <row r="104" spans="2:9" ht="10.75">
      <c r="B104" s="553"/>
      <c r="C104" s="590">
        <f t="shared" si="3"/>
        <v>29</v>
      </c>
      <c r="D104" s="597"/>
      <c r="E104" s="592" t="s">
        <v>2089</v>
      </c>
      <c r="F104" s="593" t="s">
        <v>1390</v>
      </c>
      <c r="G104" s="594">
        <v>130</v>
      </c>
      <c r="H104" s="595"/>
      <c r="I104" s="610">
        <f t="shared" si="2"/>
        <v>0</v>
      </c>
    </row>
    <row r="105" spans="2:9" ht="10.75">
      <c r="B105" s="553"/>
      <c r="C105" s="590">
        <f t="shared" si="3"/>
        <v>30</v>
      </c>
      <c r="D105" s="597"/>
      <c r="E105" s="592" t="s">
        <v>2090</v>
      </c>
      <c r="F105" s="593" t="s">
        <v>1390</v>
      </c>
      <c r="G105" s="594">
        <v>29</v>
      </c>
      <c r="H105" s="595"/>
      <c r="I105" s="610">
        <f t="shared" si="2"/>
        <v>0</v>
      </c>
    </row>
    <row r="106" spans="2:9" ht="10.75">
      <c r="B106" s="553"/>
      <c r="C106" s="590">
        <f t="shared" si="3"/>
        <v>31</v>
      </c>
      <c r="D106" s="597"/>
      <c r="E106" s="592" t="s">
        <v>2091</v>
      </c>
      <c r="F106" s="593" t="s">
        <v>1390</v>
      </c>
      <c r="G106" s="594">
        <v>7</v>
      </c>
      <c r="H106" s="595"/>
      <c r="I106" s="610">
        <f t="shared" si="2"/>
        <v>0</v>
      </c>
    </row>
    <row r="107" spans="2:9" ht="14.25" customHeight="1">
      <c r="B107" s="553"/>
      <c r="C107" s="590">
        <f t="shared" si="3"/>
        <v>32</v>
      </c>
      <c r="D107" s="597" t="s">
        <v>2092</v>
      </c>
      <c r="E107" s="592" t="s">
        <v>2093</v>
      </c>
      <c r="F107" s="593" t="s">
        <v>1390</v>
      </c>
      <c r="G107" s="594">
        <f>G103</f>
        <v>166</v>
      </c>
      <c r="H107" s="595"/>
      <c r="I107" s="610">
        <f t="shared" si="2"/>
        <v>0</v>
      </c>
    </row>
    <row r="108" spans="2:9" ht="14.25" customHeight="1">
      <c r="B108" s="553"/>
      <c r="C108" s="590">
        <f t="shared" si="3"/>
        <v>33</v>
      </c>
      <c r="D108" s="597"/>
      <c r="E108" s="592" t="s">
        <v>2094</v>
      </c>
      <c r="F108" s="593" t="s">
        <v>1390</v>
      </c>
      <c r="G108" s="594">
        <f>G107</f>
        <v>166</v>
      </c>
      <c r="H108" s="595"/>
      <c r="I108" s="610">
        <f t="shared" si="2"/>
        <v>0</v>
      </c>
    </row>
    <row r="109" spans="2:9" ht="14.25" customHeight="1">
      <c r="B109" s="553"/>
      <c r="C109" s="590">
        <f t="shared" si="3"/>
        <v>34</v>
      </c>
      <c r="D109" s="597"/>
      <c r="E109" s="592" t="s">
        <v>2095</v>
      </c>
      <c r="F109" s="593" t="s">
        <v>1390</v>
      </c>
      <c r="G109" s="594">
        <v>17</v>
      </c>
      <c r="H109" s="595"/>
      <c r="I109" s="610">
        <f t="shared" si="2"/>
        <v>0</v>
      </c>
    </row>
    <row r="110" spans="2:9" ht="14.25" customHeight="1">
      <c r="B110" s="553"/>
      <c r="C110" s="590">
        <f t="shared" si="3"/>
        <v>35</v>
      </c>
      <c r="D110" s="597" t="s">
        <v>2096</v>
      </c>
      <c r="E110" s="592" t="s">
        <v>2097</v>
      </c>
      <c r="F110" s="593" t="s">
        <v>1390</v>
      </c>
      <c r="G110" s="594">
        <v>1</v>
      </c>
      <c r="H110" s="595"/>
      <c r="I110" s="610">
        <f t="shared" si="2"/>
        <v>0</v>
      </c>
    </row>
    <row r="111" spans="2:9" ht="21.45">
      <c r="B111" s="553"/>
      <c r="C111" s="590">
        <f t="shared" si="3"/>
        <v>36</v>
      </c>
      <c r="D111" s="597"/>
      <c r="E111" s="592" t="s">
        <v>2098</v>
      </c>
      <c r="F111" s="593" t="s">
        <v>1390</v>
      </c>
      <c r="G111" s="594">
        <v>1</v>
      </c>
      <c r="H111" s="595"/>
      <c r="I111" s="610">
        <f t="shared" si="2"/>
        <v>0</v>
      </c>
    </row>
    <row r="112" spans="2:9" ht="14.25" customHeight="1">
      <c r="B112" s="553"/>
      <c r="C112" s="590">
        <f t="shared" si="3"/>
        <v>37</v>
      </c>
      <c r="D112" s="597" t="s">
        <v>2099</v>
      </c>
      <c r="E112" s="592" t="s">
        <v>2100</v>
      </c>
      <c r="F112" s="593" t="s">
        <v>242</v>
      </c>
      <c r="G112" s="594">
        <v>120</v>
      </c>
      <c r="H112" s="595"/>
      <c r="I112" s="610">
        <f t="shared" si="2"/>
        <v>0</v>
      </c>
    </row>
    <row r="113" spans="2:9" ht="14.25" customHeight="1">
      <c r="B113" s="553"/>
      <c r="C113" s="590">
        <f t="shared" si="3"/>
        <v>38</v>
      </c>
      <c r="D113" s="597"/>
      <c r="E113" s="592" t="s">
        <v>2101</v>
      </c>
      <c r="F113" s="593" t="s">
        <v>242</v>
      </c>
      <c r="G113" s="594">
        <v>120</v>
      </c>
      <c r="H113" s="595"/>
      <c r="I113" s="610">
        <f t="shared" si="2"/>
        <v>0</v>
      </c>
    </row>
    <row r="114" spans="2:9" ht="14.25" customHeight="1">
      <c r="B114" s="553"/>
      <c r="C114" s="590">
        <f t="shared" si="3"/>
        <v>39</v>
      </c>
      <c r="D114" s="597"/>
      <c r="E114" s="592" t="s">
        <v>2102</v>
      </c>
      <c r="F114" s="593" t="s">
        <v>1390</v>
      </c>
      <c r="G114" s="594">
        <v>4</v>
      </c>
      <c r="H114" s="595"/>
      <c r="I114" s="610">
        <f t="shared" si="2"/>
        <v>0</v>
      </c>
    </row>
    <row r="115" spans="2:9" ht="14.25" customHeight="1">
      <c r="B115" s="553"/>
      <c r="C115" s="590">
        <f t="shared" si="3"/>
        <v>40</v>
      </c>
      <c r="D115" s="597"/>
      <c r="E115" s="592" t="s">
        <v>2103</v>
      </c>
      <c r="F115" s="593" t="s">
        <v>1390</v>
      </c>
      <c r="G115" s="594">
        <v>40</v>
      </c>
      <c r="H115" s="595"/>
      <c r="I115" s="610">
        <f t="shared" si="2"/>
        <v>0</v>
      </c>
    </row>
    <row r="116" spans="2:9" ht="14.25" customHeight="1">
      <c r="B116" s="553"/>
      <c r="C116" s="590">
        <f t="shared" si="3"/>
        <v>41</v>
      </c>
      <c r="D116" s="597"/>
      <c r="E116" s="592" t="s">
        <v>2104</v>
      </c>
      <c r="F116" s="593" t="s">
        <v>1390</v>
      </c>
      <c r="G116" s="594">
        <v>1</v>
      </c>
      <c r="H116" s="595"/>
      <c r="I116" s="610">
        <f t="shared" si="2"/>
        <v>0</v>
      </c>
    </row>
    <row r="117" spans="2:9" ht="14.25" customHeight="1">
      <c r="B117" s="553"/>
      <c r="C117" s="590">
        <f t="shared" si="3"/>
        <v>42</v>
      </c>
      <c r="D117" s="597" t="s">
        <v>2105</v>
      </c>
      <c r="E117" s="592" t="s">
        <v>2106</v>
      </c>
      <c r="F117" s="593" t="s">
        <v>1390</v>
      </c>
      <c r="G117" s="594">
        <v>8</v>
      </c>
      <c r="H117" s="595"/>
      <c r="I117" s="610">
        <f t="shared" si="2"/>
        <v>0</v>
      </c>
    </row>
    <row r="118" spans="2:9" ht="14.25" customHeight="1">
      <c r="B118" s="553"/>
      <c r="C118" s="590">
        <f t="shared" si="3"/>
        <v>43</v>
      </c>
      <c r="D118" s="597"/>
      <c r="E118" s="592" t="s">
        <v>2107</v>
      </c>
      <c r="F118" s="593" t="s">
        <v>1390</v>
      </c>
      <c r="G118" s="594">
        <v>8</v>
      </c>
      <c r="H118" s="595"/>
      <c r="I118" s="610">
        <f t="shared" si="2"/>
        <v>0</v>
      </c>
    </row>
    <row r="119" spans="2:9" ht="14.25" customHeight="1">
      <c r="B119" s="553"/>
      <c r="C119" s="590">
        <f t="shared" si="3"/>
        <v>44</v>
      </c>
      <c r="D119" s="597"/>
      <c r="E119" s="592" t="s">
        <v>2108</v>
      </c>
      <c r="F119" s="593" t="s">
        <v>1390</v>
      </c>
      <c r="G119" s="594">
        <v>1</v>
      </c>
      <c r="H119" s="595"/>
      <c r="I119" s="610">
        <f t="shared" si="2"/>
        <v>0</v>
      </c>
    </row>
    <row r="120" spans="2:9" ht="14.25" customHeight="1">
      <c r="B120" s="553"/>
      <c r="C120" s="590">
        <f t="shared" si="3"/>
        <v>45</v>
      </c>
      <c r="D120" s="597"/>
      <c r="E120" s="592" t="s">
        <v>2109</v>
      </c>
      <c r="F120" s="593" t="s">
        <v>1390</v>
      </c>
      <c r="G120" s="594">
        <v>1</v>
      </c>
      <c r="H120" s="595"/>
      <c r="I120" s="610">
        <f t="shared" si="2"/>
        <v>0</v>
      </c>
    </row>
    <row r="121" spans="2:9" ht="14.25" customHeight="1">
      <c r="B121" s="553"/>
      <c r="C121" s="590">
        <f t="shared" si="3"/>
        <v>46</v>
      </c>
      <c r="D121" s="597" t="s">
        <v>2110</v>
      </c>
      <c r="E121" s="592" t="s">
        <v>2111</v>
      </c>
      <c r="F121" s="593" t="s">
        <v>1390</v>
      </c>
      <c r="G121" s="594">
        <v>7</v>
      </c>
      <c r="H121" s="595"/>
      <c r="I121" s="610">
        <f t="shared" si="2"/>
        <v>0</v>
      </c>
    </row>
    <row r="122" spans="2:9" ht="21.45">
      <c r="B122" s="553"/>
      <c r="C122" s="590">
        <f t="shared" si="3"/>
        <v>47</v>
      </c>
      <c r="D122" s="597"/>
      <c r="E122" s="592" t="s">
        <v>2112</v>
      </c>
      <c r="F122" s="593" t="s">
        <v>1390</v>
      </c>
      <c r="G122" s="594">
        <v>4</v>
      </c>
      <c r="H122" s="595"/>
      <c r="I122" s="610">
        <f t="shared" si="2"/>
        <v>0</v>
      </c>
    </row>
    <row r="123" spans="2:9" ht="10.75">
      <c r="B123" s="553"/>
      <c r="C123" s="590">
        <f t="shared" si="3"/>
        <v>48</v>
      </c>
      <c r="D123" s="597"/>
      <c r="E123" s="592" t="s">
        <v>2113</v>
      </c>
      <c r="F123" s="593" t="s">
        <v>1390</v>
      </c>
      <c r="G123" s="594">
        <v>3</v>
      </c>
      <c r="H123" s="595"/>
      <c r="I123" s="610">
        <f t="shared" si="2"/>
        <v>0</v>
      </c>
    </row>
    <row r="124" spans="2:9" ht="14.25" customHeight="1">
      <c r="B124" s="553"/>
      <c r="C124" s="590">
        <f t="shared" si="3"/>
        <v>49</v>
      </c>
      <c r="D124" s="597"/>
      <c r="E124" s="592" t="s">
        <v>2114</v>
      </c>
      <c r="F124" s="593" t="s">
        <v>1390</v>
      </c>
      <c r="G124" s="594">
        <v>3</v>
      </c>
      <c r="H124" s="595"/>
      <c r="I124" s="610">
        <f t="shared" si="2"/>
        <v>0</v>
      </c>
    </row>
    <row r="125" spans="2:9" ht="14.25" customHeight="1">
      <c r="B125" s="553"/>
      <c r="C125" s="590">
        <f t="shared" si="3"/>
        <v>50</v>
      </c>
      <c r="D125" s="597"/>
      <c r="E125" s="592" t="s">
        <v>2115</v>
      </c>
      <c r="F125" s="593" t="s">
        <v>1390</v>
      </c>
      <c r="G125" s="594">
        <v>1</v>
      </c>
      <c r="H125" s="595"/>
      <c r="I125" s="610">
        <f t="shared" si="2"/>
        <v>0</v>
      </c>
    </row>
    <row r="126" spans="2:9" ht="14.25" customHeight="1">
      <c r="B126" s="553"/>
      <c r="C126" s="590">
        <f t="shared" si="3"/>
        <v>51</v>
      </c>
      <c r="D126" s="597"/>
      <c r="E126" s="592" t="s">
        <v>2116</v>
      </c>
      <c r="F126" s="593" t="s">
        <v>1390</v>
      </c>
      <c r="G126" s="594">
        <v>1</v>
      </c>
      <c r="H126" s="595"/>
      <c r="I126" s="610">
        <f t="shared" si="2"/>
        <v>0</v>
      </c>
    </row>
    <row r="127" spans="2:9" ht="14.25" customHeight="1">
      <c r="B127" s="553"/>
      <c r="C127" s="590">
        <f t="shared" si="3"/>
        <v>52</v>
      </c>
      <c r="D127" s="597"/>
      <c r="E127" s="592" t="s">
        <v>2117</v>
      </c>
      <c r="F127" s="593" t="s">
        <v>1390</v>
      </c>
      <c r="G127" s="594">
        <v>2</v>
      </c>
      <c r="H127" s="595"/>
      <c r="I127" s="610">
        <f t="shared" si="2"/>
        <v>0</v>
      </c>
    </row>
    <row r="128" spans="2:9" ht="14.25" customHeight="1">
      <c r="B128" s="553"/>
      <c r="C128" s="590">
        <f t="shared" si="3"/>
        <v>53</v>
      </c>
      <c r="D128" s="597" t="s">
        <v>2022</v>
      </c>
      <c r="E128" s="592" t="s">
        <v>2023</v>
      </c>
      <c r="F128" s="600" t="s">
        <v>242</v>
      </c>
      <c r="G128" s="594">
        <f>SUM(G129:G132)</f>
        <v>4020</v>
      </c>
      <c r="H128" s="595"/>
      <c r="I128" s="610">
        <f t="shared" si="2"/>
        <v>0</v>
      </c>
    </row>
    <row r="129" spans="2:9" ht="21.45">
      <c r="B129" s="553"/>
      <c r="C129" s="590">
        <f t="shared" si="3"/>
        <v>54</v>
      </c>
      <c r="D129" s="597"/>
      <c r="E129" s="592" t="s">
        <v>2118</v>
      </c>
      <c r="F129" s="600" t="s">
        <v>242</v>
      </c>
      <c r="G129" s="594">
        <v>2600</v>
      </c>
      <c r="H129" s="595"/>
      <c r="I129" s="610">
        <f t="shared" si="2"/>
        <v>0</v>
      </c>
    </row>
    <row r="130" spans="2:9" ht="21.45">
      <c r="B130" s="553"/>
      <c r="C130" s="590">
        <f t="shared" si="3"/>
        <v>55</v>
      </c>
      <c r="D130" s="597"/>
      <c r="E130" s="592" t="s">
        <v>2119</v>
      </c>
      <c r="F130" s="600" t="s">
        <v>242</v>
      </c>
      <c r="G130" s="594">
        <v>60</v>
      </c>
      <c r="H130" s="595"/>
      <c r="I130" s="610">
        <f t="shared" si="2"/>
        <v>0</v>
      </c>
    </row>
    <row r="131" spans="2:9" ht="21.45">
      <c r="B131" s="553"/>
      <c r="C131" s="590">
        <f t="shared" si="3"/>
        <v>56</v>
      </c>
      <c r="D131" s="597"/>
      <c r="E131" s="592" t="s">
        <v>2120</v>
      </c>
      <c r="F131" s="600" t="s">
        <v>242</v>
      </c>
      <c r="G131" s="594">
        <v>140</v>
      </c>
      <c r="H131" s="595"/>
      <c r="I131" s="610">
        <f t="shared" si="2"/>
        <v>0</v>
      </c>
    </row>
    <row r="132" spans="2:9" ht="21.45">
      <c r="B132" s="553"/>
      <c r="C132" s="590">
        <f t="shared" si="3"/>
        <v>57</v>
      </c>
      <c r="D132" s="597"/>
      <c r="E132" s="592" t="s">
        <v>2121</v>
      </c>
      <c r="F132" s="600" t="s">
        <v>242</v>
      </c>
      <c r="G132" s="594">
        <v>1220</v>
      </c>
      <c r="H132" s="595"/>
      <c r="I132" s="610">
        <f t="shared" si="2"/>
        <v>0</v>
      </c>
    </row>
    <row r="133" spans="2:9" ht="14.25" customHeight="1">
      <c r="B133" s="553"/>
      <c r="C133" s="590">
        <f t="shared" si="3"/>
        <v>58</v>
      </c>
      <c r="D133" s="597" t="s">
        <v>2026</v>
      </c>
      <c r="E133" s="592" t="s">
        <v>2027</v>
      </c>
      <c r="F133" s="600" t="s">
        <v>242</v>
      </c>
      <c r="G133" s="594">
        <v>200</v>
      </c>
      <c r="H133" s="595"/>
      <c r="I133" s="610">
        <f t="shared" si="2"/>
        <v>0</v>
      </c>
    </row>
    <row r="134" spans="2:9" ht="14.25" customHeight="1">
      <c r="B134" s="553"/>
      <c r="C134" s="590">
        <f t="shared" si="3"/>
        <v>59</v>
      </c>
      <c r="D134" s="597"/>
      <c r="E134" s="592" t="s">
        <v>2122</v>
      </c>
      <c r="F134" s="600" t="s">
        <v>242</v>
      </c>
      <c r="G134" s="594">
        <v>200</v>
      </c>
      <c r="H134" s="595"/>
      <c r="I134" s="610">
        <f t="shared" si="2"/>
        <v>0</v>
      </c>
    </row>
    <row r="135" spans="2:9" ht="14.25" customHeight="1">
      <c r="B135" s="553"/>
      <c r="C135" s="590">
        <f t="shared" si="3"/>
        <v>60</v>
      </c>
      <c r="D135" s="597" t="s">
        <v>2123</v>
      </c>
      <c r="E135" s="592" t="s">
        <v>2124</v>
      </c>
      <c r="F135" s="600" t="s">
        <v>242</v>
      </c>
      <c r="G135" s="594">
        <v>1698</v>
      </c>
      <c r="H135" s="595"/>
      <c r="I135" s="610">
        <f t="shared" si="2"/>
        <v>0</v>
      </c>
    </row>
    <row r="136" spans="2:9" ht="14.25" customHeight="1">
      <c r="B136" s="553"/>
      <c r="C136" s="590">
        <f t="shared" si="3"/>
        <v>61</v>
      </c>
      <c r="D136" s="597"/>
      <c r="E136" s="592" t="s">
        <v>2125</v>
      </c>
      <c r="F136" s="600" t="s">
        <v>242</v>
      </c>
      <c r="G136" s="594">
        <v>1698</v>
      </c>
      <c r="H136" s="595"/>
      <c r="I136" s="610">
        <f t="shared" si="2"/>
        <v>0</v>
      </c>
    </row>
    <row r="137" spans="2:9" ht="14.25" customHeight="1">
      <c r="B137" s="553"/>
      <c r="C137" s="590">
        <f t="shared" si="3"/>
        <v>62</v>
      </c>
      <c r="D137" s="597" t="s">
        <v>2033</v>
      </c>
      <c r="E137" s="592" t="s">
        <v>2034</v>
      </c>
      <c r="F137" s="593" t="s">
        <v>1390</v>
      </c>
      <c r="G137" s="594">
        <f>SUM(G138:G139)</f>
        <v>4297</v>
      </c>
      <c r="H137" s="595"/>
      <c r="I137" s="610">
        <f t="shared" si="2"/>
        <v>0</v>
      </c>
    </row>
    <row r="138" spans="2:9" ht="14.25" customHeight="1">
      <c r="B138" s="553"/>
      <c r="C138" s="590">
        <f t="shared" si="3"/>
        <v>63</v>
      </c>
      <c r="D138" s="597"/>
      <c r="E138" s="592" t="s">
        <v>2126</v>
      </c>
      <c r="F138" s="593" t="s">
        <v>1390</v>
      </c>
      <c r="G138" s="594">
        <v>180</v>
      </c>
      <c r="H138" s="595"/>
      <c r="I138" s="610">
        <f t="shared" si="2"/>
        <v>0</v>
      </c>
    </row>
    <row r="139" spans="2:9" ht="14.25" customHeight="1">
      <c r="B139" s="553"/>
      <c r="C139" s="590">
        <f t="shared" si="3"/>
        <v>64</v>
      </c>
      <c r="D139" s="597"/>
      <c r="E139" s="592" t="s">
        <v>2127</v>
      </c>
      <c r="F139" s="593" t="s">
        <v>1390</v>
      </c>
      <c r="G139" s="594">
        <v>4117</v>
      </c>
      <c r="H139" s="595"/>
      <c r="I139" s="610">
        <f t="shared" si="2"/>
        <v>0</v>
      </c>
    </row>
    <row r="140" spans="2:9" ht="21.45">
      <c r="B140" s="553"/>
      <c r="C140" s="590">
        <f t="shared" si="3"/>
        <v>65</v>
      </c>
      <c r="D140" s="597"/>
      <c r="E140" s="592" t="s">
        <v>2037</v>
      </c>
      <c r="F140" s="593" t="s">
        <v>1390</v>
      </c>
      <c r="G140" s="594">
        <f>SUM(G138:G139)</f>
        <v>4297</v>
      </c>
      <c r="H140" s="595"/>
      <c r="I140" s="610">
        <f t="shared" ref="I140:I151" si="4">H140*G140</f>
        <v>0</v>
      </c>
    </row>
    <row r="141" spans="2:9" ht="14.25" customHeight="1">
      <c r="B141" s="553"/>
      <c r="C141" s="590">
        <f t="shared" si="3"/>
        <v>66</v>
      </c>
      <c r="D141" s="597" t="s">
        <v>2039</v>
      </c>
      <c r="E141" s="592" t="s">
        <v>2040</v>
      </c>
      <c r="F141" s="593" t="s">
        <v>1390</v>
      </c>
      <c r="G141" s="594">
        <v>3</v>
      </c>
      <c r="H141" s="595"/>
      <c r="I141" s="610">
        <f t="shared" si="4"/>
        <v>0</v>
      </c>
    </row>
    <row r="142" spans="2:9" ht="14.25" customHeight="1">
      <c r="B142" s="553"/>
      <c r="C142" s="590">
        <f t="shared" ref="C142:C151" si="5">C141+1</f>
        <v>67</v>
      </c>
      <c r="D142" s="597"/>
      <c r="E142" s="592" t="s">
        <v>2041</v>
      </c>
      <c r="F142" s="593" t="s">
        <v>1390</v>
      </c>
      <c r="G142" s="594">
        <v>3</v>
      </c>
      <c r="H142" s="595"/>
      <c r="I142" s="610">
        <f t="shared" si="4"/>
        <v>0</v>
      </c>
    </row>
    <row r="143" spans="2:9" ht="14.25" customHeight="1">
      <c r="B143" s="553"/>
      <c r="C143" s="590">
        <f t="shared" si="5"/>
        <v>68</v>
      </c>
      <c r="D143" s="597" t="s">
        <v>2128</v>
      </c>
      <c r="E143" s="592" t="s">
        <v>2129</v>
      </c>
      <c r="F143" s="593" t="s">
        <v>1390</v>
      </c>
      <c r="G143" s="594">
        <v>21</v>
      </c>
      <c r="H143" s="595"/>
      <c r="I143" s="610">
        <f t="shared" si="4"/>
        <v>0</v>
      </c>
    </row>
    <row r="144" spans="2:9" ht="14.25" customHeight="1">
      <c r="B144" s="553"/>
      <c r="C144" s="590">
        <f t="shared" si="5"/>
        <v>69</v>
      </c>
      <c r="D144" s="597" t="s">
        <v>2130</v>
      </c>
      <c r="E144" s="592" t="s">
        <v>2131</v>
      </c>
      <c r="F144" s="593" t="s">
        <v>1390</v>
      </c>
      <c r="G144" s="594">
        <v>1</v>
      </c>
      <c r="H144" s="595"/>
      <c r="I144" s="610">
        <f t="shared" si="4"/>
        <v>0</v>
      </c>
    </row>
    <row r="145" spans="2:9" ht="14.25" customHeight="1">
      <c r="B145" s="553"/>
      <c r="C145" s="590">
        <f t="shared" si="5"/>
        <v>70</v>
      </c>
      <c r="D145" s="597" t="s">
        <v>2132</v>
      </c>
      <c r="E145" s="592" t="s">
        <v>2133</v>
      </c>
      <c r="F145" s="593" t="s">
        <v>1390</v>
      </c>
      <c r="G145" s="594">
        <v>188</v>
      </c>
      <c r="H145" s="595"/>
      <c r="I145" s="610">
        <f t="shared" si="4"/>
        <v>0</v>
      </c>
    </row>
    <row r="146" spans="2:9" ht="14.25" customHeight="1">
      <c r="B146" s="553"/>
      <c r="C146" s="590">
        <f t="shared" si="5"/>
        <v>71</v>
      </c>
      <c r="D146" s="597" t="s">
        <v>2134</v>
      </c>
      <c r="E146" s="592" t="s">
        <v>2135</v>
      </c>
      <c r="F146" s="593" t="s">
        <v>1390</v>
      </c>
      <c r="G146" s="594">
        <v>1</v>
      </c>
      <c r="H146" s="595"/>
      <c r="I146" s="610">
        <f t="shared" si="4"/>
        <v>0</v>
      </c>
    </row>
    <row r="147" spans="2:9" ht="14.25" customHeight="1">
      <c r="B147" s="553"/>
      <c r="C147" s="590">
        <f t="shared" si="5"/>
        <v>72</v>
      </c>
      <c r="D147" s="597" t="s">
        <v>2136</v>
      </c>
      <c r="E147" s="592" t="s">
        <v>2137</v>
      </c>
      <c r="F147" s="593" t="s">
        <v>1390</v>
      </c>
      <c r="G147" s="594">
        <v>188</v>
      </c>
      <c r="H147" s="595"/>
      <c r="I147" s="610">
        <f t="shared" si="4"/>
        <v>0</v>
      </c>
    </row>
    <row r="148" spans="2:9" ht="14.25" customHeight="1">
      <c r="B148" s="553"/>
      <c r="C148" s="590">
        <f t="shared" si="5"/>
        <v>73</v>
      </c>
      <c r="D148" s="597"/>
      <c r="E148" s="592" t="s">
        <v>2138</v>
      </c>
      <c r="F148" s="600" t="s">
        <v>1447</v>
      </c>
      <c r="G148" s="594">
        <v>24</v>
      </c>
      <c r="H148" s="595"/>
      <c r="I148" s="610">
        <f t="shared" si="4"/>
        <v>0</v>
      </c>
    </row>
    <row r="149" spans="2:9" ht="32.15">
      <c r="B149" s="553"/>
      <c r="C149" s="590">
        <f t="shared" si="5"/>
        <v>74</v>
      </c>
      <c r="D149" s="597"/>
      <c r="E149" s="592" t="s">
        <v>2050</v>
      </c>
      <c r="F149" s="593" t="s">
        <v>1390</v>
      </c>
      <c r="G149" s="594">
        <v>1</v>
      </c>
      <c r="H149" s="595"/>
      <c r="I149" s="610">
        <f t="shared" si="4"/>
        <v>0</v>
      </c>
    </row>
    <row r="150" spans="2:9" ht="32.15">
      <c r="B150" s="553"/>
      <c r="C150" s="590">
        <f t="shared" si="5"/>
        <v>75</v>
      </c>
      <c r="D150" s="597"/>
      <c r="E150" s="592" t="s">
        <v>2051</v>
      </c>
      <c r="F150" s="593" t="s">
        <v>1390</v>
      </c>
      <c r="G150" s="594">
        <v>1</v>
      </c>
      <c r="H150" s="595"/>
      <c r="I150" s="610">
        <f t="shared" si="4"/>
        <v>0</v>
      </c>
    </row>
    <row r="151" spans="2:9" ht="14.25" customHeight="1">
      <c r="B151" s="553"/>
      <c r="C151" s="590">
        <f t="shared" si="5"/>
        <v>76</v>
      </c>
      <c r="D151" s="597"/>
      <c r="E151" s="592" t="s">
        <v>2053</v>
      </c>
      <c r="F151" s="593" t="s">
        <v>1390</v>
      </c>
      <c r="G151" s="594">
        <v>1</v>
      </c>
      <c r="H151" s="595"/>
      <c r="I151" s="610">
        <f t="shared" si="4"/>
        <v>0</v>
      </c>
    </row>
  </sheetData>
  <autoFilter ref="C15:I16"/>
  <mergeCells count="4">
    <mergeCell ref="E4:H4"/>
    <mergeCell ref="E5:H5"/>
    <mergeCell ref="D6:H6"/>
    <mergeCell ref="D8:G8"/>
  </mergeCells>
  <pageMargins left="0.39370078740157483" right="0.19685039370078741" top="0.59055118110236227" bottom="0.59055118110236227" header="0" footer="0"/>
  <pageSetup paperSize="9" scale="80" fitToHeight="100" orientation="portrait" blackAndWhite="1" r:id="rId1"/>
  <headerFooter alignWithMargins="0">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1"/>
  <sheetViews>
    <sheetView view="pageBreakPreview" zoomScaleNormal="100" zoomScaleSheetLayoutView="100" workbookViewId="0">
      <selection activeCell="B58" sqref="B58"/>
    </sheetView>
  </sheetViews>
  <sheetFormatPr defaultColWidth="9.36328125" defaultRowHeight="10.75"/>
  <cols>
    <col min="1" max="1" width="6.1796875" style="638" customWidth="1"/>
    <col min="2" max="2" width="59.36328125" style="620" customWidth="1"/>
    <col min="3" max="3" width="9.453125" style="638" customWidth="1"/>
    <col min="4" max="5" width="15.6328125" style="639" customWidth="1"/>
    <col min="6" max="6" width="3" style="640" customWidth="1"/>
    <col min="7" max="8" width="3.1796875" style="620" customWidth="1"/>
    <col min="9" max="1018" width="3" style="620" customWidth="1"/>
    <col min="1019" max="1024" width="3" style="618" customWidth="1"/>
    <col min="1025" max="16384" width="9.36328125" style="618"/>
  </cols>
  <sheetData>
    <row r="1" spans="1:1024" s="611" customFormat="1" ht="14.6">
      <c r="C1" s="612"/>
      <c r="D1" s="613"/>
      <c r="E1" s="613"/>
      <c r="F1" s="614"/>
    </row>
    <row r="2" spans="1:1024" ht="20.6">
      <c r="A2" s="798" t="s">
        <v>2139</v>
      </c>
      <c r="B2" s="798"/>
      <c r="C2" s="798"/>
      <c r="D2" s="798"/>
      <c r="E2" s="798"/>
      <c r="F2" s="615"/>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6"/>
      <c r="CY2" s="616"/>
      <c r="CZ2" s="616"/>
      <c r="DA2" s="616"/>
      <c r="DB2" s="616"/>
      <c r="DC2" s="616"/>
      <c r="DD2" s="616"/>
      <c r="DE2" s="616"/>
      <c r="DF2" s="616"/>
      <c r="DG2" s="616"/>
      <c r="DH2" s="616"/>
      <c r="DI2" s="616"/>
      <c r="DJ2" s="616"/>
      <c r="DK2" s="616"/>
      <c r="DL2" s="616"/>
      <c r="DM2" s="616"/>
      <c r="DN2" s="616"/>
      <c r="DO2" s="616"/>
      <c r="DP2" s="616"/>
      <c r="DQ2" s="616"/>
      <c r="DR2" s="616"/>
      <c r="DS2" s="616"/>
      <c r="DT2" s="616"/>
      <c r="DU2" s="616"/>
      <c r="DV2" s="616"/>
      <c r="DW2" s="616"/>
      <c r="DX2" s="616"/>
      <c r="DY2" s="616"/>
      <c r="DZ2" s="616"/>
      <c r="EA2" s="616"/>
      <c r="EB2" s="616"/>
      <c r="EC2" s="616"/>
      <c r="ED2" s="616"/>
      <c r="EE2" s="616"/>
      <c r="EF2" s="616"/>
      <c r="EG2" s="616"/>
      <c r="EH2" s="616"/>
      <c r="EI2" s="616"/>
      <c r="EJ2" s="616"/>
      <c r="EK2" s="616"/>
      <c r="EL2" s="616"/>
      <c r="EM2" s="616"/>
      <c r="EN2" s="616"/>
      <c r="EO2" s="616"/>
      <c r="EP2" s="616"/>
      <c r="EQ2" s="616"/>
      <c r="ER2" s="616"/>
      <c r="ES2" s="616"/>
      <c r="ET2" s="616"/>
      <c r="EU2" s="616"/>
      <c r="EV2" s="616"/>
      <c r="EW2" s="616"/>
      <c r="EX2" s="616"/>
      <c r="EY2" s="616"/>
      <c r="EZ2" s="616"/>
      <c r="FA2" s="616"/>
      <c r="FB2" s="616"/>
      <c r="FC2" s="616"/>
      <c r="FD2" s="616"/>
      <c r="FE2" s="616"/>
      <c r="FF2" s="616"/>
      <c r="FG2" s="616"/>
      <c r="FH2" s="616"/>
      <c r="FI2" s="616"/>
      <c r="FJ2" s="616"/>
      <c r="FK2" s="616"/>
      <c r="FL2" s="616"/>
      <c r="FM2" s="616"/>
      <c r="FN2" s="616"/>
      <c r="FO2" s="616"/>
      <c r="FP2" s="616"/>
      <c r="FQ2" s="616"/>
      <c r="FR2" s="616"/>
      <c r="FS2" s="616"/>
      <c r="FT2" s="616"/>
      <c r="FU2" s="616"/>
      <c r="FV2" s="616"/>
      <c r="FW2" s="616"/>
      <c r="FX2" s="616"/>
      <c r="FY2" s="616"/>
      <c r="FZ2" s="616"/>
      <c r="GA2" s="616"/>
      <c r="GB2" s="616"/>
      <c r="GC2" s="616"/>
      <c r="GD2" s="616"/>
      <c r="GE2" s="616"/>
      <c r="GF2" s="616"/>
      <c r="GG2" s="616"/>
      <c r="GH2" s="616"/>
      <c r="GI2" s="616"/>
      <c r="GJ2" s="616"/>
      <c r="GK2" s="616"/>
      <c r="GL2" s="616"/>
      <c r="GM2" s="616"/>
      <c r="GN2" s="616"/>
      <c r="GO2" s="616"/>
      <c r="GP2" s="616"/>
      <c r="GQ2" s="616"/>
      <c r="GR2" s="616"/>
      <c r="GS2" s="616"/>
      <c r="GT2" s="616"/>
      <c r="GU2" s="616"/>
      <c r="GV2" s="616"/>
      <c r="GW2" s="616"/>
      <c r="GX2" s="616"/>
      <c r="GY2" s="616"/>
      <c r="GZ2" s="616"/>
      <c r="HA2" s="616"/>
      <c r="HB2" s="616"/>
      <c r="HC2" s="616"/>
      <c r="HD2" s="616"/>
      <c r="HE2" s="616"/>
      <c r="HF2" s="616"/>
      <c r="HG2" s="616"/>
      <c r="HH2" s="616"/>
      <c r="HI2" s="616"/>
      <c r="HJ2" s="616"/>
      <c r="HK2" s="616"/>
      <c r="HL2" s="616"/>
      <c r="HM2" s="616"/>
      <c r="HN2" s="616"/>
      <c r="HO2" s="616"/>
      <c r="HP2" s="616"/>
      <c r="HQ2" s="616"/>
      <c r="HR2" s="616"/>
      <c r="HS2" s="616"/>
      <c r="HT2" s="616"/>
      <c r="HU2" s="616"/>
      <c r="HV2" s="616"/>
      <c r="HW2" s="616"/>
      <c r="HX2" s="616"/>
      <c r="HY2" s="616"/>
      <c r="HZ2" s="616"/>
      <c r="IA2" s="616"/>
      <c r="IB2" s="616"/>
      <c r="IC2" s="616"/>
      <c r="ID2" s="616"/>
      <c r="IE2" s="616"/>
      <c r="IF2" s="616"/>
      <c r="IG2" s="616"/>
      <c r="IH2" s="616"/>
      <c r="II2" s="616"/>
      <c r="IJ2" s="616"/>
      <c r="IK2" s="616"/>
      <c r="IL2" s="616"/>
      <c r="IM2" s="616"/>
      <c r="IN2" s="616"/>
      <c r="IO2" s="616"/>
      <c r="IP2" s="616"/>
      <c r="IQ2" s="616"/>
      <c r="IR2" s="616"/>
      <c r="IS2" s="616"/>
      <c r="IT2" s="616"/>
      <c r="IU2" s="616"/>
      <c r="IV2" s="616"/>
      <c r="IW2" s="616"/>
      <c r="IX2" s="616"/>
      <c r="IY2" s="616"/>
      <c r="IZ2" s="616"/>
      <c r="JA2" s="616"/>
      <c r="JB2" s="616"/>
      <c r="JC2" s="616"/>
      <c r="JD2" s="616"/>
      <c r="JE2" s="616"/>
      <c r="JF2" s="616"/>
      <c r="JG2" s="616"/>
      <c r="JH2" s="616"/>
      <c r="JI2" s="616"/>
      <c r="JJ2" s="616"/>
      <c r="JK2" s="616"/>
      <c r="JL2" s="616"/>
      <c r="JM2" s="616"/>
      <c r="JN2" s="616"/>
      <c r="JO2" s="616"/>
      <c r="JP2" s="616"/>
      <c r="JQ2" s="616"/>
      <c r="JR2" s="616"/>
      <c r="JS2" s="616"/>
      <c r="JT2" s="616"/>
      <c r="JU2" s="616"/>
      <c r="JV2" s="616"/>
      <c r="JW2" s="616"/>
      <c r="JX2" s="616"/>
      <c r="JY2" s="616"/>
      <c r="JZ2" s="616"/>
      <c r="KA2" s="616"/>
      <c r="KB2" s="616"/>
      <c r="KC2" s="616"/>
      <c r="KD2" s="616"/>
      <c r="KE2" s="616"/>
      <c r="KF2" s="616"/>
      <c r="KG2" s="616"/>
      <c r="KH2" s="616"/>
      <c r="KI2" s="616"/>
      <c r="KJ2" s="616"/>
      <c r="KK2" s="616"/>
      <c r="KL2" s="616"/>
      <c r="KM2" s="616"/>
      <c r="KN2" s="616"/>
      <c r="KO2" s="616"/>
      <c r="KP2" s="616"/>
      <c r="KQ2" s="616"/>
      <c r="KR2" s="616"/>
      <c r="KS2" s="616"/>
      <c r="KT2" s="616"/>
      <c r="KU2" s="616"/>
      <c r="KV2" s="616"/>
      <c r="KW2" s="616"/>
      <c r="KX2" s="616"/>
      <c r="KY2" s="616"/>
      <c r="KZ2" s="616"/>
      <c r="LA2" s="616"/>
      <c r="LB2" s="616"/>
      <c r="LC2" s="616"/>
      <c r="LD2" s="616"/>
      <c r="LE2" s="616"/>
      <c r="LF2" s="616"/>
      <c r="LG2" s="616"/>
      <c r="LH2" s="616"/>
      <c r="LI2" s="616"/>
      <c r="LJ2" s="616"/>
      <c r="LK2" s="616"/>
      <c r="LL2" s="616"/>
      <c r="LM2" s="616"/>
      <c r="LN2" s="616"/>
      <c r="LO2" s="616"/>
      <c r="LP2" s="616"/>
      <c r="LQ2" s="616"/>
      <c r="LR2" s="616"/>
      <c r="LS2" s="616"/>
      <c r="LT2" s="616"/>
      <c r="LU2" s="616"/>
      <c r="LV2" s="616"/>
      <c r="LW2" s="616"/>
      <c r="LX2" s="616"/>
      <c r="LY2" s="616"/>
      <c r="LZ2" s="616"/>
      <c r="MA2" s="616"/>
      <c r="MB2" s="616"/>
      <c r="MC2" s="616"/>
      <c r="MD2" s="616"/>
      <c r="ME2" s="616"/>
      <c r="MF2" s="616"/>
      <c r="MG2" s="616"/>
      <c r="MH2" s="616"/>
      <c r="MI2" s="616"/>
      <c r="MJ2" s="616"/>
      <c r="MK2" s="616"/>
      <c r="ML2" s="616"/>
      <c r="MM2" s="616"/>
      <c r="MN2" s="616"/>
      <c r="MO2" s="616"/>
      <c r="MP2" s="616"/>
      <c r="MQ2" s="616"/>
      <c r="MR2" s="616"/>
      <c r="MS2" s="616"/>
      <c r="MT2" s="616"/>
      <c r="MU2" s="616"/>
      <c r="MV2" s="616"/>
      <c r="MW2" s="616"/>
      <c r="MX2" s="616"/>
      <c r="MY2" s="616"/>
      <c r="MZ2" s="616"/>
      <c r="NA2" s="616"/>
      <c r="NB2" s="616"/>
      <c r="NC2" s="616"/>
      <c r="ND2" s="616"/>
      <c r="NE2" s="616"/>
      <c r="NF2" s="616"/>
      <c r="NG2" s="616"/>
      <c r="NH2" s="616"/>
      <c r="NI2" s="616"/>
      <c r="NJ2" s="616"/>
      <c r="NK2" s="616"/>
      <c r="NL2" s="616"/>
      <c r="NM2" s="616"/>
      <c r="NN2" s="616"/>
      <c r="NO2" s="616"/>
      <c r="NP2" s="616"/>
      <c r="NQ2" s="616"/>
      <c r="NR2" s="616"/>
      <c r="NS2" s="616"/>
      <c r="NT2" s="616"/>
      <c r="NU2" s="616"/>
      <c r="NV2" s="616"/>
      <c r="NW2" s="616"/>
      <c r="NX2" s="616"/>
      <c r="NY2" s="616"/>
      <c r="NZ2" s="616"/>
      <c r="OA2" s="616"/>
      <c r="OB2" s="616"/>
      <c r="OC2" s="616"/>
      <c r="OD2" s="616"/>
      <c r="OE2" s="616"/>
      <c r="OF2" s="616"/>
      <c r="OG2" s="616"/>
      <c r="OH2" s="616"/>
      <c r="OI2" s="616"/>
      <c r="OJ2" s="616"/>
      <c r="OK2" s="616"/>
      <c r="OL2" s="616"/>
      <c r="OM2" s="616"/>
      <c r="ON2" s="616"/>
      <c r="OO2" s="616"/>
      <c r="OP2" s="616"/>
      <c r="OQ2" s="616"/>
      <c r="OR2" s="616"/>
      <c r="OS2" s="616"/>
      <c r="OT2" s="616"/>
      <c r="OU2" s="616"/>
      <c r="OV2" s="616"/>
      <c r="OW2" s="616"/>
      <c r="OX2" s="616"/>
      <c r="OY2" s="616"/>
      <c r="OZ2" s="616"/>
      <c r="PA2" s="616"/>
      <c r="PB2" s="616"/>
      <c r="PC2" s="616"/>
      <c r="PD2" s="616"/>
      <c r="PE2" s="616"/>
      <c r="PF2" s="616"/>
      <c r="PG2" s="616"/>
      <c r="PH2" s="616"/>
      <c r="PI2" s="616"/>
      <c r="PJ2" s="616"/>
      <c r="PK2" s="616"/>
      <c r="PL2" s="616"/>
      <c r="PM2" s="616"/>
      <c r="PN2" s="616"/>
      <c r="PO2" s="616"/>
      <c r="PP2" s="616"/>
      <c r="PQ2" s="616"/>
      <c r="PR2" s="616"/>
      <c r="PS2" s="616"/>
      <c r="PT2" s="616"/>
      <c r="PU2" s="616"/>
      <c r="PV2" s="616"/>
      <c r="PW2" s="616"/>
      <c r="PX2" s="616"/>
      <c r="PY2" s="616"/>
      <c r="PZ2" s="616"/>
      <c r="QA2" s="616"/>
      <c r="QB2" s="616"/>
      <c r="QC2" s="616"/>
      <c r="QD2" s="616"/>
      <c r="QE2" s="616"/>
      <c r="QF2" s="616"/>
      <c r="QG2" s="616"/>
      <c r="QH2" s="616"/>
      <c r="QI2" s="616"/>
      <c r="QJ2" s="616"/>
      <c r="QK2" s="616"/>
      <c r="QL2" s="616"/>
      <c r="QM2" s="616"/>
      <c r="QN2" s="616"/>
      <c r="QO2" s="616"/>
      <c r="QP2" s="616"/>
      <c r="QQ2" s="616"/>
      <c r="QR2" s="616"/>
      <c r="QS2" s="616"/>
      <c r="QT2" s="616"/>
      <c r="QU2" s="616"/>
      <c r="QV2" s="616"/>
      <c r="QW2" s="616"/>
      <c r="QX2" s="616"/>
      <c r="QY2" s="616"/>
      <c r="QZ2" s="616"/>
      <c r="RA2" s="616"/>
      <c r="RB2" s="616"/>
      <c r="RC2" s="616"/>
      <c r="RD2" s="616"/>
      <c r="RE2" s="616"/>
      <c r="RF2" s="616"/>
      <c r="RG2" s="616"/>
      <c r="RH2" s="616"/>
      <c r="RI2" s="616"/>
      <c r="RJ2" s="616"/>
      <c r="RK2" s="616"/>
      <c r="RL2" s="616"/>
      <c r="RM2" s="616"/>
      <c r="RN2" s="616"/>
      <c r="RO2" s="616"/>
      <c r="RP2" s="616"/>
      <c r="RQ2" s="616"/>
      <c r="RR2" s="616"/>
      <c r="RS2" s="616"/>
      <c r="RT2" s="616"/>
      <c r="RU2" s="616"/>
      <c r="RV2" s="616"/>
      <c r="RW2" s="616"/>
      <c r="RX2" s="616"/>
      <c r="RY2" s="616"/>
      <c r="RZ2" s="616"/>
      <c r="SA2" s="616"/>
      <c r="SB2" s="616"/>
      <c r="SC2" s="616"/>
      <c r="SD2" s="616"/>
      <c r="SE2" s="616"/>
      <c r="SF2" s="616"/>
      <c r="SG2" s="616"/>
      <c r="SH2" s="616"/>
      <c r="SI2" s="616"/>
      <c r="SJ2" s="616"/>
      <c r="SK2" s="616"/>
      <c r="SL2" s="616"/>
      <c r="SM2" s="616"/>
      <c r="SN2" s="616"/>
      <c r="SO2" s="616"/>
      <c r="SP2" s="616"/>
      <c r="SQ2" s="616"/>
      <c r="SR2" s="616"/>
      <c r="SS2" s="616"/>
      <c r="ST2" s="616"/>
      <c r="SU2" s="616"/>
      <c r="SV2" s="616"/>
      <c r="SW2" s="616"/>
      <c r="SX2" s="616"/>
      <c r="SY2" s="616"/>
      <c r="SZ2" s="616"/>
      <c r="TA2" s="616"/>
      <c r="TB2" s="616"/>
      <c r="TC2" s="616"/>
      <c r="TD2" s="616"/>
      <c r="TE2" s="616"/>
      <c r="TF2" s="616"/>
      <c r="TG2" s="616"/>
      <c r="TH2" s="616"/>
      <c r="TI2" s="616"/>
      <c r="TJ2" s="616"/>
      <c r="TK2" s="616"/>
      <c r="TL2" s="616"/>
      <c r="TM2" s="616"/>
      <c r="TN2" s="616"/>
      <c r="TO2" s="616"/>
      <c r="TP2" s="616"/>
      <c r="TQ2" s="616"/>
      <c r="TR2" s="616"/>
      <c r="TS2" s="616"/>
      <c r="TT2" s="616"/>
      <c r="TU2" s="616"/>
      <c r="TV2" s="616"/>
      <c r="TW2" s="616"/>
      <c r="TX2" s="616"/>
      <c r="TY2" s="616"/>
      <c r="TZ2" s="616"/>
      <c r="UA2" s="616"/>
      <c r="UB2" s="616"/>
      <c r="UC2" s="616"/>
      <c r="UD2" s="616"/>
      <c r="UE2" s="616"/>
      <c r="UF2" s="616"/>
      <c r="UG2" s="616"/>
      <c r="UH2" s="616"/>
      <c r="UI2" s="616"/>
      <c r="UJ2" s="616"/>
      <c r="UK2" s="616"/>
      <c r="UL2" s="616"/>
      <c r="UM2" s="616"/>
      <c r="UN2" s="616"/>
      <c r="UO2" s="616"/>
      <c r="UP2" s="616"/>
      <c r="UQ2" s="616"/>
      <c r="UR2" s="616"/>
      <c r="US2" s="616"/>
      <c r="UT2" s="616"/>
      <c r="UU2" s="616"/>
      <c r="UV2" s="616"/>
      <c r="UW2" s="616"/>
      <c r="UX2" s="616"/>
      <c r="UY2" s="616"/>
      <c r="UZ2" s="616"/>
      <c r="VA2" s="616"/>
      <c r="VB2" s="616"/>
      <c r="VC2" s="616"/>
      <c r="VD2" s="616"/>
      <c r="VE2" s="616"/>
      <c r="VF2" s="616"/>
      <c r="VG2" s="616"/>
      <c r="VH2" s="616"/>
      <c r="VI2" s="616"/>
      <c r="VJ2" s="616"/>
      <c r="VK2" s="616"/>
      <c r="VL2" s="616"/>
      <c r="VM2" s="616"/>
      <c r="VN2" s="616"/>
      <c r="VO2" s="616"/>
      <c r="VP2" s="616"/>
      <c r="VQ2" s="616"/>
      <c r="VR2" s="616"/>
      <c r="VS2" s="616"/>
      <c r="VT2" s="616"/>
      <c r="VU2" s="616"/>
      <c r="VV2" s="616"/>
      <c r="VW2" s="616"/>
      <c r="VX2" s="616"/>
      <c r="VY2" s="616"/>
      <c r="VZ2" s="616"/>
      <c r="WA2" s="616"/>
      <c r="WB2" s="616"/>
      <c r="WC2" s="616"/>
      <c r="WD2" s="616"/>
      <c r="WE2" s="616"/>
      <c r="WF2" s="616"/>
      <c r="WG2" s="616"/>
      <c r="WH2" s="616"/>
      <c r="WI2" s="616"/>
      <c r="WJ2" s="616"/>
      <c r="WK2" s="616"/>
      <c r="WL2" s="616"/>
      <c r="WM2" s="616"/>
      <c r="WN2" s="616"/>
      <c r="WO2" s="616"/>
      <c r="WP2" s="616"/>
      <c r="WQ2" s="616"/>
      <c r="WR2" s="616"/>
      <c r="WS2" s="616"/>
      <c r="WT2" s="616"/>
      <c r="WU2" s="616"/>
      <c r="WV2" s="616"/>
      <c r="WW2" s="616"/>
      <c r="WX2" s="616"/>
      <c r="WY2" s="616"/>
      <c r="WZ2" s="616"/>
      <c r="XA2" s="616"/>
      <c r="XB2" s="616"/>
      <c r="XC2" s="616"/>
      <c r="XD2" s="616"/>
      <c r="XE2" s="616"/>
      <c r="XF2" s="616"/>
      <c r="XG2" s="616"/>
      <c r="XH2" s="616"/>
      <c r="XI2" s="616"/>
      <c r="XJ2" s="616"/>
      <c r="XK2" s="616"/>
      <c r="XL2" s="616"/>
      <c r="XM2" s="616"/>
      <c r="XN2" s="616"/>
      <c r="XO2" s="616"/>
      <c r="XP2" s="616"/>
      <c r="XQ2" s="616"/>
      <c r="XR2" s="616"/>
      <c r="XS2" s="616"/>
      <c r="XT2" s="616"/>
      <c r="XU2" s="616"/>
      <c r="XV2" s="616"/>
      <c r="XW2" s="616"/>
      <c r="XX2" s="616"/>
      <c r="XY2" s="616"/>
      <c r="XZ2" s="616"/>
      <c r="YA2" s="616"/>
      <c r="YB2" s="616"/>
      <c r="YC2" s="616"/>
      <c r="YD2" s="616"/>
      <c r="YE2" s="616"/>
      <c r="YF2" s="616"/>
      <c r="YG2" s="616"/>
      <c r="YH2" s="616"/>
      <c r="YI2" s="616"/>
      <c r="YJ2" s="616"/>
      <c r="YK2" s="616"/>
      <c r="YL2" s="616"/>
      <c r="YM2" s="616"/>
      <c r="YN2" s="616"/>
      <c r="YO2" s="616"/>
      <c r="YP2" s="616"/>
      <c r="YQ2" s="616"/>
      <c r="YR2" s="616"/>
      <c r="YS2" s="616"/>
      <c r="YT2" s="616"/>
      <c r="YU2" s="616"/>
      <c r="YV2" s="616"/>
      <c r="YW2" s="616"/>
      <c r="YX2" s="616"/>
      <c r="YY2" s="616"/>
      <c r="YZ2" s="616"/>
      <c r="ZA2" s="616"/>
      <c r="ZB2" s="616"/>
      <c r="ZC2" s="616"/>
      <c r="ZD2" s="616"/>
      <c r="ZE2" s="616"/>
      <c r="ZF2" s="616"/>
      <c r="ZG2" s="616"/>
      <c r="ZH2" s="616"/>
      <c r="ZI2" s="616"/>
      <c r="ZJ2" s="616"/>
      <c r="ZK2" s="616"/>
      <c r="ZL2" s="616"/>
      <c r="ZM2" s="616"/>
      <c r="ZN2" s="616"/>
      <c r="ZO2" s="616"/>
      <c r="ZP2" s="616"/>
      <c r="ZQ2" s="616"/>
      <c r="ZR2" s="616"/>
      <c r="ZS2" s="616"/>
      <c r="ZT2" s="616"/>
      <c r="ZU2" s="616"/>
      <c r="ZV2" s="616"/>
      <c r="ZW2" s="616"/>
      <c r="ZX2" s="616"/>
      <c r="ZY2" s="616"/>
      <c r="ZZ2" s="616"/>
      <c r="AAA2" s="616"/>
      <c r="AAB2" s="616"/>
      <c r="AAC2" s="616"/>
      <c r="AAD2" s="616"/>
      <c r="AAE2" s="616"/>
      <c r="AAF2" s="616"/>
      <c r="AAG2" s="616"/>
      <c r="AAH2" s="616"/>
      <c r="AAI2" s="616"/>
      <c r="AAJ2" s="616"/>
      <c r="AAK2" s="616"/>
      <c r="AAL2" s="616"/>
      <c r="AAM2" s="616"/>
      <c r="AAN2" s="616"/>
      <c r="AAO2" s="616"/>
      <c r="AAP2" s="616"/>
      <c r="AAQ2" s="616"/>
      <c r="AAR2" s="616"/>
      <c r="AAS2" s="616"/>
      <c r="AAT2" s="616"/>
      <c r="AAU2" s="616"/>
      <c r="AAV2" s="616"/>
      <c r="AAW2" s="616"/>
      <c r="AAX2" s="616"/>
      <c r="AAY2" s="616"/>
      <c r="AAZ2" s="616"/>
      <c r="ABA2" s="616"/>
      <c r="ABB2" s="616"/>
      <c r="ABC2" s="616"/>
      <c r="ABD2" s="616"/>
      <c r="ABE2" s="616"/>
      <c r="ABF2" s="616"/>
      <c r="ABG2" s="616"/>
      <c r="ABH2" s="616"/>
      <c r="ABI2" s="616"/>
      <c r="ABJ2" s="616"/>
      <c r="ABK2" s="616"/>
      <c r="ABL2" s="616"/>
      <c r="ABM2" s="616"/>
      <c r="ABN2" s="616"/>
      <c r="ABO2" s="616"/>
      <c r="ABP2" s="616"/>
      <c r="ABQ2" s="616"/>
      <c r="ABR2" s="616"/>
      <c r="ABS2" s="616"/>
      <c r="ABT2" s="616"/>
      <c r="ABU2" s="616"/>
      <c r="ABV2" s="616"/>
      <c r="ABW2" s="616"/>
      <c r="ABX2" s="616"/>
      <c r="ABY2" s="616"/>
      <c r="ABZ2" s="616"/>
      <c r="ACA2" s="616"/>
      <c r="ACB2" s="616"/>
      <c r="ACC2" s="616"/>
      <c r="ACD2" s="616"/>
      <c r="ACE2" s="616"/>
      <c r="ACF2" s="616"/>
      <c r="ACG2" s="616"/>
      <c r="ACH2" s="616"/>
      <c r="ACI2" s="616"/>
      <c r="ACJ2" s="616"/>
      <c r="ACK2" s="616"/>
      <c r="ACL2" s="616"/>
      <c r="ACM2" s="616"/>
      <c r="ACN2" s="616"/>
      <c r="ACO2" s="616"/>
      <c r="ACP2" s="616"/>
      <c r="ACQ2" s="616"/>
      <c r="ACR2" s="616"/>
      <c r="ACS2" s="616"/>
      <c r="ACT2" s="616"/>
      <c r="ACU2" s="616"/>
      <c r="ACV2" s="616"/>
      <c r="ACW2" s="616"/>
      <c r="ACX2" s="616"/>
      <c r="ACY2" s="616"/>
      <c r="ACZ2" s="616"/>
      <c r="ADA2" s="616"/>
      <c r="ADB2" s="616"/>
      <c r="ADC2" s="616"/>
      <c r="ADD2" s="616"/>
      <c r="ADE2" s="616"/>
      <c r="ADF2" s="616"/>
      <c r="ADG2" s="616"/>
      <c r="ADH2" s="616"/>
      <c r="ADI2" s="616"/>
      <c r="ADJ2" s="616"/>
      <c r="ADK2" s="616"/>
      <c r="ADL2" s="616"/>
      <c r="ADM2" s="616"/>
      <c r="ADN2" s="616"/>
      <c r="ADO2" s="616"/>
      <c r="ADP2" s="616"/>
      <c r="ADQ2" s="616"/>
      <c r="ADR2" s="616"/>
      <c r="ADS2" s="616"/>
      <c r="ADT2" s="616"/>
      <c r="ADU2" s="616"/>
      <c r="ADV2" s="616"/>
      <c r="ADW2" s="616"/>
      <c r="ADX2" s="616"/>
      <c r="ADY2" s="616"/>
      <c r="ADZ2" s="616"/>
      <c r="AEA2" s="616"/>
      <c r="AEB2" s="616"/>
      <c r="AEC2" s="616"/>
      <c r="AED2" s="616"/>
      <c r="AEE2" s="616"/>
      <c r="AEF2" s="616"/>
      <c r="AEG2" s="616"/>
      <c r="AEH2" s="616"/>
      <c r="AEI2" s="616"/>
      <c r="AEJ2" s="616"/>
      <c r="AEK2" s="616"/>
      <c r="AEL2" s="616"/>
      <c r="AEM2" s="616"/>
      <c r="AEN2" s="616"/>
      <c r="AEO2" s="616"/>
      <c r="AEP2" s="616"/>
      <c r="AEQ2" s="616"/>
      <c r="AER2" s="616"/>
      <c r="AES2" s="616"/>
      <c r="AET2" s="616"/>
      <c r="AEU2" s="616"/>
      <c r="AEV2" s="616"/>
      <c r="AEW2" s="616"/>
      <c r="AEX2" s="616"/>
      <c r="AEY2" s="616"/>
      <c r="AEZ2" s="616"/>
      <c r="AFA2" s="616"/>
      <c r="AFB2" s="616"/>
      <c r="AFC2" s="616"/>
      <c r="AFD2" s="616"/>
      <c r="AFE2" s="616"/>
      <c r="AFF2" s="616"/>
      <c r="AFG2" s="616"/>
      <c r="AFH2" s="616"/>
      <c r="AFI2" s="616"/>
      <c r="AFJ2" s="616"/>
      <c r="AFK2" s="616"/>
      <c r="AFL2" s="616"/>
      <c r="AFM2" s="616"/>
      <c r="AFN2" s="616"/>
      <c r="AFO2" s="616"/>
      <c r="AFP2" s="616"/>
      <c r="AFQ2" s="616"/>
      <c r="AFR2" s="616"/>
      <c r="AFS2" s="616"/>
      <c r="AFT2" s="616"/>
      <c r="AFU2" s="616"/>
      <c r="AFV2" s="616"/>
      <c r="AFW2" s="616"/>
      <c r="AFX2" s="616"/>
      <c r="AFY2" s="616"/>
      <c r="AFZ2" s="616"/>
      <c r="AGA2" s="616"/>
      <c r="AGB2" s="616"/>
      <c r="AGC2" s="616"/>
      <c r="AGD2" s="616"/>
      <c r="AGE2" s="616"/>
      <c r="AGF2" s="616"/>
      <c r="AGG2" s="616"/>
      <c r="AGH2" s="616"/>
      <c r="AGI2" s="616"/>
      <c r="AGJ2" s="616"/>
      <c r="AGK2" s="616"/>
      <c r="AGL2" s="616"/>
      <c r="AGM2" s="616"/>
      <c r="AGN2" s="616"/>
      <c r="AGO2" s="616"/>
      <c r="AGP2" s="616"/>
      <c r="AGQ2" s="616"/>
      <c r="AGR2" s="616"/>
      <c r="AGS2" s="616"/>
      <c r="AGT2" s="616"/>
      <c r="AGU2" s="616"/>
      <c r="AGV2" s="616"/>
      <c r="AGW2" s="616"/>
      <c r="AGX2" s="616"/>
      <c r="AGY2" s="616"/>
      <c r="AGZ2" s="616"/>
      <c r="AHA2" s="616"/>
      <c r="AHB2" s="616"/>
      <c r="AHC2" s="616"/>
      <c r="AHD2" s="616"/>
      <c r="AHE2" s="616"/>
      <c r="AHF2" s="616"/>
      <c r="AHG2" s="616"/>
      <c r="AHH2" s="616"/>
      <c r="AHI2" s="616"/>
      <c r="AHJ2" s="616"/>
      <c r="AHK2" s="616"/>
      <c r="AHL2" s="616"/>
      <c r="AHM2" s="616"/>
      <c r="AHN2" s="616"/>
      <c r="AHO2" s="616"/>
      <c r="AHP2" s="616"/>
      <c r="AHQ2" s="616"/>
      <c r="AHR2" s="616"/>
      <c r="AHS2" s="616"/>
      <c r="AHT2" s="616"/>
      <c r="AHU2" s="616"/>
      <c r="AHV2" s="616"/>
      <c r="AHW2" s="616"/>
      <c r="AHX2" s="616"/>
      <c r="AHY2" s="616"/>
      <c r="AHZ2" s="616"/>
      <c r="AIA2" s="616"/>
      <c r="AIB2" s="616"/>
      <c r="AIC2" s="616"/>
      <c r="AID2" s="616"/>
      <c r="AIE2" s="616"/>
      <c r="AIF2" s="616"/>
      <c r="AIG2" s="616"/>
      <c r="AIH2" s="616"/>
      <c r="AII2" s="616"/>
      <c r="AIJ2" s="616"/>
      <c r="AIK2" s="616"/>
      <c r="AIL2" s="616"/>
      <c r="AIM2" s="616"/>
      <c r="AIN2" s="616"/>
      <c r="AIO2" s="616"/>
      <c r="AIP2" s="616"/>
      <c r="AIQ2" s="616"/>
      <c r="AIR2" s="616"/>
      <c r="AIS2" s="616"/>
      <c r="AIT2" s="616"/>
      <c r="AIU2" s="616"/>
      <c r="AIV2" s="616"/>
      <c r="AIW2" s="616"/>
      <c r="AIX2" s="616"/>
      <c r="AIY2" s="616"/>
      <c r="AIZ2" s="616"/>
      <c r="AJA2" s="616"/>
      <c r="AJB2" s="616"/>
      <c r="AJC2" s="616"/>
      <c r="AJD2" s="616"/>
      <c r="AJE2" s="616"/>
      <c r="AJF2" s="616"/>
      <c r="AJG2" s="616"/>
      <c r="AJH2" s="616"/>
      <c r="AJI2" s="616"/>
      <c r="AJJ2" s="616"/>
      <c r="AJK2" s="616"/>
      <c r="AJL2" s="616"/>
      <c r="AJM2" s="616"/>
      <c r="AJN2" s="616"/>
      <c r="AJO2" s="616"/>
      <c r="AJP2" s="616"/>
      <c r="AJQ2" s="616"/>
      <c r="AJR2" s="616"/>
      <c r="AJS2" s="616"/>
      <c r="AJT2" s="616"/>
      <c r="AJU2" s="616"/>
      <c r="AJV2" s="616"/>
      <c r="AJW2" s="616"/>
      <c r="AJX2" s="616"/>
      <c r="AJY2" s="616"/>
      <c r="AJZ2" s="616"/>
      <c r="AKA2" s="616"/>
      <c r="AKB2" s="616"/>
      <c r="AKC2" s="616"/>
      <c r="AKD2" s="616"/>
      <c r="AKE2" s="616"/>
      <c r="AKF2" s="616"/>
      <c r="AKG2" s="616"/>
      <c r="AKH2" s="616"/>
      <c r="AKI2" s="616"/>
      <c r="AKJ2" s="616"/>
      <c r="AKK2" s="616"/>
      <c r="AKL2" s="616"/>
      <c r="AKM2" s="616"/>
      <c r="AKN2" s="616"/>
      <c r="AKO2" s="616"/>
      <c r="AKP2" s="616"/>
      <c r="AKQ2" s="616"/>
      <c r="AKR2" s="616"/>
      <c r="AKS2" s="616"/>
      <c r="AKT2" s="616"/>
      <c r="AKU2" s="616"/>
      <c r="AKV2" s="616"/>
      <c r="AKW2" s="616"/>
      <c r="AKX2" s="616"/>
      <c r="AKY2" s="616"/>
      <c r="AKZ2" s="616"/>
      <c r="ALA2" s="616"/>
      <c r="ALB2" s="616"/>
      <c r="ALC2" s="616"/>
      <c r="ALD2" s="616"/>
      <c r="ALE2" s="616"/>
      <c r="ALF2" s="616"/>
      <c r="ALG2" s="616"/>
      <c r="ALH2" s="616"/>
      <c r="ALI2" s="616"/>
      <c r="ALJ2" s="616"/>
      <c r="ALK2" s="616"/>
      <c r="ALL2" s="616"/>
      <c r="ALM2" s="616"/>
      <c r="ALN2" s="616"/>
      <c r="ALO2" s="616"/>
      <c r="ALP2" s="616"/>
      <c r="ALQ2" s="616"/>
      <c r="ALR2" s="616"/>
      <c r="ALS2" s="616"/>
      <c r="ALT2" s="616"/>
      <c r="ALU2" s="616"/>
      <c r="ALV2" s="616"/>
      <c r="ALW2" s="616"/>
      <c r="ALX2" s="616"/>
      <c r="ALY2" s="616"/>
      <c r="ALZ2" s="616"/>
      <c r="AMA2" s="616"/>
      <c r="AMB2" s="616"/>
      <c r="AMC2" s="616"/>
      <c r="AMD2" s="616"/>
      <c r="AME2" s="617"/>
      <c r="AMF2" s="617"/>
      <c r="AMG2" s="617"/>
      <c r="AMH2" s="617"/>
      <c r="AMI2" s="617"/>
      <c r="AMJ2" s="617"/>
    </row>
    <row r="3" spans="1:1024" ht="18.45">
      <c r="A3" s="798" t="s">
        <v>2140</v>
      </c>
      <c r="B3" s="798"/>
      <c r="C3" s="798"/>
      <c r="D3" s="798"/>
      <c r="E3" s="798"/>
      <c r="F3" s="619"/>
    </row>
    <row r="4" spans="1:1024">
      <c r="A4" s="618"/>
      <c r="B4" s="618"/>
      <c r="C4" s="618"/>
      <c r="D4" s="618"/>
      <c r="E4" s="618"/>
      <c r="F4" s="619"/>
    </row>
    <row r="5" spans="1:1024" ht="18.45">
      <c r="A5" s="798" t="s">
        <v>2141</v>
      </c>
      <c r="B5" s="798"/>
      <c r="C5" s="798"/>
      <c r="D5" s="798"/>
      <c r="E5" s="798"/>
      <c r="F5" s="619"/>
    </row>
    <row r="6" spans="1:1024" ht="18.45">
      <c r="A6" s="621"/>
      <c r="B6" s="621"/>
      <c r="C6" s="621"/>
      <c r="D6" s="621"/>
      <c r="E6" s="621"/>
      <c r="F6" s="619"/>
    </row>
    <row r="7" spans="1:1024" ht="20.6">
      <c r="A7" s="798" t="s">
        <v>2142</v>
      </c>
      <c r="B7" s="798"/>
      <c r="C7" s="798"/>
      <c r="D7" s="798"/>
      <c r="E7" s="798"/>
      <c r="F7" s="615"/>
      <c r="G7" s="616"/>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6"/>
      <c r="AY7" s="616"/>
      <c r="AZ7" s="616"/>
      <c r="BA7" s="616"/>
      <c r="BB7" s="616"/>
      <c r="BC7" s="616"/>
      <c r="BD7" s="616"/>
      <c r="BE7" s="616"/>
      <c r="BF7" s="616"/>
      <c r="BG7" s="616"/>
      <c r="BH7" s="616"/>
      <c r="BI7" s="616"/>
      <c r="BJ7" s="616"/>
      <c r="BK7" s="616"/>
      <c r="BL7" s="616"/>
      <c r="BM7" s="616"/>
      <c r="BN7" s="616"/>
      <c r="BO7" s="616"/>
      <c r="BP7" s="616"/>
      <c r="BQ7" s="616"/>
      <c r="BR7" s="616"/>
      <c r="BS7" s="616"/>
      <c r="BT7" s="616"/>
      <c r="BU7" s="616"/>
      <c r="BV7" s="616"/>
      <c r="BW7" s="616"/>
      <c r="BX7" s="616"/>
      <c r="BY7" s="616"/>
      <c r="BZ7" s="616"/>
      <c r="CA7" s="616"/>
      <c r="CB7" s="616"/>
      <c r="CC7" s="616"/>
      <c r="CD7" s="616"/>
      <c r="CE7" s="616"/>
      <c r="CF7" s="616"/>
      <c r="CG7" s="616"/>
      <c r="CH7" s="616"/>
      <c r="CI7" s="616"/>
      <c r="CJ7" s="616"/>
      <c r="CK7" s="616"/>
      <c r="CL7" s="616"/>
      <c r="CM7" s="616"/>
      <c r="CN7" s="616"/>
      <c r="CO7" s="616"/>
      <c r="CP7" s="616"/>
      <c r="CQ7" s="616"/>
      <c r="CR7" s="616"/>
      <c r="CS7" s="616"/>
      <c r="CT7" s="616"/>
      <c r="CU7" s="616"/>
      <c r="CV7" s="616"/>
      <c r="CW7" s="616"/>
      <c r="CX7" s="616"/>
      <c r="CY7" s="616"/>
      <c r="CZ7" s="616"/>
      <c r="DA7" s="616"/>
      <c r="DB7" s="616"/>
      <c r="DC7" s="616"/>
      <c r="DD7" s="616"/>
      <c r="DE7" s="616"/>
      <c r="DF7" s="616"/>
      <c r="DG7" s="616"/>
      <c r="DH7" s="616"/>
      <c r="DI7" s="616"/>
      <c r="DJ7" s="616"/>
      <c r="DK7" s="616"/>
      <c r="DL7" s="616"/>
      <c r="DM7" s="616"/>
      <c r="DN7" s="616"/>
      <c r="DO7" s="616"/>
      <c r="DP7" s="616"/>
      <c r="DQ7" s="616"/>
      <c r="DR7" s="616"/>
      <c r="DS7" s="616"/>
      <c r="DT7" s="616"/>
      <c r="DU7" s="616"/>
      <c r="DV7" s="616"/>
      <c r="DW7" s="616"/>
      <c r="DX7" s="616"/>
      <c r="DY7" s="616"/>
      <c r="DZ7" s="616"/>
      <c r="EA7" s="616"/>
      <c r="EB7" s="616"/>
      <c r="EC7" s="616"/>
      <c r="ED7" s="616"/>
      <c r="EE7" s="616"/>
      <c r="EF7" s="616"/>
      <c r="EG7" s="616"/>
      <c r="EH7" s="616"/>
      <c r="EI7" s="616"/>
      <c r="EJ7" s="616"/>
      <c r="EK7" s="616"/>
      <c r="EL7" s="616"/>
      <c r="EM7" s="616"/>
      <c r="EN7" s="616"/>
      <c r="EO7" s="616"/>
      <c r="EP7" s="616"/>
      <c r="EQ7" s="616"/>
      <c r="ER7" s="616"/>
      <c r="ES7" s="616"/>
      <c r="ET7" s="616"/>
      <c r="EU7" s="616"/>
      <c r="EV7" s="616"/>
      <c r="EW7" s="616"/>
      <c r="EX7" s="616"/>
      <c r="EY7" s="616"/>
      <c r="EZ7" s="616"/>
      <c r="FA7" s="616"/>
      <c r="FB7" s="616"/>
      <c r="FC7" s="616"/>
      <c r="FD7" s="616"/>
      <c r="FE7" s="616"/>
      <c r="FF7" s="616"/>
      <c r="FG7" s="616"/>
      <c r="FH7" s="616"/>
      <c r="FI7" s="616"/>
      <c r="FJ7" s="616"/>
      <c r="FK7" s="616"/>
      <c r="FL7" s="616"/>
      <c r="FM7" s="616"/>
      <c r="FN7" s="616"/>
      <c r="FO7" s="616"/>
      <c r="FP7" s="616"/>
      <c r="FQ7" s="616"/>
      <c r="FR7" s="616"/>
      <c r="FS7" s="616"/>
      <c r="FT7" s="616"/>
      <c r="FU7" s="616"/>
      <c r="FV7" s="616"/>
      <c r="FW7" s="616"/>
      <c r="FX7" s="616"/>
      <c r="FY7" s="616"/>
      <c r="FZ7" s="616"/>
      <c r="GA7" s="616"/>
      <c r="GB7" s="616"/>
      <c r="GC7" s="616"/>
      <c r="GD7" s="616"/>
      <c r="GE7" s="616"/>
      <c r="GF7" s="616"/>
      <c r="GG7" s="616"/>
      <c r="GH7" s="616"/>
      <c r="GI7" s="616"/>
      <c r="GJ7" s="616"/>
      <c r="GK7" s="616"/>
      <c r="GL7" s="616"/>
      <c r="GM7" s="616"/>
      <c r="GN7" s="616"/>
      <c r="GO7" s="616"/>
      <c r="GP7" s="616"/>
      <c r="GQ7" s="616"/>
      <c r="GR7" s="616"/>
      <c r="GS7" s="616"/>
      <c r="GT7" s="616"/>
      <c r="GU7" s="616"/>
      <c r="GV7" s="616"/>
      <c r="GW7" s="616"/>
      <c r="GX7" s="616"/>
      <c r="GY7" s="616"/>
      <c r="GZ7" s="616"/>
      <c r="HA7" s="616"/>
      <c r="HB7" s="616"/>
      <c r="HC7" s="616"/>
      <c r="HD7" s="616"/>
      <c r="HE7" s="616"/>
      <c r="HF7" s="616"/>
      <c r="HG7" s="616"/>
      <c r="HH7" s="616"/>
      <c r="HI7" s="616"/>
      <c r="HJ7" s="616"/>
      <c r="HK7" s="616"/>
      <c r="HL7" s="616"/>
      <c r="HM7" s="616"/>
      <c r="HN7" s="616"/>
      <c r="HO7" s="616"/>
      <c r="HP7" s="616"/>
      <c r="HQ7" s="616"/>
      <c r="HR7" s="616"/>
      <c r="HS7" s="616"/>
      <c r="HT7" s="616"/>
      <c r="HU7" s="616"/>
      <c r="HV7" s="616"/>
      <c r="HW7" s="616"/>
      <c r="HX7" s="616"/>
      <c r="HY7" s="616"/>
      <c r="HZ7" s="616"/>
      <c r="IA7" s="616"/>
      <c r="IB7" s="616"/>
      <c r="IC7" s="616"/>
      <c r="ID7" s="616"/>
      <c r="IE7" s="616"/>
      <c r="IF7" s="616"/>
      <c r="IG7" s="616"/>
      <c r="IH7" s="616"/>
      <c r="II7" s="616"/>
      <c r="IJ7" s="616"/>
      <c r="IK7" s="616"/>
      <c r="IL7" s="616"/>
      <c r="IM7" s="616"/>
      <c r="IN7" s="616"/>
      <c r="IO7" s="616"/>
      <c r="IP7" s="616"/>
      <c r="IQ7" s="616"/>
      <c r="IR7" s="616"/>
      <c r="IS7" s="616"/>
      <c r="IT7" s="616"/>
      <c r="IU7" s="616"/>
      <c r="IV7" s="616"/>
      <c r="IW7" s="616"/>
      <c r="IX7" s="616"/>
      <c r="IY7" s="616"/>
      <c r="IZ7" s="616"/>
      <c r="JA7" s="616"/>
      <c r="JB7" s="616"/>
      <c r="JC7" s="616"/>
      <c r="JD7" s="616"/>
      <c r="JE7" s="616"/>
      <c r="JF7" s="616"/>
      <c r="JG7" s="616"/>
      <c r="JH7" s="616"/>
      <c r="JI7" s="616"/>
      <c r="JJ7" s="616"/>
      <c r="JK7" s="616"/>
      <c r="JL7" s="616"/>
      <c r="JM7" s="616"/>
      <c r="JN7" s="616"/>
      <c r="JO7" s="616"/>
      <c r="JP7" s="616"/>
      <c r="JQ7" s="616"/>
      <c r="JR7" s="616"/>
      <c r="JS7" s="616"/>
      <c r="JT7" s="616"/>
      <c r="JU7" s="616"/>
      <c r="JV7" s="616"/>
      <c r="JW7" s="616"/>
      <c r="JX7" s="616"/>
      <c r="JY7" s="616"/>
      <c r="JZ7" s="616"/>
      <c r="KA7" s="616"/>
      <c r="KB7" s="616"/>
      <c r="KC7" s="616"/>
      <c r="KD7" s="616"/>
      <c r="KE7" s="616"/>
      <c r="KF7" s="616"/>
      <c r="KG7" s="616"/>
      <c r="KH7" s="616"/>
      <c r="KI7" s="616"/>
      <c r="KJ7" s="616"/>
      <c r="KK7" s="616"/>
      <c r="KL7" s="616"/>
      <c r="KM7" s="616"/>
      <c r="KN7" s="616"/>
      <c r="KO7" s="616"/>
      <c r="KP7" s="616"/>
      <c r="KQ7" s="616"/>
      <c r="KR7" s="616"/>
      <c r="KS7" s="616"/>
      <c r="KT7" s="616"/>
      <c r="KU7" s="616"/>
      <c r="KV7" s="616"/>
      <c r="KW7" s="616"/>
      <c r="KX7" s="616"/>
      <c r="KY7" s="616"/>
      <c r="KZ7" s="616"/>
      <c r="LA7" s="616"/>
      <c r="LB7" s="616"/>
      <c r="LC7" s="616"/>
      <c r="LD7" s="616"/>
      <c r="LE7" s="616"/>
      <c r="LF7" s="616"/>
      <c r="LG7" s="616"/>
      <c r="LH7" s="616"/>
      <c r="LI7" s="616"/>
      <c r="LJ7" s="616"/>
      <c r="LK7" s="616"/>
      <c r="LL7" s="616"/>
      <c r="LM7" s="616"/>
      <c r="LN7" s="616"/>
      <c r="LO7" s="616"/>
      <c r="LP7" s="616"/>
      <c r="LQ7" s="616"/>
      <c r="LR7" s="616"/>
      <c r="LS7" s="616"/>
      <c r="LT7" s="616"/>
      <c r="LU7" s="616"/>
      <c r="LV7" s="616"/>
      <c r="LW7" s="616"/>
      <c r="LX7" s="616"/>
      <c r="LY7" s="616"/>
      <c r="LZ7" s="616"/>
      <c r="MA7" s="616"/>
      <c r="MB7" s="616"/>
      <c r="MC7" s="616"/>
      <c r="MD7" s="616"/>
      <c r="ME7" s="616"/>
      <c r="MF7" s="616"/>
      <c r="MG7" s="616"/>
      <c r="MH7" s="616"/>
      <c r="MI7" s="616"/>
      <c r="MJ7" s="616"/>
      <c r="MK7" s="616"/>
      <c r="ML7" s="616"/>
      <c r="MM7" s="616"/>
      <c r="MN7" s="616"/>
      <c r="MO7" s="616"/>
      <c r="MP7" s="616"/>
      <c r="MQ7" s="616"/>
      <c r="MR7" s="616"/>
      <c r="MS7" s="616"/>
      <c r="MT7" s="616"/>
      <c r="MU7" s="616"/>
      <c r="MV7" s="616"/>
      <c r="MW7" s="616"/>
      <c r="MX7" s="616"/>
      <c r="MY7" s="616"/>
      <c r="MZ7" s="616"/>
      <c r="NA7" s="616"/>
      <c r="NB7" s="616"/>
      <c r="NC7" s="616"/>
      <c r="ND7" s="616"/>
      <c r="NE7" s="616"/>
      <c r="NF7" s="616"/>
      <c r="NG7" s="616"/>
      <c r="NH7" s="616"/>
      <c r="NI7" s="616"/>
      <c r="NJ7" s="616"/>
      <c r="NK7" s="616"/>
      <c r="NL7" s="616"/>
      <c r="NM7" s="616"/>
      <c r="NN7" s="616"/>
      <c r="NO7" s="616"/>
      <c r="NP7" s="616"/>
      <c r="NQ7" s="616"/>
      <c r="NR7" s="616"/>
      <c r="NS7" s="616"/>
      <c r="NT7" s="616"/>
      <c r="NU7" s="616"/>
      <c r="NV7" s="616"/>
      <c r="NW7" s="616"/>
      <c r="NX7" s="616"/>
      <c r="NY7" s="616"/>
      <c r="NZ7" s="616"/>
      <c r="OA7" s="616"/>
      <c r="OB7" s="616"/>
      <c r="OC7" s="616"/>
      <c r="OD7" s="616"/>
      <c r="OE7" s="616"/>
      <c r="OF7" s="616"/>
      <c r="OG7" s="616"/>
      <c r="OH7" s="616"/>
      <c r="OI7" s="616"/>
      <c r="OJ7" s="616"/>
      <c r="OK7" s="616"/>
      <c r="OL7" s="616"/>
      <c r="OM7" s="616"/>
      <c r="ON7" s="616"/>
      <c r="OO7" s="616"/>
      <c r="OP7" s="616"/>
      <c r="OQ7" s="616"/>
      <c r="OR7" s="616"/>
      <c r="OS7" s="616"/>
      <c r="OT7" s="616"/>
      <c r="OU7" s="616"/>
      <c r="OV7" s="616"/>
      <c r="OW7" s="616"/>
      <c r="OX7" s="616"/>
      <c r="OY7" s="616"/>
      <c r="OZ7" s="616"/>
      <c r="PA7" s="616"/>
      <c r="PB7" s="616"/>
      <c r="PC7" s="616"/>
      <c r="PD7" s="616"/>
      <c r="PE7" s="616"/>
      <c r="PF7" s="616"/>
      <c r="PG7" s="616"/>
      <c r="PH7" s="616"/>
      <c r="PI7" s="616"/>
      <c r="PJ7" s="616"/>
      <c r="PK7" s="616"/>
      <c r="PL7" s="616"/>
      <c r="PM7" s="616"/>
      <c r="PN7" s="616"/>
      <c r="PO7" s="616"/>
      <c r="PP7" s="616"/>
      <c r="PQ7" s="616"/>
      <c r="PR7" s="616"/>
      <c r="PS7" s="616"/>
      <c r="PT7" s="616"/>
      <c r="PU7" s="616"/>
      <c r="PV7" s="616"/>
      <c r="PW7" s="616"/>
      <c r="PX7" s="616"/>
      <c r="PY7" s="616"/>
      <c r="PZ7" s="616"/>
      <c r="QA7" s="616"/>
      <c r="QB7" s="616"/>
      <c r="QC7" s="616"/>
      <c r="QD7" s="616"/>
      <c r="QE7" s="616"/>
      <c r="QF7" s="616"/>
      <c r="QG7" s="616"/>
      <c r="QH7" s="616"/>
      <c r="QI7" s="616"/>
      <c r="QJ7" s="616"/>
      <c r="QK7" s="616"/>
      <c r="QL7" s="616"/>
      <c r="QM7" s="616"/>
      <c r="QN7" s="616"/>
      <c r="QO7" s="616"/>
      <c r="QP7" s="616"/>
      <c r="QQ7" s="616"/>
      <c r="QR7" s="616"/>
      <c r="QS7" s="616"/>
      <c r="QT7" s="616"/>
      <c r="QU7" s="616"/>
      <c r="QV7" s="616"/>
      <c r="QW7" s="616"/>
      <c r="QX7" s="616"/>
      <c r="QY7" s="616"/>
      <c r="QZ7" s="616"/>
      <c r="RA7" s="616"/>
      <c r="RB7" s="616"/>
      <c r="RC7" s="616"/>
      <c r="RD7" s="616"/>
      <c r="RE7" s="616"/>
      <c r="RF7" s="616"/>
      <c r="RG7" s="616"/>
      <c r="RH7" s="616"/>
      <c r="RI7" s="616"/>
      <c r="RJ7" s="616"/>
      <c r="RK7" s="616"/>
      <c r="RL7" s="616"/>
      <c r="RM7" s="616"/>
      <c r="RN7" s="616"/>
      <c r="RO7" s="616"/>
      <c r="RP7" s="616"/>
      <c r="RQ7" s="616"/>
      <c r="RR7" s="616"/>
      <c r="RS7" s="616"/>
      <c r="RT7" s="616"/>
      <c r="RU7" s="616"/>
      <c r="RV7" s="616"/>
      <c r="RW7" s="616"/>
      <c r="RX7" s="616"/>
      <c r="RY7" s="616"/>
      <c r="RZ7" s="616"/>
      <c r="SA7" s="616"/>
      <c r="SB7" s="616"/>
      <c r="SC7" s="616"/>
      <c r="SD7" s="616"/>
      <c r="SE7" s="616"/>
      <c r="SF7" s="616"/>
      <c r="SG7" s="616"/>
      <c r="SH7" s="616"/>
      <c r="SI7" s="616"/>
      <c r="SJ7" s="616"/>
      <c r="SK7" s="616"/>
      <c r="SL7" s="616"/>
      <c r="SM7" s="616"/>
      <c r="SN7" s="616"/>
      <c r="SO7" s="616"/>
      <c r="SP7" s="616"/>
      <c r="SQ7" s="616"/>
      <c r="SR7" s="616"/>
      <c r="SS7" s="616"/>
      <c r="ST7" s="616"/>
      <c r="SU7" s="616"/>
      <c r="SV7" s="616"/>
      <c r="SW7" s="616"/>
      <c r="SX7" s="616"/>
      <c r="SY7" s="616"/>
      <c r="SZ7" s="616"/>
      <c r="TA7" s="616"/>
      <c r="TB7" s="616"/>
      <c r="TC7" s="616"/>
      <c r="TD7" s="616"/>
      <c r="TE7" s="616"/>
      <c r="TF7" s="616"/>
      <c r="TG7" s="616"/>
      <c r="TH7" s="616"/>
      <c r="TI7" s="616"/>
      <c r="TJ7" s="616"/>
      <c r="TK7" s="616"/>
      <c r="TL7" s="616"/>
      <c r="TM7" s="616"/>
      <c r="TN7" s="616"/>
      <c r="TO7" s="616"/>
      <c r="TP7" s="616"/>
      <c r="TQ7" s="616"/>
      <c r="TR7" s="616"/>
      <c r="TS7" s="616"/>
      <c r="TT7" s="616"/>
      <c r="TU7" s="616"/>
      <c r="TV7" s="616"/>
      <c r="TW7" s="616"/>
      <c r="TX7" s="616"/>
      <c r="TY7" s="616"/>
      <c r="TZ7" s="616"/>
      <c r="UA7" s="616"/>
      <c r="UB7" s="616"/>
      <c r="UC7" s="616"/>
      <c r="UD7" s="616"/>
      <c r="UE7" s="616"/>
      <c r="UF7" s="616"/>
      <c r="UG7" s="616"/>
      <c r="UH7" s="616"/>
      <c r="UI7" s="616"/>
      <c r="UJ7" s="616"/>
      <c r="UK7" s="616"/>
      <c r="UL7" s="616"/>
      <c r="UM7" s="616"/>
      <c r="UN7" s="616"/>
      <c r="UO7" s="616"/>
      <c r="UP7" s="616"/>
      <c r="UQ7" s="616"/>
      <c r="UR7" s="616"/>
      <c r="US7" s="616"/>
      <c r="UT7" s="616"/>
      <c r="UU7" s="616"/>
      <c r="UV7" s="616"/>
      <c r="UW7" s="616"/>
      <c r="UX7" s="616"/>
      <c r="UY7" s="616"/>
      <c r="UZ7" s="616"/>
      <c r="VA7" s="616"/>
      <c r="VB7" s="616"/>
      <c r="VC7" s="616"/>
      <c r="VD7" s="616"/>
      <c r="VE7" s="616"/>
      <c r="VF7" s="616"/>
      <c r="VG7" s="616"/>
      <c r="VH7" s="616"/>
      <c r="VI7" s="616"/>
      <c r="VJ7" s="616"/>
      <c r="VK7" s="616"/>
      <c r="VL7" s="616"/>
      <c r="VM7" s="616"/>
      <c r="VN7" s="616"/>
      <c r="VO7" s="616"/>
      <c r="VP7" s="616"/>
      <c r="VQ7" s="616"/>
      <c r="VR7" s="616"/>
      <c r="VS7" s="616"/>
      <c r="VT7" s="616"/>
      <c r="VU7" s="616"/>
      <c r="VV7" s="616"/>
      <c r="VW7" s="616"/>
      <c r="VX7" s="616"/>
      <c r="VY7" s="616"/>
      <c r="VZ7" s="616"/>
      <c r="WA7" s="616"/>
      <c r="WB7" s="616"/>
      <c r="WC7" s="616"/>
      <c r="WD7" s="616"/>
      <c r="WE7" s="616"/>
      <c r="WF7" s="616"/>
      <c r="WG7" s="616"/>
      <c r="WH7" s="616"/>
      <c r="WI7" s="616"/>
      <c r="WJ7" s="616"/>
      <c r="WK7" s="616"/>
      <c r="WL7" s="616"/>
      <c r="WM7" s="616"/>
      <c r="WN7" s="616"/>
      <c r="WO7" s="616"/>
      <c r="WP7" s="616"/>
      <c r="WQ7" s="616"/>
      <c r="WR7" s="616"/>
      <c r="WS7" s="616"/>
      <c r="WT7" s="616"/>
      <c r="WU7" s="616"/>
      <c r="WV7" s="616"/>
      <c r="WW7" s="616"/>
      <c r="WX7" s="616"/>
      <c r="WY7" s="616"/>
      <c r="WZ7" s="616"/>
      <c r="XA7" s="616"/>
      <c r="XB7" s="616"/>
      <c r="XC7" s="616"/>
      <c r="XD7" s="616"/>
      <c r="XE7" s="616"/>
      <c r="XF7" s="616"/>
      <c r="XG7" s="616"/>
      <c r="XH7" s="616"/>
      <c r="XI7" s="616"/>
      <c r="XJ7" s="616"/>
      <c r="XK7" s="616"/>
      <c r="XL7" s="616"/>
      <c r="XM7" s="616"/>
      <c r="XN7" s="616"/>
      <c r="XO7" s="616"/>
      <c r="XP7" s="616"/>
      <c r="XQ7" s="616"/>
      <c r="XR7" s="616"/>
      <c r="XS7" s="616"/>
      <c r="XT7" s="616"/>
      <c r="XU7" s="616"/>
      <c r="XV7" s="616"/>
      <c r="XW7" s="616"/>
      <c r="XX7" s="616"/>
      <c r="XY7" s="616"/>
      <c r="XZ7" s="616"/>
      <c r="YA7" s="616"/>
      <c r="YB7" s="616"/>
      <c r="YC7" s="616"/>
      <c r="YD7" s="616"/>
      <c r="YE7" s="616"/>
      <c r="YF7" s="616"/>
      <c r="YG7" s="616"/>
      <c r="YH7" s="616"/>
      <c r="YI7" s="616"/>
      <c r="YJ7" s="616"/>
      <c r="YK7" s="616"/>
      <c r="YL7" s="616"/>
      <c r="YM7" s="616"/>
      <c r="YN7" s="616"/>
      <c r="YO7" s="616"/>
      <c r="YP7" s="616"/>
      <c r="YQ7" s="616"/>
      <c r="YR7" s="616"/>
      <c r="YS7" s="616"/>
      <c r="YT7" s="616"/>
      <c r="YU7" s="616"/>
      <c r="YV7" s="616"/>
      <c r="YW7" s="616"/>
      <c r="YX7" s="616"/>
      <c r="YY7" s="616"/>
      <c r="YZ7" s="616"/>
      <c r="ZA7" s="616"/>
      <c r="ZB7" s="616"/>
      <c r="ZC7" s="616"/>
      <c r="ZD7" s="616"/>
      <c r="ZE7" s="616"/>
      <c r="ZF7" s="616"/>
      <c r="ZG7" s="616"/>
      <c r="ZH7" s="616"/>
      <c r="ZI7" s="616"/>
      <c r="ZJ7" s="616"/>
      <c r="ZK7" s="616"/>
      <c r="ZL7" s="616"/>
      <c r="ZM7" s="616"/>
      <c r="ZN7" s="616"/>
      <c r="ZO7" s="616"/>
      <c r="ZP7" s="616"/>
      <c r="ZQ7" s="616"/>
      <c r="ZR7" s="616"/>
      <c r="ZS7" s="616"/>
      <c r="ZT7" s="616"/>
      <c r="ZU7" s="616"/>
      <c r="ZV7" s="616"/>
      <c r="ZW7" s="616"/>
      <c r="ZX7" s="616"/>
      <c r="ZY7" s="616"/>
      <c r="ZZ7" s="616"/>
      <c r="AAA7" s="616"/>
      <c r="AAB7" s="616"/>
      <c r="AAC7" s="616"/>
      <c r="AAD7" s="616"/>
      <c r="AAE7" s="616"/>
      <c r="AAF7" s="616"/>
      <c r="AAG7" s="616"/>
      <c r="AAH7" s="616"/>
      <c r="AAI7" s="616"/>
      <c r="AAJ7" s="616"/>
      <c r="AAK7" s="616"/>
      <c r="AAL7" s="616"/>
      <c r="AAM7" s="616"/>
      <c r="AAN7" s="616"/>
      <c r="AAO7" s="616"/>
      <c r="AAP7" s="616"/>
      <c r="AAQ7" s="616"/>
      <c r="AAR7" s="616"/>
      <c r="AAS7" s="616"/>
      <c r="AAT7" s="616"/>
      <c r="AAU7" s="616"/>
      <c r="AAV7" s="616"/>
      <c r="AAW7" s="616"/>
      <c r="AAX7" s="616"/>
      <c r="AAY7" s="616"/>
      <c r="AAZ7" s="616"/>
      <c r="ABA7" s="616"/>
      <c r="ABB7" s="616"/>
      <c r="ABC7" s="616"/>
      <c r="ABD7" s="616"/>
      <c r="ABE7" s="616"/>
      <c r="ABF7" s="616"/>
      <c r="ABG7" s="616"/>
      <c r="ABH7" s="616"/>
      <c r="ABI7" s="616"/>
      <c r="ABJ7" s="616"/>
      <c r="ABK7" s="616"/>
      <c r="ABL7" s="616"/>
      <c r="ABM7" s="616"/>
      <c r="ABN7" s="616"/>
      <c r="ABO7" s="616"/>
      <c r="ABP7" s="616"/>
      <c r="ABQ7" s="616"/>
      <c r="ABR7" s="616"/>
      <c r="ABS7" s="616"/>
      <c r="ABT7" s="616"/>
      <c r="ABU7" s="616"/>
      <c r="ABV7" s="616"/>
      <c r="ABW7" s="616"/>
      <c r="ABX7" s="616"/>
      <c r="ABY7" s="616"/>
      <c r="ABZ7" s="616"/>
      <c r="ACA7" s="616"/>
      <c r="ACB7" s="616"/>
      <c r="ACC7" s="616"/>
      <c r="ACD7" s="616"/>
      <c r="ACE7" s="616"/>
      <c r="ACF7" s="616"/>
      <c r="ACG7" s="616"/>
      <c r="ACH7" s="616"/>
      <c r="ACI7" s="616"/>
      <c r="ACJ7" s="616"/>
      <c r="ACK7" s="616"/>
      <c r="ACL7" s="616"/>
      <c r="ACM7" s="616"/>
      <c r="ACN7" s="616"/>
      <c r="ACO7" s="616"/>
      <c r="ACP7" s="616"/>
      <c r="ACQ7" s="616"/>
      <c r="ACR7" s="616"/>
      <c r="ACS7" s="616"/>
      <c r="ACT7" s="616"/>
      <c r="ACU7" s="616"/>
      <c r="ACV7" s="616"/>
      <c r="ACW7" s="616"/>
      <c r="ACX7" s="616"/>
      <c r="ACY7" s="616"/>
      <c r="ACZ7" s="616"/>
      <c r="ADA7" s="616"/>
      <c r="ADB7" s="616"/>
      <c r="ADC7" s="616"/>
      <c r="ADD7" s="616"/>
      <c r="ADE7" s="616"/>
      <c r="ADF7" s="616"/>
      <c r="ADG7" s="616"/>
      <c r="ADH7" s="616"/>
      <c r="ADI7" s="616"/>
      <c r="ADJ7" s="616"/>
      <c r="ADK7" s="616"/>
      <c r="ADL7" s="616"/>
      <c r="ADM7" s="616"/>
      <c r="ADN7" s="616"/>
      <c r="ADO7" s="616"/>
      <c r="ADP7" s="616"/>
      <c r="ADQ7" s="616"/>
      <c r="ADR7" s="616"/>
      <c r="ADS7" s="616"/>
      <c r="ADT7" s="616"/>
      <c r="ADU7" s="616"/>
      <c r="ADV7" s="616"/>
      <c r="ADW7" s="616"/>
      <c r="ADX7" s="616"/>
      <c r="ADY7" s="616"/>
      <c r="ADZ7" s="616"/>
      <c r="AEA7" s="616"/>
      <c r="AEB7" s="616"/>
      <c r="AEC7" s="616"/>
      <c r="AED7" s="616"/>
      <c r="AEE7" s="616"/>
      <c r="AEF7" s="616"/>
      <c r="AEG7" s="616"/>
      <c r="AEH7" s="616"/>
      <c r="AEI7" s="616"/>
      <c r="AEJ7" s="616"/>
      <c r="AEK7" s="616"/>
      <c r="AEL7" s="616"/>
      <c r="AEM7" s="616"/>
      <c r="AEN7" s="616"/>
      <c r="AEO7" s="616"/>
      <c r="AEP7" s="616"/>
      <c r="AEQ7" s="616"/>
      <c r="AER7" s="616"/>
      <c r="AES7" s="616"/>
      <c r="AET7" s="616"/>
      <c r="AEU7" s="616"/>
      <c r="AEV7" s="616"/>
      <c r="AEW7" s="616"/>
      <c r="AEX7" s="616"/>
      <c r="AEY7" s="616"/>
      <c r="AEZ7" s="616"/>
      <c r="AFA7" s="616"/>
      <c r="AFB7" s="616"/>
      <c r="AFC7" s="616"/>
      <c r="AFD7" s="616"/>
      <c r="AFE7" s="616"/>
      <c r="AFF7" s="616"/>
      <c r="AFG7" s="616"/>
      <c r="AFH7" s="616"/>
      <c r="AFI7" s="616"/>
      <c r="AFJ7" s="616"/>
      <c r="AFK7" s="616"/>
      <c r="AFL7" s="616"/>
      <c r="AFM7" s="616"/>
      <c r="AFN7" s="616"/>
      <c r="AFO7" s="616"/>
      <c r="AFP7" s="616"/>
      <c r="AFQ7" s="616"/>
      <c r="AFR7" s="616"/>
      <c r="AFS7" s="616"/>
      <c r="AFT7" s="616"/>
      <c r="AFU7" s="616"/>
      <c r="AFV7" s="616"/>
      <c r="AFW7" s="616"/>
      <c r="AFX7" s="616"/>
      <c r="AFY7" s="616"/>
      <c r="AFZ7" s="616"/>
      <c r="AGA7" s="616"/>
      <c r="AGB7" s="616"/>
      <c r="AGC7" s="616"/>
      <c r="AGD7" s="616"/>
      <c r="AGE7" s="616"/>
      <c r="AGF7" s="616"/>
      <c r="AGG7" s="616"/>
      <c r="AGH7" s="616"/>
      <c r="AGI7" s="616"/>
      <c r="AGJ7" s="616"/>
      <c r="AGK7" s="616"/>
      <c r="AGL7" s="616"/>
      <c r="AGM7" s="616"/>
      <c r="AGN7" s="616"/>
      <c r="AGO7" s="616"/>
      <c r="AGP7" s="616"/>
      <c r="AGQ7" s="616"/>
      <c r="AGR7" s="616"/>
      <c r="AGS7" s="616"/>
      <c r="AGT7" s="616"/>
      <c r="AGU7" s="616"/>
      <c r="AGV7" s="616"/>
      <c r="AGW7" s="616"/>
      <c r="AGX7" s="616"/>
      <c r="AGY7" s="616"/>
      <c r="AGZ7" s="616"/>
      <c r="AHA7" s="616"/>
      <c r="AHB7" s="616"/>
      <c r="AHC7" s="616"/>
      <c r="AHD7" s="616"/>
      <c r="AHE7" s="616"/>
      <c r="AHF7" s="616"/>
      <c r="AHG7" s="616"/>
      <c r="AHH7" s="616"/>
      <c r="AHI7" s="616"/>
      <c r="AHJ7" s="616"/>
      <c r="AHK7" s="616"/>
      <c r="AHL7" s="616"/>
      <c r="AHM7" s="616"/>
      <c r="AHN7" s="616"/>
      <c r="AHO7" s="616"/>
      <c r="AHP7" s="616"/>
      <c r="AHQ7" s="616"/>
      <c r="AHR7" s="616"/>
      <c r="AHS7" s="616"/>
      <c r="AHT7" s="616"/>
      <c r="AHU7" s="616"/>
      <c r="AHV7" s="616"/>
      <c r="AHW7" s="616"/>
      <c r="AHX7" s="616"/>
      <c r="AHY7" s="616"/>
      <c r="AHZ7" s="616"/>
      <c r="AIA7" s="616"/>
      <c r="AIB7" s="616"/>
      <c r="AIC7" s="616"/>
      <c r="AID7" s="616"/>
      <c r="AIE7" s="616"/>
      <c r="AIF7" s="616"/>
      <c r="AIG7" s="616"/>
      <c r="AIH7" s="616"/>
      <c r="AII7" s="616"/>
      <c r="AIJ7" s="616"/>
      <c r="AIK7" s="616"/>
      <c r="AIL7" s="616"/>
      <c r="AIM7" s="616"/>
      <c r="AIN7" s="616"/>
      <c r="AIO7" s="616"/>
      <c r="AIP7" s="616"/>
      <c r="AIQ7" s="616"/>
      <c r="AIR7" s="616"/>
      <c r="AIS7" s="616"/>
      <c r="AIT7" s="616"/>
      <c r="AIU7" s="616"/>
      <c r="AIV7" s="616"/>
      <c r="AIW7" s="616"/>
      <c r="AIX7" s="616"/>
      <c r="AIY7" s="616"/>
      <c r="AIZ7" s="616"/>
      <c r="AJA7" s="616"/>
      <c r="AJB7" s="616"/>
      <c r="AJC7" s="616"/>
      <c r="AJD7" s="616"/>
      <c r="AJE7" s="616"/>
      <c r="AJF7" s="616"/>
      <c r="AJG7" s="616"/>
      <c r="AJH7" s="616"/>
      <c r="AJI7" s="616"/>
      <c r="AJJ7" s="616"/>
      <c r="AJK7" s="616"/>
      <c r="AJL7" s="616"/>
      <c r="AJM7" s="616"/>
      <c r="AJN7" s="616"/>
      <c r="AJO7" s="616"/>
      <c r="AJP7" s="616"/>
      <c r="AJQ7" s="616"/>
      <c r="AJR7" s="616"/>
      <c r="AJS7" s="616"/>
      <c r="AJT7" s="616"/>
      <c r="AJU7" s="616"/>
      <c r="AJV7" s="616"/>
      <c r="AJW7" s="616"/>
      <c r="AJX7" s="616"/>
      <c r="AJY7" s="616"/>
      <c r="AJZ7" s="616"/>
      <c r="AKA7" s="616"/>
      <c r="AKB7" s="616"/>
      <c r="AKC7" s="616"/>
      <c r="AKD7" s="616"/>
      <c r="AKE7" s="616"/>
      <c r="AKF7" s="616"/>
      <c r="AKG7" s="616"/>
      <c r="AKH7" s="616"/>
      <c r="AKI7" s="616"/>
      <c r="AKJ7" s="616"/>
      <c r="AKK7" s="616"/>
      <c r="AKL7" s="616"/>
      <c r="AKM7" s="616"/>
      <c r="AKN7" s="616"/>
      <c r="AKO7" s="616"/>
      <c r="AKP7" s="616"/>
      <c r="AKQ7" s="616"/>
      <c r="AKR7" s="616"/>
      <c r="AKS7" s="616"/>
      <c r="AKT7" s="616"/>
      <c r="AKU7" s="616"/>
      <c r="AKV7" s="616"/>
      <c r="AKW7" s="616"/>
      <c r="AKX7" s="616"/>
      <c r="AKY7" s="616"/>
      <c r="AKZ7" s="616"/>
      <c r="ALA7" s="616"/>
      <c r="ALB7" s="616"/>
      <c r="ALC7" s="616"/>
      <c r="ALD7" s="616"/>
      <c r="ALE7" s="616"/>
      <c r="ALF7" s="616"/>
      <c r="ALG7" s="616"/>
      <c r="ALH7" s="616"/>
      <c r="ALI7" s="616"/>
      <c r="ALJ7" s="616"/>
      <c r="ALK7" s="616"/>
      <c r="ALL7" s="616"/>
      <c r="ALM7" s="616"/>
      <c r="ALN7" s="616"/>
      <c r="ALO7" s="616"/>
      <c r="ALP7" s="616"/>
      <c r="ALQ7" s="616"/>
      <c r="ALR7" s="616"/>
      <c r="ALS7" s="616"/>
      <c r="ALT7" s="616"/>
      <c r="ALU7" s="616"/>
      <c r="ALV7" s="616"/>
      <c r="ALW7" s="616"/>
      <c r="ALX7" s="616"/>
      <c r="ALY7" s="616"/>
      <c r="ALZ7" s="616"/>
      <c r="AMA7" s="616"/>
      <c r="AMB7" s="616"/>
      <c r="AMC7" s="616"/>
      <c r="AMD7" s="616"/>
      <c r="AME7" s="617"/>
      <c r="AMF7" s="617"/>
      <c r="AMG7" s="617"/>
      <c r="AMH7" s="617"/>
      <c r="AMI7" s="617"/>
      <c r="AMJ7" s="617"/>
    </row>
    <row r="8" spans="1:1024">
      <c r="A8" s="618"/>
      <c r="B8" s="618"/>
      <c r="C8" s="622"/>
      <c r="D8" s="623"/>
      <c r="E8" s="623"/>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c r="AM8" s="618"/>
      <c r="AN8" s="618"/>
      <c r="AO8" s="618"/>
      <c r="AP8" s="618"/>
      <c r="AQ8" s="618"/>
      <c r="AR8" s="618"/>
      <c r="AS8" s="618"/>
      <c r="AT8" s="618"/>
      <c r="AU8" s="618"/>
      <c r="AV8" s="618"/>
      <c r="AW8" s="618"/>
      <c r="AX8" s="618"/>
      <c r="AY8" s="618"/>
      <c r="AZ8" s="618"/>
      <c r="BA8" s="618"/>
      <c r="BB8" s="618"/>
      <c r="BC8" s="618"/>
      <c r="BD8" s="618"/>
      <c r="BE8" s="618"/>
      <c r="BF8" s="618"/>
      <c r="BG8" s="618"/>
      <c r="BH8" s="618"/>
      <c r="BI8" s="618"/>
      <c r="BJ8" s="618"/>
      <c r="BK8" s="618"/>
      <c r="BL8" s="618"/>
      <c r="BM8" s="618"/>
      <c r="BN8" s="618"/>
      <c r="BO8" s="618"/>
      <c r="BP8" s="618"/>
      <c r="BQ8" s="618"/>
      <c r="BR8" s="618"/>
      <c r="BS8" s="618"/>
      <c r="BT8" s="618"/>
      <c r="BU8" s="618"/>
      <c r="BV8" s="618"/>
      <c r="BW8" s="618"/>
      <c r="BX8" s="618"/>
      <c r="BY8" s="618"/>
      <c r="BZ8" s="618"/>
      <c r="CA8" s="618"/>
      <c r="CB8" s="618"/>
      <c r="CC8" s="618"/>
      <c r="CD8" s="618"/>
      <c r="CE8" s="618"/>
      <c r="CF8" s="618"/>
      <c r="CG8" s="618"/>
      <c r="CH8" s="618"/>
      <c r="CI8" s="618"/>
      <c r="CJ8" s="618"/>
      <c r="CK8" s="618"/>
      <c r="CL8" s="618"/>
      <c r="CM8" s="618"/>
      <c r="CN8" s="618"/>
      <c r="CO8" s="618"/>
      <c r="CP8" s="618"/>
      <c r="CQ8" s="618"/>
      <c r="CR8" s="618"/>
      <c r="CS8" s="618"/>
      <c r="CT8" s="618"/>
      <c r="CU8" s="618"/>
      <c r="CV8" s="618"/>
      <c r="CW8" s="618"/>
      <c r="CX8" s="618"/>
      <c r="CY8" s="618"/>
      <c r="CZ8" s="618"/>
      <c r="DA8" s="618"/>
      <c r="DB8" s="618"/>
      <c r="DC8" s="618"/>
      <c r="DD8" s="618"/>
      <c r="DE8" s="618"/>
      <c r="DF8" s="618"/>
      <c r="DG8" s="618"/>
      <c r="DH8" s="618"/>
      <c r="DI8" s="618"/>
      <c r="DJ8" s="618"/>
      <c r="DK8" s="618"/>
      <c r="DL8" s="618"/>
      <c r="DM8" s="618"/>
      <c r="DN8" s="618"/>
      <c r="DO8" s="618"/>
      <c r="DP8" s="618"/>
      <c r="DQ8" s="618"/>
      <c r="DR8" s="618"/>
      <c r="DS8" s="618"/>
      <c r="DT8" s="618"/>
      <c r="DU8" s="618"/>
      <c r="DV8" s="618"/>
      <c r="DW8" s="618"/>
      <c r="DX8" s="618"/>
      <c r="DY8" s="618"/>
      <c r="DZ8" s="618"/>
      <c r="EA8" s="618"/>
      <c r="EB8" s="618"/>
      <c r="EC8" s="618"/>
      <c r="ED8" s="618"/>
      <c r="EE8" s="618"/>
      <c r="EF8" s="618"/>
      <c r="EG8" s="618"/>
      <c r="EH8" s="618"/>
      <c r="EI8" s="618"/>
      <c r="EJ8" s="618"/>
      <c r="EK8" s="618"/>
      <c r="EL8" s="618"/>
      <c r="EM8" s="618"/>
      <c r="EN8" s="618"/>
      <c r="EO8" s="618"/>
      <c r="EP8" s="618"/>
      <c r="EQ8" s="618"/>
      <c r="ER8" s="618"/>
      <c r="ES8" s="618"/>
      <c r="ET8" s="618"/>
      <c r="EU8" s="618"/>
      <c r="EV8" s="618"/>
      <c r="EW8" s="618"/>
      <c r="EX8" s="618"/>
      <c r="EY8" s="618"/>
      <c r="EZ8" s="618"/>
      <c r="FA8" s="618"/>
      <c r="FB8" s="618"/>
      <c r="FC8" s="618"/>
      <c r="FD8" s="618"/>
      <c r="FE8" s="618"/>
      <c r="FF8" s="618"/>
      <c r="FG8" s="618"/>
      <c r="FH8" s="618"/>
      <c r="FI8" s="618"/>
      <c r="FJ8" s="618"/>
      <c r="FK8" s="618"/>
      <c r="FL8" s="618"/>
      <c r="FM8" s="618"/>
      <c r="FN8" s="618"/>
      <c r="FO8" s="618"/>
      <c r="FP8" s="618"/>
      <c r="FQ8" s="618"/>
      <c r="FR8" s="618"/>
      <c r="FS8" s="618"/>
      <c r="FT8" s="618"/>
      <c r="FU8" s="618"/>
      <c r="FV8" s="618"/>
      <c r="FW8" s="618"/>
      <c r="FX8" s="618"/>
      <c r="FY8" s="618"/>
      <c r="FZ8" s="618"/>
      <c r="GA8" s="618"/>
      <c r="GB8" s="618"/>
      <c r="GC8" s="618"/>
      <c r="GD8" s="618"/>
      <c r="GE8" s="618"/>
      <c r="GF8" s="618"/>
      <c r="GG8" s="618"/>
      <c r="GH8" s="618"/>
      <c r="GI8" s="618"/>
      <c r="GJ8" s="618"/>
      <c r="GK8" s="618"/>
      <c r="GL8" s="618"/>
      <c r="GM8" s="618"/>
      <c r="GN8" s="618"/>
      <c r="GO8" s="618"/>
      <c r="GP8" s="618"/>
      <c r="GQ8" s="618"/>
      <c r="GR8" s="618"/>
      <c r="GS8" s="618"/>
      <c r="GT8" s="618"/>
      <c r="GU8" s="618"/>
      <c r="GV8" s="618"/>
      <c r="GW8" s="618"/>
      <c r="GX8" s="618"/>
      <c r="GY8" s="618"/>
      <c r="GZ8" s="618"/>
      <c r="HA8" s="618"/>
      <c r="HB8" s="618"/>
      <c r="HC8" s="618"/>
      <c r="HD8" s="618"/>
      <c r="HE8" s="618"/>
      <c r="HF8" s="618"/>
      <c r="HG8" s="618"/>
      <c r="HH8" s="618"/>
      <c r="HI8" s="618"/>
      <c r="HJ8" s="618"/>
      <c r="HK8" s="618"/>
      <c r="HL8" s="618"/>
      <c r="HM8" s="618"/>
      <c r="HN8" s="618"/>
      <c r="HO8" s="618"/>
      <c r="HP8" s="618"/>
      <c r="HQ8" s="618"/>
      <c r="HR8" s="618"/>
      <c r="HS8" s="618"/>
      <c r="HT8" s="618"/>
      <c r="HU8" s="618"/>
      <c r="HV8" s="618"/>
      <c r="HW8" s="618"/>
      <c r="HX8" s="618"/>
      <c r="HY8" s="618"/>
      <c r="HZ8" s="618"/>
      <c r="IA8" s="618"/>
      <c r="IB8" s="618"/>
      <c r="IC8" s="618"/>
      <c r="ID8" s="618"/>
      <c r="IE8" s="618"/>
      <c r="IF8" s="618"/>
      <c r="IG8" s="618"/>
      <c r="IH8" s="618"/>
      <c r="II8" s="618"/>
      <c r="IJ8" s="618"/>
      <c r="IK8" s="618"/>
      <c r="IL8" s="618"/>
      <c r="IM8" s="618"/>
      <c r="IN8" s="618"/>
      <c r="IO8" s="618"/>
      <c r="IP8" s="618"/>
      <c r="IQ8" s="618"/>
      <c r="IR8" s="618"/>
      <c r="IS8" s="618"/>
      <c r="IT8" s="618"/>
      <c r="IU8" s="618"/>
      <c r="IV8" s="618"/>
      <c r="IW8" s="618"/>
      <c r="IX8" s="618"/>
      <c r="IY8" s="618"/>
      <c r="IZ8" s="618"/>
      <c r="JA8" s="618"/>
      <c r="JB8" s="618"/>
      <c r="JC8" s="618"/>
      <c r="JD8" s="618"/>
      <c r="JE8" s="618"/>
      <c r="JF8" s="618"/>
      <c r="JG8" s="618"/>
      <c r="JH8" s="618"/>
      <c r="JI8" s="618"/>
      <c r="JJ8" s="618"/>
      <c r="JK8" s="618"/>
      <c r="JL8" s="618"/>
      <c r="JM8" s="618"/>
      <c r="JN8" s="618"/>
      <c r="JO8" s="618"/>
      <c r="JP8" s="618"/>
      <c r="JQ8" s="618"/>
      <c r="JR8" s="618"/>
      <c r="JS8" s="618"/>
      <c r="JT8" s="618"/>
      <c r="JU8" s="618"/>
      <c r="JV8" s="618"/>
      <c r="JW8" s="618"/>
      <c r="JX8" s="618"/>
      <c r="JY8" s="618"/>
      <c r="JZ8" s="618"/>
      <c r="KA8" s="618"/>
      <c r="KB8" s="618"/>
      <c r="KC8" s="618"/>
      <c r="KD8" s="618"/>
      <c r="KE8" s="618"/>
      <c r="KF8" s="618"/>
      <c r="KG8" s="618"/>
      <c r="KH8" s="618"/>
      <c r="KI8" s="618"/>
      <c r="KJ8" s="618"/>
      <c r="KK8" s="618"/>
      <c r="KL8" s="618"/>
      <c r="KM8" s="618"/>
      <c r="KN8" s="618"/>
      <c r="KO8" s="618"/>
      <c r="KP8" s="618"/>
      <c r="KQ8" s="618"/>
      <c r="KR8" s="618"/>
      <c r="KS8" s="618"/>
      <c r="KT8" s="618"/>
      <c r="KU8" s="618"/>
      <c r="KV8" s="618"/>
      <c r="KW8" s="618"/>
      <c r="KX8" s="618"/>
      <c r="KY8" s="618"/>
      <c r="KZ8" s="618"/>
      <c r="LA8" s="618"/>
      <c r="LB8" s="618"/>
      <c r="LC8" s="618"/>
      <c r="LD8" s="618"/>
      <c r="LE8" s="618"/>
      <c r="LF8" s="618"/>
      <c r="LG8" s="618"/>
      <c r="LH8" s="618"/>
      <c r="LI8" s="618"/>
      <c r="LJ8" s="618"/>
      <c r="LK8" s="618"/>
      <c r="LL8" s="618"/>
      <c r="LM8" s="618"/>
      <c r="LN8" s="618"/>
      <c r="LO8" s="618"/>
      <c r="LP8" s="618"/>
      <c r="LQ8" s="618"/>
      <c r="LR8" s="618"/>
      <c r="LS8" s="618"/>
      <c r="LT8" s="618"/>
      <c r="LU8" s="618"/>
      <c r="LV8" s="618"/>
      <c r="LW8" s="618"/>
      <c r="LX8" s="618"/>
      <c r="LY8" s="618"/>
      <c r="LZ8" s="618"/>
      <c r="MA8" s="618"/>
      <c r="MB8" s="618"/>
      <c r="MC8" s="618"/>
      <c r="MD8" s="618"/>
      <c r="ME8" s="618"/>
      <c r="MF8" s="618"/>
      <c r="MG8" s="618"/>
      <c r="MH8" s="618"/>
      <c r="MI8" s="618"/>
      <c r="MJ8" s="618"/>
      <c r="MK8" s="618"/>
      <c r="ML8" s="618"/>
      <c r="MM8" s="618"/>
      <c r="MN8" s="618"/>
      <c r="MO8" s="618"/>
      <c r="MP8" s="618"/>
      <c r="MQ8" s="618"/>
      <c r="MR8" s="618"/>
      <c r="MS8" s="618"/>
      <c r="MT8" s="618"/>
      <c r="MU8" s="618"/>
      <c r="MV8" s="618"/>
      <c r="MW8" s="618"/>
      <c r="MX8" s="618"/>
      <c r="MY8" s="618"/>
      <c r="MZ8" s="618"/>
      <c r="NA8" s="618"/>
      <c r="NB8" s="618"/>
      <c r="NC8" s="618"/>
      <c r="ND8" s="618"/>
      <c r="NE8" s="618"/>
      <c r="NF8" s="618"/>
      <c r="NG8" s="618"/>
      <c r="NH8" s="618"/>
      <c r="NI8" s="618"/>
      <c r="NJ8" s="618"/>
      <c r="NK8" s="618"/>
      <c r="NL8" s="618"/>
      <c r="NM8" s="618"/>
      <c r="NN8" s="618"/>
      <c r="NO8" s="618"/>
      <c r="NP8" s="618"/>
      <c r="NQ8" s="618"/>
      <c r="NR8" s="618"/>
      <c r="NS8" s="618"/>
      <c r="NT8" s="618"/>
      <c r="NU8" s="618"/>
      <c r="NV8" s="618"/>
      <c r="NW8" s="618"/>
      <c r="NX8" s="618"/>
      <c r="NY8" s="618"/>
      <c r="NZ8" s="618"/>
      <c r="OA8" s="618"/>
      <c r="OB8" s="618"/>
      <c r="OC8" s="618"/>
      <c r="OD8" s="618"/>
      <c r="OE8" s="618"/>
      <c r="OF8" s="618"/>
      <c r="OG8" s="618"/>
      <c r="OH8" s="618"/>
      <c r="OI8" s="618"/>
      <c r="OJ8" s="618"/>
      <c r="OK8" s="618"/>
      <c r="OL8" s="618"/>
      <c r="OM8" s="618"/>
      <c r="ON8" s="618"/>
      <c r="OO8" s="618"/>
      <c r="OP8" s="618"/>
      <c r="OQ8" s="618"/>
      <c r="OR8" s="618"/>
      <c r="OS8" s="618"/>
      <c r="OT8" s="618"/>
      <c r="OU8" s="618"/>
      <c r="OV8" s="618"/>
      <c r="OW8" s="618"/>
      <c r="OX8" s="618"/>
      <c r="OY8" s="618"/>
      <c r="OZ8" s="618"/>
      <c r="PA8" s="618"/>
      <c r="PB8" s="618"/>
      <c r="PC8" s="618"/>
      <c r="PD8" s="618"/>
      <c r="PE8" s="618"/>
      <c r="PF8" s="618"/>
      <c r="PG8" s="618"/>
      <c r="PH8" s="618"/>
      <c r="PI8" s="618"/>
      <c r="PJ8" s="618"/>
      <c r="PK8" s="618"/>
      <c r="PL8" s="618"/>
      <c r="PM8" s="618"/>
      <c r="PN8" s="618"/>
      <c r="PO8" s="618"/>
      <c r="PP8" s="618"/>
      <c r="PQ8" s="618"/>
      <c r="PR8" s="618"/>
      <c r="PS8" s="618"/>
      <c r="PT8" s="618"/>
      <c r="PU8" s="618"/>
      <c r="PV8" s="618"/>
      <c r="PW8" s="618"/>
      <c r="PX8" s="618"/>
      <c r="PY8" s="618"/>
      <c r="PZ8" s="618"/>
      <c r="QA8" s="618"/>
      <c r="QB8" s="618"/>
      <c r="QC8" s="618"/>
      <c r="QD8" s="618"/>
      <c r="QE8" s="618"/>
      <c r="QF8" s="618"/>
      <c r="QG8" s="618"/>
      <c r="QH8" s="618"/>
      <c r="QI8" s="618"/>
      <c r="QJ8" s="618"/>
      <c r="QK8" s="618"/>
      <c r="QL8" s="618"/>
      <c r="QM8" s="618"/>
      <c r="QN8" s="618"/>
      <c r="QO8" s="618"/>
      <c r="QP8" s="618"/>
      <c r="QQ8" s="618"/>
      <c r="QR8" s="618"/>
      <c r="QS8" s="618"/>
      <c r="QT8" s="618"/>
      <c r="QU8" s="618"/>
      <c r="QV8" s="618"/>
      <c r="QW8" s="618"/>
      <c r="QX8" s="618"/>
      <c r="QY8" s="618"/>
      <c r="QZ8" s="618"/>
      <c r="RA8" s="618"/>
      <c r="RB8" s="618"/>
      <c r="RC8" s="618"/>
      <c r="RD8" s="618"/>
      <c r="RE8" s="618"/>
      <c r="RF8" s="618"/>
      <c r="RG8" s="618"/>
      <c r="RH8" s="618"/>
      <c r="RI8" s="618"/>
      <c r="RJ8" s="618"/>
      <c r="RK8" s="618"/>
      <c r="RL8" s="618"/>
      <c r="RM8" s="618"/>
      <c r="RN8" s="618"/>
      <c r="RO8" s="618"/>
      <c r="RP8" s="618"/>
      <c r="RQ8" s="618"/>
      <c r="RR8" s="618"/>
      <c r="RS8" s="618"/>
      <c r="RT8" s="618"/>
      <c r="RU8" s="618"/>
      <c r="RV8" s="618"/>
      <c r="RW8" s="618"/>
      <c r="RX8" s="618"/>
      <c r="RY8" s="618"/>
      <c r="RZ8" s="618"/>
      <c r="SA8" s="618"/>
      <c r="SB8" s="618"/>
      <c r="SC8" s="618"/>
      <c r="SD8" s="618"/>
      <c r="SE8" s="618"/>
      <c r="SF8" s="618"/>
      <c r="SG8" s="618"/>
      <c r="SH8" s="618"/>
      <c r="SI8" s="618"/>
      <c r="SJ8" s="618"/>
      <c r="SK8" s="618"/>
      <c r="SL8" s="618"/>
      <c r="SM8" s="618"/>
      <c r="SN8" s="618"/>
      <c r="SO8" s="618"/>
      <c r="SP8" s="618"/>
      <c r="SQ8" s="618"/>
      <c r="SR8" s="618"/>
      <c r="SS8" s="618"/>
      <c r="ST8" s="618"/>
      <c r="SU8" s="618"/>
      <c r="SV8" s="618"/>
      <c r="SW8" s="618"/>
      <c r="SX8" s="618"/>
      <c r="SY8" s="618"/>
      <c r="SZ8" s="618"/>
      <c r="TA8" s="618"/>
      <c r="TB8" s="618"/>
      <c r="TC8" s="618"/>
      <c r="TD8" s="618"/>
      <c r="TE8" s="618"/>
      <c r="TF8" s="618"/>
      <c r="TG8" s="618"/>
      <c r="TH8" s="618"/>
      <c r="TI8" s="618"/>
      <c r="TJ8" s="618"/>
      <c r="TK8" s="618"/>
      <c r="TL8" s="618"/>
      <c r="TM8" s="618"/>
      <c r="TN8" s="618"/>
      <c r="TO8" s="618"/>
      <c r="TP8" s="618"/>
      <c r="TQ8" s="618"/>
      <c r="TR8" s="618"/>
      <c r="TS8" s="618"/>
      <c r="TT8" s="618"/>
      <c r="TU8" s="618"/>
      <c r="TV8" s="618"/>
      <c r="TW8" s="618"/>
      <c r="TX8" s="618"/>
      <c r="TY8" s="618"/>
      <c r="TZ8" s="618"/>
      <c r="UA8" s="618"/>
      <c r="UB8" s="618"/>
      <c r="UC8" s="618"/>
      <c r="UD8" s="618"/>
      <c r="UE8" s="618"/>
      <c r="UF8" s="618"/>
      <c r="UG8" s="618"/>
      <c r="UH8" s="618"/>
      <c r="UI8" s="618"/>
      <c r="UJ8" s="618"/>
      <c r="UK8" s="618"/>
      <c r="UL8" s="618"/>
      <c r="UM8" s="618"/>
      <c r="UN8" s="618"/>
      <c r="UO8" s="618"/>
      <c r="UP8" s="618"/>
      <c r="UQ8" s="618"/>
      <c r="UR8" s="618"/>
      <c r="US8" s="618"/>
      <c r="UT8" s="618"/>
      <c r="UU8" s="618"/>
      <c r="UV8" s="618"/>
      <c r="UW8" s="618"/>
      <c r="UX8" s="618"/>
      <c r="UY8" s="618"/>
      <c r="UZ8" s="618"/>
      <c r="VA8" s="618"/>
      <c r="VB8" s="618"/>
      <c r="VC8" s="618"/>
      <c r="VD8" s="618"/>
      <c r="VE8" s="618"/>
      <c r="VF8" s="618"/>
      <c r="VG8" s="618"/>
      <c r="VH8" s="618"/>
      <c r="VI8" s="618"/>
      <c r="VJ8" s="618"/>
      <c r="VK8" s="618"/>
      <c r="VL8" s="618"/>
      <c r="VM8" s="618"/>
      <c r="VN8" s="618"/>
      <c r="VO8" s="618"/>
      <c r="VP8" s="618"/>
      <c r="VQ8" s="618"/>
      <c r="VR8" s="618"/>
      <c r="VS8" s="618"/>
      <c r="VT8" s="618"/>
      <c r="VU8" s="618"/>
      <c r="VV8" s="618"/>
      <c r="VW8" s="618"/>
      <c r="VX8" s="618"/>
      <c r="VY8" s="618"/>
      <c r="VZ8" s="618"/>
      <c r="WA8" s="618"/>
      <c r="WB8" s="618"/>
      <c r="WC8" s="618"/>
      <c r="WD8" s="618"/>
      <c r="WE8" s="618"/>
      <c r="WF8" s="618"/>
      <c r="WG8" s="618"/>
      <c r="WH8" s="618"/>
      <c r="WI8" s="618"/>
      <c r="WJ8" s="618"/>
      <c r="WK8" s="618"/>
      <c r="WL8" s="618"/>
      <c r="WM8" s="618"/>
      <c r="WN8" s="618"/>
      <c r="WO8" s="618"/>
      <c r="WP8" s="618"/>
      <c r="WQ8" s="618"/>
      <c r="WR8" s="618"/>
      <c r="WS8" s="618"/>
      <c r="WT8" s="618"/>
      <c r="WU8" s="618"/>
      <c r="WV8" s="618"/>
      <c r="WW8" s="618"/>
      <c r="WX8" s="618"/>
      <c r="WY8" s="618"/>
      <c r="WZ8" s="618"/>
      <c r="XA8" s="618"/>
      <c r="XB8" s="618"/>
      <c r="XC8" s="618"/>
      <c r="XD8" s="618"/>
      <c r="XE8" s="618"/>
      <c r="XF8" s="618"/>
      <c r="XG8" s="618"/>
      <c r="XH8" s="618"/>
      <c r="XI8" s="618"/>
      <c r="XJ8" s="618"/>
      <c r="XK8" s="618"/>
      <c r="XL8" s="618"/>
      <c r="XM8" s="618"/>
      <c r="XN8" s="618"/>
      <c r="XO8" s="618"/>
      <c r="XP8" s="618"/>
      <c r="XQ8" s="618"/>
      <c r="XR8" s="618"/>
      <c r="XS8" s="618"/>
      <c r="XT8" s="618"/>
      <c r="XU8" s="618"/>
      <c r="XV8" s="618"/>
      <c r="XW8" s="618"/>
      <c r="XX8" s="618"/>
      <c r="XY8" s="618"/>
      <c r="XZ8" s="618"/>
      <c r="YA8" s="618"/>
      <c r="YB8" s="618"/>
      <c r="YC8" s="618"/>
      <c r="YD8" s="618"/>
      <c r="YE8" s="618"/>
      <c r="YF8" s="618"/>
      <c r="YG8" s="618"/>
      <c r="YH8" s="618"/>
      <c r="YI8" s="618"/>
      <c r="YJ8" s="618"/>
      <c r="YK8" s="618"/>
      <c r="YL8" s="618"/>
      <c r="YM8" s="618"/>
      <c r="YN8" s="618"/>
      <c r="YO8" s="618"/>
      <c r="YP8" s="618"/>
      <c r="YQ8" s="618"/>
      <c r="YR8" s="618"/>
      <c r="YS8" s="618"/>
      <c r="YT8" s="618"/>
      <c r="YU8" s="618"/>
      <c r="YV8" s="618"/>
      <c r="YW8" s="618"/>
      <c r="YX8" s="618"/>
      <c r="YY8" s="618"/>
      <c r="YZ8" s="618"/>
      <c r="ZA8" s="618"/>
      <c r="ZB8" s="618"/>
      <c r="ZC8" s="618"/>
      <c r="ZD8" s="618"/>
      <c r="ZE8" s="618"/>
      <c r="ZF8" s="618"/>
      <c r="ZG8" s="618"/>
      <c r="ZH8" s="618"/>
      <c r="ZI8" s="618"/>
      <c r="ZJ8" s="618"/>
      <c r="ZK8" s="618"/>
      <c r="ZL8" s="618"/>
      <c r="ZM8" s="618"/>
      <c r="ZN8" s="618"/>
      <c r="ZO8" s="618"/>
      <c r="ZP8" s="618"/>
      <c r="ZQ8" s="618"/>
      <c r="ZR8" s="618"/>
      <c r="ZS8" s="618"/>
      <c r="ZT8" s="618"/>
      <c r="ZU8" s="618"/>
      <c r="ZV8" s="618"/>
      <c r="ZW8" s="618"/>
      <c r="ZX8" s="618"/>
      <c r="ZY8" s="618"/>
      <c r="ZZ8" s="618"/>
      <c r="AAA8" s="618"/>
      <c r="AAB8" s="618"/>
      <c r="AAC8" s="618"/>
      <c r="AAD8" s="618"/>
      <c r="AAE8" s="618"/>
      <c r="AAF8" s="618"/>
      <c r="AAG8" s="618"/>
      <c r="AAH8" s="618"/>
      <c r="AAI8" s="618"/>
      <c r="AAJ8" s="618"/>
      <c r="AAK8" s="618"/>
      <c r="AAL8" s="618"/>
      <c r="AAM8" s="618"/>
      <c r="AAN8" s="618"/>
      <c r="AAO8" s="618"/>
      <c r="AAP8" s="618"/>
      <c r="AAQ8" s="618"/>
      <c r="AAR8" s="618"/>
      <c r="AAS8" s="618"/>
      <c r="AAT8" s="618"/>
      <c r="AAU8" s="618"/>
      <c r="AAV8" s="618"/>
      <c r="AAW8" s="618"/>
      <c r="AAX8" s="618"/>
      <c r="AAY8" s="618"/>
      <c r="AAZ8" s="618"/>
      <c r="ABA8" s="618"/>
      <c r="ABB8" s="618"/>
      <c r="ABC8" s="618"/>
      <c r="ABD8" s="618"/>
      <c r="ABE8" s="618"/>
      <c r="ABF8" s="618"/>
      <c r="ABG8" s="618"/>
      <c r="ABH8" s="618"/>
      <c r="ABI8" s="618"/>
      <c r="ABJ8" s="618"/>
      <c r="ABK8" s="618"/>
      <c r="ABL8" s="618"/>
      <c r="ABM8" s="618"/>
      <c r="ABN8" s="618"/>
      <c r="ABO8" s="618"/>
      <c r="ABP8" s="618"/>
      <c r="ABQ8" s="618"/>
      <c r="ABR8" s="618"/>
      <c r="ABS8" s="618"/>
      <c r="ABT8" s="618"/>
      <c r="ABU8" s="618"/>
      <c r="ABV8" s="618"/>
      <c r="ABW8" s="618"/>
      <c r="ABX8" s="618"/>
      <c r="ABY8" s="618"/>
      <c r="ABZ8" s="618"/>
      <c r="ACA8" s="618"/>
      <c r="ACB8" s="618"/>
      <c r="ACC8" s="618"/>
      <c r="ACD8" s="618"/>
      <c r="ACE8" s="618"/>
      <c r="ACF8" s="618"/>
      <c r="ACG8" s="618"/>
      <c r="ACH8" s="618"/>
      <c r="ACI8" s="618"/>
      <c r="ACJ8" s="618"/>
      <c r="ACK8" s="618"/>
      <c r="ACL8" s="618"/>
      <c r="ACM8" s="618"/>
      <c r="ACN8" s="618"/>
      <c r="ACO8" s="618"/>
      <c r="ACP8" s="618"/>
      <c r="ACQ8" s="618"/>
      <c r="ACR8" s="618"/>
      <c r="ACS8" s="618"/>
      <c r="ACT8" s="618"/>
      <c r="ACU8" s="618"/>
      <c r="ACV8" s="618"/>
      <c r="ACW8" s="618"/>
      <c r="ACX8" s="618"/>
      <c r="ACY8" s="618"/>
      <c r="ACZ8" s="618"/>
      <c r="ADA8" s="618"/>
      <c r="ADB8" s="618"/>
      <c r="ADC8" s="618"/>
      <c r="ADD8" s="618"/>
      <c r="ADE8" s="618"/>
      <c r="ADF8" s="618"/>
      <c r="ADG8" s="618"/>
      <c r="ADH8" s="618"/>
      <c r="ADI8" s="618"/>
      <c r="ADJ8" s="618"/>
      <c r="ADK8" s="618"/>
      <c r="ADL8" s="618"/>
      <c r="ADM8" s="618"/>
      <c r="ADN8" s="618"/>
      <c r="ADO8" s="618"/>
      <c r="ADP8" s="618"/>
      <c r="ADQ8" s="618"/>
      <c r="ADR8" s="618"/>
      <c r="ADS8" s="618"/>
      <c r="ADT8" s="618"/>
      <c r="ADU8" s="618"/>
      <c r="ADV8" s="618"/>
      <c r="ADW8" s="618"/>
      <c r="ADX8" s="618"/>
      <c r="ADY8" s="618"/>
      <c r="ADZ8" s="618"/>
      <c r="AEA8" s="618"/>
      <c r="AEB8" s="618"/>
      <c r="AEC8" s="618"/>
      <c r="AED8" s="618"/>
      <c r="AEE8" s="618"/>
      <c r="AEF8" s="618"/>
      <c r="AEG8" s="618"/>
      <c r="AEH8" s="618"/>
      <c r="AEI8" s="618"/>
      <c r="AEJ8" s="618"/>
      <c r="AEK8" s="618"/>
      <c r="AEL8" s="618"/>
      <c r="AEM8" s="618"/>
      <c r="AEN8" s="618"/>
      <c r="AEO8" s="618"/>
      <c r="AEP8" s="618"/>
      <c r="AEQ8" s="618"/>
      <c r="AER8" s="618"/>
      <c r="AES8" s="618"/>
      <c r="AET8" s="618"/>
      <c r="AEU8" s="618"/>
      <c r="AEV8" s="618"/>
      <c r="AEW8" s="618"/>
      <c r="AEX8" s="618"/>
      <c r="AEY8" s="618"/>
      <c r="AEZ8" s="618"/>
      <c r="AFA8" s="618"/>
      <c r="AFB8" s="618"/>
      <c r="AFC8" s="618"/>
      <c r="AFD8" s="618"/>
      <c r="AFE8" s="618"/>
      <c r="AFF8" s="618"/>
      <c r="AFG8" s="618"/>
      <c r="AFH8" s="618"/>
      <c r="AFI8" s="618"/>
      <c r="AFJ8" s="618"/>
      <c r="AFK8" s="618"/>
      <c r="AFL8" s="618"/>
      <c r="AFM8" s="618"/>
      <c r="AFN8" s="618"/>
      <c r="AFO8" s="618"/>
      <c r="AFP8" s="618"/>
      <c r="AFQ8" s="618"/>
      <c r="AFR8" s="618"/>
      <c r="AFS8" s="618"/>
      <c r="AFT8" s="618"/>
      <c r="AFU8" s="618"/>
      <c r="AFV8" s="618"/>
      <c r="AFW8" s="618"/>
      <c r="AFX8" s="618"/>
      <c r="AFY8" s="618"/>
      <c r="AFZ8" s="618"/>
      <c r="AGA8" s="618"/>
      <c r="AGB8" s="618"/>
      <c r="AGC8" s="618"/>
      <c r="AGD8" s="618"/>
      <c r="AGE8" s="618"/>
      <c r="AGF8" s="618"/>
      <c r="AGG8" s="618"/>
      <c r="AGH8" s="618"/>
      <c r="AGI8" s="618"/>
      <c r="AGJ8" s="618"/>
      <c r="AGK8" s="618"/>
      <c r="AGL8" s="618"/>
      <c r="AGM8" s="618"/>
      <c r="AGN8" s="618"/>
      <c r="AGO8" s="618"/>
      <c r="AGP8" s="618"/>
      <c r="AGQ8" s="618"/>
      <c r="AGR8" s="618"/>
      <c r="AGS8" s="618"/>
      <c r="AGT8" s="618"/>
      <c r="AGU8" s="618"/>
      <c r="AGV8" s="618"/>
      <c r="AGW8" s="618"/>
      <c r="AGX8" s="618"/>
      <c r="AGY8" s="618"/>
      <c r="AGZ8" s="618"/>
      <c r="AHA8" s="618"/>
      <c r="AHB8" s="618"/>
      <c r="AHC8" s="618"/>
      <c r="AHD8" s="618"/>
      <c r="AHE8" s="618"/>
      <c r="AHF8" s="618"/>
      <c r="AHG8" s="618"/>
      <c r="AHH8" s="618"/>
      <c r="AHI8" s="618"/>
      <c r="AHJ8" s="618"/>
      <c r="AHK8" s="618"/>
      <c r="AHL8" s="618"/>
      <c r="AHM8" s="618"/>
      <c r="AHN8" s="618"/>
      <c r="AHO8" s="618"/>
      <c r="AHP8" s="618"/>
      <c r="AHQ8" s="618"/>
      <c r="AHR8" s="618"/>
      <c r="AHS8" s="618"/>
      <c r="AHT8" s="618"/>
      <c r="AHU8" s="618"/>
      <c r="AHV8" s="618"/>
      <c r="AHW8" s="618"/>
      <c r="AHX8" s="618"/>
      <c r="AHY8" s="618"/>
      <c r="AHZ8" s="618"/>
      <c r="AIA8" s="618"/>
      <c r="AIB8" s="618"/>
      <c r="AIC8" s="618"/>
      <c r="AID8" s="618"/>
      <c r="AIE8" s="618"/>
      <c r="AIF8" s="618"/>
      <c r="AIG8" s="618"/>
      <c r="AIH8" s="618"/>
      <c r="AII8" s="618"/>
      <c r="AIJ8" s="618"/>
      <c r="AIK8" s="618"/>
      <c r="AIL8" s="618"/>
      <c r="AIM8" s="618"/>
      <c r="AIN8" s="618"/>
      <c r="AIO8" s="618"/>
      <c r="AIP8" s="618"/>
      <c r="AIQ8" s="618"/>
      <c r="AIR8" s="618"/>
      <c r="AIS8" s="618"/>
      <c r="AIT8" s="618"/>
      <c r="AIU8" s="618"/>
      <c r="AIV8" s="618"/>
      <c r="AIW8" s="618"/>
      <c r="AIX8" s="618"/>
      <c r="AIY8" s="618"/>
      <c r="AIZ8" s="618"/>
      <c r="AJA8" s="618"/>
      <c r="AJB8" s="618"/>
      <c r="AJC8" s="618"/>
      <c r="AJD8" s="618"/>
      <c r="AJE8" s="618"/>
      <c r="AJF8" s="618"/>
      <c r="AJG8" s="618"/>
      <c r="AJH8" s="618"/>
      <c r="AJI8" s="618"/>
      <c r="AJJ8" s="618"/>
      <c r="AJK8" s="618"/>
      <c r="AJL8" s="618"/>
      <c r="AJM8" s="618"/>
      <c r="AJN8" s="618"/>
      <c r="AJO8" s="618"/>
      <c r="AJP8" s="618"/>
      <c r="AJQ8" s="618"/>
      <c r="AJR8" s="618"/>
      <c r="AJS8" s="618"/>
      <c r="AJT8" s="618"/>
      <c r="AJU8" s="618"/>
      <c r="AJV8" s="618"/>
      <c r="AJW8" s="618"/>
      <c r="AJX8" s="618"/>
      <c r="AJY8" s="618"/>
      <c r="AJZ8" s="618"/>
      <c r="AKA8" s="618"/>
      <c r="AKB8" s="618"/>
      <c r="AKC8" s="618"/>
      <c r="AKD8" s="618"/>
      <c r="AKE8" s="618"/>
      <c r="AKF8" s="618"/>
      <c r="AKG8" s="618"/>
      <c r="AKH8" s="618"/>
      <c r="AKI8" s="618"/>
      <c r="AKJ8" s="618"/>
      <c r="AKK8" s="618"/>
      <c r="AKL8" s="618"/>
      <c r="AKM8" s="618"/>
      <c r="AKN8" s="618"/>
      <c r="AKO8" s="618"/>
      <c r="AKP8" s="618"/>
      <c r="AKQ8" s="618"/>
      <c r="AKR8" s="618"/>
      <c r="AKS8" s="618"/>
      <c r="AKT8" s="618"/>
      <c r="AKU8" s="618"/>
      <c r="AKV8" s="618"/>
      <c r="AKW8" s="618"/>
      <c r="AKX8" s="618"/>
      <c r="AKY8" s="618"/>
      <c r="AKZ8" s="618"/>
      <c r="ALA8" s="618"/>
      <c r="ALB8" s="618"/>
      <c r="ALC8" s="618"/>
      <c r="ALD8" s="618"/>
      <c r="ALE8" s="618"/>
      <c r="ALF8" s="618"/>
      <c r="ALG8" s="618"/>
      <c r="ALH8" s="618"/>
      <c r="ALI8" s="618"/>
      <c r="ALJ8" s="618"/>
      <c r="ALK8" s="618"/>
      <c r="ALL8" s="618"/>
      <c r="ALM8" s="618"/>
      <c r="ALN8" s="618"/>
      <c r="ALO8" s="618"/>
      <c r="ALP8" s="618"/>
      <c r="ALQ8" s="618"/>
      <c r="ALR8" s="618"/>
      <c r="ALS8" s="618"/>
      <c r="ALT8" s="618"/>
      <c r="ALU8" s="618"/>
      <c r="ALV8" s="618"/>
      <c r="ALW8" s="618"/>
      <c r="ALX8" s="618"/>
      <c r="ALY8" s="618"/>
      <c r="ALZ8" s="618"/>
      <c r="AMA8" s="618"/>
      <c r="AMB8" s="618"/>
      <c r="AMC8" s="618"/>
      <c r="AMD8" s="618"/>
    </row>
    <row r="9" spans="1:1024" ht="24">
      <c r="A9" s="624"/>
      <c r="B9" s="624" t="s">
        <v>2143</v>
      </c>
      <c r="C9" s="624" t="s">
        <v>2144</v>
      </c>
      <c r="D9" s="625" t="s">
        <v>2145</v>
      </c>
      <c r="E9" s="625" t="s">
        <v>36</v>
      </c>
      <c r="F9" s="626"/>
      <c r="G9" s="627"/>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27"/>
      <c r="AO9" s="627"/>
      <c r="AP9" s="627"/>
      <c r="AQ9" s="627"/>
      <c r="AR9" s="627"/>
      <c r="AS9" s="627"/>
      <c r="AT9" s="627"/>
      <c r="AU9" s="627"/>
      <c r="AV9" s="627"/>
      <c r="AW9" s="627"/>
      <c r="AX9" s="627"/>
      <c r="AY9" s="627"/>
      <c r="AZ9" s="627"/>
      <c r="BA9" s="627"/>
      <c r="BB9" s="627"/>
      <c r="BC9" s="627"/>
      <c r="BD9" s="627"/>
      <c r="BE9" s="627"/>
      <c r="BF9" s="627"/>
      <c r="BG9" s="627"/>
      <c r="BH9" s="627"/>
      <c r="BI9" s="627"/>
      <c r="BJ9" s="627"/>
      <c r="BK9" s="627"/>
      <c r="BL9" s="627"/>
      <c r="BM9" s="627"/>
      <c r="BN9" s="627"/>
      <c r="BO9" s="627"/>
      <c r="BP9" s="627"/>
      <c r="BQ9" s="627"/>
      <c r="BR9" s="627"/>
      <c r="BS9" s="627"/>
      <c r="BT9" s="627"/>
      <c r="BU9" s="627"/>
      <c r="BV9" s="627"/>
      <c r="BW9" s="627"/>
      <c r="BX9" s="627"/>
      <c r="BY9" s="627"/>
      <c r="BZ9" s="627"/>
      <c r="CA9" s="627"/>
      <c r="CB9" s="627"/>
      <c r="CC9" s="627"/>
      <c r="CD9" s="627"/>
      <c r="CE9" s="627"/>
      <c r="CF9" s="627"/>
      <c r="CG9" s="627"/>
      <c r="CH9" s="627"/>
      <c r="CI9" s="627"/>
      <c r="CJ9" s="627"/>
      <c r="CK9" s="627"/>
      <c r="CL9" s="627"/>
      <c r="CM9" s="627"/>
      <c r="CN9" s="627"/>
      <c r="CO9" s="627"/>
      <c r="CP9" s="627"/>
      <c r="CQ9" s="627"/>
      <c r="CR9" s="627"/>
      <c r="CS9" s="627"/>
      <c r="CT9" s="627"/>
      <c r="CU9" s="627"/>
      <c r="CV9" s="627"/>
      <c r="CW9" s="627"/>
      <c r="CX9" s="627"/>
      <c r="CY9" s="627"/>
      <c r="CZ9" s="627"/>
      <c r="DA9" s="627"/>
      <c r="DB9" s="627"/>
      <c r="DC9" s="627"/>
      <c r="DD9" s="627"/>
      <c r="DE9" s="627"/>
      <c r="DF9" s="627"/>
      <c r="DG9" s="627"/>
      <c r="DH9" s="627"/>
      <c r="DI9" s="627"/>
      <c r="DJ9" s="627"/>
      <c r="DK9" s="627"/>
      <c r="DL9" s="627"/>
      <c r="DM9" s="627"/>
      <c r="DN9" s="627"/>
      <c r="DO9" s="627"/>
      <c r="DP9" s="627"/>
      <c r="DQ9" s="627"/>
      <c r="DR9" s="627"/>
      <c r="DS9" s="627"/>
      <c r="DT9" s="627"/>
      <c r="DU9" s="627"/>
      <c r="DV9" s="627"/>
      <c r="DW9" s="627"/>
      <c r="DX9" s="627"/>
      <c r="DY9" s="627"/>
      <c r="DZ9" s="627"/>
      <c r="EA9" s="627"/>
      <c r="EB9" s="627"/>
      <c r="EC9" s="627"/>
      <c r="ED9" s="627"/>
      <c r="EE9" s="627"/>
      <c r="EF9" s="627"/>
      <c r="EG9" s="627"/>
      <c r="EH9" s="627"/>
      <c r="EI9" s="627"/>
      <c r="EJ9" s="627"/>
      <c r="EK9" s="627"/>
      <c r="EL9" s="627"/>
      <c r="EM9" s="627"/>
      <c r="EN9" s="627"/>
      <c r="EO9" s="627"/>
      <c r="EP9" s="627"/>
      <c r="EQ9" s="627"/>
      <c r="ER9" s="627"/>
      <c r="ES9" s="627"/>
      <c r="ET9" s="627"/>
      <c r="EU9" s="627"/>
      <c r="EV9" s="627"/>
      <c r="EW9" s="627"/>
      <c r="EX9" s="627"/>
      <c r="EY9" s="627"/>
      <c r="EZ9" s="627"/>
      <c r="FA9" s="627"/>
      <c r="FB9" s="627"/>
      <c r="FC9" s="627"/>
      <c r="FD9" s="627"/>
      <c r="FE9" s="627"/>
      <c r="FF9" s="627"/>
      <c r="FG9" s="627"/>
      <c r="FH9" s="627"/>
      <c r="FI9" s="627"/>
      <c r="FJ9" s="627"/>
      <c r="FK9" s="627"/>
      <c r="FL9" s="627"/>
      <c r="FM9" s="627"/>
      <c r="FN9" s="627"/>
      <c r="FO9" s="627"/>
      <c r="FP9" s="627"/>
      <c r="FQ9" s="627"/>
      <c r="FR9" s="627"/>
      <c r="FS9" s="627"/>
      <c r="FT9" s="627"/>
      <c r="FU9" s="627"/>
      <c r="FV9" s="627"/>
      <c r="FW9" s="627"/>
      <c r="FX9" s="627"/>
      <c r="FY9" s="627"/>
      <c r="FZ9" s="627"/>
      <c r="GA9" s="627"/>
      <c r="GB9" s="627"/>
      <c r="GC9" s="627"/>
      <c r="GD9" s="627"/>
      <c r="GE9" s="627"/>
      <c r="GF9" s="627"/>
      <c r="GG9" s="627"/>
      <c r="GH9" s="627"/>
      <c r="GI9" s="627"/>
      <c r="GJ9" s="627"/>
      <c r="GK9" s="627"/>
      <c r="GL9" s="627"/>
      <c r="GM9" s="627"/>
      <c r="GN9" s="627"/>
      <c r="GO9" s="627"/>
      <c r="GP9" s="627"/>
      <c r="GQ9" s="627"/>
      <c r="GR9" s="627"/>
      <c r="GS9" s="627"/>
      <c r="GT9" s="627"/>
      <c r="GU9" s="627"/>
      <c r="GV9" s="627"/>
      <c r="GW9" s="627"/>
      <c r="GX9" s="627"/>
      <c r="GY9" s="627"/>
      <c r="GZ9" s="627"/>
      <c r="HA9" s="627"/>
      <c r="HB9" s="627"/>
      <c r="HC9" s="627"/>
      <c r="HD9" s="627"/>
      <c r="HE9" s="627"/>
      <c r="HF9" s="627"/>
      <c r="HG9" s="627"/>
      <c r="HH9" s="627"/>
      <c r="HI9" s="627"/>
      <c r="HJ9" s="627"/>
      <c r="HK9" s="627"/>
      <c r="HL9" s="627"/>
      <c r="HM9" s="627"/>
      <c r="HN9" s="627"/>
      <c r="HO9" s="627"/>
      <c r="HP9" s="627"/>
      <c r="HQ9" s="627"/>
      <c r="HR9" s="627"/>
      <c r="HS9" s="627"/>
      <c r="HT9" s="627"/>
      <c r="HU9" s="627"/>
      <c r="HV9" s="627"/>
      <c r="HW9" s="627"/>
      <c r="HX9" s="627"/>
      <c r="HY9" s="627"/>
      <c r="HZ9" s="627"/>
      <c r="IA9" s="627"/>
      <c r="IB9" s="627"/>
      <c r="IC9" s="627"/>
      <c r="ID9" s="627"/>
      <c r="IE9" s="627"/>
      <c r="IF9" s="627"/>
      <c r="IG9" s="627"/>
      <c r="IH9" s="627"/>
      <c r="II9" s="627"/>
      <c r="IJ9" s="627"/>
      <c r="IK9" s="627"/>
      <c r="IL9" s="627"/>
      <c r="IM9" s="627"/>
      <c r="IN9" s="627"/>
      <c r="IO9" s="627"/>
      <c r="IP9" s="627"/>
      <c r="IQ9" s="627"/>
      <c r="IR9" s="627"/>
      <c r="IS9" s="627"/>
      <c r="IT9" s="627"/>
      <c r="IU9" s="627"/>
      <c r="IV9" s="627"/>
      <c r="IW9" s="627"/>
      <c r="IX9" s="627"/>
      <c r="IY9" s="627"/>
      <c r="IZ9" s="627"/>
      <c r="JA9" s="627"/>
      <c r="JB9" s="627"/>
      <c r="JC9" s="627"/>
      <c r="JD9" s="627"/>
      <c r="JE9" s="627"/>
      <c r="JF9" s="627"/>
      <c r="JG9" s="627"/>
      <c r="JH9" s="627"/>
      <c r="JI9" s="627"/>
      <c r="JJ9" s="627"/>
      <c r="JK9" s="627"/>
      <c r="JL9" s="627"/>
      <c r="JM9" s="627"/>
      <c r="JN9" s="627"/>
      <c r="JO9" s="627"/>
      <c r="JP9" s="627"/>
      <c r="JQ9" s="627"/>
      <c r="JR9" s="627"/>
      <c r="JS9" s="627"/>
      <c r="JT9" s="627"/>
      <c r="JU9" s="627"/>
      <c r="JV9" s="627"/>
      <c r="JW9" s="627"/>
      <c r="JX9" s="627"/>
      <c r="JY9" s="627"/>
      <c r="JZ9" s="627"/>
      <c r="KA9" s="627"/>
      <c r="KB9" s="627"/>
      <c r="KC9" s="627"/>
      <c r="KD9" s="627"/>
      <c r="KE9" s="627"/>
      <c r="KF9" s="627"/>
      <c r="KG9" s="627"/>
      <c r="KH9" s="627"/>
      <c r="KI9" s="627"/>
      <c r="KJ9" s="627"/>
      <c r="KK9" s="627"/>
      <c r="KL9" s="627"/>
      <c r="KM9" s="627"/>
      <c r="KN9" s="627"/>
      <c r="KO9" s="627"/>
      <c r="KP9" s="627"/>
      <c r="KQ9" s="627"/>
      <c r="KR9" s="627"/>
      <c r="KS9" s="627"/>
      <c r="KT9" s="627"/>
      <c r="KU9" s="627"/>
      <c r="KV9" s="627"/>
      <c r="KW9" s="627"/>
      <c r="KX9" s="627"/>
      <c r="KY9" s="627"/>
      <c r="KZ9" s="627"/>
      <c r="LA9" s="627"/>
      <c r="LB9" s="627"/>
      <c r="LC9" s="627"/>
      <c r="LD9" s="627"/>
      <c r="LE9" s="627"/>
      <c r="LF9" s="627"/>
      <c r="LG9" s="627"/>
      <c r="LH9" s="627"/>
      <c r="LI9" s="627"/>
      <c r="LJ9" s="627"/>
      <c r="LK9" s="627"/>
      <c r="LL9" s="627"/>
      <c r="LM9" s="627"/>
      <c r="LN9" s="627"/>
      <c r="LO9" s="627"/>
      <c r="LP9" s="627"/>
      <c r="LQ9" s="627"/>
      <c r="LR9" s="627"/>
      <c r="LS9" s="627"/>
      <c r="LT9" s="627"/>
      <c r="LU9" s="627"/>
      <c r="LV9" s="627"/>
      <c r="LW9" s="627"/>
      <c r="LX9" s="627"/>
      <c r="LY9" s="627"/>
      <c r="LZ9" s="627"/>
      <c r="MA9" s="627"/>
      <c r="MB9" s="627"/>
      <c r="MC9" s="627"/>
      <c r="MD9" s="627"/>
      <c r="ME9" s="627"/>
      <c r="MF9" s="627"/>
      <c r="MG9" s="627"/>
      <c r="MH9" s="627"/>
      <c r="MI9" s="627"/>
      <c r="MJ9" s="627"/>
      <c r="MK9" s="627"/>
      <c r="ML9" s="627"/>
      <c r="MM9" s="627"/>
      <c r="MN9" s="627"/>
      <c r="MO9" s="627"/>
      <c r="MP9" s="627"/>
      <c r="MQ9" s="627"/>
      <c r="MR9" s="627"/>
      <c r="MS9" s="627"/>
      <c r="MT9" s="627"/>
      <c r="MU9" s="627"/>
      <c r="MV9" s="627"/>
      <c r="MW9" s="627"/>
      <c r="MX9" s="627"/>
      <c r="MY9" s="627"/>
      <c r="MZ9" s="627"/>
      <c r="NA9" s="627"/>
      <c r="NB9" s="627"/>
      <c r="NC9" s="627"/>
      <c r="ND9" s="627"/>
      <c r="NE9" s="627"/>
      <c r="NF9" s="627"/>
      <c r="NG9" s="627"/>
      <c r="NH9" s="627"/>
      <c r="NI9" s="627"/>
      <c r="NJ9" s="627"/>
      <c r="NK9" s="627"/>
      <c r="NL9" s="627"/>
      <c r="NM9" s="627"/>
      <c r="NN9" s="627"/>
      <c r="NO9" s="627"/>
      <c r="NP9" s="627"/>
      <c r="NQ9" s="627"/>
      <c r="NR9" s="627"/>
      <c r="NS9" s="627"/>
      <c r="NT9" s="627"/>
      <c r="NU9" s="627"/>
      <c r="NV9" s="627"/>
      <c r="NW9" s="627"/>
      <c r="NX9" s="627"/>
      <c r="NY9" s="627"/>
      <c r="NZ9" s="627"/>
      <c r="OA9" s="627"/>
      <c r="OB9" s="627"/>
      <c r="OC9" s="627"/>
      <c r="OD9" s="627"/>
      <c r="OE9" s="627"/>
      <c r="OF9" s="627"/>
      <c r="OG9" s="627"/>
      <c r="OH9" s="627"/>
      <c r="OI9" s="627"/>
      <c r="OJ9" s="627"/>
      <c r="OK9" s="627"/>
      <c r="OL9" s="627"/>
      <c r="OM9" s="627"/>
      <c r="ON9" s="627"/>
      <c r="OO9" s="627"/>
      <c r="OP9" s="627"/>
      <c r="OQ9" s="627"/>
      <c r="OR9" s="627"/>
      <c r="OS9" s="627"/>
      <c r="OT9" s="627"/>
      <c r="OU9" s="627"/>
      <c r="OV9" s="627"/>
      <c r="OW9" s="627"/>
      <c r="OX9" s="627"/>
      <c r="OY9" s="627"/>
      <c r="OZ9" s="627"/>
      <c r="PA9" s="627"/>
      <c r="PB9" s="627"/>
      <c r="PC9" s="627"/>
      <c r="PD9" s="627"/>
      <c r="PE9" s="627"/>
      <c r="PF9" s="627"/>
      <c r="PG9" s="627"/>
      <c r="PH9" s="627"/>
      <c r="PI9" s="627"/>
      <c r="PJ9" s="627"/>
      <c r="PK9" s="627"/>
      <c r="PL9" s="627"/>
      <c r="PM9" s="627"/>
      <c r="PN9" s="627"/>
      <c r="PO9" s="627"/>
      <c r="PP9" s="627"/>
      <c r="PQ9" s="627"/>
      <c r="PR9" s="627"/>
      <c r="PS9" s="627"/>
      <c r="PT9" s="627"/>
      <c r="PU9" s="627"/>
      <c r="PV9" s="627"/>
      <c r="PW9" s="627"/>
      <c r="PX9" s="627"/>
      <c r="PY9" s="627"/>
      <c r="PZ9" s="627"/>
      <c r="QA9" s="627"/>
      <c r="QB9" s="627"/>
      <c r="QC9" s="627"/>
      <c r="QD9" s="627"/>
      <c r="QE9" s="627"/>
      <c r="QF9" s="627"/>
      <c r="QG9" s="627"/>
      <c r="QH9" s="627"/>
      <c r="QI9" s="627"/>
      <c r="QJ9" s="627"/>
      <c r="QK9" s="627"/>
      <c r="QL9" s="627"/>
      <c r="QM9" s="627"/>
      <c r="QN9" s="627"/>
      <c r="QO9" s="627"/>
      <c r="QP9" s="627"/>
      <c r="QQ9" s="627"/>
      <c r="QR9" s="627"/>
      <c r="QS9" s="627"/>
      <c r="QT9" s="627"/>
      <c r="QU9" s="627"/>
      <c r="QV9" s="627"/>
      <c r="QW9" s="627"/>
      <c r="QX9" s="627"/>
      <c r="QY9" s="627"/>
      <c r="QZ9" s="627"/>
      <c r="RA9" s="627"/>
      <c r="RB9" s="627"/>
      <c r="RC9" s="627"/>
      <c r="RD9" s="627"/>
      <c r="RE9" s="627"/>
      <c r="RF9" s="627"/>
      <c r="RG9" s="627"/>
      <c r="RH9" s="627"/>
      <c r="RI9" s="627"/>
      <c r="RJ9" s="627"/>
      <c r="RK9" s="627"/>
      <c r="RL9" s="627"/>
      <c r="RM9" s="627"/>
      <c r="RN9" s="627"/>
      <c r="RO9" s="627"/>
      <c r="RP9" s="627"/>
      <c r="RQ9" s="627"/>
      <c r="RR9" s="627"/>
      <c r="RS9" s="627"/>
      <c r="RT9" s="627"/>
      <c r="RU9" s="627"/>
      <c r="RV9" s="627"/>
      <c r="RW9" s="627"/>
      <c r="RX9" s="627"/>
      <c r="RY9" s="627"/>
      <c r="RZ9" s="627"/>
      <c r="SA9" s="627"/>
      <c r="SB9" s="627"/>
      <c r="SC9" s="627"/>
      <c r="SD9" s="627"/>
      <c r="SE9" s="627"/>
      <c r="SF9" s="627"/>
      <c r="SG9" s="627"/>
      <c r="SH9" s="627"/>
      <c r="SI9" s="627"/>
      <c r="SJ9" s="627"/>
      <c r="SK9" s="627"/>
      <c r="SL9" s="627"/>
      <c r="SM9" s="627"/>
      <c r="SN9" s="627"/>
      <c r="SO9" s="627"/>
      <c r="SP9" s="627"/>
      <c r="SQ9" s="627"/>
      <c r="SR9" s="627"/>
      <c r="SS9" s="627"/>
      <c r="ST9" s="627"/>
      <c r="SU9" s="627"/>
      <c r="SV9" s="627"/>
      <c r="SW9" s="627"/>
      <c r="SX9" s="627"/>
      <c r="SY9" s="627"/>
      <c r="SZ9" s="627"/>
      <c r="TA9" s="627"/>
      <c r="TB9" s="627"/>
      <c r="TC9" s="627"/>
      <c r="TD9" s="627"/>
      <c r="TE9" s="627"/>
      <c r="TF9" s="627"/>
      <c r="TG9" s="627"/>
      <c r="TH9" s="627"/>
      <c r="TI9" s="627"/>
      <c r="TJ9" s="627"/>
      <c r="TK9" s="627"/>
      <c r="TL9" s="627"/>
      <c r="TM9" s="627"/>
      <c r="TN9" s="627"/>
      <c r="TO9" s="627"/>
      <c r="TP9" s="627"/>
      <c r="TQ9" s="627"/>
      <c r="TR9" s="627"/>
      <c r="TS9" s="627"/>
      <c r="TT9" s="627"/>
      <c r="TU9" s="627"/>
      <c r="TV9" s="627"/>
      <c r="TW9" s="627"/>
      <c r="TX9" s="627"/>
      <c r="TY9" s="627"/>
      <c r="TZ9" s="627"/>
      <c r="UA9" s="627"/>
      <c r="UB9" s="627"/>
      <c r="UC9" s="627"/>
      <c r="UD9" s="627"/>
      <c r="UE9" s="627"/>
      <c r="UF9" s="627"/>
      <c r="UG9" s="627"/>
      <c r="UH9" s="627"/>
      <c r="UI9" s="627"/>
      <c r="UJ9" s="627"/>
      <c r="UK9" s="627"/>
      <c r="UL9" s="627"/>
      <c r="UM9" s="627"/>
      <c r="UN9" s="627"/>
      <c r="UO9" s="627"/>
      <c r="UP9" s="627"/>
      <c r="UQ9" s="627"/>
      <c r="UR9" s="627"/>
      <c r="US9" s="627"/>
      <c r="UT9" s="627"/>
      <c r="UU9" s="627"/>
      <c r="UV9" s="627"/>
      <c r="UW9" s="627"/>
      <c r="UX9" s="627"/>
      <c r="UY9" s="627"/>
      <c r="UZ9" s="627"/>
      <c r="VA9" s="627"/>
      <c r="VB9" s="627"/>
      <c r="VC9" s="627"/>
      <c r="VD9" s="627"/>
      <c r="VE9" s="627"/>
      <c r="VF9" s="627"/>
      <c r="VG9" s="627"/>
      <c r="VH9" s="627"/>
      <c r="VI9" s="627"/>
      <c r="VJ9" s="627"/>
      <c r="VK9" s="627"/>
      <c r="VL9" s="627"/>
      <c r="VM9" s="627"/>
      <c r="VN9" s="627"/>
      <c r="VO9" s="627"/>
      <c r="VP9" s="627"/>
      <c r="VQ9" s="627"/>
      <c r="VR9" s="627"/>
      <c r="VS9" s="627"/>
      <c r="VT9" s="627"/>
      <c r="VU9" s="627"/>
      <c r="VV9" s="627"/>
      <c r="VW9" s="627"/>
      <c r="VX9" s="627"/>
      <c r="VY9" s="627"/>
      <c r="VZ9" s="627"/>
      <c r="WA9" s="627"/>
      <c r="WB9" s="627"/>
      <c r="WC9" s="627"/>
      <c r="WD9" s="627"/>
      <c r="WE9" s="627"/>
      <c r="WF9" s="627"/>
      <c r="WG9" s="627"/>
      <c r="WH9" s="627"/>
      <c r="WI9" s="627"/>
      <c r="WJ9" s="627"/>
      <c r="WK9" s="627"/>
      <c r="WL9" s="627"/>
      <c r="WM9" s="627"/>
      <c r="WN9" s="627"/>
      <c r="WO9" s="627"/>
      <c r="WP9" s="627"/>
      <c r="WQ9" s="627"/>
      <c r="WR9" s="627"/>
      <c r="WS9" s="627"/>
      <c r="WT9" s="627"/>
      <c r="WU9" s="627"/>
      <c r="WV9" s="627"/>
      <c r="WW9" s="627"/>
      <c r="WX9" s="627"/>
      <c r="WY9" s="627"/>
      <c r="WZ9" s="627"/>
      <c r="XA9" s="627"/>
      <c r="XB9" s="627"/>
      <c r="XC9" s="627"/>
      <c r="XD9" s="627"/>
      <c r="XE9" s="627"/>
      <c r="XF9" s="627"/>
      <c r="XG9" s="627"/>
      <c r="XH9" s="627"/>
      <c r="XI9" s="627"/>
      <c r="XJ9" s="627"/>
      <c r="XK9" s="627"/>
      <c r="XL9" s="627"/>
      <c r="XM9" s="627"/>
      <c r="XN9" s="627"/>
      <c r="XO9" s="627"/>
      <c r="XP9" s="627"/>
      <c r="XQ9" s="627"/>
      <c r="XR9" s="627"/>
      <c r="XS9" s="627"/>
      <c r="XT9" s="627"/>
      <c r="XU9" s="627"/>
      <c r="XV9" s="627"/>
      <c r="XW9" s="627"/>
      <c r="XX9" s="627"/>
      <c r="XY9" s="627"/>
      <c r="XZ9" s="627"/>
      <c r="YA9" s="627"/>
      <c r="YB9" s="627"/>
      <c r="YC9" s="627"/>
      <c r="YD9" s="627"/>
      <c r="YE9" s="627"/>
      <c r="YF9" s="627"/>
      <c r="YG9" s="627"/>
      <c r="YH9" s="627"/>
      <c r="YI9" s="627"/>
      <c r="YJ9" s="627"/>
      <c r="YK9" s="627"/>
      <c r="YL9" s="627"/>
      <c r="YM9" s="627"/>
      <c r="YN9" s="627"/>
      <c r="YO9" s="627"/>
      <c r="YP9" s="627"/>
      <c r="YQ9" s="627"/>
      <c r="YR9" s="627"/>
      <c r="YS9" s="627"/>
      <c r="YT9" s="627"/>
      <c r="YU9" s="627"/>
      <c r="YV9" s="627"/>
      <c r="YW9" s="627"/>
      <c r="YX9" s="627"/>
      <c r="YY9" s="627"/>
      <c r="YZ9" s="627"/>
      <c r="ZA9" s="627"/>
      <c r="ZB9" s="627"/>
      <c r="ZC9" s="627"/>
      <c r="ZD9" s="627"/>
      <c r="ZE9" s="627"/>
      <c r="ZF9" s="627"/>
      <c r="ZG9" s="627"/>
      <c r="ZH9" s="627"/>
      <c r="ZI9" s="627"/>
      <c r="ZJ9" s="627"/>
      <c r="ZK9" s="627"/>
      <c r="ZL9" s="627"/>
      <c r="ZM9" s="627"/>
      <c r="ZN9" s="627"/>
      <c r="ZO9" s="627"/>
      <c r="ZP9" s="627"/>
      <c r="ZQ9" s="627"/>
      <c r="ZR9" s="627"/>
      <c r="ZS9" s="627"/>
      <c r="ZT9" s="627"/>
      <c r="ZU9" s="627"/>
      <c r="ZV9" s="627"/>
      <c r="ZW9" s="627"/>
      <c r="ZX9" s="627"/>
      <c r="ZY9" s="627"/>
      <c r="ZZ9" s="627"/>
      <c r="AAA9" s="627"/>
      <c r="AAB9" s="627"/>
      <c r="AAC9" s="627"/>
      <c r="AAD9" s="627"/>
      <c r="AAE9" s="627"/>
      <c r="AAF9" s="627"/>
      <c r="AAG9" s="627"/>
      <c r="AAH9" s="627"/>
      <c r="AAI9" s="627"/>
      <c r="AAJ9" s="627"/>
      <c r="AAK9" s="627"/>
      <c r="AAL9" s="627"/>
      <c r="AAM9" s="627"/>
      <c r="AAN9" s="627"/>
      <c r="AAO9" s="627"/>
      <c r="AAP9" s="627"/>
      <c r="AAQ9" s="627"/>
      <c r="AAR9" s="627"/>
      <c r="AAS9" s="627"/>
      <c r="AAT9" s="627"/>
      <c r="AAU9" s="627"/>
      <c r="AAV9" s="627"/>
      <c r="AAW9" s="627"/>
      <c r="AAX9" s="627"/>
      <c r="AAY9" s="627"/>
      <c r="AAZ9" s="627"/>
      <c r="ABA9" s="627"/>
      <c r="ABB9" s="627"/>
      <c r="ABC9" s="627"/>
      <c r="ABD9" s="627"/>
      <c r="ABE9" s="627"/>
      <c r="ABF9" s="627"/>
      <c r="ABG9" s="627"/>
      <c r="ABH9" s="627"/>
      <c r="ABI9" s="627"/>
      <c r="ABJ9" s="627"/>
      <c r="ABK9" s="627"/>
      <c r="ABL9" s="627"/>
      <c r="ABM9" s="627"/>
      <c r="ABN9" s="627"/>
      <c r="ABO9" s="627"/>
      <c r="ABP9" s="627"/>
      <c r="ABQ9" s="627"/>
      <c r="ABR9" s="627"/>
      <c r="ABS9" s="627"/>
      <c r="ABT9" s="627"/>
      <c r="ABU9" s="627"/>
      <c r="ABV9" s="627"/>
      <c r="ABW9" s="627"/>
      <c r="ABX9" s="627"/>
      <c r="ABY9" s="627"/>
      <c r="ABZ9" s="627"/>
      <c r="ACA9" s="627"/>
      <c r="ACB9" s="627"/>
      <c r="ACC9" s="627"/>
      <c r="ACD9" s="627"/>
      <c r="ACE9" s="627"/>
      <c r="ACF9" s="627"/>
      <c r="ACG9" s="627"/>
      <c r="ACH9" s="627"/>
      <c r="ACI9" s="627"/>
      <c r="ACJ9" s="627"/>
      <c r="ACK9" s="627"/>
      <c r="ACL9" s="627"/>
      <c r="ACM9" s="627"/>
      <c r="ACN9" s="627"/>
      <c r="ACO9" s="627"/>
      <c r="ACP9" s="627"/>
      <c r="ACQ9" s="627"/>
      <c r="ACR9" s="627"/>
      <c r="ACS9" s="627"/>
      <c r="ACT9" s="627"/>
      <c r="ACU9" s="627"/>
      <c r="ACV9" s="627"/>
      <c r="ACW9" s="627"/>
      <c r="ACX9" s="627"/>
      <c r="ACY9" s="627"/>
      <c r="ACZ9" s="627"/>
      <c r="ADA9" s="627"/>
      <c r="ADB9" s="627"/>
      <c r="ADC9" s="627"/>
      <c r="ADD9" s="627"/>
      <c r="ADE9" s="627"/>
      <c r="ADF9" s="627"/>
      <c r="ADG9" s="627"/>
      <c r="ADH9" s="627"/>
      <c r="ADI9" s="627"/>
      <c r="ADJ9" s="627"/>
      <c r="ADK9" s="627"/>
      <c r="ADL9" s="627"/>
      <c r="ADM9" s="627"/>
      <c r="ADN9" s="627"/>
      <c r="ADO9" s="627"/>
      <c r="ADP9" s="627"/>
      <c r="ADQ9" s="627"/>
      <c r="ADR9" s="627"/>
      <c r="ADS9" s="627"/>
      <c r="ADT9" s="627"/>
      <c r="ADU9" s="627"/>
      <c r="ADV9" s="627"/>
      <c r="ADW9" s="627"/>
      <c r="ADX9" s="627"/>
      <c r="ADY9" s="627"/>
      <c r="ADZ9" s="627"/>
      <c r="AEA9" s="627"/>
      <c r="AEB9" s="627"/>
      <c r="AEC9" s="627"/>
      <c r="AED9" s="627"/>
      <c r="AEE9" s="627"/>
      <c r="AEF9" s="627"/>
      <c r="AEG9" s="627"/>
      <c r="AEH9" s="627"/>
      <c r="AEI9" s="627"/>
      <c r="AEJ9" s="627"/>
      <c r="AEK9" s="627"/>
      <c r="AEL9" s="627"/>
      <c r="AEM9" s="627"/>
      <c r="AEN9" s="627"/>
      <c r="AEO9" s="627"/>
      <c r="AEP9" s="627"/>
      <c r="AEQ9" s="627"/>
      <c r="AER9" s="627"/>
      <c r="AES9" s="627"/>
      <c r="AET9" s="627"/>
      <c r="AEU9" s="627"/>
      <c r="AEV9" s="627"/>
      <c r="AEW9" s="627"/>
      <c r="AEX9" s="627"/>
      <c r="AEY9" s="627"/>
      <c r="AEZ9" s="627"/>
      <c r="AFA9" s="627"/>
      <c r="AFB9" s="627"/>
      <c r="AFC9" s="627"/>
      <c r="AFD9" s="627"/>
      <c r="AFE9" s="627"/>
      <c r="AFF9" s="627"/>
      <c r="AFG9" s="627"/>
      <c r="AFH9" s="627"/>
      <c r="AFI9" s="627"/>
      <c r="AFJ9" s="627"/>
      <c r="AFK9" s="627"/>
      <c r="AFL9" s="627"/>
      <c r="AFM9" s="627"/>
      <c r="AFN9" s="627"/>
      <c r="AFO9" s="627"/>
      <c r="AFP9" s="627"/>
      <c r="AFQ9" s="627"/>
      <c r="AFR9" s="627"/>
      <c r="AFS9" s="627"/>
      <c r="AFT9" s="627"/>
      <c r="AFU9" s="627"/>
      <c r="AFV9" s="627"/>
      <c r="AFW9" s="627"/>
      <c r="AFX9" s="627"/>
      <c r="AFY9" s="627"/>
      <c r="AFZ9" s="627"/>
      <c r="AGA9" s="627"/>
      <c r="AGB9" s="627"/>
      <c r="AGC9" s="627"/>
      <c r="AGD9" s="627"/>
      <c r="AGE9" s="627"/>
      <c r="AGF9" s="627"/>
      <c r="AGG9" s="627"/>
      <c r="AGH9" s="627"/>
      <c r="AGI9" s="627"/>
      <c r="AGJ9" s="627"/>
      <c r="AGK9" s="627"/>
      <c r="AGL9" s="627"/>
      <c r="AGM9" s="627"/>
      <c r="AGN9" s="627"/>
      <c r="AGO9" s="627"/>
      <c r="AGP9" s="627"/>
      <c r="AGQ9" s="627"/>
      <c r="AGR9" s="627"/>
      <c r="AGS9" s="627"/>
      <c r="AGT9" s="627"/>
      <c r="AGU9" s="627"/>
      <c r="AGV9" s="627"/>
      <c r="AGW9" s="627"/>
      <c r="AGX9" s="627"/>
      <c r="AGY9" s="627"/>
      <c r="AGZ9" s="627"/>
      <c r="AHA9" s="627"/>
      <c r="AHB9" s="627"/>
      <c r="AHC9" s="627"/>
      <c r="AHD9" s="627"/>
      <c r="AHE9" s="627"/>
      <c r="AHF9" s="627"/>
      <c r="AHG9" s="627"/>
      <c r="AHH9" s="627"/>
      <c r="AHI9" s="627"/>
      <c r="AHJ9" s="627"/>
      <c r="AHK9" s="627"/>
      <c r="AHL9" s="627"/>
      <c r="AHM9" s="627"/>
      <c r="AHN9" s="627"/>
      <c r="AHO9" s="627"/>
      <c r="AHP9" s="627"/>
      <c r="AHQ9" s="627"/>
      <c r="AHR9" s="627"/>
      <c r="AHS9" s="627"/>
      <c r="AHT9" s="627"/>
      <c r="AHU9" s="627"/>
      <c r="AHV9" s="627"/>
      <c r="AHW9" s="627"/>
      <c r="AHX9" s="627"/>
      <c r="AHY9" s="627"/>
      <c r="AHZ9" s="627"/>
      <c r="AIA9" s="627"/>
      <c r="AIB9" s="627"/>
      <c r="AIC9" s="627"/>
      <c r="AID9" s="627"/>
      <c r="AIE9" s="627"/>
      <c r="AIF9" s="627"/>
      <c r="AIG9" s="627"/>
      <c r="AIH9" s="627"/>
      <c r="AII9" s="627"/>
      <c r="AIJ9" s="627"/>
      <c r="AIK9" s="627"/>
      <c r="AIL9" s="627"/>
      <c r="AIM9" s="627"/>
      <c r="AIN9" s="627"/>
      <c r="AIO9" s="627"/>
      <c r="AIP9" s="627"/>
      <c r="AIQ9" s="627"/>
      <c r="AIR9" s="627"/>
      <c r="AIS9" s="627"/>
      <c r="AIT9" s="627"/>
      <c r="AIU9" s="627"/>
      <c r="AIV9" s="627"/>
      <c r="AIW9" s="627"/>
      <c r="AIX9" s="627"/>
      <c r="AIY9" s="627"/>
      <c r="AIZ9" s="627"/>
      <c r="AJA9" s="627"/>
      <c r="AJB9" s="627"/>
      <c r="AJC9" s="627"/>
      <c r="AJD9" s="627"/>
      <c r="AJE9" s="627"/>
      <c r="AJF9" s="627"/>
      <c r="AJG9" s="627"/>
      <c r="AJH9" s="627"/>
      <c r="AJI9" s="627"/>
      <c r="AJJ9" s="627"/>
      <c r="AJK9" s="627"/>
      <c r="AJL9" s="627"/>
      <c r="AJM9" s="627"/>
      <c r="AJN9" s="627"/>
      <c r="AJO9" s="627"/>
      <c r="AJP9" s="627"/>
      <c r="AJQ9" s="627"/>
      <c r="AJR9" s="627"/>
      <c r="AJS9" s="627"/>
      <c r="AJT9" s="627"/>
      <c r="AJU9" s="627"/>
      <c r="AJV9" s="627"/>
      <c r="AJW9" s="627"/>
      <c r="AJX9" s="627"/>
      <c r="AJY9" s="627"/>
      <c r="AJZ9" s="627"/>
      <c r="AKA9" s="627"/>
      <c r="AKB9" s="627"/>
      <c r="AKC9" s="627"/>
      <c r="AKD9" s="627"/>
      <c r="AKE9" s="627"/>
      <c r="AKF9" s="627"/>
      <c r="AKG9" s="627"/>
      <c r="AKH9" s="627"/>
      <c r="AKI9" s="627"/>
      <c r="AKJ9" s="627"/>
      <c r="AKK9" s="627"/>
      <c r="AKL9" s="627"/>
      <c r="AKM9" s="627"/>
      <c r="AKN9" s="627"/>
      <c r="AKO9" s="627"/>
      <c r="AKP9" s="627"/>
      <c r="AKQ9" s="627"/>
      <c r="AKR9" s="627"/>
      <c r="AKS9" s="627"/>
      <c r="AKT9" s="627"/>
      <c r="AKU9" s="627"/>
      <c r="AKV9" s="627"/>
      <c r="AKW9" s="627"/>
      <c r="AKX9" s="627"/>
      <c r="AKY9" s="627"/>
      <c r="AKZ9" s="627"/>
      <c r="ALA9" s="627"/>
      <c r="ALB9" s="627"/>
      <c r="ALC9" s="627"/>
      <c r="ALD9" s="627"/>
      <c r="ALE9" s="627"/>
      <c r="ALF9" s="627"/>
      <c r="ALG9" s="627"/>
      <c r="ALH9" s="627"/>
      <c r="ALI9" s="627"/>
      <c r="ALJ9" s="627"/>
      <c r="ALK9" s="627"/>
      <c r="ALL9" s="627"/>
      <c r="ALM9" s="627"/>
      <c r="ALN9" s="627"/>
      <c r="ALO9" s="627"/>
      <c r="ALP9" s="627"/>
      <c r="ALQ9" s="627"/>
      <c r="ALR9" s="627"/>
      <c r="ALS9" s="627"/>
      <c r="ALT9" s="627"/>
      <c r="ALU9" s="627"/>
      <c r="ALV9" s="627"/>
      <c r="ALW9" s="627"/>
      <c r="ALX9" s="627"/>
      <c r="ALY9" s="627"/>
      <c r="ALZ9" s="627"/>
      <c r="AMA9" s="627"/>
      <c r="AMB9" s="627"/>
      <c r="AMC9" s="627"/>
      <c r="AMD9" s="627"/>
    </row>
    <row r="10" spans="1:1024" ht="12.9">
      <c r="A10" s="797" t="str">
        <f>D.2.1.JM!A6</f>
        <v>D.2.1. - 1.2 Motorický tah předscény C1</v>
      </c>
      <c r="B10" s="797"/>
      <c r="C10" s="628">
        <v>1</v>
      </c>
      <c r="D10" s="629">
        <f>D.2.1.JM!D6</f>
        <v>0</v>
      </c>
      <c r="E10" s="629">
        <f t="shared" ref="E10:E13" si="0">C10*D10</f>
        <v>0</v>
      </c>
      <c r="F10" s="630"/>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31"/>
      <c r="AL10" s="631"/>
      <c r="AM10" s="631"/>
      <c r="AN10" s="631"/>
      <c r="AO10" s="631"/>
      <c r="AP10" s="631"/>
      <c r="AQ10" s="631"/>
      <c r="AR10" s="631"/>
      <c r="AS10" s="631"/>
      <c r="AT10" s="631"/>
      <c r="AU10" s="631"/>
      <c r="AV10" s="631"/>
      <c r="AW10" s="631"/>
      <c r="AX10" s="631"/>
      <c r="AY10" s="631"/>
      <c r="AZ10" s="631"/>
      <c r="BA10" s="631"/>
      <c r="BB10" s="631"/>
      <c r="BC10" s="631"/>
      <c r="BD10" s="631"/>
      <c r="BE10" s="631"/>
      <c r="BF10" s="631"/>
      <c r="BG10" s="631"/>
      <c r="BH10" s="631"/>
      <c r="BI10" s="631"/>
      <c r="BJ10" s="631"/>
      <c r="BK10" s="631"/>
      <c r="BL10" s="631"/>
      <c r="BM10" s="631"/>
      <c r="BN10" s="631"/>
      <c r="BO10" s="631"/>
      <c r="BP10" s="631"/>
      <c r="BQ10" s="631"/>
      <c r="BR10" s="631"/>
      <c r="BS10" s="631"/>
      <c r="BT10" s="631"/>
      <c r="BU10" s="631"/>
      <c r="BV10" s="631"/>
      <c r="BW10" s="631"/>
      <c r="BX10" s="631"/>
      <c r="BY10" s="631"/>
      <c r="BZ10" s="631"/>
      <c r="CA10" s="631"/>
      <c r="CB10" s="631"/>
      <c r="CC10" s="631"/>
      <c r="CD10" s="631"/>
      <c r="CE10" s="631"/>
      <c r="CF10" s="631"/>
      <c r="CG10" s="631"/>
      <c r="CH10" s="631"/>
      <c r="CI10" s="631"/>
      <c r="CJ10" s="631"/>
      <c r="CK10" s="631"/>
      <c r="CL10" s="631"/>
      <c r="CM10" s="631"/>
      <c r="CN10" s="631"/>
      <c r="CO10" s="631"/>
      <c r="CP10" s="631"/>
      <c r="CQ10" s="631"/>
      <c r="CR10" s="631"/>
      <c r="CS10" s="631"/>
      <c r="CT10" s="631"/>
      <c r="CU10" s="631"/>
      <c r="CV10" s="631"/>
      <c r="CW10" s="631"/>
      <c r="CX10" s="631"/>
      <c r="CY10" s="631"/>
      <c r="CZ10" s="631"/>
      <c r="DA10" s="631"/>
      <c r="DB10" s="631"/>
      <c r="DC10" s="631"/>
      <c r="DD10" s="631"/>
      <c r="DE10" s="631"/>
      <c r="DF10" s="631"/>
      <c r="DG10" s="631"/>
      <c r="DH10" s="631"/>
      <c r="DI10" s="631"/>
      <c r="DJ10" s="631"/>
      <c r="DK10" s="631"/>
      <c r="DL10" s="631"/>
      <c r="DM10" s="631"/>
      <c r="DN10" s="631"/>
      <c r="DO10" s="631"/>
      <c r="DP10" s="631"/>
      <c r="DQ10" s="631"/>
      <c r="DR10" s="631"/>
      <c r="DS10" s="631"/>
      <c r="DT10" s="631"/>
      <c r="DU10" s="631"/>
      <c r="DV10" s="631"/>
      <c r="DW10" s="631"/>
      <c r="DX10" s="631"/>
      <c r="DY10" s="631"/>
      <c r="DZ10" s="631"/>
      <c r="EA10" s="631"/>
      <c r="EB10" s="631"/>
      <c r="EC10" s="631"/>
      <c r="ED10" s="631"/>
      <c r="EE10" s="631"/>
      <c r="EF10" s="631"/>
      <c r="EG10" s="631"/>
      <c r="EH10" s="631"/>
      <c r="EI10" s="631"/>
      <c r="EJ10" s="631"/>
      <c r="EK10" s="631"/>
      <c r="EL10" s="631"/>
      <c r="EM10" s="631"/>
      <c r="EN10" s="631"/>
      <c r="EO10" s="631"/>
      <c r="EP10" s="631"/>
      <c r="EQ10" s="631"/>
      <c r="ER10" s="631"/>
      <c r="ES10" s="631"/>
      <c r="ET10" s="631"/>
      <c r="EU10" s="631"/>
      <c r="EV10" s="631"/>
      <c r="EW10" s="631"/>
      <c r="EX10" s="631"/>
      <c r="EY10" s="631"/>
      <c r="EZ10" s="631"/>
      <c r="FA10" s="631"/>
      <c r="FB10" s="631"/>
      <c r="FC10" s="631"/>
      <c r="FD10" s="631"/>
      <c r="FE10" s="631"/>
      <c r="FF10" s="631"/>
      <c r="FG10" s="631"/>
      <c r="FH10" s="631"/>
      <c r="FI10" s="631"/>
      <c r="FJ10" s="631"/>
      <c r="FK10" s="631"/>
      <c r="FL10" s="631"/>
      <c r="FM10" s="631"/>
      <c r="FN10" s="631"/>
      <c r="FO10" s="631"/>
      <c r="FP10" s="631"/>
      <c r="FQ10" s="631"/>
      <c r="FR10" s="631"/>
      <c r="FS10" s="631"/>
      <c r="FT10" s="631"/>
      <c r="FU10" s="631"/>
      <c r="FV10" s="631"/>
      <c r="FW10" s="631"/>
      <c r="FX10" s="631"/>
      <c r="FY10" s="631"/>
      <c r="FZ10" s="631"/>
      <c r="GA10" s="631"/>
      <c r="GB10" s="631"/>
      <c r="GC10" s="631"/>
      <c r="GD10" s="631"/>
      <c r="GE10" s="631"/>
      <c r="GF10" s="631"/>
      <c r="GG10" s="631"/>
      <c r="GH10" s="631"/>
      <c r="GI10" s="631"/>
      <c r="GJ10" s="631"/>
      <c r="GK10" s="631"/>
      <c r="GL10" s="631"/>
      <c r="GM10" s="631"/>
      <c r="GN10" s="631"/>
      <c r="GO10" s="631"/>
      <c r="GP10" s="631"/>
      <c r="GQ10" s="631"/>
      <c r="GR10" s="631"/>
      <c r="GS10" s="631"/>
      <c r="GT10" s="631"/>
      <c r="GU10" s="631"/>
      <c r="GV10" s="631"/>
      <c r="GW10" s="631"/>
      <c r="GX10" s="631"/>
      <c r="GY10" s="631"/>
      <c r="GZ10" s="631"/>
      <c r="HA10" s="631"/>
      <c r="HB10" s="631"/>
      <c r="HC10" s="631"/>
      <c r="HD10" s="631"/>
      <c r="HE10" s="631"/>
      <c r="HF10" s="631"/>
      <c r="HG10" s="631"/>
      <c r="HH10" s="631"/>
      <c r="HI10" s="631"/>
      <c r="HJ10" s="631"/>
      <c r="HK10" s="631"/>
      <c r="HL10" s="631"/>
      <c r="HM10" s="631"/>
      <c r="HN10" s="631"/>
      <c r="HO10" s="631"/>
      <c r="HP10" s="631"/>
      <c r="HQ10" s="631"/>
      <c r="HR10" s="631"/>
      <c r="HS10" s="631"/>
      <c r="HT10" s="631"/>
      <c r="HU10" s="631"/>
      <c r="HV10" s="631"/>
      <c r="HW10" s="631"/>
      <c r="HX10" s="631"/>
      <c r="HY10" s="631"/>
      <c r="HZ10" s="631"/>
      <c r="IA10" s="631"/>
      <c r="IB10" s="631"/>
      <c r="IC10" s="631"/>
      <c r="ID10" s="631"/>
      <c r="IE10" s="631"/>
      <c r="IF10" s="631"/>
      <c r="IG10" s="631"/>
      <c r="IH10" s="631"/>
      <c r="II10" s="631"/>
      <c r="IJ10" s="631"/>
      <c r="IK10" s="631"/>
      <c r="IL10" s="631"/>
      <c r="IM10" s="631"/>
      <c r="IN10" s="631"/>
      <c r="IO10" s="631"/>
      <c r="IP10" s="631"/>
      <c r="IQ10" s="631"/>
      <c r="IR10" s="631"/>
      <c r="IS10" s="631"/>
      <c r="IT10" s="631"/>
      <c r="IU10" s="631"/>
      <c r="IV10" s="631"/>
      <c r="IW10" s="631"/>
      <c r="IX10" s="631"/>
      <c r="IY10" s="631"/>
      <c r="IZ10" s="631"/>
      <c r="JA10" s="631"/>
      <c r="JB10" s="631"/>
      <c r="JC10" s="631"/>
      <c r="JD10" s="631"/>
      <c r="JE10" s="631"/>
      <c r="JF10" s="631"/>
      <c r="JG10" s="631"/>
      <c r="JH10" s="631"/>
      <c r="JI10" s="631"/>
      <c r="JJ10" s="631"/>
      <c r="JK10" s="631"/>
      <c r="JL10" s="631"/>
      <c r="JM10" s="631"/>
      <c r="JN10" s="631"/>
      <c r="JO10" s="631"/>
      <c r="JP10" s="631"/>
      <c r="JQ10" s="631"/>
      <c r="JR10" s="631"/>
      <c r="JS10" s="631"/>
      <c r="JT10" s="631"/>
      <c r="JU10" s="631"/>
      <c r="JV10" s="631"/>
      <c r="JW10" s="631"/>
      <c r="JX10" s="631"/>
      <c r="JY10" s="631"/>
      <c r="JZ10" s="631"/>
      <c r="KA10" s="631"/>
      <c r="KB10" s="631"/>
      <c r="KC10" s="631"/>
      <c r="KD10" s="631"/>
      <c r="KE10" s="631"/>
      <c r="KF10" s="631"/>
      <c r="KG10" s="631"/>
      <c r="KH10" s="631"/>
      <c r="KI10" s="631"/>
      <c r="KJ10" s="631"/>
      <c r="KK10" s="631"/>
      <c r="KL10" s="631"/>
      <c r="KM10" s="631"/>
      <c r="KN10" s="631"/>
      <c r="KO10" s="631"/>
      <c r="KP10" s="631"/>
      <c r="KQ10" s="631"/>
      <c r="KR10" s="631"/>
      <c r="KS10" s="631"/>
      <c r="KT10" s="631"/>
      <c r="KU10" s="631"/>
      <c r="KV10" s="631"/>
      <c r="KW10" s="631"/>
      <c r="KX10" s="631"/>
      <c r="KY10" s="631"/>
      <c r="KZ10" s="631"/>
      <c r="LA10" s="631"/>
      <c r="LB10" s="631"/>
      <c r="LC10" s="631"/>
      <c r="LD10" s="631"/>
      <c r="LE10" s="631"/>
      <c r="LF10" s="631"/>
      <c r="LG10" s="631"/>
      <c r="LH10" s="631"/>
      <c r="LI10" s="631"/>
      <c r="LJ10" s="631"/>
      <c r="LK10" s="631"/>
      <c r="LL10" s="631"/>
      <c r="LM10" s="631"/>
      <c r="LN10" s="631"/>
      <c r="LO10" s="631"/>
      <c r="LP10" s="631"/>
      <c r="LQ10" s="631"/>
      <c r="LR10" s="631"/>
      <c r="LS10" s="631"/>
      <c r="LT10" s="631"/>
      <c r="LU10" s="631"/>
      <c r="LV10" s="631"/>
      <c r="LW10" s="631"/>
      <c r="LX10" s="631"/>
      <c r="LY10" s="631"/>
      <c r="LZ10" s="631"/>
      <c r="MA10" s="631"/>
      <c r="MB10" s="631"/>
      <c r="MC10" s="631"/>
      <c r="MD10" s="631"/>
      <c r="ME10" s="631"/>
      <c r="MF10" s="631"/>
      <c r="MG10" s="631"/>
      <c r="MH10" s="631"/>
      <c r="MI10" s="631"/>
      <c r="MJ10" s="631"/>
      <c r="MK10" s="631"/>
      <c r="ML10" s="631"/>
      <c r="MM10" s="631"/>
      <c r="MN10" s="631"/>
      <c r="MO10" s="631"/>
      <c r="MP10" s="631"/>
      <c r="MQ10" s="631"/>
      <c r="MR10" s="631"/>
      <c r="MS10" s="631"/>
      <c r="MT10" s="631"/>
      <c r="MU10" s="631"/>
      <c r="MV10" s="631"/>
      <c r="MW10" s="631"/>
      <c r="MX10" s="631"/>
      <c r="MY10" s="631"/>
      <c r="MZ10" s="631"/>
      <c r="NA10" s="631"/>
      <c r="NB10" s="631"/>
      <c r="NC10" s="631"/>
      <c r="ND10" s="631"/>
      <c r="NE10" s="631"/>
      <c r="NF10" s="631"/>
      <c r="NG10" s="631"/>
      <c r="NH10" s="631"/>
      <c r="NI10" s="631"/>
      <c r="NJ10" s="631"/>
      <c r="NK10" s="631"/>
      <c r="NL10" s="631"/>
      <c r="NM10" s="631"/>
      <c r="NN10" s="631"/>
      <c r="NO10" s="631"/>
      <c r="NP10" s="631"/>
      <c r="NQ10" s="631"/>
      <c r="NR10" s="631"/>
      <c r="NS10" s="631"/>
      <c r="NT10" s="631"/>
      <c r="NU10" s="631"/>
      <c r="NV10" s="631"/>
      <c r="NW10" s="631"/>
      <c r="NX10" s="631"/>
      <c r="NY10" s="631"/>
      <c r="NZ10" s="631"/>
      <c r="OA10" s="631"/>
      <c r="OB10" s="631"/>
      <c r="OC10" s="631"/>
      <c r="OD10" s="631"/>
      <c r="OE10" s="631"/>
      <c r="OF10" s="631"/>
      <c r="OG10" s="631"/>
      <c r="OH10" s="631"/>
      <c r="OI10" s="631"/>
      <c r="OJ10" s="631"/>
      <c r="OK10" s="631"/>
      <c r="OL10" s="631"/>
      <c r="OM10" s="631"/>
      <c r="ON10" s="631"/>
      <c r="OO10" s="631"/>
      <c r="OP10" s="631"/>
      <c r="OQ10" s="631"/>
      <c r="OR10" s="631"/>
      <c r="OS10" s="631"/>
      <c r="OT10" s="631"/>
      <c r="OU10" s="631"/>
      <c r="OV10" s="631"/>
      <c r="OW10" s="631"/>
      <c r="OX10" s="631"/>
      <c r="OY10" s="631"/>
      <c r="OZ10" s="631"/>
      <c r="PA10" s="631"/>
      <c r="PB10" s="631"/>
      <c r="PC10" s="631"/>
      <c r="PD10" s="631"/>
      <c r="PE10" s="631"/>
      <c r="PF10" s="631"/>
      <c r="PG10" s="631"/>
      <c r="PH10" s="631"/>
      <c r="PI10" s="631"/>
      <c r="PJ10" s="631"/>
      <c r="PK10" s="631"/>
      <c r="PL10" s="631"/>
      <c r="PM10" s="631"/>
      <c r="PN10" s="631"/>
      <c r="PO10" s="631"/>
      <c r="PP10" s="631"/>
      <c r="PQ10" s="631"/>
      <c r="PR10" s="631"/>
      <c r="PS10" s="631"/>
      <c r="PT10" s="631"/>
      <c r="PU10" s="631"/>
      <c r="PV10" s="631"/>
      <c r="PW10" s="631"/>
      <c r="PX10" s="631"/>
      <c r="PY10" s="631"/>
      <c r="PZ10" s="631"/>
      <c r="QA10" s="631"/>
      <c r="QB10" s="631"/>
      <c r="QC10" s="631"/>
      <c r="QD10" s="631"/>
      <c r="QE10" s="631"/>
      <c r="QF10" s="631"/>
      <c r="QG10" s="631"/>
      <c r="QH10" s="631"/>
      <c r="QI10" s="631"/>
      <c r="QJ10" s="631"/>
      <c r="QK10" s="631"/>
      <c r="QL10" s="631"/>
      <c r="QM10" s="631"/>
      <c r="QN10" s="631"/>
      <c r="QO10" s="631"/>
      <c r="QP10" s="631"/>
      <c r="QQ10" s="631"/>
      <c r="QR10" s="631"/>
      <c r="QS10" s="631"/>
      <c r="QT10" s="631"/>
      <c r="QU10" s="631"/>
      <c r="QV10" s="631"/>
      <c r="QW10" s="631"/>
      <c r="QX10" s="631"/>
      <c r="QY10" s="631"/>
      <c r="QZ10" s="631"/>
      <c r="RA10" s="631"/>
      <c r="RB10" s="631"/>
      <c r="RC10" s="631"/>
      <c r="RD10" s="631"/>
      <c r="RE10" s="631"/>
      <c r="RF10" s="631"/>
      <c r="RG10" s="631"/>
      <c r="RH10" s="631"/>
      <c r="RI10" s="631"/>
      <c r="RJ10" s="631"/>
      <c r="RK10" s="631"/>
      <c r="RL10" s="631"/>
      <c r="RM10" s="631"/>
      <c r="RN10" s="631"/>
      <c r="RO10" s="631"/>
      <c r="RP10" s="631"/>
      <c r="RQ10" s="631"/>
      <c r="RR10" s="631"/>
      <c r="RS10" s="631"/>
      <c r="RT10" s="631"/>
      <c r="RU10" s="631"/>
      <c r="RV10" s="631"/>
      <c r="RW10" s="631"/>
      <c r="RX10" s="631"/>
      <c r="RY10" s="631"/>
      <c r="RZ10" s="631"/>
      <c r="SA10" s="631"/>
      <c r="SB10" s="631"/>
      <c r="SC10" s="631"/>
      <c r="SD10" s="631"/>
      <c r="SE10" s="631"/>
      <c r="SF10" s="631"/>
      <c r="SG10" s="631"/>
      <c r="SH10" s="631"/>
      <c r="SI10" s="631"/>
      <c r="SJ10" s="631"/>
      <c r="SK10" s="631"/>
      <c r="SL10" s="631"/>
      <c r="SM10" s="631"/>
      <c r="SN10" s="631"/>
      <c r="SO10" s="631"/>
      <c r="SP10" s="631"/>
      <c r="SQ10" s="631"/>
      <c r="SR10" s="631"/>
      <c r="SS10" s="631"/>
      <c r="ST10" s="631"/>
      <c r="SU10" s="631"/>
      <c r="SV10" s="631"/>
      <c r="SW10" s="631"/>
      <c r="SX10" s="631"/>
      <c r="SY10" s="631"/>
      <c r="SZ10" s="631"/>
      <c r="TA10" s="631"/>
      <c r="TB10" s="631"/>
      <c r="TC10" s="631"/>
      <c r="TD10" s="631"/>
      <c r="TE10" s="631"/>
      <c r="TF10" s="631"/>
      <c r="TG10" s="631"/>
      <c r="TH10" s="631"/>
      <c r="TI10" s="631"/>
      <c r="TJ10" s="631"/>
      <c r="TK10" s="631"/>
      <c r="TL10" s="631"/>
      <c r="TM10" s="631"/>
      <c r="TN10" s="631"/>
      <c r="TO10" s="631"/>
      <c r="TP10" s="631"/>
      <c r="TQ10" s="631"/>
      <c r="TR10" s="631"/>
      <c r="TS10" s="631"/>
      <c r="TT10" s="631"/>
      <c r="TU10" s="631"/>
      <c r="TV10" s="631"/>
      <c r="TW10" s="631"/>
      <c r="TX10" s="631"/>
      <c r="TY10" s="631"/>
      <c r="TZ10" s="631"/>
      <c r="UA10" s="631"/>
      <c r="UB10" s="631"/>
      <c r="UC10" s="631"/>
      <c r="UD10" s="631"/>
      <c r="UE10" s="631"/>
      <c r="UF10" s="631"/>
      <c r="UG10" s="631"/>
      <c r="UH10" s="631"/>
      <c r="UI10" s="631"/>
      <c r="UJ10" s="631"/>
      <c r="UK10" s="631"/>
      <c r="UL10" s="631"/>
      <c r="UM10" s="631"/>
      <c r="UN10" s="631"/>
      <c r="UO10" s="631"/>
      <c r="UP10" s="631"/>
      <c r="UQ10" s="631"/>
      <c r="UR10" s="631"/>
      <c r="US10" s="631"/>
      <c r="UT10" s="631"/>
      <c r="UU10" s="631"/>
      <c r="UV10" s="631"/>
      <c r="UW10" s="631"/>
      <c r="UX10" s="631"/>
      <c r="UY10" s="631"/>
      <c r="UZ10" s="631"/>
      <c r="VA10" s="631"/>
      <c r="VB10" s="631"/>
      <c r="VC10" s="631"/>
      <c r="VD10" s="631"/>
      <c r="VE10" s="631"/>
      <c r="VF10" s="631"/>
      <c r="VG10" s="631"/>
      <c r="VH10" s="631"/>
      <c r="VI10" s="631"/>
      <c r="VJ10" s="631"/>
      <c r="VK10" s="631"/>
      <c r="VL10" s="631"/>
      <c r="VM10" s="631"/>
      <c r="VN10" s="631"/>
      <c r="VO10" s="631"/>
      <c r="VP10" s="631"/>
      <c r="VQ10" s="631"/>
      <c r="VR10" s="631"/>
      <c r="VS10" s="631"/>
      <c r="VT10" s="631"/>
      <c r="VU10" s="631"/>
      <c r="VV10" s="631"/>
      <c r="VW10" s="631"/>
      <c r="VX10" s="631"/>
      <c r="VY10" s="631"/>
      <c r="VZ10" s="631"/>
      <c r="WA10" s="631"/>
      <c r="WB10" s="631"/>
      <c r="WC10" s="631"/>
      <c r="WD10" s="631"/>
      <c r="WE10" s="631"/>
      <c r="WF10" s="631"/>
      <c r="WG10" s="631"/>
      <c r="WH10" s="631"/>
      <c r="WI10" s="631"/>
      <c r="WJ10" s="631"/>
      <c r="WK10" s="631"/>
      <c r="WL10" s="631"/>
      <c r="WM10" s="631"/>
      <c r="WN10" s="631"/>
      <c r="WO10" s="631"/>
      <c r="WP10" s="631"/>
      <c r="WQ10" s="631"/>
      <c r="WR10" s="631"/>
      <c r="WS10" s="631"/>
      <c r="WT10" s="631"/>
      <c r="WU10" s="631"/>
      <c r="WV10" s="631"/>
      <c r="WW10" s="631"/>
      <c r="WX10" s="631"/>
      <c r="WY10" s="631"/>
      <c r="WZ10" s="631"/>
      <c r="XA10" s="631"/>
      <c r="XB10" s="631"/>
      <c r="XC10" s="631"/>
      <c r="XD10" s="631"/>
      <c r="XE10" s="631"/>
      <c r="XF10" s="631"/>
      <c r="XG10" s="631"/>
      <c r="XH10" s="631"/>
      <c r="XI10" s="631"/>
      <c r="XJ10" s="631"/>
      <c r="XK10" s="631"/>
      <c r="XL10" s="631"/>
      <c r="XM10" s="631"/>
      <c r="XN10" s="631"/>
      <c r="XO10" s="631"/>
      <c r="XP10" s="631"/>
      <c r="XQ10" s="631"/>
      <c r="XR10" s="631"/>
      <c r="XS10" s="631"/>
      <c r="XT10" s="631"/>
      <c r="XU10" s="631"/>
      <c r="XV10" s="631"/>
      <c r="XW10" s="631"/>
      <c r="XX10" s="631"/>
      <c r="XY10" s="631"/>
      <c r="XZ10" s="631"/>
      <c r="YA10" s="631"/>
      <c r="YB10" s="631"/>
      <c r="YC10" s="631"/>
      <c r="YD10" s="631"/>
      <c r="YE10" s="631"/>
      <c r="YF10" s="631"/>
      <c r="YG10" s="631"/>
      <c r="YH10" s="631"/>
      <c r="YI10" s="631"/>
      <c r="YJ10" s="631"/>
      <c r="YK10" s="631"/>
      <c r="YL10" s="631"/>
      <c r="YM10" s="631"/>
      <c r="YN10" s="631"/>
      <c r="YO10" s="631"/>
      <c r="YP10" s="631"/>
      <c r="YQ10" s="631"/>
      <c r="YR10" s="631"/>
      <c r="YS10" s="631"/>
      <c r="YT10" s="631"/>
      <c r="YU10" s="631"/>
      <c r="YV10" s="631"/>
      <c r="YW10" s="631"/>
      <c r="YX10" s="631"/>
      <c r="YY10" s="631"/>
      <c r="YZ10" s="631"/>
      <c r="ZA10" s="631"/>
      <c r="ZB10" s="631"/>
      <c r="ZC10" s="631"/>
      <c r="ZD10" s="631"/>
      <c r="ZE10" s="631"/>
      <c r="ZF10" s="631"/>
      <c r="ZG10" s="631"/>
      <c r="ZH10" s="631"/>
      <c r="ZI10" s="631"/>
      <c r="ZJ10" s="631"/>
      <c r="ZK10" s="631"/>
      <c r="ZL10" s="631"/>
      <c r="ZM10" s="631"/>
      <c r="ZN10" s="631"/>
      <c r="ZO10" s="631"/>
      <c r="ZP10" s="631"/>
      <c r="ZQ10" s="631"/>
      <c r="ZR10" s="631"/>
      <c r="ZS10" s="631"/>
      <c r="ZT10" s="631"/>
      <c r="ZU10" s="631"/>
      <c r="ZV10" s="631"/>
      <c r="ZW10" s="631"/>
      <c r="ZX10" s="631"/>
      <c r="ZY10" s="631"/>
      <c r="ZZ10" s="631"/>
      <c r="AAA10" s="631"/>
      <c r="AAB10" s="631"/>
      <c r="AAC10" s="631"/>
      <c r="AAD10" s="631"/>
      <c r="AAE10" s="631"/>
      <c r="AAF10" s="631"/>
      <c r="AAG10" s="631"/>
      <c r="AAH10" s="631"/>
      <c r="AAI10" s="631"/>
      <c r="AAJ10" s="631"/>
      <c r="AAK10" s="631"/>
      <c r="AAL10" s="631"/>
      <c r="AAM10" s="631"/>
      <c r="AAN10" s="631"/>
      <c r="AAO10" s="631"/>
      <c r="AAP10" s="631"/>
      <c r="AAQ10" s="631"/>
      <c r="AAR10" s="631"/>
      <c r="AAS10" s="631"/>
      <c r="AAT10" s="631"/>
      <c r="AAU10" s="631"/>
      <c r="AAV10" s="631"/>
      <c r="AAW10" s="631"/>
      <c r="AAX10" s="631"/>
      <c r="AAY10" s="631"/>
      <c r="AAZ10" s="631"/>
      <c r="ABA10" s="631"/>
      <c r="ABB10" s="631"/>
      <c r="ABC10" s="631"/>
      <c r="ABD10" s="631"/>
      <c r="ABE10" s="631"/>
      <c r="ABF10" s="631"/>
      <c r="ABG10" s="631"/>
      <c r="ABH10" s="631"/>
      <c r="ABI10" s="631"/>
      <c r="ABJ10" s="631"/>
      <c r="ABK10" s="631"/>
      <c r="ABL10" s="631"/>
      <c r="ABM10" s="631"/>
      <c r="ABN10" s="631"/>
      <c r="ABO10" s="631"/>
      <c r="ABP10" s="631"/>
      <c r="ABQ10" s="631"/>
      <c r="ABR10" s="631"/>
      <c r="ABS10" s="631"/>
      <c r="ABT10" s="631"/>
      <c r="ABU10" s="631"/>
      <c r="ABV10" s="631"/>
      <c r="ABW10" s="631"/>
      <c r="ABX10" s="631"/>
      <c r="ABY10" s="631"/>
      <c r="ABZ10" s="631"/>
      <c r="ACA10" s="631"/>
      <c r="ACB10" s="631"/>
      <c r="ACC10" s="631"/>
      <c r="ACD10" s="631"/>
      <c r="ACE10" s="631"/>
      <c r="ACF10" s="631"/>
      <c r="ACG10" s="631"/>
      <c r="ACH10" s="631"/>
      <c r="ACI10" s="631"/>
      <c r="ACJ10" s="631"/>
      <c r="ACK10" s="631"/>
      <c r="ACL10" s="631"/>
      <c r="ACM10" s="631"/>
      <c r="ACN10" s="631"/>
      <c r="ACO10" s="631"/>
      <c r="ACP10" s="631"/>
      <c r="ACQ10" s="631"/>
      <c r="ACR10" s="631"/>
      <c r="ACS10" s="631"/>
      <c r="ACT10" s="631"/>
      <c r="ACU10" s="631"/>
      <c r="ACV10" s="631"/>
      <c r="ACW10" s="631"/>
      <c r="ACX10" s="631"/>
      <c r="ACY10" s="631"/>
      <c r="ACZ10" s="631"/>
      <c r="ADA10" s="631"/>
      <c r="ADB10" s="631"/>
      <c r="ADC10" s="631"/>
      <c r="ADD10" s="631"/>
      <c r="ADE10" s="631"/>
      <c r="ADF10" s="631"/>
      <c r="ADG10" s="631"/>
      <c r="ADH10" s="631"/>
      <c r="ADI10" s="631"/>
      <c r="ADJ10" s="631"/>
      <c r="ADK10" s="631"/>
      <c r="ADL10" s="631"/>
      <c r="ADM10" s="631"/>
      <c r="ADN10" s="631"/>
      <c r="ADO10" s="631"/>
      <c r="ADP10" s="631"/>
      <c r="ADQ10" s="631"/>
      <c r="ADR10" s="631"/>
      <c r="ADS10" s="631"/>
      <c r="ADT10" s="631"/>
      <c r="ADU10" s="631"/>
      <c r="ADV10" s="631"/>
      <c r="ADW10" s="631"/>
      <c r="ADX10" s="631"/>
      <c r="ADY10" s="631"/>
      <c r="ADZ10" s="631"/>
      <c r="AEA10" s="631"/>
      <c r="AEB10" s="631"/>
      <c r="AEC10" s="631"/>
      <c r="AED10" s="631"/>
      <c r="AEE10" s="631"/>
      <c r="AEF10" s="631"/>
      <c r="AEG10" s="631"/>
      <c r="AEH10" s="631"/>
      <c r="AEI10" s="631"/>
      <c r="AEJ10" s="631"/>
      <c r="AEK10" s="631"/>
      <c r="AEL10" s="631"/>
      <c r="AEM10" s="631"/>
      <c r="AEN10" s="631"/>
      <c r="AEO10" s="631"/>
      <c r="AEP10" s="631"/>
      <c r="AEQ10" s="631"/>
      <c r="AER10" s="631"/>
      <c r="AES10" s="631"/>
      <c r="AET10" s="631"/>
      <c r="AEU10" s="631"/>
      <c r="AEV10" s="631"/>
      <c r="AEW10" s="631"/>
      <c r="AEX10" s="631"/>
      <c r="AEY10" s="631"/>
      <c r="AEZ10" s="631"/>
      <c r="AFA10" s="631"/>
      <c r="AFB10" s="631"/>
      <c r="AFC10" s="631"/>
      <c r="AFD10" s="631"/>
      <c r="AFE10" s="631"/>
      <c r="AFF10" s="631"/>
      <c r="AFG10" s="631"/>
      <c r="AFH10" s="631"/>
      <c r="AFI10" s="631"/>
      <c r="AFJ10" s="631"/>
      <c r="AFK10" s="631"/>
      <c r="AFL10" s="631"/>
      <c r="AFM10" s="631"/>
      <c r="AFN10" s="631"/>
      <c r="AFO10" s="631"/>
      <c r="AFP10" s="631"/>
      <c r="AFQ10" s="631"/>
      <c r="AFR10" s="631"/>
      <c r="AFS10" s="631"/>
      <c r="AFT10" s="631"/>
      <c r="AFU10" s="631"/>
      <c r="AFV10" s="631"/>
      <c r="AFW10" s="631"/>
      <c r="AFX10" s="631"/>
      <c r="AFY10" s="631"/>
      <c r="AFZ10" s="631"/>
      <c r="AGA10" s="631"/>
      <c r="AGB10" s="631"/>
      <c r="AGC10" s="631"/>
      <c r="AGD10" s="631"/>
      <c r="AGE10" s="631"/>
      <c r="AGF10" s="631"/>
      <c r="AGG10" s="631"/>
      <c r="AGH10" s="631"/>
      <c r="AGI10" s="631"/>
      <c r="AGJ10" s="631"/>
      <c r="AGK10" s="631"/>
      <c r="AGL10" s="631"/>
      <c r="AGM10" s="631"/>
      <c r="AGN10" s="631"/>
      <c r="AGO10" s="631"/>
      <c r="AGP10" s="631"/>
      <c r="AGQ10" s="631"/>
      <c r="AGR10" s="631"/>
      <c r="AGS10" s="631"/>
      <c r="AGT10" s="631"/>
      <c r="AGU10" s="631"/>
      <c r="AGV10" s="631"/>
      <c r="AGW10" s="631"/>
      <c r="AGX10" s="631"/>
      <c r="AGY10" s="631"/>
      <c r="AGZ10" s="631"/>
      <c r="AHA10" s="631"/>
      <c r="AHB10" s="631"/>
      <c r="AHC10" s="631"/>
      <c r="AHD10" s="631"/>
      <c r="AHE10" s="631"/>
      <c r="AHF10" s="631"/>
      <c r="AHG10" s="631"/>
      <c r="AHH10" s="631"/>
      <c r="AHI10" s="631"/>
      <c r="AHJ10" s="631"/>
      <c r="AHK10" s="631"/>
      <c r="AHL10" s="631"/>
      <c r="AHM10" s="631"/>
      <c r="AHN10" s="631"/>
      <c r="AHO10" s="631"/>
      <c r="AHP10" s="631"/>
      <c r="AHQ10" s="631"/>
      <c r="AHR10" s="631"/>
      <c r="AHS10" s="631"/>
      <c r="AHT10" s="631"/>
      <c r="AHU10" s="631"/>
      <c r="AHV10" s="631"/>
      <c r="AHW10" s="631"/>
      <c r="AHX10" s="631"/>
      <c r="AHY10" s="631"/>
      <c r="AHZ10" s="631"/>
      <c r="AIA10" s="631"/>
      <c r="AIB10" s="631"/>
      <c r="AIC10" s="631"/>
      <c r="AID10" s="631"/>
      <c r="AIE10" s="631"/>
      <c r="AIF10" s="631"/>
      <c r="AIG10" s="631"/>
      <c r="AIH10" s="631"/>
      <c r="AII10" s="631"/>
      <c r="AIJ10" s="631"/>
      <c r="AIK10" s="631"/>
      <c r="AIL10" s="631"/>
      <c r="AIM10" s="631"/>
      <c r="AIN10" s="631"/>
      <c r="AIO10" s="631"/>
      <c r="AIP10" s="631"/>
      <c r="AIQ10" s="631"/>
      <c r="AIR10" s="631"/>
      <c r="AIS10" s="631"/>
      <c r="AIT10" s="631"/>
      <c r="AIU10" s="631"/>
      <c r="AIV10" s="631"/>
      <c r="AIW10" s="631"/>
      <c r="AIX10" s="631"/>
      <c r="AIY10" s="631"/>
      <c r="AIZ10" s="631"/>
      <c r="AJA10" s="631"/>
      <c r="AJB10" s="631"/>
      <c r="AJC10" s="631"/>
      <c r="AJD10" s="631"/>
      <c r="AJE10" s="631"/>
      <c r="AJF10" s="631"/>
      <c r="AJG10" s="631"/>
      <c r="AJH10" s="631"/>
      <c r="AJI10" s="631"/>
      <c r="AJJ10" s="631"/>
      <c r="AJK10" s="631"/>
      <c r="AJL10" s="631"/>
      <c r="AJM10" s="631"/>
      <c r="AJN10" s="631"/>
      <c r="AJO10" s="631"/>
      <c r="AJP10" s="631"/>
      <c r="AJQ10" s="631"/>
      <c r="AJR10" s="631"/>
      <c r="AJS10" s="631"/>
      <c r="AJT10" s="631"/>
      <c r="AJU10" s="631"/>
      <c r="AJV10" s="631"/>
      <c r="AJW10" s="631"/>
      <c r="AJX10" s="631"/>
      <c r="AJY10" s="631"/>
      <c r="AJZ10" s="631"/>
      <c r="AKA10" s="631"/>
      <c r="AKB10" s="631"/>
      <c r="AKC10" s="631"/>
      <c r="AKD10" s="631"/>
      <c r="AKE10" s="631"/>
      <c r="AKF10" s="631"/>
      <c r="AKG10" s="631"/>
      <c r="AKH10" s="631"/>
      <c r="AKI10" s="631"/>
      <c r="AKJ10" s="631"/>
      <c r="AKK10" s="631"/>
      <c r="AKL10" s="631"/>
      <c r="AKM10" s="631"/>
      <c r="AKN10" s="631"/>
      <c r="AKO10" s="631"/>
      <c r="AKP10" s="631"/>
      <c r="AKQ10" s="631"/>
      <c r="AKR10" s="631"/>
      <c r="AKS10" s="631"/>
      <c r="AKT10" s="631"/>
      <c r="AKU10" s="631"/>
      <c r="AKV10" s="631"/>
      <c r="AKW10" s="631"/>
      <c r="AKX10" s="631"/>
      <c r="AKY10" s="631"/>
      <c r="AKZ10" s="631"/>
      <c r="ALA10" s="631"/>
      <c r="ALB10" s="631"/>
      <c r="ALC10" s="631"/>
      <c r="ALD10" s="631"/>
      <c r="ALE10" s="631"/>
      <c r="ALF10" s="631"/>
      <c r="ALG10" s="631"/>
      <c r="ALH10" s="631"/>
      <c r="ALI10" s="631"/>
      <c r="ALJ10" s="631"/>
      <c r="ALK10" s="631"/>
      <c r="ALL10" s="631"/>
      <c r="ALM10" s="631"/>
      <c r="ALN10" s="631"/>
      <c r="ALO10" s="631"/>
      <c r="ALP10" s="631"/>
      <c r="ALQ10" s="631"/>
      <c r="ALR10" s="631"/>
      <c r="ALS10" s="631"/>
      <c r="ALT10" s="631"/>
      <c r="ALU10" s="631"/>
      <c r="ALV10" s="631"/>
      <c r="ALW10" s="631"/>
      <c r="ALX10" s="631"/>
      <c r="ALY10" s="631"/>
      <c r="ALZ10" s="631"/>
      <c r="AMA10" s="631"/>
      <c r="AMB10" s="631"/>
      <c r="AMC10" s="631"/>
      <c r="AMD10" s="631"/>
    </row>
    <row r="11" spans="1:1024" ht="12.9">
      <c r="A11" s="797" t="str">
        <f>D.2.1.JM!A21</f>
        <v>D.2.1. - 1.3 Motorická hlavní opona</v>
      </c>
      <c r="B11" s="797"/>
      <c r="C11" s="628">
        <v>1</v>
      </c>
      <c r="D11" s="629">
        <f>D.2.1.JM!D21</f>
        <v>0</v>
      </c>
      <c r="E11" s="629">
        <f t="shared" si="0"/>
        <v>0</v>
      </c>
      <c r="F11" s="630"/>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31"/>
      <c r="AL11" s="631"/>
      <c r="AM11" s="631"/>
      <c r="AN11" s="631"/>
      <c r="AO11" s="631"/>
      <c r="AP11" s="631"/>
      <c r="AQ11" s="631"/>
      <c r="AR11" s="631"/>
      <c r="AS11" s="631"/>
      <c r="AT11" s="631"/>
      <c r="AU11" s="631"/>
      <c r="AV11" s="631"/>
      <c r="AW11" s="631"/>
      <c r="AX11" s="631"/>
      <c r="AY11" s="631"/>
      <c r="AZ11" s="631"/>
      <c r="BA11" s="631"/>
      <c r="BB11" s="631"/>
      <c r="BC11" s="631"/>
      <c r="BD11" s="631"/>
      <c r="BE11" s="631"/>
      <c r="BF11" s="631"/>
      <c r="BG11" s="631"/>
      <c r="BH11" s="631"/>
      <c r="BI11" s="631"/>
      <c r="BJ11" s="631"/>
      <c r="BK11" s="631"/>
      <c r="BL11" s="631"/>
      <c r="BM11" s="631"/>
      <c r="BN11" s="631"/>
      <c r="BO11" s="631"/>
      <c r="BP11" s="631"/>
      <c r="BQ11" s="631"/>
      <c r="BR11" s="631"/>
      <c r="BS11" s="631"/>
      <c r="BT11" s="631"/>
      <c r="BU11" s="631"/>
      <c r="BV11" s="631"/>
      <c r="BW11" s="631"/>
      <c r="BX11" s="631"/>
      <c r="BY11" s="631"/>
      <c r="BZ11" s="631"/>
      <c r="CA11" s="631"/>
      <c r="CB11" s="631"/>
      <c r="CC11" s="631"/>
      <c r="CD11" s="631"/>
      <c r="CE11" s="631"/>
      <c r="CF11" s="631"/>
      <c r="CG11" s="631"/>
      <c r="CH11" s="631"/>
      <c r="CI11" s="631"/>
      <c r="CJ11" s="631"/>
      <c r="CK11" s="631"/>
      <c r="CL11" s="631"/>
      <c r="CM11" s="631"/>
      <c r="CN11" s="631"/>
      <c r="CO11" s="631"/>
      <c r="CP11" s="631"/>
      <c r="CQ11" s="631"/>
      <c r="CR11" s="631"/>
      <c r="CS11" s="631"/>
      <c r="CT11" s="631"/>
      <c r="CU11" s="631"/>
      <c r="CV11" s="631"/>
      <c r="CW11" s="631"/>
      <c r="CX11" s="631"/>
      <c r="CY11" s="631"/>
      <c r="CZ11" s="631"/>
      <c r="DA11" s="631"/>
      <c r="DB11" s="631"/>
      <c r="DC11" s="631"/>
      <c r="DD11" s="631"/>
      <c r="DE11" s="631"/>
      <c r="DF11" s="631"/>
      <c r="DG11" s="631"/>
      <c r="DH11" s="631"/>
      <c r="DI11" s="631"/>
      <c r="DJ11" s="631"/>
      <c r="DK11" s="631"/>
      <c r="DL11" s="631"/>
      <c r="DM11" s="631"/>
      <c r="DN11" s="631"/>
      <c r="DO11" s="631"/>
      <c r="DP11" s="631"/>
      <c r="DQ11" s="631"/>
      <c r="DR11" s="631"/>
      <c r="DS11" s="631"/>
      <c r="DT11" s="631"/>
      <c r="DU11" s="631"/>
      <c r="DV11" s="631"/>
      <c r="DW11" s="631"/>
      <c r="DX11" s="631"/>
      <c r="DY11" s="631"/>
      <c r="DZ11" s="631"/>
      <c r="EA11" s="631"/>
      <c r="EB11" s="631"/>
      <c r="EC11" s="631"/>
      <c r="ED11" s="631"/>
      <c r="EE11" s="631"/>
      <c r="EF11" s="631"/>
      <c r="EG11" s="631"/>
      <c r="EH11" s="631"/>
      <c r="EI11" s="631"/>
      <c r="EJ11" s="631"/>
      <c r="EK11" s="631"/>
      <c r="EL11" s="631"/>
      <c r="EM11" s="631"/>
      <c r="EN11" s="631"/>
      <c r="EO11" s="631"/>
      <c r="EP11" s="631"/>
      <c r="EQ11" s="631"/>
      <c r="ER11" s="631"/>
      <c r="ES11" s="631"/>
      <c r="ET11" s="631"/>
      <c r="EU11" s="631"/>
      <c r="EV11" s="631"/>
      <c r="EW11" s="631"/>
      <c r="EX11" s="631"/>
      <c r="EY11" s="631"/>
      <c r="EZ11" s="631"/>
      <c r="FA11" s="631"/>
      <c r="FB11" s="631"/>
      <c r="FC11" s="631"/>
      <c r="FD11" s="631"/>
      <c r="FE11" s="631"/>
      <c r="FF11" s="631"/>
      <c r="FG11" s="631"/>
      <c r="FH11" s="631"/>
      <c r="FI11" s="631"/>
      <c r="FJ11" s="631"/>
      <c r="FK11" s="631"/>
      <c r="FL11" s="631"/>
      <c r="FM11" s="631"/>
      <c r="FN11" s="631"/>
      <c r="FO11" s="631"/>
      <c r="FP11" s="631"/>
      <c r="FQ11" s="631"/>
      <c r="FR11" s="631"/>
      <c r="FS11" s="631"/>
      <c r="FT11" s="631"/>
      <c r="FU11" s="631"/>
      <c r="FV11" s="631"/>
      <c r="FW11" s="631"/>
      <c r="FX11" s="631"/>
      <c r="FY11" s="631"/>
      <c r="FZ11" s="631"/>
      <c r="GA11" s="631"/>
      <c r="GB11" s="631"/>
      <c r="GC11" s="631"/>
      <c r="GD11" s="631"/>
      <c r="GE11" s="631"/>
      <c r="GF11" s="631"/>
      <c r="GG11" s="631"/>
      <c r="GH11" s="631"/>
      <c r="GI11" s="631"/>
      <c r="GJ11" s="631"/>
      <c r="GK11" s="631"/>
      <c r="GL11" s="631"/>
      <c r="GM11" s="631"/>
      <c r="GN11" s="631"/>
      <c r="GO11" s="631"/>
      <c r="GP11" s="631"/>
      <c r="GQ11" s="631"/>
      <c r="GR11" s="631"/>
      <c r="GS11" s="631"/>
      <c r="GT11" s="631"/>
      <c r="GU11" s="631"/>
      <c r="GV11" s="631"/>
      <c r="GW11" s="631"/>
      <c r="GX11" s="631"/>
      <c r="GY11" s="631"/>
      <c r="GZ11" s="631"/>
      <c r="HA11" s="631"/>
      <c r="HB11" s="631"/>
      <c r="HC11" s="631"/>
      <c r="HD11" s="631"/>
      <c r="HE11" s="631"/>
      <c r="HF11" s="631"/>
      <c r="HG11" s="631"/>
      <c r="HH11" s="631"/>
      <c r="HI11" s="631"/>
      <c r="HJ11" s="631"/>
      <c r="HK11" s="631"/>
      <c r="HL11" s="631"/>
      <c r="HM11" s="631"/>
      <c r="HN11" s="631"/>
      <c r="HO11" s="631"/>
      <c r="HP11" s="631"/>
      <c r="HQ11" s="631"/>
      <c r="HR11" s="631"/>
      <c r="HS11" s="631"/>
      <c r="HT11" s="631"/>
      <c r="HU11" s="631"/>
      <c r="HV11" s="631"/>
      <c r="HW11" s="631"/>
      <c r="HX11" s="631"/>
      <c r="HY11" s="631"/>
      <c r="HZ11" s="631"/>
      <c r="IA11" s="631"/>
      <c r="IB11" s="631"/>
      <c r="IC11" s="631"/>
      <c r="ID11" s="631"/>
      <c r="IE11" s="631"/>
      <c r="IF11" s="631"/>
      <c r="IG11" s="631"/>
      <c r="IH11" s="631"/>
      <c r="II11" s="631"/>
      <c r="IJ11" s="631"/>
      <c r="IK11" s="631"/>
      <c r="IL11" s="631"/>
      <c r="IM11" s="631"/>
      <c r="IN11" s="631"/>
      <c r="IO11" s="631"/>
      <c r="IP11" s="631"/>
      <c r="IQ11" s="631"/>
      <c r="IR11" s="631"/>
      <c r="IS11" s="631"/>
      <c r="IT11" s="631"/>
      <c r="IU11" s="631"/>
      <c r="IV11" s="631"/>
      <c r="IW11" s="631"/>
      <c r="IX11" s="631"/>
      <c r="IY11" s="631"/>
      <c r="IZ11" s="631"/>
      <c r="JA11" s="631"/>
      <c r="JB11" s="631"/>
      <c r="JC11" s="631"/>
      <c r="JD11" s="631"/>
      <c r="JE11" s="631"/>
      <c r="JF11" s="631"/>
      <c r="JG11" s="631"/>
      <c r="JH11" s="631"/>
      <c r="JI11" s="631"/>
      <c r="JJ11" s="631"/>
      <c r="JK11" s="631"/>
      <c r="JL11" s="631"/>
      <c r="JM11" s="631"/>
      <c r="JN11" s="631"/>
      <c r="JO11" s="631"/>
      <c r="JP11" s="631"/>
      <c r="JQ11" s="631"/>
      <c r="JR11" s="631"/>
      <c r="JS11" s="631"/>
      <c r="JT11" s="631"/>
      <c r="JU11" s="631"/>
      <c r="JV11" s="631"/>
      <c r="JW11" s="631"/>
      <c r="JX11" s="631"/>
      <c r="JY11" s="631"/>
      <c r="JZ11" s="631"/>
      <c r="KA11" s="631"/>
      <c r="KB11" s="631"/>
      <c r="KC11" s="631"/>
      <c r="KD11" s="631"/>
      <c r="KE11" s="631"/>
      <c r="KF11" s="631"/>
      <c r="KG11" s="631"/>
      <c r="KH11" s="631"/>
      <c r="KI11" s="631"/>
      <c r="KJ11" s="631"/>
      <c r="KK11" s="631"/>
      <c r="KL11" s="631"/>
      <c r="KM11" s="631"/>
      <c r="KN11" s="631"/>
      <c r="KO11" s="631"/>
      <c r="KP11" s="631"/>
      <c r="KQ11" s="631"/>
      <c r="KR11" s="631"/>
      <c r="KS11" s="631"/>
      <c r="KT11" s="631"/>
      <c r="KU11" s="631"/>
      <c r="KV11" s="631"/>
      <c r="KW11" s="631"/>
      <c r="KX11" s="631"/>
      <c r="KY11" s="631"/>
      <c r="KZ11" s="631"/>
      <c r="LA11" s="631"/>
      <c r="LB11" s="631"/>
      <c r="LC11" s="631"/>
      <c r="LD11" s="631"/>
      <c r="LE11" s="631"/>
      <c r="LF11" s="631"/>
      <c r="LG11" s="631"/>
      <c r="LH11" s="631"/>
      <c r="LI11" s="631"/>
      <c r="LJ11" s="631"/>
      <c r="LK11" s="631"/>
      <c r="LL11" s="631"/>
      <c r="LM11" s="631"/>
      <c r="LN11" s="631"/>
      <c r="LO11" s="631"/>
      <c r="LP11" s="631"/>
      <c r="LQ11" s="631"/>
      <c r="LR11" s="631"/>
      <c r="LS11" s="631"/>
      <c r="LT11" s="631"/>
      <c r="LU11" s="631"/>
      <c r="LV11" s="631"/>
      <c r="LW11" s="631"/>
      <c r="LX11" s="631"/>
      <c r="LY11" s="631"/>
      <c r="LZ11" s="631"/>
      <c r="MA11" s="631"/>
      <c r="MB11" s="631"/>
      <c r="MC11" s="631"/>
      <c r="MD11" s="631"/>
      <c r="ME11" s="631"/>
      <c r="MF11" s="631"/>
      <c r="MG11" s="631"/>
      <c r="MH11" s="631"/>
      <c r="MI11" s="631"/>
      <c r="MJ11" s="631"/>
      <c r="MK11" s="631"/>
      <c r="ML11" s="631"/>
      <c r="MM11" s="631"/>
      <c r="MN11" s="631"/>
      <c r="MO11" s="631"/>
      <c r="MP11" s="631"/>
      <c r="MQ11" s="631"/>
      <c r="MR11" s="631"/>
      <c r="MS11" s="631"/>
      <c r="MT11" s="631"/>
      <c r="MU11" s="631"/>
      <c r="MV11" s="631"/>
      <c r="MW11" s="631"/>
      <c r="MX11" s="631"/>
      <c r="MY11" s="631"/>
      <c r="MZ11" s="631"/>
      <c r="NA11" s="631"/>
      <c r="NB11" s="631"/>
      <c r="NC11" s="631"/>
      <c r="ND11" s="631"/>
      <c r="NE11" s="631"/>
      <c r="NF11" s="631"/>
      <c r="NG11" s="631"/>
      <c r="NH11" s="631"/>
      <c r="NI11" s="631"/>
      <c r="NJ11" s="631"/>
      <c r="NK11" s="631"/>
      <c r="NL11" s="631"/>
      <c r="NM11" s="631"/>
      <c r="NN11" s="631"/>
      <c r="NO11" s="631"/>
      <c r="NP11" s="631"/>
      <c r="NQ11" s="631"/>
      <c r="NR11" s="631"/>
      <c r="NS11" s="631"/>
      <c r="NT11" s="631"/>
      <c r="NU11" s="631"/>
      <c r="NV11" s="631"/>
      <c r="NW11" s="631"/>
      <c r="NX11" s="631"/>
      <c r="NY11" s="631"/>
      <c r="NZ11" s="631"/>
      <c r="OA11" s="631"/>
      <c r="OB11" s="631"/>
      <c r="OC11" s="631"/>
      <c r="OD11" s="631"/>
      <c r="OE11" s="631"/>
      <c r="OF11" s="631"/>
      <c r="OG11" s="631"/>
      <c r="OH11" s="631"/>
      <c r="OI11" s="631"/>
      <c r="OJ11" s="631"/>
      <c r="OK11" s="631"/>
      <c r="OL11" s="631"/>
      <c r="OM11" s="631"/>
      <c r="ON11" s="631"/>
      <c r="OO11" s="631"/>
      <c r="OP11" s="631"/>
      <c r="OQ11" s="631"/>
      <c r="OR11" s="631"/>
      <c r="OS11" s="631"/>
      <c r="OT11" s="631"/>
      <c r="OU11" s="631"/>
      <c r="OV11" s="631"/>
      <c r="OW11" s="631"/>
      <c r="OX11" s="631"/>
      <c r="OY11" s="631"/>
      <c r="OZ11" s="631"/>
      <c r="PA11" s="631"/>
      <c r="PB11" s="631"/>
      <c r="PC11" s="631"/>
      <c r="PD11" s="631"/>
      <c r="PE11" s="631"/>
      <c r="PF11" s="631"/>
      <c r="PG11" s="631"/>
      <c r="PH11" s="631"/>
      <c r="PI11" s="631"/>
      <c r="PJ11" s="631"/>
      <c r="PK11" s="631"/>
      <c r="PL11" s="631"/>
      <c r="PM11" s="631"/>
      <c r="PN11" s="631"/>
      <c r="PO11" s="631"/>
      <c r="PP11" s="631"/>
      <c r="PQ11" s="631"/>
      <c r="PR11" s="631"/>
      <c r="PS11" s="631"/>
      <c r="PT11" s="631"/>
      <c r="PU11" s="631"/>
      <c r="PV11" s="631"/>
      <c r="PW11" s="631"/>
      <c r="PX11" s="631"/>
      <c r="PY11" s="631"/>
      <c r="PZ11" s="631"/>
      <c r="QA11" s="631"/>
      <c r="QB11" s="631"/>
      <c r="QC11" s="631"/>
      <c r="QD11" s="631"/>
      <c r="QE11" s="631"/>
      <c r="QF11" s="631"/>
      <c r="QG11" s="631"/>
      <c r="QH11" s="631"/>
      <c r="QI11" s="631"/>
      <c r="QJ11" s="631"/>
      <c r="QK11" s="631"/>
      <c r="QL11" s="631"/>
      <c r="QM11" s="631"/>
      <c r="QN11" s="631"/>
      <c r="QO11" s="631"/>
      <c r="QP11" s="631"/>
      <c r="QQ11" s="631"/>
      <c r="QR11" s="631"/>
      <c r="QS11" s="631"/>
      <c r="QT11" s="631"/>
      <c r="QU11" s="631"/>
      <c r="QV11" s="631"/>
      <c r="QW11" s="631"/>
      <c r="QX11" s="631"/>
      <c r="QY11" s="631"/>
      <c r="QZ11" s="631"/>
      <c r="RA11" s="631"/>
      <c r="RB11" s="631"/>
      <c r="RC11" s="631"/>
      <c r="RD11" s="631"/>
      <c r="RE11" s="631"/>
      <c r="RF11" s="631"/>
      <c r="RG11" s="631"/>
      <c r="RH11" s="631"/>
      <c r="RI11" s="631"/>
      <c r="RJ11" s="631"/>
      <c r="RK11" s="631"/>
      <c r="RL11" s="631"/>
      <c r="RM11" s="631"/>
      <c r="RN11" s="631"/>
      <c r="RO11" s="631"/>
      <c r="RP11" s="631"/>
      <c r="RQ11" s="631"/>
      <c r="RR11" s="631"/>
      <c r="RS11" s="631"/>
      <c r="RT11" s="631"/>
      <c r="RU11" s="631"/>
      <c r="RV11" s="631"/>
      <c r="RW11" s="631"/>
      <c r="RX11" s="631"/>
      <c r="RY11" s="631"/>
      <c r="RZ11" s="631"/>
      <c r="SA11" s="631"/>
      <c r="SB11" s="631"/>
      <c r="SC11" s="631"/>
      <c r="SD11" s="631"/>
      <c r="SE11" s="631"/>
      <c r="SF11" s="631"/>
      <c r="SG11" s="631"/>
      <c r="SH11" s="631"/>
      <c r="SI11" s="631"/>
      <c r="SJ11" s="631"/>
      <c r="SK11" s="631"/>
      <c r="SL11" s="631"/>
      <c r="SM11" s="631"/>
      <c r="SN11" s="631"/>
      <c r="SO11" s="631"/>
      <c r="SP11" s="631"/>
      <c r="SQ11" s="631"/>
      <c r="SR11" s="631"/>
      <c r="SS11" s="631"/>
      <c r="ST11" s="631"/>
      <c r="SU11" s="631"/>
      <c r="SV11" s="631"/>
      <c r="SW11" s="631"/>
      <c r="SX11" s="631"/>
      <c r="SY11" s="631"/>
      <c r="SZ11" s="631"/>
      <c r="TA11" s="631"/>
      <c r="TB11" s="631"/>
      <c r="TC11" s="631"/>
      <c r="TD11" s="631"/>
      <c r="TE11" s="631"/>
      <c r="TF11" s="631"/>
      <c r="TG11" s="631"/>
      <c r="TH11" s="631"/>
      <c r="TI11" s="631"/>
      <c r="TJ11" s="631"/>
      <c r="TK11" s="631"/>
      <c r="TL11" s="631"/>
      <c r="TM11" s="631"/>
      <c r="TN11" s="631"/>
      <c r="TO11" s="631"/>
      <c r="TP11" s="631"/>
      <c r="TQ11" s="631"/>
      <c r="TR11" s="631"/>
      <c r="TS11" s="631"/>
      <c r="TT11" s="631"/>
      <c r="TU11" s="631"/>
      <c r="TV11" s="631"/>
      <c r="TW11" s="631"/>
      <c r="TX11" s="631"/>
      <c r="TY11" s="631"/>
      <c r="TZ11" s="631"/>
      <c r="UA11" s="631"/>
      <c r="UB11" s="631"/>
      <c r="UC11" s="631"/>
      <c r="UD11" s="631"/>
      <c r="UE11" s="631"/>
      <c r="UF11" s="631"/>
      <c r="UG11" s="631"/>
      <c r="UH11" s="631"/>
      <c r="UI11" s="631"/>
      <c r="UJ11" s="631"/>
      <c r="UK11" s="631"/>
      <c r="UL11" s="631"/>
      <c r="UM11" s="631"/>
      <c r="UN11" s="631"/>
      <c r="UO11" s="631"/>
      <c r="UP11" s="631"/>
      <c r="UQ11" s="631"/>
      <c r="UR11" s="631"/>
      <c r="US11" s="631"/>
      <c r="UT11" s="631"/>
      <c r="UU11" s="631"/>
      <c r="UV11" s="631"/>
      <c r="UW11" s="631"/>
      <c r="UX11" s="631"/>
      <c r="UY11" s="631"/>
      <c r="UZ11" s="631"/>
      <c r="VA11" s="631"/>
      <c r="VB11" s="631"/>
      <c r="VC11" s="631"/>
      <c r="VD11" s="631"/>
      <c r="VE11" s="631"/>
      <c r="VF11" s="631"/>
      <c r="VG11" s="631"/>
      <c r="VH11" s="631"/>
      <c r="VI11" s="631"/>
      <c r="VJ11" s="631"/>
      <c r="VK11" s="631"/>
      <c r="VL11" s="631"/>
      <c r="VM11" s="631"/>
      <c r="VN11" s="631"/>
      <c r="VO11" s="631"/>
      <c r="VP11" s="631"/>
      <c r="VQ11" s="631"/>
      <c r="VR11" s="631"/>
      <c r="VS11" s="631"/>
      <c r="VT11" s="631"/>
      <c r="VU11" s="631"/>
      <c r="VV11" s="631"/>
      <c r="VW11" s="631"/>
      <c r="VX11" s="631"/>
      <c r="VY11" s="631"/>
      <c r="VZ11" s="631"/>
      <c r="WA11" s="631"/>
      <c r="WB11" s="631"/>
      <c r="WC11" s="631"/>
      <c r="WD11" s="631"/>
      <c r="WE11" s="631"/>
      <c r="WF11" s="631"/>
      <c r="WG11" s="631"/>
      <c r="WH11" s="631"/>
      <c r="WI11" s="631"/>
      <c r="WJ11" s="631"/>
      <c r="WK11" s="631"/>
      <c r="WL11" s="631"/>
      <c r="WM11" s="631"/>
      <c r="WN11" s="631"/>
      <c r="WO11" s="631"/>
      <c r="WP11" s="631"/>
      <c r="WQ11" s="631"/>
      <c r="WR11" s="631"/>
      <c r="WS11" s="631"/>
      <c r="WT11" s="631"/>
      <c r="WU11" s="631"/>
      <c r="WV11" s="631"/>
      <c r="WW11" s="631"/>
      <c r="WX11" s="631"/>
      <c r="WY11" s="631"/>
      <c r="WZ11" s="631"/>
      <c r="XA11" s="631"/>
      <c r="XB11" s="631"/>
      <c r="XC11" s="631"/>
      <c r="XD11" s="631"/>
      <c r="XE11" s="631"/>
      <c r="XF11" s="631"/>
      <c r="XG11" s="631"/>
      <c r="XH11" s="631"/>
      <c r="XI11" s="631"/>
      <c r="XJ11" s="631"/>
      <c r="XK11" s="631"/>
      <c r="XL11" s="631"/>
      <c r="XM11" s="631"/>
      <c r="XN11" s="631"/>
      <c r="XO11" s="631"/>
      <c r="XP11" s="631"/>
      <c r="XQ11" s="631"/>
      <c r="XR11" s="631"/>
      <c r="XS11" s="631"/>
      <c r="XT11" s="631"/>
      <c r="XU11" s="631"/>
      <c r="XV11" s="631"/>
      <c r="XW11" s="631"/>
      <c r="XX11" s="631"/>
      <c r="XY11" s="631"/>
      <c r="XZ11" s="631"/>
      <c r="YA11" s="631"/>
      <c r="YB11" s="631"/>
      <c r="YC11" s="631"/>
      <c r="YD11" s="631"/>
      <c r="YE11" s="631"/>
      <c r="YF11" s="631"/>
      <c r="YG11" s="631"/>
      <c r="YH11" s="631"/>
      <c r="YI11" s="631"/>
      <c r="YJ11" s="631"/>
      <c r="YK11" s="631"/>
      <c r="YL11" s="631"/>
      <c r="YM11" s="631"/>
      <c r="YN11" s="631"/>
      <c r="YO11" s="631"/>
      <c r="YP11" s="631"/>
      <c r="YQ11" s="631"/>
      <c r="YR11" s="631"/>
      <c r="YS11" s="631"/>
      <c r="YT11" s="631"/>
      <c r="YU11" s="631"/>
      <c r="YV11" s="631"/>
      <c r="YW11" s="631"/>
      <c r="YX11" s="631"/>
      <c r="YY11" s="631"/>
      <c r="YZ11" s="631"/>
      <c r="ZA11" s="631"/>
      <c r="ZB11" s="631"/>
      <c r="ZC11" s="631"/>
      <c r="ZD11" s="631"/>
      <c r="ZE11" s="631"/>
      <c r="ZF11" s="631"/>
      <c r="ZG11" s="631"/>
      <c r="ZH11" s="631"/>
      <c r="ZI11" s="631"/>
      <c r="ZJ11" s="631"/>
      <c r="ZK11" s="631"/>
      <c r="ZL11" s="631"/>
      <c r="ZM11" s="631"/>
      <c r="ZN11" s="631"/>
      <c r="ZO11" s="631"/>
      <c r="ZP11" s="631"/>
      <c r="ZQ11" s="631"/>
      <c r="ZR11" s="631"/>
      <c r="ZS11" s="631"/>
      <c r="ZT11" s="631"/>
      <c r="ZU11" s="631"/>
      <c r="ZV11" s="631"/>
      <c r="ZW11" s="631"/>
      <c r="ZX11" s="631"/>
      <c r="ZY11" s="631"/>
      <c r="ZZ11" s="631"/>
      <c r="AAA11" s="631"/>
      <c r="AAB11" s="631"/>
      <c r="AAC11" s="631"/>
      <c r="AAD11" s="631"/>
      <c r="AAE11" s="631"/>
      <c r="AAF11" s="631"/>
      <c r="AAG11" s="631"/>
      <c r="AAH11" s="631"/>
      <c r="AAI11" s="631"/>
      <c r="AAJ11" s="631"/>
      <c r="AAK11" s="631"/>
      <c r="AAL11" s="631"/>
      <c r="AAM11" s="631"/>
      <c r="AAN11" s="631"/>
      <c r="AAO11" s="631"/>
      <c r="AAP11" s="631"/>
      <c r="AAQ11" s="631"/>
      <c r="AAR11" s="631"/>
      <c r="AAS11" s="631"/>
      <c r="AAT11" s="631"/>
      <c r="AAU11" s="631"/>
      <c r="AAV11" s="631"/>
      <c r="AAW11" s="631"/>
      <c r="AAX11" s="631"/>
      <c r="AAY11" s="631"/>
      <c r="AAZ11" s="631"/>
      <c r="ABA11" s="631"/>
      <c r="ABB11" s="631"/>
      <c r="ABC11" s="631"/>
      <c r="ABD11" s="631"/>
      <c r="ABE11" s="631"/>
      <c r="ABF11" s="631"/>
      <c r="ABG11" s="631"/>
      <c r="ABH11" s="631"/>
      <c r="ABI11" s="631"/>
      <c r="ABJ11" s="631"/>
      <c r="ABK11" s="631"/>
      <c r="ABL11" s="631"/>
      <c r="ABM11" s="631"/>
      <c r="ABN11" s="631"/>
      <c r="ABO11" s="631"/>
      <c r="ABP11" s="631"/>
      <c r="ABQ11" s="631"/>
      <c r="ABR11" s="631"/>
      <c r="ABS11" s="631"/>
      <c r="ABT11" s="631"/>
      <c r="ABU11" s="631"/>
      <c r="ABV11" s="631"/>
      <c r="ABW11" s="631"/>
      <c r="ABX11" s="631"/>
      <c r="ABY11" s="631"/>
      <c r="ABZ11" s="631"/>
      <c r="ACA11" s="631"/>
      <c r="ACB11" s="631"/>
      <c r="ACC11" s="631"/>
      <c r="ACD11" s="631"/>
      <c r="ACE11" s="631"/>
      <c r="ACF11" s="631"/>
      <c r="ACG11" s="631"/>
      <c r="ACH11" s="631"/>
      <c r="ACI11" s="631"/>
      <c r="ACJ11" s="631"/>
      <c r="ACK11" s="631"/>
      <c r="ACL11" s="631"/>
      <c r="ACM11" s="631"/>
      <c r="ACN11" s="631"/>
      <c r="ACO11" s="631"/>
      <c r="ACP11" s="631"/>
      <c r="ACQ11" s="631"/>
      <c r="ACR11" s="631"/>
      <c r="ACS11" s="631"/>
      <c r="ACT11" s="631"/>
      <c r="ACU11" s="631"/>
      <c r="ACV11" s="631"/>
      <c r="ACW11" s="631"/>
      <c r="ACX11" s="631"/>
      <c r="ACY11" s="631"/>
      <c r="ACZ11" s="631"/>
      <c r="ADA11" s="631"/>
      <c r="ADB11" s="631"/>
      <c r="ADC11" s="631"/>
      <c r="ADD11" s="631"/>
      <c r="ADE11" s="631"/>
      <c r="ADF11" s="631"/>
      <c r="ADG11" s="631"/>
      <c r="ADH11" s="631"/>
      <c r="ADI11" s="631"/>
      <c r="ADJ11" s="631"/>
      <c r="ADK11" s="631"/>
      <c r="ADL11" s="631"/>
      <c r="ADM11" s="631"/>
      <c r="ADN11" s="631"/>
      <c r="ADO11" s="631"/>
      <c r="ADP11" s="631"/>
      <c r="ADQ11" s="631"/>
      <c r="ADR11" s="631"/>
      <c r="ADS11" s="631"/>
      <c r="ADT11" s="631"/>
      <c r="ADU11" s="631"/>
      <c r="ADV11" s="631"/>
      <c r="ADW11" s="631"/>
      <c r="ADX11" s="631"/>
      <c r="ADY11" s="631"/>
      <c r="ADZ11" s="631"/>
      <c r="AEA11" s="631"/>
      <c r="AEB11" s="631"/>
      <c r="AEC11" s="631"/>
      <c r="AED11" s="631"/>
      <c r="AEE11" s="631"/>
      <c r="AEF11" s="631"/>
      <c r="AEG11" s="631"/>
      <c r="AEH11" s="631"/>
      <c r="AEI11" s="631"/>
      <c r="AEJ11" s="631"/>
      <c r="AEK11" s="631"/>
      <c r="AEL11" s="631"/>
      <c r="AEM11" s="631"/>
      <c r="AEN11" s="631"/>
      <c r="AEO11" s="631"/>
      <c r="AEP11" s="631"/>
      <c r="AEQ11" s="631"/>
      <c r="AER11" s="631"/>
      <c r="AES11" s="631"/>
      <c r="AET11" s="631"/>
      <c r="AEU11" s="631"/>
      <c r="AEV11" s="631"/>
      <c r="AEW11" s="631"/>
      <c r="AEX11" s="631"/>
      <c r="AEY11" s="631"/>
      <c r="AEZ11" s="631"/>
      <c r="AFA11" s="631"/>
      <c r="AFB11" s="631"/>
      <c r="AFC11" s="631"/>
      <c r="AFD11" s="631"/>
      <c r="AFE11" s="631"/>
      <c r="AFF11" s="631"/>
      <c r="AFG11" s="631"/>
      <c r="AFH11" s="631"/>
      <c r="AFI11" s="631"/>
      <c r="AFJ11" s="631"/>
      <c r="AFK11" s="631"/>
      <c r="AFL11" s="631"/>
      <c r="AFM11" s="631"/>
      <c r="AFN11" s="631"/>
      <c r="AFO11" s="631"/>
      <c r="AFP11" s="631"/>
      <c r="AFQ11" s="631"/>
      <c r="AFR11" s="631"/>
      <c r="AFS11" s="631"/>
      <c r="AFT11" s="631"/>
      <c r="AFU11" s="631"/>
      <c r="AFV11" s="631"/>
      <c r="AFW11" s="631"/>
      <c r="AFX11" s="631"/>
      <c r="AFY11" s="631"/>
      <c r="AFZ11" s="631"/>
      <c r="AGA11" s="631"/>
      <c r="AGB11" s="631"/>
      <c r="AGC11" s="631"/>
      <c r="AGD11" s="631"/>
      <c r="AGE11" s="631"/>
      <c r="AGF11" s="631"/>
      <c r="AGG11" s="631"/>
      <c r="AGH11" s="631"/>
      <c r="AGI11" s="631"/>
      <c r="AGJ11" s="631"/>
      <c r="AGK11" s="631"/>
      <c r="AGL11" s="631"/>
      <c r="AGM11" s="631"/>
      <c r="AGN11" s="631"/>
      <c r="AGO11" s="631"/>
      <c r="AGP11" s="631"/>
      <c r="AGQ11" s="631"/>
      <c r="AGR11" s="631"/>
      <c r="AGS11" s="631"/>
      <c r="AGT11" s="631"/>
      <c r="AGU11" s="631"/>
      <c r="AGV11" s="631"/>
      <c r="AGW11" s="631"/>
      <c r="AGX11" s="631"/>
      <c r="AGY11" s="631"/>
      <c r="AGZ11" s="631"/>
      <c r="AHA11" s="631"/>
      <c r="AHB11" s="631"/>
      <c r="AHC11" s="631"/>
      <c r="AHD11" s="631"/>
      <c r="AHE11" s="631"/>
      <c r="AHF11" s="631"/>
      <c r="AHG11" s="631"/>
      <c r="AHH11" s="631"/>
      <c r="AHI11" s="631"/>
      <c r="AHJ11" s="631"/>
      <c r="AHK11" s="631"/>
      <c r="AHL11" s="631"/>
      <c r="AHM11" s="631"/>
      <c r="AHN11" s="631"/>
      <c r="AHO11" s="631"/>
      <c r="AHP11" s="631"/>
      <c r="AHQ11" s="631"/>
      <c r="AHR11" s="631"/>
      <c r="AHS11" s="631"/>
      <c r="AHT11" s="631"/>
      <c r="AHU11" s="631"/>
      <c r="AHV11" s="631"/>
      <c r="AHW11" s="631"/>
      <c r="AHX11" s="631"/>
      <c r="AHY11" s="631"/>
      <c r="AHZ11" s="631"/>
      <c r="AIA11" s="631"/>
      <c r="AIB11" s="631"/>
      <c r="AIC11" s="631"/>
      <c r="AID11" s="631"/>
      <c r="AIE11" s="631"/>
      <c r="AIF11" s="631"/>
      <c r="AIG11" s="631"/>
      <c r="AIH11" s="631"/>
      <c r="AII11" s="631"/>
      <c r="AIJ11" s="631"/>
      <c r="AIK11" s="631"/>
      <c r="AIL11" s="631"/>
      <c r="AIM11" s="631"/>
      <c r="AIN11" s="631"/>
      <c r="AIO11" s="631"/>
      <c r="AIP11" s="631"/>
      <c r="AIQ11" s="631"/>
      <c r="AIR11" s="631"/>
      <c r="AIS11" s="631"/>
      <c r="AIT11" s="631"/>
      <c r="AIU11" s="631"/>
      <c r="AIV11" s="631"/>
      <c r="AIW11" s="631"/>
      <c r="AIX11" s="631"/>
      <c r="AIY11" s="631"/>
      <c r="AIZ11" s="631"/>
      <c r="AJA11" s="631"/>
      <c r="AJB11" s="631"/>
      <c r="AJC11" s="631"/>
      <c r="AJD11" s="631"/>
      <c r="AJE11" s="631"/>
      <c r="AJF11" s="631"/>
      <c r="AJG11" s="631"/>
      <c r="AJH11" s="631"/>
      <c r="AJI11" s="631"/>
      <c r="AJJ11" s="631"/>
      <c r="AJK11" s="631"/>
      <c r="AJL11" s="631"/>
      <c r="AJM11" s="631"/>
      <c r="AJN11" s="631"/>
      <c r="AJO11" s="631"/>
      <c r="AJP11" s="631"/>
      <c r="AJQ11" s="631"/>
      <c r="AJR11" s="631"/>
      <c r="AJS11" s="631"/>
      <c r="AJT11" s="631"/>
      <c r="AJU11" s="631"/>
      <c r="AJV11" s="631"/>
      <c r="AJW11" s="631"/>
      <c r="AJX11" s="631"/>
      <c r="AJY11" s="631"/>
      <c r="AJZ11" s="631"/>
      <c r="AKA11" s="631"/>
      <c r="AKB11" s="631"/>
      <c r="AKC11" s="631"/>
      <c r="AKD11" s="631"/>
      <c r="AKE11" s="631"/>
      <c r="AKF11" s="631"/>
      <c r="AKG11" s="631"/>
      <c r="AKH11" s="631"/>
      <c r="AKI11" s="631"/>
      <c r="AKJ11" s="631"/>
      <c r="AKK11" s="631"/>
      <c r="AKL11" s="631"/>
      <c r="AKM11" s="631"/>
      <c r="AKN11" s="631"/>
      <c r="AKO11" s="631"/>
      <c r="AKP11" s="631"/>
      <c r="AKQ11" s="631"/>
      <c r="AKR11" s="631"/>
      <c r="AKS11" s="631"/>
      <c r="AKT11" s="631"/>
      <c r="AKU11" s="631"/>
      <c r="AKV11" s="631"/>
      <c r="AKW11" s="631"/>
      <c r="AKX11" s="631"/>
      <c r="AKY11" s="631"/>
      <c r="AKZ11" s="631"/>
      <c r="ALA11" s="631"/>
      <c r="ALB11" s="631"/>
      <c r="ALC11" s="631"/>
      <c r="ALD11" s="631"/>
      <c r="ALE11" s="631"/>
      <c r="ALF11" s="631"/>
      <c r="ALG11" s="631"/>
      <c r="ALH11" s="631"/>
      <c r="ALI11" s="631"/>
      <c r="ALJ11" s="631"/>
      <c r="ALK11" s="631"/>
      <c r="ALL11" s="631"/>
      <c r="ALM11" s="631"/>
      <c r="ALN11" s="631"/>
      <c r="ALO11" s="631"/>
      <c r="ALP11" s="631"/>
      <c r="ALQ11" s="631"/>
      <c r="ALR11" s="631"/>
      <c r="ALS11" s="631"/>
      <c r="ALT11" s="631"/>
      <c r="ALU11" s="631"/>
      <c r="ALV11" s="631"/>
      <c r="ALW11" s="631"/>
      <c r="ALX11" s="631"/>
      <c r="ALY11" s="631"/>
      <c r="ALZ11" s="631"/>
      <c r="AMA11" s="631"/>
      <c r="AMB11" s="631"/>
      <c r="AMC11" s="631"/>
      <c r="AMD11" s="631"/>
    </row>
    <row r="12" spans="1:1024" ht="12.9">
      <c r="A12" s="797" t="str">
        <f>D.2.1.JM!A28</f>
        <v>D.2.1. - 1.7 Modernizace portálů</v>
      </c>
      <c r="B12" s="797"/>
      <c r="C12" s="628">
        <v>1</v>
      </c>
      <c r="D12" s="629">
        <f>D.2.1.JM!D28</f>
        <v>0</v>
      </c>
      <c r="E12" s="629">
        <f t="shared" si="0"/>
        <v>0</v>
      </c>
      <c r="F12" s="630"/>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31"/>
      <c r="AL12" s="631"/>
      <c r="AM12" s="631"/>
      <c r="AN12" s="631"/>
      <c r="AO12" s="631"/>
      <c r="AP12" s="631"/>
      <c r="AQ12" s="631"/>
      <c r="AR12" s="631"/>
      <c r="AS12" s="631"/>
      <c r="AT12" s="631"/>
      <c r="AU12" s="631"/>
      <c r="AV12" s="631"/>
      <c r="AW12" s="631"/>
      <c r="AX12" s="631"/>
      <c r="AY12" s="631"/>
      <c r="AZ12" s="631"/>
      <c r="BA12" s="631"/>
      <c r="BB12" s="631"/>
      <c r="BC12" s="631"/>
      <c r="BD12" s="631"/>
      <c r="BE12" s="631"/>
      <c r="BF12" s="631"/>
      <c r="BG12" s="631"/>
      <c r="BH12" s="631"/>
      <c r="BI12" s="631"/>
      <c r="BJ12" s="631"/>
      <c r="BK12" s="631"/>
      <c r="BL12" s="631"/>
      <c r="BM12" s="631"/>
      <c r="BN12" s="631"/>
      <c r="BO12" s="631"/>
      <c r="BP12" s="631"/>
      <c r="BQ12" s="631"/>
      <c r="BR12" s="631"/>
      <c r="BS12" s="631"/>
      <c r="BT12" s="631"/>
      <c r="BU12" s="631"/>
      <c r="BV12" s="631"/>
      <c r="BW12" s="631"/>
      <c r="BX12" s="631"/>
      <c r="BY12" s="631"/>
      <c r="BZ12" s="631"/>
      <c r="CA12" s="631"/>
      <c r="CB12" s="631"/>
      <c r="CC12" s="631"/>
      <c r="CD12" s="631"/>
      <c r="CE12" s="631"/>
      <c r="CF12" s="631"/>
      <c r="CG12" s="631"/>
      <c r="CH12" s="631"/>
      <c r="CI12" s="631"/>
      <c r="CJ12" s="631"/>
      <c r="CK12" s="631"/>
      <c r="CL12" s="631"/>
      <c r="CM12" s="631"/>
      <c r="CN12" s="631"/>
      <c r="CO12" s="631"/>
      <c r="CP12" s="631"/>
      <c r="CQ12" s="631"/>
      <c r="CR12" s="631"/>
      <c r="CS12" s="631"/>
      <c r="CT12" s="631"/>
      <c r="CU12" s="631"/>
      <c r="CV12" s="631"/>
      <c r="CW12" s="631"/>
      <c r="CX12" s="631"/>
      <c r="CY12" s="631"/>
      <c r="CZ12" s="631"/>
      <c r="DA12" s="631"/>
      <c r="DB12" s="631"/>
      <c r="DC12" s="631"/>
      <c r="DD12" s="631"/>
      <c r="DE12" s="631"/>
      <c r="DF12" s="631"/>
      <c r="DG12" s="631"/>
      <c r="DH12" s="631"/>
      <c r="DI12" s="631"/>
      <c r="DJ12" s="631"/>
      <c r="DK12" s="631"/>
      <c r="DL12" s="631"/>
      <c r="DM12" s="631"/>
      <c r="DN12" s="631"/>
      <c r="DO12" s="631"/>
      <c r="DP12" s="631"/>
      <c r="DQ12" s="631"/>
      <c r="DR12" s="631"/>
      <c r="DS12" s="631"/>
      <c r="DT12" s="631"/>
      <c r="DU12" s="631"/>
      <c r="DV12" s="631"/>
      <c r="DW12" s="631"/>
      <c r="DX12" s="631"/>
      <c r="DY12" s="631"/>
      <c r="DZ12" s="631"/>
      <c r="EA12" s="631"/>
      <c r="EB12" s="631"/>
      <c r="EC12" s="631"/>
      <c r="ED12" s="631"/>
      <c r="EE12" s="631"/>
      <c r="EF12" s="631"/>
      <c r="EG12" s="631"/>
      <c r="EH12" s="631"/>
      <c r="EI12" s="631"/>
      <c r="EJ12" s="631"/>
      <c r="EK12" s="631"/>
      <c r="EL12" s="631"/>
      <c r="EM12" s="631"/>
      <c r="EN12" s="631"/>
      <c r="EO12" s="631"/>
      <c r="EP12" s="631"/>
      <c r="EQ12" s="631"/>
      <c r="ER12" s="631"/>
      <c r="ES12" s="631"/>
      <c r="ET12" s="631"/>
      <c r="EU12" s="631"/>
      <c r="EV12" s="631"/>
      <c r="EW12" s="631"/>
      <c r="EX12" s="631"/>
      <c r="EY12" s="631"/>
      <c r="EZ12" s="631"/>
      <c r="FA12" s="631"/>
      <c r="FB12" s="631"/>
      <c r="FC12" s="631"/>
      <c r="FD12" s="631"/>
      <c r="FE12" s="631"/>
      <c r="FF12" s="631"/>
      <c r="FG12" s="631"/>
      <c r="FH12" s="631"/>
      <c r="FI12" s="631"/>
      <c r="FJ12" s="631"/>
      <c r="FK12" s="631"/>
      <c r="FL12" s="631"/>
      <c r="FM12" s="631"/>
      <c r="FN12" s="631"/>
      <c r="FO12" s="631"/>
      <c r="FP12" s="631"/>
      <c r="FQ12" s="631"/>
      <c r="FR12" s="631"/>
      <c r="FS12" s="631"/>
      <c r="FT12" s="631"/>
      <c r="FU12" s="631"/>
      <c r="FV12" s="631"/>
      <c r="FW12" s="631"/>
      <c r="FX12" s="631"/>
      <c r="FY12" s="631"/>
      <c r="FZ12" s="631"/>
      <c r="GA12" s="631"/>
      <c r="GB12" s="631"/>
      <c r="GC12" s="631"/>
      <c r="GD12" s="631"/>
      <c r="GE12" s="631"/>
      <c r="GF12" s="631"/>
      <c r="GG12" s="631"/>
      <c r="GH12" s="631"/>
      <c r="GI12" s="631"/>
      <c r="GJ12" s="631"/>
      <c r="GK12" s="631"/>
      <c r="GL12" s="631"/>
      <c r="GM12" s="631"/>
      <c r="GN12" s="631"/>
      <c r="GO12" s="631"/>
      <c r="GP12" s="631"/>
      <c r="GQ12" s="631"/>
      <c r="GR12" s="631"/>
      <c r="GS12" s="631"/>
      <c r="GT12" s="631"/>
      <c r="GU12" s="631"/>
      <c r="GV12" s="631"/>
      <c r="GW12" s="631"/>
      <c r="GX12" s="631"/>
      <c r="GY12" s="631"/>
      <c r="GZ12" s="631"/>
      <c r="HA12" s="631"/>
      <c r="HB12" s="631"/>
      <c r="HC12" s="631"/>
      <c r="HD12" s="631"/>
      <c r="HE12" s="631"/>
      <c r="HF12" s="631"/>
      <c r="HG12" s="631"/>
      <c r="HH12" s="631"/>
      <c r="HI12" s="631"/>
      <c r="HJ12" s="631"/>
      <c r="HK12" s="631"/>
      <c r="HL12" s="631"/>
      <c r="HM12" s="631"/>
      <c r="HN12" s="631"/>
      <c r="HO12" s="631"/>
      <c r="HP12" s="631"/>
      <c r="HQ12" s="631"/>
      <c r="HR12" s="631"/>
      <c r="HS12" s="631"/>
      <c r="HT12" s="631"/>
      <c r="HU12" s="631"/>
      <c r="HV12" s="631"/>
      <c r="HW12" s="631"/>
      <c r="HX12" s="631"/>
      <c r="HY12" s="631"/>
      <c r="HZ12" s="631"/>
      <c r="IA12" s="631"/>
      <c r="IB12" s="631"/>
      <c r="IC12" s="631"/>
      <c r="ID12" s="631"/>
      <c r="IE12" s="631"/>
      <c r="IF12" s="631"/>
      <c r="IG12" s="631"/>
      <c r="IH12" s="631"/>
      <c r="II12" s="631"/>
      <c r="IJ12" s="631"/>
      <c r="IK12" s="631"/>
      <c r="IL12" s="631"/>
      <c r="IM12" s="631"/>
      <c r="IN12" s="631"/>
      <c r="IO12" s="631"/>
      <c r="IP12" s="631"/>
      <c r="IQ12" s="631"/>
      <c r="IR12" s="631"/>
      <c r="IS12" s="631"/>
      <c r="IT12" s="631"/>
      <c r="IU12" s="631"/>
      <c r="IV12" s="631"/>
      <c r="IW12" s="631"/>
      <c r="IX12" s="631"/>
      <c r="IY12" s="631"/>
      <c r="IZ12" s="631"/>
      <c r="JA12" s="631"/>
      <c r="JB12" s="631"/>
      <c r="JC12" s="631"/>
      <c r="JD12" s="631"/>
      <c r="JE12" s="631"/>
      <c r="JF12" s="631"/>
      <c r="JG12" s="631"/>
      <c r="JH12" s="631"/>
      <c r="JI12" s="631"/>
      <c r="JJ12" s="631"/>
      <c r="JK12" s="631"/>
      <c r="JL12" s="631"/>
      <c r="JM12" s="631"/>
      <c r="JN12" s="631"/>
      <c r="JO12" s="631"/>
      <c r="JP12" s="631"/>
      <c r="JQ12" s="631"/>
      <c r="JR12" s="631"/>
      <c r="JS12" s="631"/>
      <c r="JT12" s="631"/>
      <c r="JU12" s="631"/>
      <c r="JV12" s="631"/>
      <c r="JW12" s="631"/>
      <c r="JX12" s="631"/>
      <c r="JY12" s="631"/>
      <c r="JZ12" s="631"/>
      <c r="KA12" s="631"/>
      <c r="KB12" s="631"/>
      <c r="KC12" s="631"/>
      <c r="KD12" s="631"/>
      <c r="KE12" s="631"/>
      <c r="KF12" s="631"/>
      <c r="KG12" s="631"/>
      <c r="KH12" s="631"/>
      <c r="KI12" s="631"/>
      <c r="KJ12" s="631"/>
      <c r="KK12" s="631"/>
      <c r="KL12" s="631"/>
      <c r="KM12" s="631"/>
      <c r="KN12" s="631"/>
      <c r="KO12" s="631"/>
      <c r="KP12" s="631"/>
      <c r="KQ12" s="631"/>
      <c r="KR12" s="631"/>
      <c r="KS12" s="631"/>
      <c r="KT12" s="631"/>
      <c r="KU12" s="631"/>
      <c r="KV12" s="631"/>
      <c r="KW12" s="631"/>
      <c r="KX12" s="631"/>
      <c r="KY12" s="631"/>
      <c r="KZ12" s="631"/>
      <c r="LA12" s="631"/>
      <c r="LB12" s="631"/>
      <c r="LC12" s="631"/>
      <c r="LD12" s="631"/>
      <c r="LE12" s="631"/>
      <c r="LF12" s="631"/>
      <c r="LG12" s="631"/>
      <c r="LH12" s="631"/>
      <c r="LI12" s="631"/>
      <c r="LJ12" s="631"/>
      <c r="LK12" s="631"/>
      <c r="LL12" s="631"/>
      <c r="LM12" s="631"/>
      <c r="LN12" s="631"/>
      <c r="LO12" s="631"/>
      <c r="LP12" s="631"/>
      <c r="LQ12" s="631"/>
      <c r="LR12" s="631"/>
      <c r="LS12" s="631"/>
      <c r="LT12" s="631"/>
      <c r="LU12" s="631"/>
      <c r="LV12" s="631"/>
      <c r="LW12" s="631"/>
      <c r="LX12" s="631"/>
      <c r="LY12" s="631"/>
      <c r="LZ12" s="631"/>
      <c r="MA12" s="631"/>
      <c r="MB12" s="631"/>
      <c r="MC12" s="631"/>
      <c r="MD12" s="631"/>
      <c r="ME12" s="631"/>
      <c r="MF12" s="631"/>
      <c r="MG12" s="631"/>
      <c r="MH12" s="631"/>
      <c r="MI12" s="631"/>
      <c r="MJ12" s="631"/>
      <c r="MK12" s="631"/>
      <c r="ML12" s="631"/>
      <c r="MM12" s="631"/>
      <c r="MN12" s="631"/>
      <c r="MO12" s="631"/>
      <c r="MP12" s="631"/>
      <c r="MQ12" s="631"/>
      <c r="MR12" s="631"/>
      <c r="MS12" s="631"/>
      <c r="MT12" s="631"/>
      <c r="MU12" s="631"/>
      <c r="MV12" s="631"/>
      <c r="MW12" s="631"/>
      <c r="MX12" s="631"/>
      <c r="MY12" s="631"/>
      <c r="MZ12" s="631"/>
      <c r="NA12" s="631"/>
      <c r="NB12" s="631"/>
      <c r="NC12" s="631"/>
      <c r="ND12" s="631"/>
      <c r="NE12" s="631"/>
      <c r="NF12" s="631"/>
      <c r="NG12" s="631"/>
      <c r="NH12" s="631"/>
      <c r="NI12" s="631"/>
      <c r="NJ12" s="631"/>
      <c r="NK12" s="631"/>
      <c r="NL12" s="631"/>
      <c r="NM12" s="631"/>
      <c r="NN12" s="631"/>
      <c r="NO12" s="631"/>
      <c r="NP12" s="631"/>
      <c r="NQ12" s="631"/>
      <c r="NR12" s="631"/>
      <c r="NS12" s="631"/>
      <c r="NT12" s="631"/>
      <c r="NU12" s="631"/>
      <c r="NV12" s="631"/>
      <c r="NW12" s="631"/>
      <c r="NX12" s="631"/>
      <c r="NY12" s="631"/>
      <c r="NZ12" s="631"/>
      <c r="OA12" s="631"/>
      <c r="OB12" s="631"/>
      <c r="OC12" s="631"/>
      <c r="OD12" s="631"/>
      <c r="OE12" s="631"/>
      <c r="OF12" s="631"/>
      <c r="OG12" s="631"/>
      <c r="OH12" s="631"/>
      <c r="OI12" s="631"/>
      <c r="OJ12" s="631"/>
      <c r="OK12" s="631"/>
      <c r="OL12" s="631"/>
      <c r="OM12" s="631"/>
      <c r="ON12" s="631"/>
      <c r="OO12" s="631"/>
      <c r="OP12" s="631"/>
      <c r="OQ12" s="631"/>
      <c r="OR12" s="631"/>
      <c r="OS12" s="631"/>
      <c r="OT12" s="631"/>
      <c r="OU12" s="631"/>
      <c r="OV12" s="631"/>
      <c r="OW12" s="631"/>
      <c r="OX12" s="631"/>
      <c r="OY12" s="631"/>
      <c r="OZ12" s="631"/>
      <c r="PA12" s="631"/>
      <c r="PB12" s="631"/>
      <c r="PC12" s="631"/>
      <c r="PD12" s="631"/>
      <c r="PE12" s="631"/>
      <c r="PF12" s="631"/>
      <c r="PG12" s="631"/>
      <c r="PH12" s="631"/>
      <c r="PI12" s="631"/>
      <c r="PJ12" s="631"/>
      <c r="PK12" s="631"/>
      <c r="PL12" s="631"/>
      <c r="PM12" s="631"/>
      <c r="PN12" s="631"/>
      <c r="PO12" s="631"/>
      <c r="PP12" s="631"/>
      <c r="PQ12" s="631"/>
      <c r="PR12" s="631"/>
      <c r="PS12" s="631"/>
      <c r="PT12" s="631"/>
      <c r="PU12" s="631"/>
      <c r="PV12" s="631"/>
      <c r="PW12" s="631"/>
      <c r="PX12" s="631"/>
      <c r="PY12" s="631"/>
      <c r="PZ12" s="631"/>
      <c r="QA12" s="631"/>
      <c r="QB12" s="631"/>
      <c r="QC12" s="631"/>
      <c r="QD12" s="631"/>
      <c r="QE12" s="631"/>
      <c r="QF12" s="631"/>
      <c r="QG12" s="631"/>
      <c r="QH12" s="631"/>
      <c r="QI12" s="631"/>
      <c r="QJ12" s="631"/>
      <c r="QK12" s="631"/>
      <c r="QL12" s="631"/>
      <c r="QM12" s="631"/>
      <c r="QN12" s="631"/>
      <c r="QO12" s="631"/>
      <c r="QP12" s="631"/>
      <c r="QQ12" s="631"/>
      <c r="QR12" s="631"/>
      <c r="QS12" s="631"/>
      <c r="QT12" s="631"/>
      <c r="QU12" s="631"/>
      <c r="QV12" s="631"/>
      <c r="QW12" s="631"/>
      <c r="QX12" s="631"/>
      <c r="QY12" s="631"/>
      <c r="QZ12" s="631"/>
      <c r="RA12" s="631"/>
      <c r="RB12" s="631"/>
      <c r="RC12" s="631"/>
      <c r="RD12" s="631"/>
      <c r="RE12" s="631"/>
      <c r="RF12" s="631"/>
      <c r="RG12" s="631"/>
      <c r="RH12" s="631"/>
      <c r="RI12" s="631"/>
      <c r="RJ12" s="631"/>
      <c r="RK12" s="631"/>
      <c r="RL12" s="631"/>
      <c r="RM12" s="631"/>
      <c r="RN12" s="631"/>
      <c r="RO12" s="631"/>
      <c r="RP12" s="631"/>
      <c r="RQ12" s="631"/>
      <c r="RR12" s="631"/>
      <c r="RS12" s="631"/>
      <c r="RT12" s="631"/>
      <c r="RU12" s="631"/>
      <c r="RV12" s="631"/>
      <c r="RW12" s="631"/>
      <c r="RX12" s="631"/>
      <c r="RY12" s="631"/>
      <c r="RZ12" s="631"/>
      <c r="SA12" s="631"/>
      <c r="SB12" s="631"/>
      <c r="SC12" s="631"/>
      <c r="SD12" s="631"/>
      <c r="SE12" s="631"/>
      <c r="SF12" s="631"/>
      <c r="SG12" s="631"/>
      <c r="SH12" s="631"/>
      <c r="SI12" s="631"/>
      <c r="SJ12" s="631"/>
      <c r="SK12" s="631"/>
      <c r="SL12" s="631"/>
      <c r="SM12" s="631"/>
      <c r="SN12" s="631"/>
      <c r="SO12" s="631"/>
      <c r="SP12" s="631"/>
      <c r="SQ12" s="631"/>
      <c r="SR12" s="631"/>
      <c r="SS12" s="631"/>
      <c r="ST12" s="631"/>
      <c r="SU12" s="631"/>
      <c r="SV12" s="631"/>
      <c r="SW12" s="631"/>
      <c r="SX12" s="631"/>
      <c r="SY12" s="631"/>
      <c r="SZ12" s="631"/>
      <c r="TA12" s="631"/>
      <c r="TB12" s="631"/>
      <c r="TC12" s="631"/>
      <c r="TD12" s="631"/>
      <c r="TE12" s="631"/>
      <c r="TF12" s="631"/>
      <c r="TG12" s="631"/>
      <c r="TH12" s="631"/>
      <c r="TI12" s="631"/>
      <c r="TJ12" s="631"/>
      <c r="TK12" s="631"/>
      <c r="TL12" s="631"/>
      <c r="TM12" s="631"/>
      <c r="TN12" s="631"/>
      <c r="TO12" s="631"/>
      <c r="TP12" s="631"/>
      <c r="TQ12" s="631"/>
      <c r="TR12" s="631"/>
      <c r="TS12" s="631"/>
      <c r="TT12" s="631"/>
      <c r="TU12" s="631"/>
      <c r="TV12" s="631"/>
      <c r="TW12" s="631"/>
      <c r="TX12" s="631"/>
      <c r="TY12" s="631"/>
      <c r="TZ12" s="631"/>
      <c r="UA12" s="631"/>
      <c r="UB12" s="631"/>
      <c r="UC12" s="631"/>
      <c r="UD12" s="631"/>
      <c r="UE12" s="631"/>
      <c r="UF12" s="631"/>
      <c r="UG12" s="631"/>
      <c r="UH12" s="631"/>
      <c r="UI12" s="631"/>
      <c r="UJ12" s="631"/>
      <c r="UK12" s="631"/>
      <c r="UL12" s="631"/>
      <c r="UM12" s="631"/>
      <c r="UN12" s="631"/>
      <c r="UO12" s="631"/>
      <c r="UP12" s="631"/>
      <c r="UQ12" s="631"/>
      <c r="UR12" s="631"/>
      <c r="US12" s="631"/>
      <c r="UT12" s="631"/>
      <c r="UU12" s="631"/>
      <c r="UV12" s="631"/>
      <c r="UW12" s="631"/>
      <c r="UX12" s="631"/>
      <c r="UY12" s="631"/>
      <c r="UZ12" s="631"/>
      <c r="VA12" s="631"/>
      <c r="VB12" s="631"/>
      <c r="VC12" s="631"/>
      <c r="VD12" s="631"/>
      <c r="VE12" s="631"/>
      <c r="VF12" s="631"/>
      <c r="VG12" s="631"/>
      <c r="VH12" s="631"/>
      <c r="VI12" s="631"/>
      <c r="VJ12" s="631"/>
      <c r="VK12" s="631"/>
      <c r="VL12" s="631"/>
      <c r="VM12" s="631"/>
      <c r="VN12" s="631"/>
      <c r="VO12" s="631"/>
      <c r="VP12" s="631"/>
      <c r="VQ12" s="631"/>
      <c r="VR12" s="631"/>
      <c r="VS12" s="631"/>
      <c r="VT12" s="631"/>
      <c r="VU12" s="631"/>
      <c r="VV12" s="631"/>
      <c r="VW12" s="631"/>
      <c r="VX12" s="631"/>
      <c r="VY12" s="631"/>
      <c r="VZ12" s="631"/>
      <c r="WA12" s="631"/>
      <c r="WB12" s="631"/>
      <c r="WC12" s="631"/>
      <c r="WD12" s="631"/>
      <c r="WE12" s="631"/>
      <c r="WF12" s="631"/>
      <c r="WG12" s="631"/>
      <c r="WH12" s="631"/>
      <c r="WI12" s="631"/>
      <c r="WJ12" s="631"/>
      <c r="WK12" s="631"/>
      <c r="WL12" s="631"/>
      <c r="WM12" s="631"/>
      <c r="WN12" s="631"/>
      <c r="WO12" s="631"/>
      <c r="WP12" s="631"/>
      <c r="WQ12" s="631"/>
      <c r="WR12" s="631"/>
      <c r="WS12" s="631"/>
      <c r="WT12" s="631"/>
      <c r="WU12" s="631"/>
      <c r="WV12" s="631"/>
      <c r="WW12" s="631"/>
      <c r="WX12" s="631"/>
      <c r="WY12" s="631"/>
      <c r="WZ12" s="631"/>
      <c r="XA12" s="631"/>
      <c r="XB12" s="631"/>
      <c r="XC12" s="631"/>
      <c r="XD12" s="631"/>
      <c r="XE12" s="631"/>
      <c r="XF12" s="631"/>
      <c r="XG12" s="631"/>
      <c r="XH12" s="631"/>
      <c r="XI12" s="631"/>
      <c r="XJ12" s="631"/>
      <c r="XK12" s="631"/>
      <c r="XL12" s="631"/>
      <c r="XM12" s="631"/>
      <c r="XN12" s="631"/>
      <c r="XO12" s="631"/>
      <c r="XP12" s="631"/>
      <c r="XQ12" s="631"/>
      <c r="XR12" s="631"/>
      <c r="XS12" s="631"/>
      <c r="XT12" s="631"/>
      <c r="XU12" s="631"/>
      <c r="XV12" s="631"/>
      <c r="XW12" s="631"/>
      <c r="XX12" s="631"/>
      <c r="XY12" s="631"/>
      <c r="XZ12" s="631"/>
      <c r="YA12" s="631"/>
      <c r="YB12" s="631"/>
      <c r="YC12" s="631"/>
      <c r="YD12" s="631"/>
      <c r="YE12" s="631"/>
      <c r="YF12" s="631"/>
      <c r="YG12" s="631"/>
      <c r="YH12" s="631"/>
      <c r="YI12" s="631"/>
      <c r="YJ12" s="631"/>
      <c r="YK12" s="631"/>
      <c r="YL12" s="631"/>
      <c r="YM12" s="631"/>
      <c r="YN12" s="631"/>
      <c r="YO12" s="631"/>
      <c r="YP12" s="631"/>
      <c r="YQ12" s="631"/>
      <c r="YR12" s="631"/>
      <c r="YS12" s="631"/>
      <c r="YT12" s="631"/>
      <c r="YU12" s="631"/>
      <c r="YV12" s="631"/>
      <c r="YW12" s="631"/>
      <c r="YX12" s="631"/>
      <c r="YY12" s="631"/>
      <c r="YZ12" s="631"/>
      <c r="ZA12" s="631"/>
      <c r="ZB12" s="631"/>
      <c r="ZC12" s="631"/>
      <c r="ZD12" s="631"/>
      <c r="ZE12" s="631"/>
      <c r="ZF12" s="631"/>
      <c r="ZG12" s="631"/>
      <c r="ZH12" s="631"/>
      <c r="ZI12" s="631"/>
      <c r="ZJ12" s="631"/>
      <c r="ZK12" s="631"/>
      <c r="ZL12" s="631"/>
      <c r="ZM12" s="631"/>
      <c r="ZN12" s="631"/>
      <c r="ZO12" s="631"/>
      <c r="ZP12" s="631"/>
      <c r="ZQ12" s="631"/>
      <c r="ZR12" s="631"/>
      <c r="ZS12" s="631"/>
      <c r="ZT12" s="631"/>
      <c r="ZU12" s="631"/>
      <c r="ZV12" s="631"/>
      <c r="ZW12" s="631"/>
      <c r="ZX12" s="631"/>
      <c r="ZY12" s="631"/>
      <c r="ZZ12" s="631"/>
      <c r="AAA12" s="631"/>
      <c r="AAB12" s="631"/>
      <c r="AAC12" s="631"/>
      <c r="AAD12" s="631"/>
      <c r="AAE12" s="631"/>
      <c r="AAF12" s="631"/>
      <c r="AAG12" s="631"/>
      <c r="AAH12" s="631"/>
      <c r="AAI12" s="631"/>
      <c r="AAJ12" s="631"/>
      <c r="AAK12" s="631"/>
      <c r="AAL12" s="631"/>
      <c r="AAM12" s="631"/>
      <c r="AAN12" s="631"/>
      <c r="AAO12" s="631"/>
      <c r="AAP12" s="631"/>
      <c r="AAQ12" s="631"/>
      <c r="AAR12" s="631"/>
      <c r="AAS12" s="631"/>
      <c r="AAT12" s="631"/>
      <c r="AAU12" s="631"/>
      <c r="AAV12" s="631"/>
      <c r="AAW12" s="631"/>
      <c r="AAX12" s="631"/>
      <c r="AAY12" s="631"/>
      <c r="AAZ12" s="631"/>
      <c r="ABA12" s="631"/>
      <c r="ABB12" s="631"/>
      <c r="ABC12" s="631"/>
      <c r="ABD12" s="631"/>
      <c r="ABE12" s="631"/>
      <c r="ABF12" s="631"/>
      <c r="ABG12" s="631"/>
      <c r="ABH12" s="631"/>
      <c r="ABI12" s="631"/>
      <c r="ABJ12" s="631"/>
      <c r="ABK12" s="631"/>
      <c r="ABL12" s="631"/>
      <c r="ABM12" s="631"/>
      <c r="ABN12" s="631"/>
      <c r="ABO12" s="631"/>
      <c r="ABP12" s="631"/>
      <c r="ABQ12" s="631"/>
      <c r="ABR12" s="631"/>
      <c r="ABS12" s="631"/>
      <c r="ABT12" s="631"/>
      <c r="ABU12" s="631"/>
      <c r="ABV12" s="631"/>
      <c r="ABW12" s="631"/>
      <c r="ABX12" s="631"/>
      <c r="ABY12" s="631"/>
      <c r="ABZ12" s="631"/>
      <c r="ACA12" s="631"/>
      <c r="ACB12" s="631"/>
      <c r="ACC12" s="631"/>
      <c r="ACD12" s="631"/>
      <c r="ACE12" s="631"/>
      <c r="ACF12" s="631"/>
      <c r="ACG12" s="631"/>
      <c r="ACH12" s="631"/>
      <c r="ACI12" s="631"/>
      <c r="ACJ12" s="631"/>
      <c r="ACK12" s="631"/>
      <c r="ACL12" s="631"/>
      <c r="ACM12" s="631"/>
      <c r="ACN12" s="631"/>
      <c r="ACO12" s="631"/>
      <c r="ACP12" s="631"/>
      <c r="ACQ12" s="631"/>
      <c r="ACR12" s="631"/>
      <c r="ACS12" s="631"/>
      <c r="ACT12" s="631"/>
      <c r="ACU12" s="631"/>
      <c r="ACV12" s="631"/>
      <c r="ACW12" s="631"/>
      <c r="ACX12" s="631"/>
      <c r="ACY12" s="631"/>
      <c r="ACZ12" s="631"/>
      <c r="ADA12" s="631"/>
      <c r="ADB12" s="631"/>
      <c r="ADC12" s="631"/>
      <c r="ADD12" s="631"/>
      <c r="ADE12" s="631"/>
      <c r="ADF12" s="631"/>
      <c r="ADG12" s="631"/>
      <c r="ADH12" s="631"/>
      <c r="ADI12" s="631"/>
      <c r="ADJ12" s="631"/>
      <c r="ADK12" s="631"/>
      <c r="ADL12" s="631"/>
      <c r="ADM12" s="631"/>
      <c r="ADN12" s="631"/>
      <c r="ADO12" s="631"/>
      <c r="ADP12" s="631"/>
      <c r="ADQ12" s="631"/>
      <c r="ADR12" s="631"/>
      <c r="ADS12" s="631"/>
      <c r="ADT12" s="631"/>
      <c r="ADU12" s="631"/>
      <c r="ADV12" s="631"/>
      <c r="ADW12" s="631"/>
      <c r="ADX12" s="631"/>
      <c r="ADY12" s="631"/>
      <c r="ADZ12" s="631"/>
      <c r="AEA12" s="631"/>
      <c r="AEB12" s="631"/>
      <c r="AEC12" s="631"/>
      <c r="AED12" s="631"/>
      <c r="AEE12" s="631"/>
      <c r="AEF12" s="631"/>
      <c r="AEG12" s="631"/>
      <c r="AEH12" s="631"/>
      <c r="AEI12" s="631"/>
      <c r="AEJ12" s="631"/>
      <c r="AEK12" s="631"/>
      <c r="AEL12" s="631"/>
      <c r="AEM12" s="631"/>
      <c r="AEN12" s="631"/>
      <c r="AEO12" s="631"/>
      <c r="AEP12" s="631"/>
      <c r="AEQ12" s="631"/>
      <c r="AER12" s="631"/>
      <c r="AES12" s="631"/>
      <c r="AET12" s="631"/>
      <c r="AEU12" s="631"/>
      <c r="AEV12" s="631"/>
      <c r="AEW12" s="631"/>
      <c r="AEX12" s="631"/>
      <c r="AEY12" s="631"/>
      <c r="AEZ12" s="631"/>
      <c r="AFA12" s="631"/>
      <c r="AFB12" s="631"/>
      <c r="AFC12" s="631"/>
      <c r="AFD12" s="631"/>
      <c r="AFE12" s="631"/>
      <c r="AFF12" s="631"/>
      <c r="AFG12" s="631"/>
      <c r="AFH12" s="631"/>
      <c r="AFI12" s="631"/>
      <c r="AFJ12" s="631"/>
      <c r="AFK12" s="631"/>
      <c r="AFL12" s="631"/>
      <c r="AFM12" s="631"/>
      <c r="AFN12" s="631"/>
      <c r="AFO12" s="631"/>
      <c r="AFP12" s="631"/>
      <c r="AFQ12" s="631"/>
      <c r="AFR12" s="631"/>
      <c r="AFS12" s="631"/>
      <c r="AFT12" s="631"/>
      <c r="AFU12" s="631"/>
      <c r="AFV12" s="631"/>
      <c r="AFW12" s="631"/>
      <c r="AFX12" s="631"/>
      <c r="AFY12" s="631"/>
      <c r="AFZ12" s="631"/>
      <c r="AGA12" s="631"/>
      <c r="AGB12" s="631"/>
      <c r="AGC12" s="631"/>
      <c r="AGD12" s="631"/>
      <c r="AGE12" s="631"/>
      <c r="AGF12" s="631"/>
      <c r="AGG12" s="631"/>
      <c r="AGH12" s="631"/>
      <c r="AGI12" s="631"/>
      <c r="AGJ12" s="631"/>
      <c r="AGK12" s="631"/>
      <c r="AGL12" s="631"/>
      <c r="AGM12" s="631"/>
      <c r="AGN12" s="631"/>
      <c r="AGO12" s="631"/>
      <c r="AGP12" s="631"/>
      <c r="AGQ12" s="631"/>
      <c r="AGR12" s="631"/>
      <c r="AGS12" s="631"/>
      <c r="AGT12" s="631"/>
      <c r="AGU12" s="631"/>
      <c r="AGV12" s="631"/>
      <c r="AGW12" s="631"/>
      <c r="AGX12" s="631"/>
      <c r="AGY12" s="631"/>
      <c r="AGZ12" s="631"/>
      <c r="AHA12" s="631"/>
      <c r="AHB12" s="631"/>
      <c r="AHC12" s="631"/>
      <c r="AHD12" s="631"/>
      <c r="AHE12" s="631"/>
      <c r="AHF12" s="631"/>
      <c r="AHG12" s="631"/>
      <c r="AHH12" s="631"/>
      <c r="AHI12" s="631"/>
      <c r="AHJ12" s="631"/>
      <c r="AHK12" s="631"/>
      <c r="AHL12" s="631"/>
      <c r="AHM12" s="631"/>
      <c r="AHN12" s="631"/>
      <c r="AHO12" s="631"/>
      <c r="AHP12" s="631"/>
      <c r="AHQ12" s="631"/>
      <c r="AHR12" s="631"/>
      <c r="AHS12" s="631"/>
      <c r="AHT12" s="631"/>
      <c r="AHU12" s="631"/>
      <c r="AHV12" s="631"/>
      <c r="AHW12" s="631"/>
      <c r="AHX12" s="631"/>
      <c r="AHY12" s="631"/>
      <c r="AHZ12" s="631"/>
      <c r="AIA12" s="631"/>
      <c r="AIB12" s="631"/>
      <c r="AIC12" s="631"/>
      <c r="AID12" s="631"/>
      <c r="AIE12" s="631"/>
      <c r="AIF12" s="631"/>
      <c r="AIG12" s="631"/>
      <c r="AIH12" s="631"/>
      <c r="AII12" s="631"/>
      <c r="AIJ12" s="631"/>
      <c r="AIK12" s="631"/>
      <c r="AIL12" s="631"/>
      <c r="AIM12" s="631"/>
      <c r="AIN12" s="631"/>
      <c r="AIO12" s="631"/>
      <c r="AIP12" s="631"/>
      <c r="AIQ12" s="631"/>
      <c r="AIR12" s="631"/>
      <c r="AIS12" s="631"/>
      <c r="AIT12" s="631"/>
      <c r="AIU12" s="631"/>
      <c r="AIV12" s="631"/>
      <c r="AIW12" s="631"/>
      <c r="AIX12" s="631"/>
      <c r="AIY12" s="631"/>
      <c r="AIZ12" s="631"/>
      <c r="AJA12" s="631"/>
      <c r="AJB12" s="631"/>
      <c r="AJC12" s="631"/>
      <c r="AJD12" s="631"/>
      <c r="AJE12" s="631"/>
      <c r="AJF12" s="631"/>
      <c r="AJG12" s="631"/>
      <c r="AJH12" s="631"/>
      <c r="AJI12" s="631"/>
      <c r="AJJ12" s="631"/>
      <c r="AJK12" s="631"/>
      <c r="AJL12" s="631"/>
      <c r="AJM12" s="631"/>
      <c r="AJN12" s="631"/>
      <c r="AJO12" s="631"/>
      <c r="AJP12" s="631"/>
      <c r="AJQ12" s="631"/>
      <c r="AJR12" s="631"/>
      <c r="AJS12" s="631"/>
      <c r="AJT12" s="631"/>
      <c r="AJU12" s="631"/>
      <c r="AJV12" s="631"/>
      <c r="AJW12" s="631"/>
      <c r="AJX12" s="631"/>
      <c r="AJY12" s="631"/>
      <c r="AJZ12" s="631"/>
      <c r="AKA12" s="631"/>
      <c r="AKB12" s="631"/>
      <c r="AKC12" s="631"/>
      <c r="AKD12" s="631"/>
      <c r="AKE12" s="631"/>
      <c r="AKF12" s="631"/>
      <c r="AKG12" s="631"/>
      <c r="AKH12" s="631"/>
      <c r="AKI12" s="631"/>
      <c r="AKJ12" s="631"/>
      <c r="AKK12" s="631"/>
      <c r="AKL12" s="631"/>
      <c r="AKM12" s="631"/>
      <c r="AKN12" s="631"/>
      <c r="AKO12" s="631"/>
      <c r="AKP12" s="631"/>
      <c r="AKQ12" s="631"/>
      <c r="AKR12" s="631"/>
      <c r="AKS12" s="631"/>
      <c r="AKT12" s="631"/>
      <c r="AKU12" s="631"/>
      <c r="AKV12" s="631"/>
      <c r="AKW12" s="631"/>
      <c r="AKX12" s="631"/>
      <c r="AKY12" s="631"/>
      <c r="AKZ12" s="631"/>
      <c r="ALA12" s="631"/>
      <c r="ALB12" s="631"/>
      <c r="ALC12" s="631"/>
      <c r="ALD12" s="631"/>
      <c r="ALE12" s="631"/>
      <c r="ALF12" s="631"/>
      <c r="ALG12" s="631"/>
      <c r="ALH12" s="631"/>
      <c r="ALI12" s="631"/>
      <c r="ALJ12" s="631"/>
      <c r="ALK12" s="631"/>
      <c r="ALL12" s="631"/>
      <c r="ALM12" s="631"/>
      <c r="ALN12" s="631"/>
      <c r="ALO12" s="631"/>
      <c r="ALP12" s="631"/>
      <c r="ALQ12" s="631"/>
      <c r="ALR12" s="631"/>
      <c r="ALS12" s="631"/>
      <c r="ALT12" s="631"/>
      <c r="ALU12" s="631"/>
      <c r="ALV12" s="631"/>
      <c r="ALW12" s="631"/>
      <c r="ALX12" s="631"/>
      <c r="ALY12" s="631"/>
      <c r="ALZ12" s="631"/>
      <c r="AMA12" s="631"/>
      <c r="AMB12" s="631"/>
      <c r="AMC12" s="631"/>
      <c r="AMD12" s="631"/>
    </row>
    <row r="13" spans="1:1024" ht="12.9">
      <c r="A13" s="797" t="str">
        <f>D.2.1.JM!A35</f>
        <v>D.2.1. - Ostatní náklady</v>
      </c>
      <c r="B13" s="797"/>
      <c r="C13" s="628">
        <v>1</v>
      </c>
      <c r="D13" s="629">
        <f>D.2.1.JM!D35</f>
        <v>0</v>
      </c>
      <c r="E13" s="629">
        <f t="shared" si="0"/>
        <v>0</v>
      </c>
      <c r="F13" s="630"/>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1"/>
      <c r="AZ13" s="631"/>
      <c r="BA13" s="631"/>
      <c r="BB13" s="631"/>
      <c r="BC13" s="631"/>
      <c r="BD13" s="631"/>
      <c r="BE13" s="631"/>
      <c r="BF13" s="631"/>
      <c r="BG13" s="631"/>
      <c r="BH13" s="631"/>
      <c r="BI13" s="631"/>
      <c r="BJ13" s="631"/>
      <c r="BK13" s="631"/>
      <c r="BL13" s="631"/>
      <c r="BM13" s="631"/>
      <c r="BN13" s="631"/>
      <c r="BO13" s="631"/>
      <c r="BP13" s="631"/>
      <c r="BQ13" s="631"/>
      <c r="BR13" s="631"/>
      <c r="BS13" s="631"/>
      <c r="BT13" s="631"/>
      <c r="BU13" s="631"/>
      <c r="BV13" s="631"/>
      <c r="BW13" s="631"/>
      <c r="BX13" s="631"/>
      <c r="BY13" s="631"/>
      <c r="BZ13" s="631"/>
      <c r="CA13" s="631"/>
      <c r="CB13" s="631"/>
      <c r="CC13" s="631"/>
      <c r="CD13" s="631"/>
      <c r="CE13" s="631"/>
      <c r="CF13" s="631"/>
      <c r="CG13" s="631"/>
      <c r="CH13" s="631"/>
      <c r="CI13" s="631"/>
      <c r="CJ13" s="631"/>
      <c r="CK13" s="631"/>
      <c r="CL13" s="631"/>
      <c r="CM13" s="631"/>
      <c r="CN13" s="631"/>
      <c r="CO13" s="631"/>
      <c r="CP13" s="631"/>
      <c r="CQ13" s="631"/>
      <c r="CR13" s="631"/>
      <c r="CS13" s="631"/>
      <c r="CT13" s="631"/>
      <c r="CU13" s="631"/>
      <c r="CV13" s="631"/>
      <c r="CW13" s="631"/>
      <c r="CX13" s="631"/>
      <c r="CY13" s="631"/>
      <c r="CZ13" s="631"/>
      <c r="DA13" s="631"/>
      <c r="DB13" s="631"/>
      <c r="DC13" s="631"/>
      <c r="DD13" s="631"/>
      <c r="DE13" s="631"/>
      <c r="DF13" s="631"/>
      <c r="DG13" s="631"/>
      <c r="DH13" s="631"/>
      <c r="DI13" s="631"/>
      <c r="DJ13" s="631"/>
      <c r="DK13" s="631"/>
      <c r="DL13" s="631"/>
      <c r="DM13" s="631"/>
      <c r="DN13" s="631"/>
      <c r="DO13" s="631"/>
      <c r="DP13" s="631"/>
      <c r="DQ13" s="631"/>
      <c r="DR13" s="631"/>
      <c r="DS13" s="631"/>
      <c r="DT13" s="631"/>
      <c r="DU13" s="631"/>
      <c r="DV13" s="631"/>
      <c r="DW13" s="631"/>
      <c r="DX13" s="631"/>
      <c r="DY13" s="631"/>
      <c r="DZ13" s="631"/>
      <c r="EA13" s="631"/>
      <c r="EB13" s="631"/>
      <c r="EC13" s="631"/>
      <c r="ED13" s="631"/>
      <c r="EE13" s="631"/>
      <c r="EF13" s="631"/>
      <c r="EG13" s="631"/>
      <c r="EH13" s="631"/>
      <c r="EI13" s="631"/>
      <c r="EJ13" s="631"/>
      <c r="EK13" s="631"/>
      <c r="EL13" s="631"/>
      <c r="EM13" s="631"/>
      <c r="EN13" s="631"/>
      <c r="EO13" s="631"/>
      <c r="EP13" s="631"/>
      <c r="EQ13" s="631"/>
      <c r="ER13" s="631"/>
      <c r="ES13" s="631"/>
      <c r="ET13" s="631"/>
      <c r="EU13" s="631"/>
      <c r="EV13" s="631"/>
      <c r="EW13" s="631"/>
      <c r="EX13" s="631"/>
      <c r="EY13" s="631"/>
      <c r="EZ13" s="631"/>
      <c r="FA13" s="631"/>
      <c r="FB13" s="631"/>
      <c r="FC13" s="631"/>
      <c r="FD13" s="631"/>
      <c r="FE13" s="631"/>
      <c r="FF13" s="631"/>
      <c r="FG13" s="631"/>
      <c r="FH13" s="631"/>
      <c r="FI13" s="631"/>
      <c r="FJ13" s="631"/>
      <c r="FK13" s="631"/>
      <c r="FL13" s="631"/>
      <c r="FM13" s="631"/>
      <c r="FN13" s="631"/>
      <c r="FO13" s="631"/>
      <c r="FP13" s="631"/>
      <c r="FQ13" s="631"/>
      <c r="FR13" s="631"/>
      <c r="FS13" s="631"/>
      <c r="FT13" s="631"/>
      <c r="FU13" s="631"/>
      <c r="FV13" s="631"/>
      <c r="FW13" s="631"/>
      <c r="FX13" s="631"/>
      <c r="FY13" s="631"/>
      <c r="FZ13" s="631"/>
      <c r="GA13" s="631"/>
      <c r="GB13" s="631"/>
      <c r="GC13" s="631"/>
      <c r="GD13" s="631"/>
      <c r="GE13" s="631"/>
      <c r="GF13" s="631"/>
      <c r="GG13" s="631"/>
      <c r="GH13" s="631"/>
      <c r="GI13" s="631"/>
      <c r="GJ13" s="631"/>
      <c r="GK13" s="631"/>
      <c r="GL13" s="631"/>
      <c r="GM13" s="631"/>
      <c r="GN13" s="631"/>
      <c r="GO13" s="631"/>
      <c r="GP13" s="631"/>
      <c r="GQ13" s="631"/>
      <c r="GR13" s="631"/>
      <c r="GS13" s="631"/>
      <c r="GT13" s="631"/>
      <c r="GU13" s="631"/>
      <c r="GV13" s="631"/>
      <c r="GW13" s="631"/>
      <c r="GX13" s="631"/>
      <c r="GY13" s="631"/>
      <c r="GZ13" s="631"/>
      <c r="HA13" s="631"/>
      <c r="HB13" s="631"/>
      <c r="HC13" s="631"/>
      <c r="HD13" s="631"/>
      <c r="HE13" s="631"/>
      <c r="HF13" s="631"/>
      <c r="HG13" s="631"/>
      <c r="HH13" s="631"/>
      <c r="HI13" s="631"/>
      <c r="HJ13" s="631"/>
      <c r="HK13" s="631"/>
      <c r="HL13" s="631"/>
      <c r="HM13" s="631"/>
      <c r="HN13" s="631"/>
      <c r="HO13" s="631"/>
      <c r="HP13" s="631"/>
      <c r="HQ13" s="631"/>
      <c r="HR13" s="631"/>
      <c r="HS13" s="631"/>
      <c r="HT13" s="631"/>
      <c r="HU13" s="631"/>
      <c r="HV13" s="631"/>
      <c r="HW13" s="631"/>
      <c r="HX13" s="631"/>
      <c r="HY13" s="631"/>
      <c r="HZ13" s="631"/>
      <c r="IA13" s="631"/>
      <c r="IB13" s="631"/>
      <c r="IC13" s="631"/>
      <c r="ID13" s="631"/>
      <c r="IE13" s="631"/>
      <c r="IF13" s="631"/>
      <c r="IG13" s="631"/>
      <c r="IH13" s="631"/>
      <c r="II13" s="631"/>
      <c r="IJ13" s="631"/>
      <c r="IK13" s="631"/>
      <c r="IL13" s="631"/>
      <c r="IM13" s="631"/>
      <c r="IN13" s="631"/>
      <c r="IO13" s="631"/>
      <c r="IP13" s="631"/>
      <c r="IQ13" s="631"/>
      <c r="IR13" s="631"/>
      <c r="IS13" s="631"/>
      <c r="IT13" s="631"/>
      <c r="IU13" s="631"/>
      <c r="IV13" s="631"/>
      <c r="IW13" s="631"/>
      <c r="IX13" s="631"/>
      <c r="IY13" s="631"/>
      <c r="IZ13" s="631"/>
      <c r="JA13" s="631"/>
      <c r="JB13" s="631"/>
      <c r="JC13" s="631"/>
      <c r="JD13" s="631"/>
      <c r="JE13" s="631"/>
      <c r="JF13" s="631"/>
      <c r="JG13" s="631"/>
      <c r="JH13" s="631"/>
      <c r="JI13" s="631"/>
      <c r="JJ13" s="631"/>
      <c r="JK13" s="631"/>
      <c r="JL13" s="631"/>
      <c r="JM13" s="631"/>
      <c r="JN13" s="631"/>
      <c r="JO13" s="631"/>
      <c r="JP13" s="631"/>
      <c r="JQ13" s="631"/>
      <c r="JR13" s="631"/>
      <c r="JS13" s="631"/>
      <c r="JT13" s="631"/>
      <c r="JU13" s="631"/>
      <c r="JV13" s="631"/>
      <c r="JW13" s="631"/>
      <c r="JX13" s="631"/>
      <c r="JY13" s="631"/>
      <c r="JZ13" s="631"/>
      <c r="KA13" s="631"/>
      <c r="KB13" s="631"/>
      <c r="KC13" s="631"/>
      <c r="KD13" s="631"/>
      <c r="KE13" s="631"/>
      <c r="KF13" s="631"/>
      <c r="KG13" s="631"/>
      <c r="KH13" s="631"/>
      <c r="KI13" s="631"/>
      <c r="KJ13" s="631"/>
      <c r="KK13" s="631"/>
      <c r="KL13" s="631"/>
      <c r="KM13" s="631"/>
      <c r="KN13" s="631"/>
      <c r="KO13" s="631"/>
      <c r="KP13" s="631"/>
      <c r="KQ13" s="631"/>
      <c r="KR13" s="631"/>
      <c r="KS13" s="631"/>
      <c r="KT13" s="631"/>
      <c r="KU13" s="631"/>
      <c r="KV13" s="631"/>
      <c r="KW13" s="631"/>
      <c r="KX13" s="631"/>
      <c r="KY13" s="631"/>
      <c r="KZ13" s="631"/>
      <c r="LA13" s="631"/>
      <c r="LB13" s="631"/>
      <c r="LC13" s="631"/>
      <c r="LD13" s="631"/>
      <c r="LE13" s="631"/>
      <c r="LF13" s="631"/>
      <c r="LG13" s="631"/>
      <c r="LH13" s="631"/>
      <c r="LI13" s="631"/>
      <c r="LJ13" s="631"/>
      <c r="LK13" s="631"/>
      <c r="LL13" s="631"/>
      <c r="LM13" s="631"/>
      <c r="LN13" s="631"/>
      <c r="LO13" s="631"/>
      <c r="LP13" s="631"/>
      <c r="LQ13" s="631"/>
      <c r="LR13" s="631"/>
      <c r="LS13" s="631"/>
      <c r="LT13" s="631"/>
      <c r="LU13" s="631"/>
      <c r="LV13" s="631"/>
      <c r="LW13" s="631"/>
      <c r="LX13" s="631"/>
      <c r="LY13" s="631"/>
      <c r="LZ13" s="631"/>
      <c r="MA13" s="631"/>
      <c r="MB13" s="631"/>
      <c r="MC13" s="631"/>
      <c r="MD13" s="631"/>
      <c r="ME13" s="631"/>
      <c r="MF13" s="631"/>
      <c r="MG13" s="631"/>
      <c r="MH13" s="631"/>
      <c r="MI13" s="631"/>
      <c r="MJ13" s="631"/>
      <c r="MK13" s="631"/>
      <c r="ML13" s="631"/>
      <c r="MM13" s="631"/>
      <c r="MN13" s="631"/>
      <c r="MO13" s="631"/>
      <c r="MP13" s="631"/>
      <c r="MQ13" s="631"/>
      <c r="MR13" s="631"/>
      <c r="MS13" s="631"/>
      <c r="MT13" s="631"/>
      <c r="MU13" s="631"/>
      <c r="MV13" s="631"/>
      <c r="MW13" s="631"/>
      <c r="MX13" s="631"/>
      <c r="MY13" s="631"/>
      <c r="MZ13" s="631"/>
      <c r="NA13" s="631"/>
      <c r="NB13" s="631"/>
      <c r="NC13" s="631"/>
      <c r="ND13" s="631"/>
      <c r="NE13" s="631"/>
      <c r="NF13" s="631"/>
      <c r="NG13" s="631"/>
      <c r="NH13" s="631"/>
      <c r="NI13" s="631"/>
      <c r="NJ13" s="631"/>
      <c r="NK13" s="631"/>
      <c r="NL13" s="631"/>
      <c r="NM13" s="631"/>
      <c r="NN13" s="631"/>
      <c r="NO13" s="631"/>
      <c r="NP13" s="631"/>
      <c r="NQ13" s="631"/>
      <c r="NR13" s="631"/>
      <c r="NS13" s="631"/>
      <c r="NT13" s="631"/>
      <c r="NU13" s="631"/>
      <c r="NV13" s="631"/>
      <c r="NW13" s="631"/>
      <c r="NX13" s="631"/>
      <c r="NY13" s="631"/>
      <c r="NZ13" s="631"/>
      <c r="OA13" s="631"/>
      <c r="OB13" s="631"/>
      <c r="OC13" s="631"/>
      <c r="OD13" s="631"/>
      <c r="OE13" s="631"/>
      <c r="OF13" s="631"/>
      <c r="OG13" s="631"/>
      <c r="OH13" s="631"/>
      <c r="OI13" s="631"/>
      <c r="OJ13" s="631"/>
      <c r="OK13" s="631"/>
      <c r="OL13" s="631"/>
      <c r="OM13" s="631"/>
      <c r="ON13" s="631"/>
      <c r="OO13" s="631"/>
      <c r="OP13" s="631"/>
      <c r="OQ13" s="631"/>
      <c r="OR13" s="631"/>
      <c r="OS13" s="631"/>
      <c r="OT13" s="631"/>
      <c r="OU13" s="631"/>
      <c r="OV13" s="631"/>
      <c r="OW13" s="631"/>
      <c r="OX13" s="631"/>
      <c r="OY13" s="631"/>
      <c r="OZ13" s="631"/>
      <c r="PA13" s="631"/>
      <c r="PB13" s="631"/>
      <c r="PC13" s="631"/>
      <c r="PD13" s="631"/>
      <c r="PE13" s="631"/>
      <c r="PF13" s="631"/>
      <c r="PG13" s="631"/>
      <c r="PH13" s="631"/>
      <c r="PI13" s="631"/>
      <c r="PJ13" s="631"/>
      <c r="PK13" s="631"/>
      <c r="PL13" s="631"/>
      <c r="PM13" s="631"/>
      <c r="PN13" s="631"/>
      <c r="PO13" s="631"/>
      <c r="PP13" s="631"/>
      <c r="PQ13" s="631"/>
      <c r="PR13" s="631"/>
      <c r="PS13" s="631"/>
      <c r="PT13" s="631"/>
      <c r="PU13" s="631"/>
      <c r="PV13" s="631"/>
      <c r="PW13" s="631"/>
      <c r="PX13" s="631"/>
      <c r="PY13" s="631"/>
      <c r="PZ13" s="631"/>
      <c r="QA13" s="631"/>
      <c r="QB13" s="631"/>
      <c r="QC13" s="631"/>
      <c r="QD13" s="631"/>
      <c r="QE13" s="631"/>
      <c r="QF13" s="631"/>
      <c r="QG13" s="631"/>
      <c r="QH13" s="631"/>
      <c r="QI13" s="631"/>
      <c r="QJ13" s="631"/>
      <c r="QK13" s="631"/>
      <c r="QL13" s="631"/>
      <c r="QM13" s="631"/>
      <c r="QN13" s="631"/>
      <c r="QO13" s="631"/>
      <c r="QP13" s="631"/>
      <c r="QQ13" s="631"/>
      <c r="QR13" s="631"/>
      <c r="QS13" s="631"/>
      <c r="QT13" s="631"/>
      <c r="QU13" s="631"/>
      <c r="QV13" s="631"/>
      <c r="QW13" s="631"/>
      <c r="QX13" s="631"/>
      <c r="QY13" s="631"/>
      <c r="QZ13" s="631"/>
      <c r="RA13" s="631"/>
      <c r="RB13" s="631"/>
      <c r="RC13" s="631"/>
      <c r="RD13" s="631"/>
      <c r="RE13" s="631"/>
      <c r="RF13" s="631"/>
      <c r="RG13" s="631"/>
      <c r="RH13" s="631"/>
      <c r="RI13" s="631"/>
      <c r="RJ13" s="631"/>
      <c r="RK13" s="631"/>
      <c r="RL13" s="631"/>
      <c r="RM13" s="631"/>
      <c r="RN13" s="631"/>
      <c r="RO13" s="631"/>
      <c r="RP13" s="631"/>
      <c r="RQ13" s="631"/>
      <c r="RR13" s="631"/>
      <c r="RS13" s="631"/>
      <c r="RT13" s="631"/>
      <c r="RU13" s="631"/>
      <c r="RV13" s="631"/>
      <c r="RW13" s="631"/>
      <c r="RX13" s="631"/>
      <c r="RY13" s="631"/>
      <c r="RZ13" s="631"/>
      <c r="SA13" s="631"/>
      <c r="SB13" s="631"/>
      <c r="SC13" s="631"/>
      <c r="SD13" s="631"/>
      <c r="SE13" s="631"/>
      <c r="SF13" s="631"/>
      <c r="SG13" s="631"/>
      <c r="SH13" s="631"/>
      <c r="SI13" s="631"/>
      <c r="SJ13" s="631"/>
      <c r="SK13" s="631"/>
      <c r="SL13" s="631"/>
      <c r="SM13" s="631"/>
      <c r="SN13" s="631"/>
      <c r="SO13" s="631"/>
      <c r="SP13" s="631"/>
      <c r="SQ13" s="631"/>
      <c r="SR13" s="631"/>
      <c r="SS13" s="631"/>
      <c r="ST13" s="631"/>
      <c r="SU13" s="631"/>
      <c r="SV13" s="631"/>
      <c r="SW13" s="631"/>
      <c r="SX13" s="631"/>
      <c r="SY13" s="631"/>
      <c r="SZ13" s="631"/>
      <c r="TA13" s="631"/>
      <c r="TB13" s="631"/>
      <c r="TC13" s="631"/>
      <c r="TD13" s="631"/>
      <c r="TE13" s="631"/>
      <c r="TF13" s="631"/>
      <c r="TG13" s="631"/>
      <c r="TH13" s="631"/>
      <c r="TI13" s="631"/>
      <c r="TJ13" s="631"/>
      <c r="TK13" s="631"/>
      <c r="TL13" s="631"/>
      <c r="TM13" s="631"/>
      <c r="TN13" s="631"/>
      <c r="TO13" s="631"/>
      <c r="TP13" s="631"/>
      <c r="TQ13" s="631"/>
      <c r="TR13" s="631"/>
      <c r="TS13" s="631"/>
      <c r="TT13" s="631"/>
      <c r="TU13" s="631"/>
      <c r="TV13" s="631"/>
      <c r="TW13" s="631"/>
      <c r="TX13" s="631"/>
      <c r="TY13" s="631"/>
      <c r="TZ13" s="631"/>
      <c r="UA13" s="631"/>
      <c r="UB13" s="631"/>
      <c r="UC13" s="631"/>
      <c r="UD13" s="631"/>
      <c r="UE13" s="631"/>
      <c r="UF13" s="631"/>
      <c r="UG13" s="631"/>
      <c r="UH13" s="631"/>
      <c r="UI13" s="631"/>
      <c r="UJ13" s="631"/>
      <c r="UK13" s="631"/>
      <c r="UL13" s="631"/>
      <c r="UM13" s="631"/>
      <c r="UN13" s="631"/>
      <c r="UO13" s="631"/>
      <c r="UP13" s="631"/>
      <c r="UQ13" s="631"/>
      <c r="UR13" s="631"/>
      <c r="US13" s="631"/>
      <c r="UT13" s="631"/>
      <c r="UU13" s="631"/>
      <c r="UV13" s="631"/>
      <c r="UW13" s="631"/>
      <c r="UX13" s="631"/>
      <c r="UY13" s="631"/>
      <c r="UZ13" s="631"/>
      <c r="VA13" s="631"/>
      <c r="VB13" s="631"/>
      <c r="VC13" s="631"/>
      <c r="VD13" s="631"/>
      <c r="VE13" s="631"/>
      <c r="VF13" s="631"/>
      <c r="VG13" s="631"/>
      <c r="VH13" s="631"/>
      <c r="VI13" s="631"/>
      <c r="VJ13" s="631"/>
      <c r="VK13" s="631"/>
      <c r="VL13" s="631"/>
      <c r="VM13" s="631"/>
      <c r="VN13" s="631"/>
      <c r="VO13" s="631"/>
      <c r="VP13" s="631"/>
      <c r="VQ13" s="631"/>
      <c r="VR13" s="631"/>
      <c r="VS13" s="631"/>
      <c r="VT13" s="631"/>
      <c r="VU13" s="631"/>
      <c r="VV13" s="631"/>
      <c r="VW13" s="631"/>
      <c r="VX13" s="631"/>
      <c r="VY13" s="631"/>
      <c r="VZ13" s="631"/>
      <c r="WA13" s="631"/>
      <c r="WB13" s="631"/>
      <c r="WC13" s="631"/>
      <c r="WD13" s="631"/>
      <c r="WE13" s="631"/>
      <c r="WF13" s="631"/>
      <c r="WG13" s="631"/>
      <c r="WH13" s="631"/>
      <c r="WI13" s="631"/>
      <c r="WJ13" s="631"/>
      <c r="WK13" s="631"/>
      <c r="WL13" s="631"/>
      <c r="WM13" s="631"/>
      <c r="WN13" s="631"/>
      <c r="WO13" s="631"/>
      <c r="WP13" s="631"/>
      <c r="WQ13" s="631"/>
      <c r="WR13" s="631"/>
      <c r="WS13" s="631"/>
      <c r="WT13" s="631"/>
      <c r="WU13" s="631"/>
      <c r="WV13" s="631"/>
      <c r="WW13" s="631"/>
      <c r="WX13" s="631"/>
      <c r="WY13" s="631"/>
      <c r="WZ13" s="631"/>
      <c r="XA13" s="631"/>
      <c r="XB13" s="631"/>
      <c r="XC13" s="631"/>
      <c r="XD13" s="631"/>
      <c r="XE13" s="631"/>
      <c r="XF13" s="631"/>
      <c r="XG13" s="631"/>
      <c r="XH13" s="631"/>
      <c r="XI13" s="631"/>
      <c r="XJ13" s="631"/>
      <c r="XK13" s="631"/>
      <c r="XL13" s="631"/>
      <c r="XM13" s="631"/>
      <c r="XN13" s="631"/>
      <c r="XO13" s="631"/>
      <c r="XP13" s="631"/>
      <c r="XQ13" s="631"/>
      <c r="XR13" s="631"/>
      <c r="XS13" s="631"/>
      <c r="XT13" s="631"/>
      <c r="XU13" s="631"/>
      <c r="XV13" s="631"/>
      <c r="XW13" s="631"/>
      <c r="XX13" s="631"/>
      <c r="XY13" s="631"/>
      <c r="XZ13" s="631"/>
      <c r="YA13" s="631"/>
      <c r="YB13" s="631"/>
      <c r="YC13" s="631"/>
      <c r="YD13" s="631"/>
      <c r="YE13" s="631"/>
      <c r="YF13" s="631"/>
      <c r="YG13" s="631"/>
      <c r="YH13" s="631"/>
      <c r="YI13" s="631"/>
      <c r="YJ13" s="631"/>
      <c r="YK13" s="631"/>
      <c r="YL13" s="631"/>
      <c r="YM13" s="631"/>
      <c r="YN13" s="631"/>
      <c r="YO13" s="631"/>
      <c r="YP13" s="631"/>
      <c r="YQ13" s="631"/>
      <c r="YR13" s="631"/>
      <c r="YS13" s="631"/>
      <c r="YT13" s="631"/>
      <c r="YU13" s="631"/>
      <c r="YV13" s="631"/>
      <c r="YW13" s="631"/>
      <c r="YX13" s="631"/>
      <c r="YY13" s="631"/>
      <c r="YZ13" s="631"/>
      <c r="ZA13" s="631"/>
      <c r="ZB13" s="631"/>
      <c r="ZC13" s="631"/>
      <c r="ZD13" s="631"/>
      <c r="ZE13" s="631"/>
      <c r="ZF13" s="631"/>
      <c r="ZG13" s="631"/>
      <c r="ZH13" s="631"/>
      <c r="ZI13" s="631"/>
      <c r="ZJ13" s="631"/>
      <c r="ZK13" s="631"/>
      <c r="ZL13" s="631"/>
      <c r="ZM13" s="631"/>
      <c r="ZN13" s="631"/>
      <c r="ZO13" s="631"/>
      <c r="ZP13" s="631"/>
      <c r="ZQ13" s="631"/>
      <c r="ZR13" s="631"/>
      <c r="ZS13" s="631"/>
      <c r="ZT13" s="631"/>
      <c r="ZU13" s="631"/>
      <c r="ZV13" s="631"/>
      <c r="ZW13" s="631"/>
      <c r="ZX13" s="631"/>
      <c r="ZY13" s="631"/>
      <c r="ZZ13" s="631"/>
      <c r="AAA13" s="631"/>
      <c r="AAB13" s="631"/>
      <c r="AAC13" s="631"/>
      <c r="AAD13" s="631"/>
      <c r="AAE13" s="631"/>
      <c r="AAF13" s="631"/>
      <c r="AAG13" s="631"/>
      <c r="AAH13" s="631"/>
      <c r="AAI13" s="631"/>
      <c r="AAJ13" s="631"/>
      <c r="AAK13" s="631"/>
      <c r="AAL13" s="631"/>
      <c r="AAM13" s="631"/>
      <c r="AAN13" s="631"/>
      <c r="AAO13" s="631"/>
      <c r="AAP13" s="631"/>
      <c r="AAQ13" s="631"/>
      <c r="AAR13" s="631"/>
      <c r="AAS13" s="631"/>
      <c r="AAT13" s="631"/>
      <c r="AAU13" s="631"/>
      <c r="AAV13" s="631"/>
      <c r="AAW13" s="631"/>
      <c r="AAX13" s="631"/>
      <c r="AAY13" s="631"/>
      <c r="AAZ13" s="631"/>
      <c r="ABA13" s="631"/>
      <c r="ABB13" s="631"/>
      <c r="ABC13" s="631"/>
      <c r="ABD13" s="631"/>
      <c r="ABE13" s="631"/>
      <c r="ABF13" s="631"/>
      <c r="ABG13" s="631"/>
      <c r="ABH13" s="631"/>
      <c r="ABI13" s="631"/>
      <c r="ABJ13" s="631"/>
      <c r="ABK13" s="631"/>
      <c r="ABL13" s="631"/>
      <c r="ABM13" s="631"/>
      <c r="ABN13" s="631"/>
      <c r="ABO13" s="631"/>
      <c r="ABP13" s="631"/>
      <c r="ABQ13" s="631"/>
      <c r="ABR13" s="631"/>
      <c r="ABS13" s="631"/>
      <c r="ABT13" s="631"/>
      <c r="ABU13" s="631"/>
      <c r="ABV13" s="631"/>
      <c r="ABW13" s="631"/>
      <c r="ABX13" s="631"/>
      <c r="ABY13" s="631"/>
      <c r="ABZ13" s="631"/>
      <c r="ACA13" s="631"/>
      <c r="ACB13" s="631"/>
      <c r="ACC13" s="631"/>
      <c r="ACD13" s="631"/>
      <c r="ACE13" s="631"/>
      <c r="ACF13" s="631"/>
      <c r="ACG13" s="631"/>
      <c r="ACH13" s="631"/>
      <c r="ACI13" s="631"/>
      <c r="ACJ13" s="631"/>
      <c r="ACK13" s="631"/>
      <c r="ACL13" s="631"/>
      <c r="ACM13" s="631"/>
      <c r="ACN13" s="631"/>
      <c r="ACO13" s="631"/>
      <c r="ACP13" s="631"/>
      <c r="ACQ13" s="631"/>
      <c r="ACR13" s="631"/>
      <c r="ACS13" s="631"/>
      <c r="ACT13" s="631"/>
      <c r="ACU13" s="631"/>
      <c r="ACV13" s="631"/>
      <c r="ACW13" s="631"/>
      <c r="ACX13" s="631"/>
      <c r="ACY13" s="631"/>
      <c r="ACZ13" s="631"/>
      <c r="ADA13" s="631"/>
      <c r="ADB13" s="631"/>
      <c r="ADC13" s="631"/>
      <c r="ADD13" s="631"/>
      <c r="ADE13" s="631"/>
      <c r="ADF13" s="631"/>
      <c r="ADG13" s="631"/>
      <c r="ADH13" s="631"/>
      <c r="ADI13" s="631"/>
      <c r="ADJ13" s="631"/>
      <c r="ADK13" s="631"/>
      <c r="ADL13" s="631"/>
      <c r="ADM13" s="631"/>
      <c r="ADN13" s="631"/>
      <c r="ADO13" s="631"/>
      <c r="ADP13" s="631"/>
      <c r="ADQ13" s="631"/>
      <c r="ADR13" s="631"/>
      <c r="ADS13" s="631"/>
      <c r="ADT13" s="631"/>
      <c r="ADU13" s="631"/>
      <c r="ADV13" s="631"/>
      <c r="ADW13" s="631"/>
      <c r="ADX13" s="631"/>
      <c r="ADY13" s="631"/>
      <c r="ADZ13" s="631"/>
      <c r="AEA13" s="631"/>
      <c r="AEB13" s="631"/>
      <c r="AEC13" s="631"/>
      <c r="AED13" s="631"/>
      <c r="AEE13" s="631"/>
      <c r="AEF13" s="631"/>
      <c r="AEG13" s="631"/>
      <c r="AEH13" s="631"/>
      <c r="AEI13" s="631"/>
      <c r="AEJ13" s="631"/>
      <c r="AEK13" s="631"/>
      <c r="AEL13" s="631"/>
      <c r="AEM13" s="631"/>
      <c r="AEN13" s="631"/>
      <c r="AEO13" s="631"/>
      <c r="AEP13" s="631"/>
      <c r="AEQ13" s="631"/>
      <c r="AER13" s="631"/>
      <c r="AES13" s="631"/>
      <c r="AET13" s="631"/>
      <c r="AEU13" s="631"/>
      <c r="AEV13" s="631"/>
      <c r="AEW13" s="631"/>
      <c r="AEX13" s="631"/>
      <c r="AEY13" s="631"/>
      <c r="AEZ13" s="631"/>
      <c r="AFA13" s="631"/>
      <c r="AFB13" s="631"/>
      <c r="AFC13" s="631"/>
      <c r="AFD13" s="631"/>
      <c r="AFE13" s="631"/>
      <c r="AFF13" s="631"/>
      <c r="AFG13" s="631"/>
      <c r="AFH13" s="631"/>
      <c r="AFI13" s="631"/>
      <c r="AFJ13" s="631"/>
      <c r="AFK13" s="631"/>
      <c r="AFL13" s="631"/>
      <c r="AFM13" s="631"/>
      <c r="AFN13" s="631"/>
      <c r="AFO13" s="631"/>
      <c r="AFP13" s="631"/>
      <c r="AFQ13" s="631"/>
      <c r="AFR13" s="631"/>
      <c r="AFS13" s="631"/>
      <c r="AFT13" s="631"/>
      <c r="AFU13" s="631"/>
      <c r="AFV13" s="631"/>
      <c r="AFW13" s="631"/>
      <c r="AFX13" s="631"/>
      <c r="AFY13" s="631"/>
      <c r="AFZ13" s="631"/>
      <c r="AGA13" s="631"/>
      <c r="AGB13" s="631"/>
      <c r="AGC13" s="631"/>
      <c r="AGD13" s="631"/>
      <c r="AGE13" s="631"/>
      <c r="AGF13" s="631"/>
      <c r="AGG13" s="631"/>
      <c r="AGH13" s="631"/>
      <c r="AGI13" s="631"/>
      <c r="AGJ13" s="631"/>
      <c r="AGK13" s="631"/>
      <c r="AGL13" s="631"/>
      <c r="AGM13" s="631"/>
      <c r="AGN13" s="631"/>
      <c r="AGO13" s="631"/>
      <c r="AGP13" s="631"/>
      <c r="AGQ13" s="631"/>
      <c r="AGR13" s="631"/>
      <c r="AGS13" s="631"/>
      <c r="AGT13" s="631"/>
      <c r="AGU13" s="631"/>
      <c r="AGV13" s="631"/>
      <c r="AGW13" s="631"/>
      <c r="AGX13" s="631"/>
      <c r="AGY13" s="631"/>
      <c r="AGZ13" s="631"/>
      <c r="AHA13" s="631"/>
      <c r="AHB13" s="631"/>
      <c r="AHC13" s="631"/>
      <c r="AHD13" s="631"/>
      <c r="AHE13" s="631"/>
      <c r="AHF13" s="631"/>
      <c r="AHG13" s="631"/>
      <c r="AHH13" s="631"/>
      <c r="AHI13" s="631"/>
      <c r="AHJ13" s="631"/>
      <c r="AHK13" s="631"/>
      <c r="AHL13" s="631"/>
      <c r="AHM13" s="631"/>
      <c r="AHN13" s="631"/>
      <c r="AHO13" s="631"/>
      <c r="AHP13" s="631"/>
      <c r="AHQ13" s="631"/>
      <c r="AHR13" s="631"/>
      <c r="AHS13" s="631"/>
      <c r="AHT13" s="631"/>
      <c r="AHU13" s="631"/>
      <c r="AHV13" s="631"/>
      <c r="AHW13" s="631"/>
      <c r="AHX13" s="631"/>
      <c r="AHY13" s="631"/>
      <c r="AHZ13" s="631"/>
      <c r="AIA13" s="631"/>
      <c r="AIB13" s="631"/>
      <c r="AIC13" s="631"/>
      <c r="AID13" s="631"/>
      <c r="AIE13" s="631"/>
      <c r="AIF13" s="631"/>
      <c r="AIG13" s="631"/>
      <c r="AIH13" s="631"/>
      <c r="AII13" s="631"/>
      <c r="AIJ13" s="631"/>
      <c r="AIK13" s="631"/>
      <c r="AIL13" s="631"/>
      <c r="AIM13" s="631"/>
      <c r="AIN13" s="631"/>
      <c r="AIO13" s="631"/>
      <c r="AIP13" s="631"/>
      <c r="AIQ13" s="631"/>
      <c r="AIR13" s="631"/>
      <c r="AIS13" s="631"/>
      <c r="AIT13" s="631"/>
      <c r="AIU13" s="631"/>
      <c r="AIV13" s="631"/>
      <c r="AIW13" s="631"/>
      <c r="AIX13" s="631"/>
      <c r="AIY13" s="631"/>
      <c r="AIZ13" s="631"/>
      <c r="AJA13" s="631"/>
      <c r="AJB13" s="631"/>
      <c r="AJC13" s="631"/>
      <c r="AJD13" s="631"/>
      <c r="AJE13" s="631"/>
      <c r="AJF13" s="631"/>
      <c r="AJG13" s="631"/>
      <c r="AJH13" s="631"/>
      <c r="AJI13" s="631"/>
      <c r="AJJ13" s="631"/>
      <c r="AJK13" s="631"/>
      <c r="AJL13" s="631"/>
      <c r="AJM13" s="631"/>
      <c r="AJN13" s="631"/>
      <c r="AJO13" s="631"/>
      <c r="AJP13" s="631"/>
      <c r="AJQ13" s="631"/>
      <c r="AJR13" s="631"/>
      <c r="AJS13" s="631"/>
      <c r="AJT13" s="631"/>
      <c r="AJU13" s="631"/>
      <c r="AJV13" s="631"/>
      <c r="AJW13" s="631"/>
      <c r="AJX13" s="631"/>
      <c r="AJY13" s="631"/>
      <c r="AJZ13" s="631"/>
      <c r="AKA13" s="631"/>
      <c r="AKB13" s="631"/>
      <c r="AKC13" s="631"/>
      <c r="AKD13" s="631"/>
      <c r="AKE13" s="631"/>
      <c r="AKF13" s="631"/>
      <c r="AKG13" s="631"/>
      <c r="AKH13" s="631"/>
      <c r="AKI13" s="631"/>
      <c r="AKJ13" s="631"/>
      <c r="AKK13" s="631"/>
      <c r="AKL13" s="631"/>
      <c r="AKM13" s="631"/>
      <c r="AKN13" s="631"/>
      <c r="AKO13" s="631"/>
      <c r="AKP13" s="631"/>
      <c r="AKQ13" s="631"/>
      <c r="AKR13" s="631"/>
      <c r="AKS13" s="631"/>
      <c r="AKT13" s="631"/>
      <c r="AKU13" s="631"/>
      <c r="AKV13" s="631"/>
      <c r="AKW13" s="631"/>
      <c r="AKX13" s="631"/>
      <c r="AKY13" s="631"/>
      <c r="AKZ13" s="631"/>
      <c r="ALA13" s="631"/>
      <c r="ALB13" s="631"/>
      <c r="ALC13" s="631"/>
      <c r="ALD13" s="631"/>
      <c r="ALE13" s="631"/>
      <c r="ALF13" s="631"/>
      <c r="ALG13" s="631"/>
      <c r="ALH13" s="631"/>
      <c r="ALI13" s="631"/>
      <c r="ALJ13" s="631"/>
      <c r="ALK13" s="631"/>
      <c r="ALL13" s="631"/>
      <c r="ALM13" s="631"/>
      <c r="ALN13" s="631"/>
      <c r="ALO13" s="631"/>
      <c r="ALP13" s="631"/>
      <c r="ALQ13" s="631"/>
      <c r="ALR13" s="631"/>
      <c r="ALS13" s="631"/>
      <c r="ALT13" s="631"/>
      <c r="ALU13" s="631"/>
      <c r="ALV13" s="631"/>
      <c r="ALW13" s="631"/>
      <c r="ALX13" s="631"/>
      <c r="ALY13" s="631"/>
      <c r="ALZ13" s="631"/>
      <c r="AMA13" s="631"/>
      <c r="AMB13" s="631"/>
      <c r="AMC13" s="631"/>
      <c r="AMD13" s="631"/>
    </row>
    <row r="14" spans="1:1024" ht="12.9">
      <c r="A14" s="803" t="s">
        <v>2146</v>
      </c>
      <c r="B14" s="803"/>
      <c r="C14" s="803"/>
      <c r="D14" s="804">
        <f>SUM(E10:E13)</f>
        <v>0</v>
      </c>
      <c r="E14" s="804"/>
      <c r="F14" s="632"/>
      <c r="G14" s="632"/>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3"/>
      <c r="AK14" s="633"/>
      <c r="AL14" s="633"/>
      <c r="AM14" s="633"/>
      <c r="AN14" s="633"/>
      <c r="AO14" s="633"/>
      <c r="AP14" s="633"/>
      <c r="AQ14" s="633"/>
      <c r="AR14" s="633"/>
      <c r="AS14" s="633"/>
      <c r="AT14" s="633"/>
      <c r="AU14" s="633"/>
      <c r="AV14" s="633"/>
      <c r="AW14" s="633"/>
      <c r="AX14" s="633"/>
      <c r="AY14" s="633"/>
      <c r="AZ14" s="633"/>
      <c r="BA14" s="633"/>
      <c r="BB14" s="633"/>
      <c r="BC14" s="633"/>
      <c r="BD14" s="633"/>
      <c r="BE14" s="633"/>
      <c r="BF14" s="633"/>
      <c r="BG14" s="633"/>
      <c r="BH14" s="633"/>
      <c r="BI14" s="633"/>
      <c r="BJ14" s="633"/>
      <c r="BK14" s="633"/>
      <c r="BL14" s="633"/>
      <c r="BM14" s="633"/>
      <c r="BN14" s="633"/>
      <c r="BO14" s="633"/>
      <c r="BP14" s="633"/>
      <c r="BQ14" s="633"/>
      <c r="BR14" s="633"/>
      <c r="BS14" s="633"/>
      <c r="BT14" s="633"/>
      <c r="BU14" s="633"/>
      <c r="BV14" s="633"/>
      <c r="BW14" s="633"/>
      <c r="BX14" s="633"/>
      <c r="BY14" s="633"/>
      <c r="BZ14" s="633"/>
      <c r="CA14" s="633"/>
      <c r="CB14" s="633"/>
      <c r="CC14" s="633"/>
      <c r="CD14" s="633"/>
      <c r="CE14" s="633"/>
      <c r="CF14" s="633"/>
      <c r="CG14" s="633"/>
      <c r="CH14" s="633"/>
      <c r="CI14" s="633"/>
      <c r="CJ14" s="633"/>
      <c r="CK14" s="633"/>
      <c r="CL14" s="633"/>
      <c r="CM14" s="633"/>
      <c r="CN14" s="633"/>
      <c r="CO14" s="633"/>
      <c r="CP14" s="633"/>
      <c r="CQ14" s="633"/>
      <c r="CR14" s="633"/>
      <c r="CS14" s="633"/>
      <c r="CT14" s="633"/>
      <c r="CU14" s="633"/>
      <c r="CV14" s="633"/>
      <c r="CW14" s="633"/>
      <c r="CX14" s="633"/>
      <c r="CY14" s="633"/>
      <c r="CZ14" s="633"/>
      <c r="DA14" s="633"/>
      <c r="DB14" s="633"/>
      <c r="DC14" s="633"/>
      <c r="DD14" s="633"/>
      <c r="DE14" s="633"/>
      <c r="DF14" s="633"/>
      <c r="DG14" s="633"/>
      <c r="DH14" s="633"/>
      <c r="DI14" s="633"/>
      <c r="DJ14" s="633"/>
      <c r="DK14" s="633"/>
      <c r="DL14" s="633"/>
      <c r="DM14" s="633"/>
      <c r="DN14" s="633"/>
      <c r="DO14" s="633"/>
      <c r="DP14" s="633"/>
      <c r="DQ14" s="633"/>
      <c r="DR14" s="633"/>
      <c r="DS14" s="633"/>
      <c r="DT14" s="633"/>
      <c r="DU14" s="633"/>
      <c r="DV14" s="633"/>
      <c r="DW14" s="633"/>
      <c r="DX14" s="633"/>
      <c r="DY14" s="633"/>
      <c r="DZ14" s="633"/>
      <c r="EA14" s="633"/>
      <c r="EB14" s="633"/>
      <c r="EC14" s="633"/>
      <c r="ED14" s="633"/>
      <c r="EE14" s="633"/>
      <c r="EF14" s="633"/>
      <c r="EG14" s="633"/>
      <c r="EH14" s="633"/>
      <c r="EI14" s="633"/>
      <c r="EJ14" s="633"/>
      <c r="EK14" s="633"/>
      <c r="EL14" s="633"/>
      <c r="EM14" s="633"/>
      <c r="EN14" s="633"/>
      <c r="EO14" s="633"/>
      <c r="EP14" s="633"/>
      <c r="EQ14" s="633"/>
      <c r="ER14" s="633"/>
      <c r="ES14" s="633"/>
      <c r="ET14" s="633"/>
      <c r="EU14" s="633"/>
      <c r="EV14" s="633"/>
      <c r="EW14" s="633"/>
      <c r="EX14" s="633"/>
      <c r="EY14" s="633"/>
      <c r="EZ14" s="633"/>
      <c r="FA14" s="633"/>
      <c r="FB14" s="633"/>
      <c r="FC14" s="633"/>
      <c r="FD14" s="633"/>
      <c r="FE14" s="633"/>
      <c r="FF14" s="633"/>
      <c r="FG14" s="633"/>
      <c r="FH14" s="633"/>
      <c r="FI14" s="633"/>
      <c r="FJ14" s="633"/>
      <c r="FK14" s="633"/>
      <c r="FL14" s="633"/>
      <c r="FM14" s="633"/>
      <c r="FN14" s="633"/>
      <c r="FO14" s="633"/>
      <c r="FP14" s="633"/>
      <c r="FQ14" s="633"/>
      <c r="FR14" s="633"/>
      <c r="FS14" s="633"/>
      <c r="FT14" s="633"/>
      <c r="FU14" s="633"/>
      <c r="FV14" s="633"/>
      <c r="FW14" s="633"/>
      <c r="FX14" s="633"/>
      <c r="FY14" s="633"/>
      <c r="FZ14" s="633"/>
      <c r="GA14" s="633"/>
      <c r="GB14" s="633"/>
      <c r="GC14" s="633"/>
      <c r="GD14" s="633"/>
      <c r="GE14" s="633"/>
      <c r="GF14" s="633"/>
      <c r="GG14" s="633"/>
      <c r="GH14" s="633"/>
      <c r="GI14" s="633"/>
      <c r="GJ14" s="633"/>
      <c r="GK14" s="633"/>
      <c r="GL14" s="633"/>
      <c r="GM14" s="633"/>
      <c r="GN14" s="633"/>
      <c r="GO14" s="633"/>
      <c r="GP14" s="633"/>
      <c r="GQ14" s="633"/>
      <c r="GR14" s="633"/>
      <c r="GS14" s="633"/>
      <c r="GT14" s="633"/>
      <c r="GU14" s="633"/>
      <c r="GV14" s="633"/>
      <c r="GW14" s="633"/>
      <c r="GX14" s="633"/>
      <c r="GY14" s="633"/>
      <c r="GZ14" s="633"/>
      <c r="HA14" s="633"/>
      <c r="HB14" s="633"/>
      <c r="HC14" s="633"/>
      <c r="HD14" s="633"/>
      <c r="HE14" s="633"/>
      <c r="HF14" s="633"/>
      <c r="HG14" s="633"/>
      <c r="HH14" s="633"/>
      <c r="HI14" s="633"/>
      <c r="HJ14" s="633"/>
      <c r="HK14" s="633"/>
      <c r="HL14" s="633"/>
      <c r="HM14" s="633"/>
      <c r="HN14" s="633"/>
      <c r="HO14" s="633"/>
      <c r="HP14" s="633"/>
      <c r="HQ14" s="633"/>
      <c r="HR14" s="633"/>
      <c r="HS14" s="633"/>
      <c r="HT14" s="633"/>
      <c r="HU14" s="633"/>
      <c r="HV14" s="633"/>
      <c r="HW14" s="633"/>
      <c r="HX14" s="633"/>
      <c r="HY14" s="633"/>
      <c r="HZ14" s="633"/>
      <c r="IA14" s="633"/>
      <c r="IB14" s="633"/>
      <c r="IC14" s="633"/>
      <c r="ID14" s="633"/>
      <c r="IE14" s="633"/>
      <c r="IF14" s="633"/>
      <c r="IG14" s="633"/>
      <c r="IH14" s="633"/>
      <c r="II14" s="633"/>
      <c r="IJ14" s="633"/>
      <c r="IK14" s="633"/>
      <c r="IL14" s="633"/>
      <c r="IM14" s="633"/>
      <c r="IN14" s="633"/>
      <c r="IO14" s="633"/>
      <c r="IP14" s="633"/>
      <c r="IQ14" s="633"/>
      <c r="IR14" s="633"/>
      <c r="IS14" s="633"/>
      <c r="IT14" s="633"/>
      <c r="IU14" s="633"/>
      <c r="IV14" s="633"/>
      <c r="IW14" s="633"/>
      <c r="IX14" s="633"/>
      <c r="IY14" s="633"/>
      <c r="IZ14" s="633"/>
      <c r="JA14" s="633"/>
      <c r="JB14" s="633"/>
      <c r="JC14" s="633"/>
      <c r="JD14" s="633"/>
      <c r="JE14" s="633"/>
      <c r="JF14" s="633"/>
      <c r="JG14" s="633"/>
      <c r="JH14" s="633"/>
      <c r="JI14" s="633"/>
      <c r="JJ14" s="633"/>
      <c r="JK14" s="633"/>
      <c r="JL14" s="633"/>
      <c r="JM14" s="633"/>
      <c r="JN14" s="633"/>
      <c r="JO14" s="633"/>
      <c r="JP14" s="633"/>
      <c r="JQ14" s="633"/>
      <c r="JR14" s="633"/>
      <c r="JS14" s="633"/>
      <c r="JT14" s="633"/>
      <c r="JU14" s="633"/>
      <c r="JV14" s="633"/>
      <c r="JW14" s="633"/>
      <c r="JX14" s="633"/>
      <c r="JY14" s="633"/>
      <c r="JZ14" s="633"/>
      <c r="KA14" s="633"/>
      <c r="KB14" s="633"/>
      <c r="KC14" s="633"/>
      <c r="KD14" s="633"/>
      <c r="KE14" s="633"/>
      <c r="KF14" s="633"/>
      <c r="KG14" s="633"/>
      <c r="KH14" s="633"/>
      <c r="KI14" s="633"/>
      <c r="KJ14" s="633"/>
      <c r="KK14" s="633"/>
      <c r="KL14" s="633"/>
      <c r="KM14" s="633"/>
      <c r="KN14" s="633"/>
      <c r="KO14" s="633"/>
      <c r="KP14" s="633"/>
      <c r="KQ14" s="633"/>
      <c r="KR14" s="633"/>
      <c r="KS14" s="633"/>
      <c r="KT14" s="633"/>
      <c r="KU14" s="633"/>
      <c r="KV14" s="633"/>
      <c r="KW14" s="633"/>
      <c r="KX14" s="633"/>
      <c r="KY14" s="633"/>
      <c r="KZ14" s="633"/>
      <c r="LA14" s="633"/>
      <c r="LB14" s="633"/>
      <c r="LC14" s="633"/>
      <c r="LD14" s="633"/>
      <c r="LE14" s="633"/>
      <c r="LF14" s="633"/>
      <c r="LG14" s="633"/>
      <c r="LH14" s="633"/>
      <c r="LI14" s="633"/>
      <c r="LJ14" s="633"/>
      <c r="LK14" s="633"/>
      <c r="LL14" s="633"/>
      <c r="LM14" s="633"/>
      <c r="LN14" s="633"/>
      <c r="LO14" s="633"/>
      <c r="LP14" s="633"/>
      <c r="LQ14" s="633"/>
      <c r="LR14" s="633"/>
      <c r="LS14" s="633"/>
      <c r="LT14" s="633"/>
      <c r="LU14" s="633"/>
      <c r="LV14" s="633"/>
      <c r="LW14" s="633"/>
      <c r="LX14" s="633"/>
      <c r="LY14" s="633"/>
      <c r="LZ14" s="633"/>
      <c r="MA14" s="633"/>
      <c r="MB14" s="633"/>
      <c r="MC14" s="633"/>
      <c r="MD14" s="633"/>
      <c r="ME14" s="633"/>
      <c r="MF14" s="633"/>
      <c r="MG14" s="633"/>
      <c r="MH14" s="633"/>
      <c r="MI14" s="633"/>
      <c r="MJ14" s="633"/>
      <c r="MK14" s="633"/>
      <c r="ML14" s="633"/>
      <c r="MM14" s="633"/>
      <c r="MN14" s="633"/>
      <c r="MO14" s="633"/>
      <c r="MP14" s="633"/>
      <c r="MQ14" s="633"/>
      <c r="MR14" s="633"/>
      <c r="MS14" s="633"/>
      <c r="MT14" s="633"/>
      <c r="MU14" s="633"/>
      <c r="MV14" s="633"/>
      <c r="MW14" s="633"/>
      <c r="MX14" s="633"/>
      <c r="MY14" s="633"/>
      <c r="MZ14" s="633"/>
      <c r="NA14" s="633"/>
      <c r="NB14" s="633"/>
      <c r="NC14" s="633"/>
      <c r="ND14" s="633"/>
      <c r="NE14" s="633"/>
      <c r="NF14" s="633"/>
      <c r="NG14" s="633"/>
      <c r="NH14" s="633"/>
      <c r="NI14" s="633"/>
      <c r="NJ14" s="633"/>
      <c r="NK14" s="633"/>
      <c r="NL14" s="633"/>
      <c r="NM14" s="633"/>
      <c r="NN14" s="633"/>
      <c r="NO14" s="633"/>
      <c r="NP14" s="633"/>
      <c r="NQ14" s="633"/>
      <c r="NR14" s="633"/>
      <c r="NS14" s="633"/>
      <c r="NT14" s="633"/>
      <c r="NU14" s="633"/>
      <c r="NV14" s="633"/>
      <c r="NW14" s="633"/>
      <c r="NX14" s="633"/>
      <c r="NY14" s="633"/>
      <c r="NZ14" s="633"/>
      <c r="OA14" s="633"/>
      <c r="OB14" s="633"/>
      <c r="OC14" s="633"/>
      <c r="OD14" s="633"/>
      <c r="OE14" s="633"/>
      <c r="OF14" s="633"/>
      <c r="OG14" s="633"/>
      <c r="OH14" s="633"/>
      <c r="OI14" s="633"/>
      <c r="OJ14" s="633"/>
      <c r="OK14" s="633"/>
      <c r="OL14" s="633"/>
      <c r="OM14" s="633"/>
      <c r="ON14" s="633"/>
      <c r="OO14" s="633"/>
      <c r="OP14" s="633"/>
      <c r="OQ14" s="633"/>
      <c r="OR14" s="633"/>
      <c r="OS14" s="633"/>
      <c r="OT14" s="633"/>
      <c r="OU14" s="633"/>
      <c r="OV14" s="633"/>
      <c r="OW14" s="633"/>
      <c r="OX14" s="633"/>
      <c r="OY14" s="633"/>
      <c r="OZ14" s="633"/>
      <c r="PA14" s="633"/>
      <c r="PB14" s="633"/>
      <c r="PC14" s="633"/>
      <c r="PD14" s="633"/>
      <c r="PE14" s="633"/>
      <c r="PF14" s="633"/>
      <c r="PG14" s="633"/>
      <c r="PH14" s="633"/>
      <c r="PI14" s="633"/>
      <c r="PJ14" s="633"/>
      <c r="PK14" s="633"/>
      <c r="PL14" s="633"/>
      <c r="PM14" s="633"/>
      <c r="PN14" s="633"/>
      <c r="PO14" s="633"/>
      <c r="PP14" s="633"/>
      <c r="PQ14" s="633"/>
      <c r="PR14" s="633"/>
      <c r="PS14" s="633"/>
      <c r="PT14" s="633"/>
      <c r="PU14" s="633"/>
      <c r="PV14" s="633"/>
      <c r="PW14" s="633"/>
      <c r="PX14" s="633"/>
      <c r="PY14" s="633"/>
      <c r="PZ14" s="633"/>
      <c r="QA14" s="633"/>
      <c r="QB14" s="633"/>
      <c r="QC14" s="633"/>
      <c r="QD14" s="633"/>
      <c r="QE14" s="633"/>
      <c r="QF14" s="633"/>
      <c r="QG14" s="633"/>
      <c r="QH14" s="633"/>
      <c r="QI14" s="633"/>
      <c r="QJ14" s="633"/>
      <c r="QK14" s="633"/>
      <c r="QL14" s="633"/>
      <c r="QM14" s="633"/>
      <c r="QN14" s="633"/>
      <c r="QO14" s="633"/>
      <c r="QP14" s="633"/>
      <c r="QQ14" s="633"/>
      <c r="QR14" s="633"/>
      <c r="QS14" s="633"/>
      <c r="QT14" s="633"/>
      <c r="QU14" s="633"/>
      <c r="QV14" s="633"/>
      <c r="QW14" s="633"/>
      <c r="QX14" s="633"/>
      <c r="QY14" s="633"/>
      <c r="QZ14" s="633"/>
      <c r="RA14" s="633"/>
      <c r="RB14" s="633"/>
      <c r="RC14" s="633"/>
      <c r="RD14" s="633"/>
      <c r="RE14" s="633"/>
      <c r="RF14" s="633"/>
      <c r="RG14" s="633"/>
      <c r="RH14" s="633"/>
      <c r="RI14" s="633"/>
      <c r="RJ14" s="633"/>
      <c r="RK14" s="633"/>
      <c r="RL14" s="633"/>
      <c r="RM14" s="633"/>
      <c r="RN14" s="633"/>
      <c r="RO14" s="633"/>
      <c r="RP14" s="633"/>
      <c r="RQ14" s="633"/>
      <c r="RR14" s="633"/>
      <c r="RS14" s="633"/>
      <c r="RT14" s="633"/>
      <c r="RU14" s="633"/>
      <c r="RV14" s="633"/>
      <c r="RW14" s="633"/>
      <c r="RX14" s="633"/>
      <c r="RY14" s="633"/>
      <c r="RZ14" s="633"/>
      <c r="SA14" s="633"/>
      <c r="SB14" s="633"/>
      <c r="SC14" s="633"/>
      <c r="SD14" s="633"/>
      <c r="SE14" s="633"/>
      <c r="SF14" s="633"/>
      <c r="SG14" s="633"/>
      <c r="SH14" s="633"/>
      <c r="SI14" s="633"/>
      <c r="SJ14" s="633"/>
      <c r="SK14" s="633"/>
      <c r="SL14" s="633"/>
      <c r="SM14" s="633"/>
      <c r="SN14" s="633"/>
      <c r="SO14" s="633"/>
      <c r="SP14" s="633"/>
      <c r="SQ14" s="633"/>
      <c r="SR14" s="633"/>
      <c r="SS14" s="633"/>
      <c r="ST14" s="633"/>
      <c r="SU14" s="633"/>
      <c r="SV14" s="633"/>
      <c r="SW14" s="633"/>
      <c r="SX14" s="633"/>
      <c r="SY14" s="633"/>
      <c r="SZ14" s="633"/>
      <c r="TA14" s="633"/>
      <c r="TB14" s="633"/>
      <c r="TC14" s="633"/>
      <c r="TD14" s="633"/>
      <c r="TE14" s="633"/>
      <c r="TF14" s="633"/>
      <c r="TG14" s="633"/>
      <c r="TH14" s="633"/>
      <c r="TI14" s="633"/>
      <c r="TJ14" s="633"/>
      <c r="TK14" s="633"/>
      <c r="TL14" s="633"/>
      <c r="TM14" s="633"/>
      <c r="TN14" s="633"/>
      <c r="TO14" s="633"/>
      <c r="TP14" s="633"/>
      <c r="TQ14" s="633"/>
      <c r="TR14" s="633"/>
      <c r="TS14" s="633"/>
      <c r="TT14" s="633"/>
      <c r="TU14" s="633"/>
      <c r="TV14" s="633"/>
      <c r="TW14" s="633"/>
      <c r="TX14" s="633"/>
      <c r="TY14" s="633"/>
      <c r="TZ14" s="633"/>
      <c r="UA14" s="633"/>
      <c r="UB14" s="633"/>
      <c r="UC14" s="633"/>
      <c r="UD14" s="633"/>
      <c r="UE14" s="633"/>
      <c r="UF14" s="633"/>
      <c r="UG14" s="633"/>
      <c r="UH14" s="633"/>
      <c r="UI14" s="633"/>
      <c r="UJ14" s="633"/>
      <c r="UK14" s="633"/>
      <c r="UL14" s="633"/>
      <c r="UM14" s="633"/>
      <c r="UN14" s="633"/>
      <c r="UO14" s="633"/>
      <c r="UP14" s="633"/>
      <c r="UQ14" s="633"/>
      <c r="UR14" s="633"/>
      <c r="US14" s="633"/>
      <c r="UT14" s="633"/>
      <c r="UU14" s="633"/>
      <c r="UV14" s="633"/>
      <c r="UW14" s="633"/>
      <c r="UX14" s="633"/>
      <c r="UY14" s="633"/>
      <c r="UZ14" s="633"/>
      <c r="VA14" s="633"/>
      <c r="VB14" s="633"/>
      <c r="VC14" s="633"/>
      <c r="VD14" s="633"/>
      <c r="VE14" s="633"/>
      <c r="VF14" s="633"/>
      <c r="VG14" s="633"/>
      <c r="VH14" s="633"/>
      <c r="VI14" s="633"/>
      <c r="VJ14" s="633"/>
      <c r="VK14" s="633"/>
      <c r="VL14" s="633"/>
      <c r="VM14" s="633"/>
      <c r="VN14" s="633"/>
      <c r="VO14" s="633"/>
      <c r="VP14" s="633"/>
      <c r="VQ14" s="633"/>
      <c r="VR14" s="633"/>
      <c r="VS14" s="633"/>
      <c r="VT14" s="633"/>
      <c r="VU14" s="633"/>
      <c r="VV14" s="633"/>
      <c r="VW14" s="633"/>
      <c r="VX14" s="633"/>
      <c r="VY14" s="633"/>
      <c r="VZ14" s="633"/>
      <c r="WA14" s="633"/>
      <c r="WB14" s="633"/>
      <c r="WC14" s="633"/>
      <c r="WD14" s="633"/>
      <c r="WE14" s="633"/>
      <c r="WF14" s="633"/>
      <c r="WG14" s="633"/>
      <c r="WH14" s="633"/>
      <c r="WI14" s="633"/>
      <c r="WJ14" s="633"/>
      <c r="WK14" s="633"/>
      <c r="WL14" s="633"/>
      <c r="WM14" s="633"/>
      <c r="WN14" s="633"/>
      <c r="WO14" s="633"/>
      <c r="WP14" s="633"/>
      <c r="WQ14" s="633"/>
      <c r="WR14" s="633"/>
      <c r="WS14" s="633"/>
      <c r="WT14" s="633"/>
      <c r="WU14" s="633"/>
      <c r="WV14" s="633"/>
      <c r="WW14" s="633"/>
      <c r="WX14" s="633"/>
      <c r="WY14" s="633"/>
      <c r="WZ14" s="633"/>
      <c r="XA14" s="633"/>
      <c r="XB14" s="633"/>
      <c r="XC14" s="633"/>
      <c r="XD14" s="633"/>
      <c r="XE14" s="633"/>
      <c r="XF14" s="633"/>
      <c r="XG14" s="633"/>
      <c r="XH14" s="633"/>
      <c r="XI14" s="633"/>
      <c r="XJ14" s="633"/>
      <c r="XK14" s="633"/>
      <c r="XL14" s="633"/>
      <c r="XM14" s="633"/>
      <c r="XN14" s="633"/>
      <c r="XO14" s="633"/>
      <c r="XP14" s="633"/>
      <c r="XQ14" s="633"/>
      <c r="XR14" s="633"/>
      <c r="XS14" s="633"/>
      <c r="XT14" s="633"/>
      <c r="XU14" s="633"/>
      <c r="XV14" s="633"/>
      <c r="XW14" s="633"/>
      <c r="XX14" s="633"/>
      <c r="XY14" s="633"/>
      <c r="XZ14" s="633"/>
      <c r="YA14" s="633"/>
      <c r="YB14" s="633"/>
      <c r="YC14" s="633"/>
      <c r="YD14" s="633"/>
      <c r="YE14" s="633"/>
      <c r="YF14" s="633"/>
      <c r="YG14" s="633"/>
      <c r="YH14" s="633"/>
      <c r="YI14" s="633"/>
      <c r="YJ14" s="633"/>
      <c r="YK14" s="633"/>
      <c r="YL14" s="633"/>
      <c r="YM14" s="633"/>
      <c r="YN14" s="633"/>
      <c r="YO14" s="633"/>
      <c r="YP14" s="633"/>
      <c r="YQ14" s="633"/>
      <c r="YR14" s="633"/>
      <c r="YS14" s="633"/>
      <c r="YT14" s="633"/>
      <c r="YU14" s="633"/>
      <c r="YV14" s="633"/>
      <c r="YW14" s="633"/>
      <c r="YX14" s="633"/>
      <c r="YY14" s="633"/>
      <c r="YZ14" s="633"/>
      <c r="ZA14" s="633"/>
      <c r="ZB14" s="633"/>
      <c r="ZC14" s="633"/>
      <c r="ZD14" s="633"/>
      <c r="ZE14" s="633"/>
      <c r="ZF14" s="633"/>
      <c r="ZG14" s="633"/>
      <c r="ZH14" s="633"/>
      <c r="ZI14" s="633"/>
      <c r="ZJ14" s="633"/>
      <c r="ZK14" s="633"/>
      <c r="ZL14" s="633"/>
      <c r="ZM14" s="633"/>
      <c r="ZN14" s="633"/>
      <c r="ZO14" s="633"/>
      <c r="ZP14" s="633"/>
      <c r="ZQ14" s="633"/>
      <c r="ZR14" s="633"/>
      <c r="ZS14" s="633"/>
      <c r="ZT14" s="633"/>
      <c r="ZU14" s="633"/>
      <c r="ZV14" s="633"/>
      <c r="ZW14" s="633"/>
      <c r="ZX14" s="633"/>
      <c r="ZY14" s="633"/>
      <c r="ZZ14" s="633"/>
      <c r="AAA14" s="633"/>
      <c r="AAB14" s="633"/>
      <c r="AAC14" s="633"/>
      <c r="AAD14" s="633"/>
      <c r="AAE14" s="633"/>
      <c r="AAF14" s="633"/>
      <c r="AAG14" s="633"/>
      <c r="AAH14" s="633"/>
      <c r="AAI14" s="633"/>
      <c r="AAJ14" s="633"/>
      <c r="AAK14" s="633"/>
      <c r="AAL14" s="633"/>
      <c r="AAM14" s="633"/>
      <c r="AAN14" s="633"/>
      <c r="AAO14" s="633"/>
      <c r="AAP14" s="633"/>
      <c r="AAQ14" s="633"/>
      <c r="AAR14" s="633"/>
      <c r="AAS14" s="633"/>
      <c r="AAT14" s="633"/>
      <c r="AAU14" s="633"/>
      <c r="AAV14" s="633"/>
      <c r="AAW14" s="633"/>
      <c r="AAX14" s="633"/>
      <c r="AAY14" s="633"/>
      <c r="AAZ14" s="633"/>
      <c r="ABA14" s="633"/>
      <c r="ABB14" s="633"/>
      <c r="ABC14" s="633"/>
      <c r="ABD14" s="633"/>
      <c r="ABE14" s="633"/>
      <c r="ABF14" s="633"/>
      <c r="ABG14" s="633"/>
      <c r="ABH14" s="633"/>
      <c r="ABI14" s="633"/>
      <c r="ABJ14" s="633"/>
      <c r="ABK14" s="633"/>
      <c r="ABL14" s="633"/>
      <c r="ABM14" s="633"/>
      <c r="ABN14" s="633"/>
      <c r="ABO14" s="633"/>
      <c r="ABP14" s="633"/>
      <c r="ABQ14" s="633"/>
      <c r="ABR14" s="633"/>
      <c r="ABS14" s="633"/>
      <c r="ABT14" s="633"/>
      <c r="ABU14" s="633"/>
      <c r="ABV14" s="633"/>
      <c r="ABW14" s="633"/>
      <c r="ABX14" s="633"/>
      <c r="ABY14" s="633"/>
      <c r="ABZ14" s="633"/>
      <c r="ACA14" s="633"/>
      <c r="ACB14" s="633"/>
      <c r="ACC14" s="633"/>
      <c r="ACD14" s="633"/>
      <c r="ACE14" s="633"/>
      <c r="ACF14" s="633"/>
      <c r="ACG14" s="633"/>
      <c r="ACH14" s="633"/>
      <c r="ACI14" s="633"/>
      <c r="ACJ14" s="633"/>
      <c r="ACK14" s="633"/>
      <c r="ACL14" s="633"/>
      <c r="ACM14" s="633"/>
      <c r="ACN14" s="633"/>
      <c r="ACO14" s="633"/>
      <c r="ACP14" s="633"/>
      <c r="ACQ14" s="633"/>
      <c r="ACR14" s="633"/>
      <c r="ACS14" s="633"/>
      <c r="ACT14" s="633"/>
      <c r="ACU14" s="633"/>
      <c r="ACV14" s="633"/>
      <c r="ACW14" s="633"/>
      <c r="ACX14" s="633"/>
      <c r="ACY14" s="633"/>
      <c r="ACZ14" s="633"/>
      <c r="ADA14" s="633"/>
      <c r="ADB14" s="633"/>
      <c r="ADC14" s="633"/>
      <c r="ADD14" s="633"/>
      <c r="ADE14" s="633"/>
      <c r="ADF14" s="633"/>
      <c r="ADG14" s="633"/>
      <c r="ADH14" s="633"/>
      <c r="ADI14" s="633"/>
      <c r="ADJ14" s="633"/>
      <c r="ADK14" s="633"/>
      <c r="ADL14" s="633"/>
      <c r="ADM14" s="633"/>
      <c r="ADN14" s="633"/>
      <c r="ADO14" s="633"/>
      <c r="ADP14" s="633"/>
      <c r="ADQ14" s="633"/>
      <c r="ADR14" s="633"/>
      <c r="ADS14" s="633"/>
      <c r="ADT14" s="633"/>
      <c r="ADU14" s="633"/>
      <c r="ADV14" s="633"/>
      <c r="ADW14" s="633"/>
      <c r="ADX14" s="633"/>
      <c r="ADY14" s="633"/>
      <c r="ADZ14" s="633"/>
      <c r="AEA14" s="633"/>
      <c r="AEB14" s="633"/>
      <c r="AEC14" s="633"/>
      <c r="AED14" s="633"/>
      <c r="AEE14" s="633"/>
      <c r="AEF14" s="633"/>
      <c r="AEG14" s="633"/>
      <c r="AEH14" s="633"/>
      <c r="AEI14" s="633"/>
      <c r="AEJ14" s="633"/>
      <c r="AEK14" s="633"/>
      <c r="AEL14" s="633"/>
      <c r="AEM14" s="633"/>
      <c r="AEN14" s="633"/>
      <c r="AEO14" s="633"/>
      <c r="AEP14" s="633"/>
      <c r="AEQ14" s="633"/>
      <c r="AER14" s="633"/>
      <c r="AES14" s="633"/>
      <c r="AET14" s="633"/>
      <c r="AEU14" s="633"/>
      <c r="AEV14" s="633"/>
      <c r="AEW14" s="633"/>
      <c r="AEX14" s="633"/>
      <c r="AEY14" s="633"/>
      <c r="AEZ14" s="633"/>
      <c r="AFA14" s="633"/>
      <c r="AFB14" s="633"/>
      <c r="AFC14" s="633"/>
      <c r="AFD14" s="633"/>
      <c r="AFE14" s="633"/>
      <c r="AFF14" s="633"/>
      <c r="AFG14" s="633"/>
      <c r="AFH14" s="633"/>
      <c r="AFI14" s="633"/>
      <c r="AFJ14" s="633"/>
      <c r="AFK14" s="633"/>
      <c r="AFL14" s="633"/>
      <c r="AFM14" s="633"/>
      <c r="AFN14" s="633"/>
      <c r="AFO14" s="633"/>
      <c r="AFP14" s="633"/>
      <c r="AFQ14" s="633"/>
      <c r="AFR14" s="633"/>
      <c r="AFS14" s="633"/>
      <c r="AFT14" s="633"/>
      <c r="AFU14" s="633"/>
      <c r="AFV14" s="633"/>
      <c r="AFW14" s="633"/>
      <c r="AFX14" s="633"/>
      <c r="AFY14" s="633"/>
      <c r="AFZ14" s="633"/>
      <c r="AGA14" s="633"/>
      <c r="AGB14" s="633"/>
      <c r="AGC14" s="633"/>
      <c r="AGD14" s="633"/>
      <c r="AGE14" s="633"/>
      <c r="AGF14" s="633"/>
      <c r="AGG14" s="633"/>
      <c r="AGH14" s="633"/>
      <c r="AGI14" s="633"/>
      <c r="AGJ14" s="633"/>
      <c r="AGK14" s="633"/>
      <c r="AGL14" s="633"/>
      <c r="AGM14" s="633"/>
      <c r="AGN14" s="633"/>
      <c r="AGO14" s="633"/>
      <c r="AGP14" s="633"/>
      <c r="AGQ14" s="633"/>
      <c r="AGR14" s="633"/>
      <c r="AGS14" s="633"/>
      <c r="AGT14" s="633"/>
      <c r="AGU14" s="633"/>
      <c r="AGV14" s="633"/>
      <c r="AGW14" s="633"/>
      <c r="AGX14" s="633"/>
      <c r="AGY14" s="633"/>
      <c r="AGZ14" s="633"/>
      <c r="AHA14" s="633"/>
      <c r="AHB14" s="633"/>
      <c r="AHC14" s="633"/>
      <c r="AHD14" s="633"/>
      <c r="AHE14" s="633"/>
      <c r="AHF14" s="633"/>
      <c r="AHG14" s="633"/>
      <c r="AHH14" s="633"/>
      <c r="AHI14" s="633"/>
      <c r="AHJ14" s="633"/>
      <c r="AHK14" s="633"/>
      <c r="AHL14" s="633"/>
      <c r="AHM14" s="633"/>
      <c r="AHN14" s="633"/>
      <c r="AHO14" s="633"/>
      <c r="AHP14" s="633"/>
      <c r="AHQ14" s="633"/>
      <c r="AHR14" s="633"/>
      <c r="AHS14" s="633"/>
      <c r="AHT14" s="633"/>
      <c r="AHU14" s="633"/>
      <c r="AHV14" s="633"/>
      <c r="AHW14" s="633"/>
      <c r="AHX14" s="633"/>
      <c r="AHY14" s="633"/>
      <c r="AHZ14" s="633"/>
      <c r="AIA14" s="633"/>
      <c r="AIB14" s="633"/>
      <c r="AIC14" s="633"/>
      <c r="AID14" s="633"/>
      <c r="AIE14" s="633"/>
      <c r="AIF14" s="633"/>
      <c r="AIG14" s="633"/>
      <c r="AIH14" s="633"/>
      <c r="AII14" s="633"/>
      <c r="AIJ14" s="633"/>
      <c r="AIK14" s="633"/>
      <c r="AIL14" s="633"/>
      <c r="AIM14" s="633"/>
      <c r="AIN14" s="633"/>
      <c r="AIO14" s="633"/>
      <c r="AIP14" s="633"/>
      <c r="AIQ14" s="633"/>
      <c r="AIR14" s="633"/>
      <c r="AIS14" s="633"/>
      <c r="AIT14" s="633"/>
      <c r="AIU14" s="633"/>
      <c r="AIV14" s="633"/>
      <c r="AIW14" s="633"/>
      <c r="AIX14" s="633"/>
      <c r="AIY14" s="633"/>
      <c r="AIZ14" s="633"/>
      <c r="AJA14" s="633"/>
      <c r="AJB14" s="633"/>
      <c r="AJC14" s="633"/>
      <c r="AJD14" s="633"/>
      <c r="AJE14" s="633"/>
      <c r="AJF14" s="633"/>
      <c r="AJG14" s="633"/>
      <c r="AJH14" s="633"/>
      <c r="AJI14" s="633"/>
      <c r="AJJ14" s="633"/>
      <c r="AJK14" s="633"/>
      <c r="AJL14" s="633"/>
      <c r="AJM14" s="633"/>
      <c r="AJN14" s="633"/>
      <c r="AJO14" s="633"/>
      <c r="AJP14" s="633"/>
      <c r="AJQ14" s="633"/>
      <c r="AJR14" s="633"/>
      <c r="AJS14" s="633"/>
      <c r="AJT14" s="633"/>
      <c r="AJU14" s="633"/>
      <c r="AJV14" s="633"/>
      <c r="AJW14" s="633"/>
      <c r="AJX14" s="633"/>
      <c r="AJY14" s="633"/>
      <c r="AJZ14" s="633"/>
      <c r="AKA14" s="633"/>
      <c r="AKB14" s="633"/>
      <c r="AKC14" s="633"/>
      <c r="AKD14" s="633"/>
      <c r="AKE14" s="633"/>
      <c r="AKF14" s="633"/>
      <c r="AKG14" s="633"/>
      <c r="AKH14" s="633"/>
      <c r="AKI14" s="633"/>
      <c r="AKJ14" s="633"/>
      <c r="AKK14" s="633"/>
      <c r="AKL14" s="633"/>
      <c r="AKM14" s="633"/>
      <c r="AKN14" s="633"/>
      <c r="AKO14" s="633"/>
      <c r="AKP14" s="633"/>
      <c r="AKQ14" s="633"/>
      <c r="AKR14" s="633"/>
      <c r="AKS14" s="633"/>
      <c r="AKT14" s="633"/>
      <c r="AKU14" s="633"/>
      <c r="AKV14" s="633"/>
      <c r="AKW14" s="633"/>
      <c r="AKX14" s="633"/>
      <c r="AKY14" s="633"/>
      <c r="AKZ14" s="633"/>
      <c r="ALA14" s="633"/>
      <c r="ALB14" s="633"/>
      <c r="ALC14" s="633"/>
      <c r="ALD14" s="633"/>
      <c r="ALE14" s="633"/>
      <c r="ALF14" s="633"/>
      <c r="ALG14" s="633"/>
      <c r="ALH14" s="633"/>
      <c r="ALI14" s="633"/>
      <c r="ALJ14" s="633"/>
      <c r="ALK14" s="633"/>
      <c r="ALL14" s="633"/>
      <c r="ALM14" s="633"/>
      <c r="ALN14" s="633"/>
      <c r="ALO14" s="633"/>
      <c r="ALP14" s="633"/>
      <c r="ALQ14" s="633"/>
      <c r="ALR14" s="633"/>
      <c r="ALS14" s="633"/>
      <c r="ALT14" s="633"/>
      <c r="ALU14" s="633"/>
      <c r="ALV14" s="633"/>
      <c r="ALW14" s="633"/>
      <c r="ALX14" s="633"/>
      <c r="ALY14" s="633"/>
      <c r="ALZ14" s="633"/>
      <c r="AMA14" s="633"/>
      <c r="AMB14" s="633"/>
      <c r="AMC14" s="633"/>
      <c r="AMD14" s="633"/>
      <c r="AME14" s="632"/>
      <c r="AMF14" s="632"/>
      <c r="AMG14" s="632"/>
      <c r="AMH14" s="632"/>
      <c r="AMI14" s="632"/>
      <c r="AMJ14" s="632"/>
    </row>
    <row r="15" spans="1:1024" ht="12.9">
      <c r="A15" s="805" t="s">
        <v>2147</v>
      </c>
      <c r="B15" s="805"/>
      <c r="C15" s="805"/>
      <c r="D15" s="805"/>
      <c r="E15" s="805"/>
      <c r="F15" s="630"/>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1"/>
      <c r="BA15" s="631"/>
      <c r="BB15" s="631"/>
      <c r="BC15" s="631"/>
      <c r="BD15" s="631"/>
      <c r="BE15" s="631"/>
      <c r="BF15" s="631"/>
      <c r="BG15" s="631"/>
      <c r="BH15" s="631"/>
      <c r="BI15" s="631"/>
      <c r="BJ15" s="631"/>
      <c r="BK15" s="631"/>
      <c r="BL15" s="631"/>
      <c r="BM15" s="631"/>
      <c r="BN15" s="631"/>
      <c r="BO15" s="631"/>
      <c r="BP15" s="631"/>
      <c r="BQ15" s="631"/>
      <c r="BR15" s="631"/>
      <c r="BS15" s="631"/>
      <c r="BT15" s="631"/>
      <c r="BU15" s="631"/>
      <c r="BV15" s="631"/>
      <c r="BW15" s="631"/>
      <c r="BX15" s="631"/>
      <c r="BY15" s="631"/>
      <c r="BZ15" s="631"/>
      <c r="CA15" s="631"/>
      <c r="CB15" s="631"/>
      <c r="CC15" s="631"/>
      <c r="CD15" s="631"/>
      <c r="CE15" s="631"/>
      <c r="CF15" s="631"/>
      <c r="CG15" s="631"/>
      <c r="CH15" s="631"/>
      <c r="CI15" s="631"/>
      <c r="CJ15" s="631"/>
      <c r="CK15" s="631"/>
      <c r="CL15" s="631"/>
      <c r="CM15" s="631"/>
      <c r="CN15" s="631"/>
      <c r="CO15" s="631"/>
      <c r="CP15" s="631"/>
      <c r="CQ15" s="631"/>
      <c r="CR15" s="631"/>
      <c r="CS15" s="631"/>
      <c r="CT15" s="631"/>
      <c r="CU15" s="631"/>
      <c r="CV15" s="631"/>
      <c r="CW15" s="631"/>
      <c r="CX15" s="631"/>
      <c r="CY15" s="631"/>
      <c r="CZ15" s="631"/>
      <c r="DA15" s="631"/>
      <c r="DB15" s="631"/>
      <c r="DC15" s="631"/>
      <c r="DD15" s="631"/>
      <c r="DE15" s="631"/>
      <c r="DF15" s="631"/>
      <c r="DG15" s="631"/>
      <c r="DH15" s="631"/>
      <c r="DI15" s="631"/>
      <c r="DJ15" s="631"/>
      <c r="DK15" s="631"/>
      <c r="DL15" s="631"/>
      <c r="DM15" s="631"/>
      <c r="DN15" s="631"/>
      <c r="DO15" s="631"/>
      <c r="DP15" s="631"/>
      <c r="DQ15" s="631"/>
      <c r="DR15" s="631"/>
      <c r="DS15" s="631"/>
      <c r="DT15" s="631"/>
      <c r="DU15" s="631"/>
      <c r="DV15" s="631"/>
      <c r="DW15" s="631"/>
      <c r="DX15" s="631"/>
      <c r="DY15" s="631"/>
      <c r="DZ15" s="631"/>
      <c r="EA15" s="631"/>
      <c r="EB15" s="631"/>
      <c r="EC15" s="631"/>
      <c r="ED15" s="631"/>
      <c r="EE15" s="631"/>
      <c r="EF15" s="631"/>
      <c r="EG15" s="631"/>
      <c r="EH15" s="631"/>
      <c r="EI15" s="631"/>
      <c r="EJ15" s="631"/>
      <c r="EK15" s="631"/>
      <c r="EL15" s="631"/>
      <c r="EM15" s="631"/>
      <c r="EN15" s="631"/>
      <c r="EO15" s="631"/>
      <c r="EP15" s="631"/>
      <c r="EQ15" s="631"/>
      <c r="ER15" s="631"/>
      <c r="ES15" s="631"/>
      <c r="ET15" s="631"/>
      <c r="EU15" s="631"/>
      <c r="EV15" s="631"/>
      <c r="EW15" s="631"/>
      <c r="EX15" s="631"/>
      <c r="EY15" s="631"/>
      <c r="EZ15" s="631"/>
      <c r="FA15" s="631"/>
      <c r="FB15" s="631"/>
      <c r="FC15" s="631"/>
      <c r="FD15" s="631"/>
      <c r="FE15" s="631"/>
      <c r="FF15" s="631"/>
      <c r="FG15" s="631"/>
      <c r="FH15" s="631"/>
      <c r="FI15" s="631"/>
      <c r="FJ15" s="631"/>
      <c r="FK15" s="631"/>
      <c r="FL15" s="631"/>
      <c r="FM15" s="631"/>
      <c r="FN15" s="631"/>
      <c r="FO15" s="631"/>
      <c r="FP15" s="631"/>
      <c r="FQ15" s="631"/>
      <c r="FR15" s="631"/>
      <c r="FS15" s="631"/>
      <c r="FT15" s="631"/>
      <c r="FU15" s="631"/>
      <c r="FV15" s="631"/>
      <c r="FW15" s="631"/>
      <c r="FX15" s="631"/>
      <c r="FY15" s="631"/>
      <c r="FZ15" s="631"/>
      <c r="GA15" s="631"/>
      <c r="GB15" s="631"/>
      <c r="GC15" s="631"/>
      <c r="GD15" s="631"/>
      <c r="GE15" s="631"/>
      <c r="GF15" s="631"/>
      <c r="GG15" s="631"/>
      <c r="GH15" s="631"/>
      <c r="GI15" s="631"/>
      <c r="GJ15" s="631"/>
      <c r="GK15" s="631"/>
      <c r="GL15" s="631"/>
      <c r="GM15" s="631"/>
      <c r="GN15" s="631"/>
      <c r="GO15" s="631"/>
      <c r="GP15" s="631"/>
      <c r="GQ15" s="631"/>
      <c r="GR15" s="631"/>
      <c r="GS15" s="631"/>
      <c r="GT15" s="631"/>
      <c r="GU15" s="631"/>
      <c r="GV15" s="631"/>
      <c r="GW15" s="631"/>
      <c r="GX15" s="631"/>
      <c r="GY15" s="631"/>
      <c r="GZ15" s="631"/>
      <c r="HA15" s="631"/>
      <c r="HB15" s="631"/>
      <c r="HC15" s="631"/>
      <c r="HD15" s="631"/>
      <c r="HE15" s="631"/>
      <c r="HF15" s="631"/>
      <c r="HG15" s="631"/>
      <c r="HH15" s="631"/>
      <c r="HI15" s="631"/>
      <c r="HJ15" s="631"/>
      <c r="HK15" s="631"/>
      <c r="HL15" s="631"/>
      <c r="HM15" s="631"/>
      <c r="HN15" s="631"/>
      <c r="HO15" s="631"/>
      <c r="HP15" s="631"/>
      <c r="HQ15" s="631"/>
      <c r="HR15" s="631"/>
      <c r="HS15" s="631"/>
      <c r="HT15" s="631"/>
      <c r="HU15" s="631"/>
      <c r="HV15" s="631"/>
      <c r="HW15" s="631"/>
      <c r="HX15" s="631"/>
      <c r="HY15" s="631"/>
      <c r="HZ15" s="631"/>
      <c r="IA15" s="631"/>
      <c r="IB15" s="631"/>
      <c r="IC15" s="631"/>
      <c r="ID15" s="631"/>
      <c r="IE15" s="631"/>
      <c r="IF15" s="631"/>
      <c r="IG15" s="631"/>
      <c r="IH15" s="631"/>
      <c r="II15" s="631"/>
      <c r="IJ15" s="631"/>
      <c r="IK15" s="631"/>
      <c r="IL15" s="631"/>
      <c r="IM15" s="631"/>
      <c r="IN15" s="631"/>
      <c r="IO15" s="631"/>
      <c r="IP15" s="631"/>
      <c r="IQ15" s="631"/>
      <c r="IR15" s="631"/>
      <c r="IS15" s="631"/>
      <c r="IT15" s="631"/>
      <c r="IU15" s="631"/>
      <c r="IV15" s="631"/>
      <c r="IW15" s="631"/>
      <c r="IX15" s="631"/>
      <c r="IY15" s="631"/>
      <c r="IZ15" s="631"/>
      <c r="JA15" s="631"/>
      <c r="JB15" s="631"/>
      <c r="JC15" s="631"/>
      <c r="JD15" s="631"/>
      <c r="JE15" s="631"/>
      <c r="JF15" s="631"/>
      <c r="JG15" s="631"/>
      <c r="JH15" s="631"/>
      <c r="JI15" s="631"/>
      <c r="JJ15" s="631"/>
      <c r="JK15" s="631"/>
      <c r="JL15" s="631"/>
      <c r="JM15" s="631"/>
      <c r="JN15" s="631"/>
      <c r="JO15" s="631"/>
      <c r="JP15" s="631"/>
      <c r="JQ15" s="631"/>
      <c r="JR15" s="631"/>
      <c r="JS15" s="631"/>
      <c r="JT15" s="631"/>
      <c r="JU15" s="631"/>
      <c r="JV15" s="631"/>
      <c r="JW15" s="631"/>
      <c r="JX15" s="631"/>
      <c r="JY15" s="631"/>
      <c r="JZ15" s="631"/>
      <c r="KA15" s="631"/>
      <c r="KB15" s="631"/>
      <c r="KC15" s="631"/>
      <c r="KD15" s="631"/>
      <c r="KE15" s="631"/>
      <c r="KF15" s="631"/>
      <c r="KG15" s="631"/>
      <c r="KH15" s="631"/>
      <c r="KI15" s="631"/>
      <c r="KJ15" s="631"/>
      <c r="KK15" s="631"/>
      <c r="KL15" s="631"/>
      <c r="KM15" s="631"/>
      <c r="KN15" s="631"/>
      <c r="KO15" s="631"/>
      <c r="KP15" s="631"/>
      <c r="KQ15" s="631"/>
      <c r="KR15" s="631"/>
      <c r="KS15" s="631"/>
      <c r="KT15" s="631"/>
      <c r="KU15" s="631"/>
      <c r="KV15" s="631"/>
      <c r="KW15" s="631"/>
      <c r="KX15" s="631"/>
      <c r="KY15" s="631"/>
      <c r="KZ15" s="631"/>
      <c r="LA15" s="631"/>
      <c r="LB15" s="631"/>
      <c r="LC15" s="631"/>
      <c r="LD15" s="631"/>
      <c r="LE15" s="631"/>
      <c r="LF15" s="631"/>
      <c r="LG15" s="631"/>
      <c r="LH15" s="631"/>
      <c r="LI15" s="631"/>
      <c r="LJ15" s="631"/>
      <c r="LK15" s="631"/>
      <c r="LL15" s="631"/>
      <c r="LM15" s="631"/>
      <c r="LN15" s="631"/>
      <c r="LO15" s="631"/>
      <c r="LP15" s="631"/>
      <c r="LQ15" s="631"/>
      <c r="LR15" s="631"/>
      <c r="LS15" s="631"/>
      <c r="LT15" s="631"/>
      <c r="LU15" s="631"/>
      <c r="LV15" s="631"/>
      <c r="LW15" s="631"/>
      <c r="LX15" s="631"/>
      <c r="LY15" s="631"/>
      <c r="LZ15" s="631"/>
      <c r="MA15" s="631"/>
      <c r="MB15" s="631"/>
      <c r="MC15" s="631"/>
      <c r="MD15" s="631"/>
      <c r="ME15" s="631"/>
      <c r="MF15" s="631"/>
      <c r="MG15" s="631"/>
      <c r="MH15" s="631"/>
      <c r="MI15" s="631"/>
      <c r="MJ15" s="631"/>
      <c r="MK15" s="631"/>
      <c r="ML15" s="631"/>
      <c r="MM15" s="631"/>
      <c r="MN15" s="631"/>
      <c r="MO15" s="631"/>
      <c r="MP15" s="631"/>
      <c r="MQ15" s="631"/>
      <c r="MR15" s="631"/>
      <c r="MS15" s="631"/>
      <c r="MT15" s="631"/>
      <c r="MU15" s="631"/>
      <c r="MV15" s="631"/>
      <c r="MW15" s="631"/>
      <c r="MX15" s="631"/>
      <c r="MY15" s="631"/>
      <c r="MZ15" s="631"/>
      <c r="NA15" s="631"/>
      <c r="NB15" s="631"/>
      <c r="NC15" s="631"/>
      <c r="ND15" s="631"/>
      <c r="NE15" s="631"/>
      <c r="NF15" s="631"/>
      <c r="NG15" s="631"/>
      <c r="NH15" s="631"/>
      <c r="NI15" s="631"/>
      <c r="NJ15" s="631"/>
      <c r="NK15" s="631"/>
      <c r="NL15" s="631"/>
      <c r="NM15" s="631"/>
      <c r="NN15" s="631"/>
      <c r="NO15" s="631"/>
      <c r="NP15" s="631"/>
      <c r="NQ15" s="631"/>
      <c r="NR15" s="631"/>
      <c r="NS15" s="631"/>
      <c r="NT15" s="631"/>
      <c r="NU15" s="631"/>
      <c r="NV15" s="631"/>
      <c r="NW15" s="631"/>
      <c r="NX15" s="631"/>
      <c r="NY15" s="631"/>
      <c r="NZ15" s="631"/>
      <c r="OA15" s="631"/>
      <c r="OB15" s="631"/>
      <c r="OC15" s="631"/>
      <c r="OD15" s="631"/>
      <c r="OE15" s="631"/>
      <c r="OF15" s="631"/>
      <c r="OG15" s="631"/>
      <c r="OH15" s="631"/>
      <c r="OI15" s="631"/>
      <c r="OJ15" s="631"/>
      <c r="OK15" s="631"/>
      <c r="OL15" s="631"/>
      <c r="OM15" s="631"/>
      <c r="ON15" s="631"/>
      <c r="OO15" s="631"/>
      <c r="OP15" s="631"/>
      <c r="OQ15" s="631"/>
      <c r="OR15" s="631"/>
      <c r="OS15" s="631"/>
      <c r="OT15" s="631"/>
      <c r="OU15" s="631"/>
      <c r="OV15" s="631"/>
      <c r="OW15" s="631"/>
      <c r="OX15" s="631"/>
      <c r="OY15" s="631"/>
      <c r="OZ15" s="631"/>
      <c r="PA15" s="631"/>
      <c r="PB15" s="631"/>
      <c r="PC15" s="631"/>
      <c r="PD15" s="631"/>
      <c r="PE15" s="631"/>
      <c r="PF15" s="631"/>
      <c r="PG15" s="631"/>
      <c r="PH15" s="631"/>
      <c r="PI15" s="631"/>
      <c r="PJ15" s="631"/>
      <c r="PK15" s="631"/>
      <c r="PL15" s="631"/>
      <c r="PM15" s="631"/>
      <c r="PN15" s="631"/>
      <c r="PO15" s="631"/>
      <c r="PP15" s="631"/>
      <c r="PQ15" s="631"/>
      <c r="PR15" s="631"/>
      <c r="PS15" s="631"/>
      <c r="PT15" s="631"/>
      <c r="PU15" s="631"/>
      <c r="PV15" s="631"/>
      <c r="PW15" s="631"/>
      <c r="PX15" s="631"/>
      <c r="PY15" s="631"/>
      <c r="PZ15" s="631"/>
      <c r="QA15" s="631"/>
      <c r="QB15" s="631"/>
      <c r="QC15" s="631"/>
      <c r="QD15" s="631"/>
      <c r="QE15" s="631"/>
      <c r="QF15" s="631"/>
      <c r="QG15" s="631"/>
      <c r="QH15" s="631"/>
      <c r="QI15" s="631"/>
      <c r="QJ15" s="631"/>
      <c r="QK15" s="631"/>
      <c r="QL15" s="631"/>
      <c r="QM15" s="631"/>
      <c r="QN15" s="631"/>
      <c r="QO15" s="631"/>
      <c r="QP15" s="631"/>
      <c r="QQ15" s="631"/>
      <c r="QR15" s="631"/>
      <c r="QS15" s="631"/>
      <c r="QT15" s="631"/>
      <c r="QU15" s="631"/>
      <c r="QV15" s="631"/>
      <c r="QW15" s="631"/>
      <c r="QX15" s="631"/>
      <c r="QY15" s="631"/>
      <c r="QZ15" s="631"/>
      <c r="RA15" s="631"/>
      <c r="RB15" s="631"/>
      <c r="RC15" s="631"/>
      <c r="RD15" s="631"/>
      <c r="RE15" s="631"/>
      <c r="RF15" s="631"/>
      <c r="RG15" s="631"/>
      <c r="RH15" s="631"/>
      <c r="RI15" s="631"/>
      <c r="RJ15" s="631"/>
      <c r="RK15" s="631"/>
      <c r="RL15" s="631"/>
      <c r="RM15" s="631"/>
      <c r="RN15" s="631"/>
      <c r="RO15" s="631"/>
      <c r="RP15" s="631"/>
      <c r="RQ15" s="631"/>
      <c r="RR15" s="631"/>
      <c r="RS15" s="631"/>
      <c r="RT15" s="631"/>
      <c r="RU15" s="631"/>
      <c r="RV15" s="631"/>
      <c r="RW15" s="631"/>
      <c r="RX15" s="631"/>
      <c r="RY15" s="631"/>
      <c r="RZ15" s="631"/>
      <c r="SA15" s="631"/>
      <c r="SB15" s="631"/>
      <c r="SC15" s="631"/>
      <c r="SD15" s="631"/>
      <c r="SE15" s="631"/>
      <c r="SF15" s="631"/>
      <c r="SG15" s="631"/>
      <c r="SH15" s="631"/>
      <c r="SI15" s="631"/>
      <c r="SJ15" s="631"/>
      <c r="SK15" s="631"/>
      <c r="SL15" s="631"/>
      <c r="SM15" s="631"/>
      <c r="SN15" s="631"/>
      <c r="SO15" s="631"/>
      <c r="SP15" s="631"/>
      <c r="SQ15" s="631"/>
      <c r="SR15" s="631"/>
      <c r="SS15" s="631"/>
      <c r="ST15" s="631"/>
      <c r="SU15" s="631"/>
      <c r="SV15" s="631"/>
      <c r="SW15" s="631"/>
      <c r="SX15" s="631"/>
      <c r="SY15" s="631"/>
      <c r="SZ15" s="631"/>
      <c r="TA15" s="631"/>
      <c r="TB15" s="631"/>
      <c r="TC15" s="631"/>
      <c r="TD15" s="631"/>
      <c r="TE15" s="631"/>
      <c r="TF15" s="631"/>
      <c r="TG15" s="631"/>
      <c r="TH15" s="631"/>
      <c r="TI15" s="631"/>
      <c r="TJ15" s="631"/>
      <c r="TK15" s="631"/>
      <c r="TL15" s="631"/>
      <c r="TM15" s="631"/>
      <c r="TN15" s="631"/>
      <c r="TO15" s="631"/>
      <c r="TP15" s="631"/>
      <c r="TQ15" s="631"/>
      <c r="TR15" s="631"/>
      <c r="TS15" s="631"/>
      <c r="TT15" s="631"/>
      <c r="TU15" s="631"/>
      <c r="TV15" s="631"/>
      <c r="TW15" s="631"/>
      <c r="TX15" s="631"/>
      <c r="TY15" s="631"/>
      <c r="TZ15" s="631"/>
      <c r="UA15" s="631"/>
      <c r="UB15" s="631"/>
      <c r="UC15" s="631"/>
      <c r="UD15" s="631"/>
      <c r="UE15" s="631"/>
      <c r="UF15" s="631"/>
      <c r="UG15" s="631"/>
      <c r="UH15" s="631"/>
      <c r="UI15" s="631"/>
      <c r="UJ15" s="631"/>
      <c r="UK15" s="631"/>
      <c r="UL15" s="631"/>
      <c r="UM15" s="631"/>
      <c r="UN15" s="631"/>
      <c r="UO15" s="631"/>
      <c r="UP15" s="631"/>
      <c r="UQ15" s="631"/>
      <c r="UR15" s="631"/>
      <c r="US15" s="631"/>
      <c r="UT15" s="631"/>
      <c r="UU15" s="631"/>
      <c r="UV15" s="631"/>
      <c r="UW15" s="631"/>
      <c r="UX15" s="631"/>
      <c r="UY15" s="631"/>
      <c r="UZ15" s="631"/>
      <c r="VA15" s="631"/>
      <c r="VB15" s="631"/>
      <c r="VC15" s="631"/>
      <c r="VD15" s="631"/>
      <c r="VE15" s="631"/>
      <c r="VF15" s="631"/>
      <c r="VG15" s="631"/>
      <c r="VH15" s="631"/>
      <c r="VI15" s="631"/>
      <c r="VJ15" s="631"/>
      <c r="VK15" s="631"/>
      <c r="VL15" s="631"/>
      <c r="VM15" s="631"/>
      <c r="VN15" s="631"/>
      <c r="VO15" s="631"/>
      <c r="VP15" s="631"/>
      <c r="VQ15" s="631"/>
      <c r="VR15" s="631"/>
      <c r="VS15" s="631"/>
      <c r="VT15" s="631"/>
      <c r="VU15" s="631"/>
      <c r="VV15" s="631"/>
      <c r="VW15" s="631"/>
      <c r="VX15" s="631"/>
      <c r="VY15" s="631"/>
      <c r="VZ15" s="631"/>
      <c r="WA15" s="631"/>
      <c r="WB15" s="631"/>
      <c r="WC15" s="631"/>
      <c r="WD15" s="631"/>
      <c r="WE15" s="631"/>
      <c r="WF15" s="631"/>
      <c r="WG15" s="631"/>
      <c r="WH15" s="631"/>
      <c r="WI15" s="631"/>
      <c r="WJ15" s="631"/>
      <c r="WK15" s="631"/>
      <c r="WL15" s="631"/>
      <c r="WM15" s="631"/>
      <c r="WN15" s="631"/>
      <c r="WO15" s="631"/>
      <c r="WP15" s="631"/>
      <c r="WQ15" s="631"/>
      <c r="WR15" s="631"/>
      <c r="WS15" s="631"/>
      <c r="WT15" s="631"/>
      <c r="WU15" s="631"/>
      <c r="WV15" s="631"/>
      <c r="WW15" s="631"/>
      <c r="WX15" s="631"/>
      <c r="WY15" s="631"/>
      <c r="WZ15" s="631"/>
      <c r="XA15" s="631"/>
      <c r="XB15" s="631"/>
      <c r="XC15" s="631"/>
      <c r="XD15" s="631"/>
      <c r="XE15" s="631"/>
      <c r="XF15" s="631"/>
      <c r="XG15" s="631"/>
      <c r="XH15" s="631"/>
      <c r="XI15" s="631"/>
      <c r="XJ15" s="631"/>
      <c r="XK15" s="631"/>
      <c r="XL15" s="631"/>
      <c r="XM15" s="631"/>
      <c r="XN15" s="631"/>
      <c r="XO15" s="631"/>
      <c r="XP15" s="631"/>
      <c r="XQ15" s="631"/>
      <c r="XR15" s="631"/>
      <c r="XS15" s="631"/>
      <c r="XT15" s="631"/>
      <c r="XU15" s="631"/>
      <c r="XV15" s="631"/>
      <c r="XW15" s="631"/>
      <c r="XX15" s="631"/>
      <c r="XY15" s="631"/>
      <c r="XZ15" s="631"/>
      <c r="YA15" s="631"/>
      <c r="YB15" s="631"/>
      <c r="YC15" s="631"/>
      <c r="YD15" s="631"/>
      <c r="YE15" s="631"/>
      <c r="YF15" s="631"/>
      <c r="YG15" s="631"/>
      <c r="YH15" s="631"/>
      <c r="YI15" s="631"/>
      <c r="YJ15" s="631"/>
      <c r="YK15" s="631"/>
      <c r="YL15" s="631"/>
      <c r="YM15" s="631"/>
      <c r="YN15" s="631"/>
      <c r="YO15" s="631"/>
      <c r="YP15" s="631"/>
      <c r="YQ15" s="631"/>
      <c r="YR15" s="631"/>
      <c r="YS15" s="631"/>
      <c r="YT15" s="631"/>
      <c r="YU15" s="631"/>
      <c r="YV15" s="631"/>
      <c r="YW15" s="631"/>
      <c r="YX15" s="631"/>
      <c r="YY15" s="631"/>
      <c r="YZ15" s="631"/>
      <c r="ZA15" s="631"/>
      <c r="ZB15" s="631"/>
      <c r="ZC15" s="631"/>
      <c r="ZD15" s="631"/>
      <c r="ZE15" s="631"/>
      <c r="ZF15" s="631"/>
      <c r="ZG15" s="631"/>
      <c r="ZH15" s="631"/>
      <c r="ZI15" s="631"/>
      <c r="ZJ15" s="631"/>
      <c r="ZK15" s="631"/>
      <c r="ZL15" s="631"/>
      <c r="ZM15" s="631"/>
      <c r="ZN15" s="631"/>
      <c r="ZO15" s="631"/>
      <c r="ZP15" s="631"/>
      <c r="ZQ15" s="631"/>
      <c r="ZR15" s="631"/>
      <c r="ZS15" s="631"/>
      <c r="ZT15" s="631"/>
      <c r="ZU15" s="631"/>
      <c r="ZV15" s="631"/>
      <c r="ZW15" s="631"/>
      <c r="ZX15" s="631"/>
      <c r="ZY15" s="631"/>
      <c r="ZZ15" s="631"/>
      <c r="AAA15" s="631"/>
      <c r="AAB15" s="631"/>
      <c r="AAC15" s="631"/>
      <c r="AAD15" s="631"/>
      <c r="AAE15" s="631"/>
      <c r="AAF15" s="631"/>
      <c r="AAG15" s="631"/>
      <c r="AAH15" s="631"/>
      <c r="AAI15" s="631"/>
      <c r="AAJ15" s="631"/>
      <c r="AAK15" s="631"/>
      <c r="AAL15" s="631"/>
      <c r="AAM15" s="631"/>
      <c r="AAN15" s="631"/>
      <c r="AAO15" s="631"/>
      <c r="AAP15" s="631"/>
      <c r="AAQ15" s="631"/>
      <c r="AAR15" s="631"/>
      <c r="AAS15" s="631"/>
      <c r="AAT15" s="631"/>
      <c r="AAU15" s="631"/>
      <c r="AAV15" s="631"/>
      <c r="AAW15" s="631"/>
      <c r="AAX15" s="631"/>
      <c r="AAY15" s="631"/>
      <c r="AAZ15" s="631"/>
      <c r="ABA15" s="631"/>
      <c r="ABB15" s="631"/>
      <c r="ABC15" s="631"/>
      <c r="ABD15" s="631"/>
      <c r="ABE15" s="631"/>
      <c r="ABF15" s="631"/>
      <c r="ABG15" s="631"/>
      <c r="ABH15" s="631"/>
      <c r="ABI15" s="631"/>
      <c r="ABJ15" s="631"/>
      <c r="ABK15" s="631"/>
      <c r="ABL15" s="631"/>
      <c r="ABM15" s="631"/>
      <c r="ABN15" s="631"/>
      <c r="ABO15" s="631"/>
      <c r="ABP15" s="631"/>
      <c r="ABQ15" s="631"/>
      <c r="ABR15" s="631"/>
      <c r="ABS15" s="631"/>
      <c r="ABT15" s="631"/>
      <c r="ABU15" s="631"/>
      <c r="ABV15" s="631"/>
      <c r="ABW15" s="631"/>
      <c r="ABX15" s="631"/>
      <c r="ABY15" s="631"/>
      <c r="ABZ15" s="631"/>
      <c r="ACA15" s="631"/>
      <c r="ACB15" s="631"/>
      <c r="ACC15" s="631"/>
      <c r="ACD15" s="631"/>
      <c r="ACE15" s="631"/>
      <c r="ACF15" s="631"/>
      <c r="ACG15" s="631"/>
      <c r="ACH15" s="631"/>
      <c r="ACI15" s="631"/>
      <c r="ACJ15" s="631"/>
      <c r="ACK15" s="631"/>
      <c r="ACL15" s="631"/>
      <c r="ACM15" s="631"/>
      <c r="ACN15" s="631"/>
      <c r="ACO15" s="631"/>
      <c r="ACP15" s="631"/>
      <c r="ACQ15" s="631"/>
      <c r="ACR15" s="631"/>
      <c r="ACS15" s="631"/>
      <c r="ACT15" s="631"/>
      <c r="ACU15" s="631"/>
      <c r="ACV15" s="631"/>
      <c r="ACW15" s="631"/>
      <c r="ACX15" s="631"/>
      <c r="ACY15" s="631"/>
      <c r="ACZ15" s="631"/>
      <c r="ADA15" s="631"/>
      <c r="ADB15" s="631"/>
      <c r="ADC15" s="631"/>
      <c r="ADD15" s="631"/>
      <c r="ADE15" s="631"/>
      <c r="ADF15" s="631"/>
      <c r="ADG15" s="631"/>
      <c r="ADH15" s="631"/>
      <c r="ADI15" s="631"/>
      <c r="ADJ15" s="631"/>
      <c r="ADK15" s="631"/>
      <c r="ADL15" s="631"/>
      <c r="ADM15" s="631"/>
      <c r="ADN15" s="631"/>
      <c r="ADO15" s="631"/>
      <c r="ADP15" s="631"/>
      <c r="ADQ15" s="631"/>
      <c r="ADR15" s="631"/>
      <c r="ADS15" s="631"/>
      <c r="ADT15" s="631"/>
      <c r="ADU15" s="631"/>
      <c r="ADV15" s="631"/>
      <c r="ADW15" s="631"/>
      <c r="ADX15" s="631"/>
      <c r="ADY15" s="631"/>
      <c r="ADZ15" s="631"/>
      <c r="AEA15" s="631"/>
      <c r="AEB15" s="631"/>
      <c r="AEC15" s="631"/>
      <c r="AED15" s="631"/>
      <c r="AEE15" s="631"/>
      <c r="AEF15" s="631"/>
      <c r="AEG15" s="631"/>
      <c r="AEH15" s="631"/>
      <c r="AEI15" s="631"/>
      <c r="AEJ15" s="631"/>
      <c r="AEK15" s="631"/>
      <c r="AEL15" s="631"/>
      <c r="AEM15" s="631"/>
      <c r="AEN15" s="631"/>
      <c r="AEO15" s="631"/>
      <c r="AEP15" s="631"/>
      <c r="AEQ15" s="631"/>
      <c r="AER15" s="631"/>
      <c r="AES15" s="631"/>
      <c r="AET15" s="631"/>
      <c r="AEU15" s="631"/>
      <c r="AEV15" s="631"/>
      <c r="AEW15" s="631"/>
      <c r="AEX15" s="631"/>
      <c r="AEY15" s="631"/>
      <c r="AEZ15" s="631"/>
      <c r="AFA15" s="631"/>
      <c r="AFB15" s="631"/>
      <c r="AFC15" s="631"/>
      <c r="AFD15" s="631"/>
      <c r="AFE15" s="631"/>
      <c r="AFF15" s="631"/>
      <c r="AFG15" s="631"/>
      <c r="AFH15" s="631"/>
      <c r="AFI15" s="631"/>
      <c r="AFJ15" s="631"/>
      <c r="AFK15" s="631"/>
      <c r="AFL15" s="631"/>
      <c r="AFM15" s="631"/>
      <c r="AFN15" s="631"/>
      <c r="AFO15" s="631"/>
      <c r="AFP15" s="631"/>
      <c r="AFQ15" s="631"/>
      <c r="AFR15" s="631"/>
      <c r="AFS15" s="631"/>
      <c r="AFT15" s="631"/>
      <c r="AFU15" s="631"/>
      <c r="AFV15" s="631"/>
      <c r="AFW15" s="631"/>
      <c r="AFX15" s="631"/>
      <c r="AFY15" s="631"/>
      <c r="AFZ15" s="631"/>
      <c r="AGA15" s="631"/>
      <c r="AGB15" s="631"/>
      <c r="AGC15" s="631"/>
      <c r="AGD15" s="631"/>
      <c r="AGE15" s="631"/>
      <c r="AGF15" s="631"/>
      <c r="AGG15" s="631"/>
      <c r="AGH15" s="631"/>
      <c r="AGI15" s="631"/>
      <c r="AGJ15" s="631"/>
      <c r="AGK15" s="631"/>
      <c r="AGL15" s="631"/>
      <c r="AGM15" s="631"/>
      <c r="AGN15" s="631"/>
      <c r="AGO15" s="631"/>
      <c r="AGP15" s="631"/>
      <c r="AGQ15" s="631"/>
      <c r="AGR15" s="631"/>
      <c r="AGS15" s="631"/>
      <c r="AGT15" s="631"/>
      <c r="AGU15" s="631"/>
      <c r="AGV15" s="631"/>
      <c r="AGW15" s="631"/>
      <c r="AGX15" s="631"/>
      <c r="AGY15" s="631"/>
      <c r="AGZ15" s="631"/>
      <c r="AHA15" s="631"/>
      <c r="AHB15" s="631"/>
      <c r="AHC15" s="631"/>
      <c r="AHD15" s="631"/>
      <c r="AHE15" s="631"/>
      <c r="AHF15" s="631"/>
      <c r="AHG15" s="631"/>
      <c r="AHH15" s="631"/>
      <c r="AHI15" s="631"/>
      <c r="AHJ15" s="631"/>
      <c r="AHK15" s="631"/>
      <c r="AHL15" s="631"/>
      <c r="AHM15" s="631"/>
      <c r="AHN15" s="631"/>
      <c r="AHO15" s="631"/>
      <c r="AHP15" s="631"/>
      <c r="AHQ15" s="631"/>
      <c r="AHR15" s="631"/>
      <c r="AHS15" s="631"/>
      <c r="AHT15" s="631"/>
      <c r="AHU15" s="631"/>
      <c r="AHV15" s="631"/>
      <c r="AHW15" s="631"/>
      <c r="AHX15" s="631"/>
      <c r="AHY15" s="631"/>
      <c r="AHZ15" s="631"/>
      <c r="AIA15" s="631"/>
      <c r="AIB15" s="631"/>
      <c r="AIC15" s="631"/>
      <c r="AID15" s="631"/>
      <c r="AIE15" s="631"/>
      <c r="AIF15" s="631"/>
      <c r="AIG15" s="631"/>
      <c r="AIH15" s="631"/>
      <c r="AII15" s="631"/>
      <c r="AIJ15" s="631"/>
      <c r="AIK15" s="631"/>
      <c r="AIL15" s="631"/>
      <c r="AIM15" s="631"/>
      <c r="AIN15" s="631"/>
      <c r="AIO15" s="631"/>
      <c r="AIP15" s="631"/>
      <c r="AIQ15" s="631"/>
      <c r="AIR15" s="631"/>
      <c r="AIS15" s="631"/>
      <c r="AIT15" s="631"/>
      <c r="AIU15" s="631"/>
      <c r="AIV15" s="631"/>
      <c r="AIW15" s="631"/>
      <c r="AIX15" s="631"/>
      <c r="AIY15" s="631"/>
      <c r="AIZ15" s="631"/>
      <c r="AJA15" s="631"/>
      <c r="AJB15" s="631"/>
      <c r="AJC15" s="631"/>
      <c r="AJD15" s="631"/>
      <c r="AJE15" s="631"/>
      <c r="AJF15" s="631"/>
      <c r="AJG15" s="631"/>
      <c r="AJH15" s="631"/>
      <c r="AJI15" s="631"/>
      <c r="AJJ15" s="631"/>
      <c r="AJK15" s="631"/>
      <c r="AJL15" s="631"/>
      <c r="AJM15" s="631"/>
      <c r="AJN15" s="631"/>
      <c r="AJO15" s="631"/>
      <c r="AJP15" s="631"/>
      <c r="AJQ15" s="631"/>
      <c r="AJR15" s="631"/>
      <c r="AJS15" s="631"/>
      <c r="AJT15" s="631"/>
      <c r="AJU15" s="631"/>
      <c r="AJV15" s="631"/>
      <c r="AJW15" s="631"/>
      <c r="AJX15" s="631"/>
      <c r="AJY15" s="631"/>
      <c r="AJZ15" s="631"/>
      <c r="AKA15" s="631"/>
      <c r="AKB15" s="631"/>
      <c r="AKC15" s="631"/>
      <c r="AKD15" s="631"/>
      <c r="AKE15" s="631"/>
      <c r="AKF15" s="631"/>
      <c r="AKG15" s="631"/>
      <c r="AKH15" s="631"/>
      <c r="AKI15" s="631"/>
      <c r="AKJ15" s="631"/>
      <c r="AKK15" s="631"/>
      <c r="AKL15" s="631"/>
      <c r="AKM15" s="631"/>
      <c r="AKN15" s="631"/>
      <c r="AKO15" s="631"/>
      <c r="AKP15" s="631"/>
      <c r="AKQ15" s="631"/>
      <c r="AKR15" s="631"/>
      <c r="AKS15" s="631"/>
      <c r="AKT15" s="631"/>
      <c r="AKU15" s="631"/>
      <c r="AKV15" s="631"/>
      <c r="AKW15" s="631"/>
      <c r="AKX15" s="631"/>
      <c r="AKY15" s="631"/>
      <c r="AKZ15" s="631"/>
      <c r="ALA15" s="631"/>
      <c r="ALB15" s="631"/>
      <c r="ALC15" s="631"/>
      <c r="ALD15" s="631"/>
      <c r="ALE15" s="631"/>
      <c r="ALF15" s="631"/>
      <c r="ALG15" s="631"/>
      <c r="ALH15" s="631"/>
      <c r="ALI15" s="631"/>
      <c r="ALJ15" s="631"/>
      <c r="ALK15" s="631"/>
      <c r="ALL15" s="631"/>
      <c r="ALM15" s="631"/>
      <c r="ALN15" s="631"/>
      <c r="ALO15" s="631"/>
      <c r="ALP15" s="631"/>
      <c r="ALQ15" s="631"/>
      <c r="ALR15" s="631"/>
      <c r="ALS15" s="631"/>
      <c r="ALT15" s="631"/>
      <c r="ALU15" s="631"/>
      <c r="ALV15" s="631"/>
      <c r="ALW15" s="631"/>
      <c r="ALX15" s="631"/>
      <c r="ALY15" s="631"/>
      <c r="ALZ15" s="631"/>
      <c r="AMA15" s="631"/>
      <c r="AMB15" s="631"/>
      <c r="AMC15" s="631"/>
      <c r="AMD15" s="631"/>
    </row>
    <row r="16" spans="1:1024" ht="18.45">
      <c r="A16" s="621"/>
      <c r="B16" s="621"/>
      <c r="C16" s="621"/>
      <c r="D16" s="621"/>
      <c r="E16" s="621"/>
      <c r="F16" s="619"/>
    </row>
    <row r="17" spans="1:1024" ht="18.45">
      <c r="A17" s="621"/>
      <c r="B17" s="621"/>
      <c r="C17" s="621"/>
      <c r="D17" s="621"/>
      <c r="E17" s="621"/>
      <c r="F17" s="619"/>
    </row>
    <row r="18" spans="1:1024" ht="12.75" customHeight="1">
      <c r="A18" s="801" t="s">
        <v>2148</v>
      </c>
      <c r="B18" s="801"/>
      <c r="C18" s="801"/>
      <c r="D18" s="802">
        <f>D14</f>
        <v>0</v>
      </c>
      <c r="E18" s="802"/>
      <c r="F18" s="632"/>
      <c r="G18" s="632"/>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3"/>
      <c r="AN18" s="633"/>
      <c r="AO18" s="633"/>
      <c r="AP18" s="633"/>
      <c r="AQ18" s="633"/>
      <c r="AR18" s="633"/>
      <c r="AS18" s="633"/>
      <c r="AT18" s="633"/>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33"/>
      <c r="BQ18" s="633"/>
      <c r="BR18" s="633"/>
      <c r="BS18" s="633"/>
      <c r="BT18" s="633"/>
      <c r="BU18" s="633"/>
      <c r="BV18" s="633"/>
      <c r="BW18" s="633"/>
      <c r="BX18" s="633"/>
      <c r="BY18" s="633"/>
      <c r="BZ18" s="633"/>
      <c r="CA18" s="633"/>
      <c r="CB18" s="633"/>
      <c r="CC18" s="633"/>
      <c r="CD18" s="633"/>
      <c r="CE18" s="633"/>
      <c r="CF18" s="633"/>
      <c r="CG18" s="633"/>
      <c r="CH18" s="633"/>
      <c r="CI18" s="633"/>
      <c r="CJ18" s="633"/>
      <c r="CK18" s="633"/>
      <c r="CL18" s="633"/>
      <c r="CM18" s="633"/>
      <c r="CN18" s="633"/>
      <c r="CO18" s="633"/>
      <c r="CP18" s="633"/>
      <c r="CQ18" s="633"/>
      <c r="CR18" s="633"/>
      <c r="CS18" s="633"/>
      <c r="CT18" s="633"/>
      <c r="CU18" s="633"/>
      <c r="CV18" s="633"/>
      <c r="CW18" s="633"/>
      <c r="CX18" s="633"/>
      <c r="CY18" s="633"/>
      <c r="CZ18" s="633"/>
      <c r="DA18" s="633"/>
      <c r="DB18" s="633"/>
      <c r="DC18" s="633"/>
      <c r="DD18" s="633"/>
      <c r="DE18" s="633"/>
      <c r="DF18" s="633"/>
      <c r="DG18" s="633"/>
      <c r="DH18" s="633"/>
      <c r="DI18" s="633"/>
      <c r="DJ18" s="633"/>
      <c r="DK18" s="633"/>
      <c r="DL18" s="633"/>
      <c r="DM18" s="633"/>
      <c r="DN18" s="633"/>
      <c r="DO18" s="633"/>
      <c r="DP18" s="633"/>
      <c r="DQ18" s="633"/>
      <c r="DR18" s="633"/>
      <c r="DS18" s="633"/>
      <c r="DT18" s="633"/>
      <c r="DU18" s="633"/>
      <c r="DV18" s="633"/>
      <c r="DW18" s="633"/>
      <c r="DX18" s="633"/>
      <c r="DY18" s="633"/>
      <c r="DZ18" s="633"/>
      <c r="EA18" s="633"/>
      <c r="EB18" s="633"/>
      <c r="EC18" s="633"/>
      <c r="ED18" s="633"/>
      <c r="EE18" s="633"/>
      <c r="EF18" s="633"/>
      <c r="EG18" s="633"/>
      <c r="EH18" s="633"/>
      <c r="EI18" s="633"/>
      <c r="EJ18" s="633"/>
      <c r="EK18" s="633"/>
      <c r="EL18" s="633"/>
      <c r="EM18" s="633"/>
      <c r="EN18" s="633"/>
      <c r="EO18" s="633"/>
      <c r="EP18" s="633"/>
      <c r="EQ18" s="633"/>
      <c r="ER18" s="633"/>
      <c r="ES18" s="633"/>
      <c r="ET18" s="633"/>
      <c r="EU18" s="633"/>
      <c r="EV18" s="633"/>
      <c r="EW18" s="633"/>
      <c r="EX18" s="633"/>
      <c r="EY18" s="633"/>
      <c r="EZ18" s="633"/>
      <c r="FA18" s="633"/>
      <c r="FB18" s="633"/>
      <c r="FC18" s="633"/>
      <c r="FD18" s="633"/>
      <c r="FE18" s="633"/>
      <c r="FF18" s="633"/>
      <c r="FG18" s="633"/>
      <c r="FH18" s="633"/>
      <c r="FI18" s="633"/>
      <c r="FJ18" s="633"/>
      <c r="FK18" s="633"/>
      <c r="FL18" s="633"/>
      <c r="FM18" s="633"/>
      <c r="FN18" s="633"/>
      <c r="FO18" s="633"/>
      <c r="FP18" s="633"/>
      <c r="FQ18" s="633"/>
      <c r="FR18" s="633"/>
      <c r="FS18" s="633"/>
      <c r="FT18" s="633"/>
      <c r="FU18" s="633"/>
      <c r="FV18" s="633"/>
      <c r="FW18" s="633"/>
      <c r="FX18" s="633"/>
      <c r="FY18" s="633"/>
      <c r="FZ18" s="633"/>
      <c r="GA18" s="633"/>
      <c r="GB18" s="633"/>
      <c r="GC18" s="633"/>
      <c r="GD18" s="633"/>
      <c r="GE18" s="633"/>
      <c r="GF18" s="633"/>
      <c r="GG18" s="633"/>
      <c r="GH18" s="633"/>
      <c r="GI18" s="633"/>
      <c r="GJ18" s="633"/>
      <c r="GK18" s="633"/>
      <c r="GL18" s="633"/>
      <c r="GM18" s="633"/>
      <c r="GN18" s="633"/>
      <c r="GO18" s="633"/>
      <c r="GP18" s="633"/>
      <c r="GQ18" s="633"/>
      <c r="GR18" s="633"/>
      <c r="GS18" s="633"/>
      <c r="GT18" s="633"/>
      <c r="GU18" s="633"/>
      <c r="GV18" s="633"/>
      <c r="GW18" s="633"/>
      <c r="GX18" s="633"/>
      <c r="GY18" s="633"/>
      <c r="GZ18" s="633"/>
      <c r="HA18" s="633"/>
      <c r="HB18" s="633"/>
      <c r="HC18" s="633"/>
      <c r="HD18" s="633"/>
      <c r="HE18" s="633"/>
      <c r="HF18" s="633"/>
      <c r="HG18" s="633"/>
      <c r="HH18" s="633"/>
      <c r="HI18" s="633"/>
      <c r="HJ18" s="633"/>
      <c r="HK18" s="633"/>
      <c r="HL18" s="633"/>
      <c r="HM18" s="633"/>
      <c r="HN18" s="633"/>
      <c r="HO18" s="633"/>
      <c r="HP18" s="633"/>
      <c r="HQ18" s="633"/>
      <c r="HR18" s="633"/>
      <c r="HS18" s="633"/>
      <c r="HT18" s="633"/>
      <c r="HU18" s="633"/>
      <c r="HV18" s="633"/>
      <c r="HW18" s="633"/>
      <c r="HX18" s="633"/>
      <c r="HY18" s="633"/>
      <c r="HZ18" s="633"/>
      <c r="IA18" s="633"/>
      <c r="IB18" s="633"/>
      <c r="IC18" s="633"/>
      <c r="ID18" s="633"/>
      <c r="IE18" s="633"/>
      <c r="IF18" s="633"/>
      <c r="IG18" s="633"/>
      <c r="IH18" s="633"/>
      <c r="II18" s="633"/>
      <c r="IJ18" s="633"/>
      <c r="IK18" s="633"/>
      <c r="IL18" s="633"/>
      <c r="IM18" s="633"/>
      <c r="IN18" s="633"/>
      <c r="IO18" s="633"/>
      <c r="IP18" s="633"/>
      <c r="IQ18" s="633"/>
      <c r="IR18" s="633"/>
      <c r="IS18" s="633"/>
      <c r="IT18" s="633"/>
      <c r="IU18" s="633"/>
      <c r="IV18" s="633"/>
      <c r="IW18" s="633"/>
      <c r="IX18" s="633"/>
      <c r="IY18" s="633"/>
      <c r="IZ18" s="633"/>
      <c r="JA18" s="633"/>
      <c r="JB18" s="633"/>
      <c r="JC18" s="633"/>
      <c r="JD18" s="633"/>
      <c r="JE18" s="633"/>
      <c r="JF18" s="633"/>
      <c r="JG18" s="633"/>
      <c r="JH18" s="633"/>
      <c r="JI18" s="633"/>
      <c r="JJ18" s="633"/>
      <c r="JK18" s="633"/>
      <c r="JL18" s="633"/>
      <c r="JM18" s="633"/>
      <c r="JN18" s="633"/>
      <c r="JO18" s="633"/>
      <c r="JP18" s="633"/>
      <c r="JQ18" s="633"/>
      <c r="JR18" s="633"/>
      <c r="JS18" s="633"/>
      <c r="JT18" s="633"/>
      <c r="JU18" s="633"/>
      <c r="JV18" s="633"/>
      <c r="JW18" s="633"/>
      <c r="JX18" s="633"/>
      <c r="JY18" s="633"/>
      <c r="JZ18" s="633"/>
      <c r="KA18" s="633"/>
      <c r="KB18" s="633"/>
      <c r="KC18" s="633"/>
      <c r="KD18" s="633"/>
      <c r="KE18" s="633"/>
      <c r="KF18" s="633"/>
      <c r="KG18" s="633"/>
      <c r="KH18" s="633"/>
      <c r="KI18" s="633"/>
      <c r="KJ18" s="633"/>
      <c r="KK18" s="633"/>
      <c r="KL18" s="633"/>
      <c r="KM18" s="633"/>
      <c r="KN18" s="633"/>
      <c r="KO18" s="633"/>
      <c r="KP18" s="633"/>
      <c r="KQ18" s="633"/>
      <c r="KR18" s="633"/>
      <c r="KS18" s="633"/>
      <c r="KT18" s="633"/>
      <c r="KU18" s="633"/>
      <c r="KV18" s="633"/>
      <c r="KW18" s="633"/>
      <c r="KX18" s="633"/>
      <c r="KY18" s="633"/>
      <c r="KZ18" s="633"/>
      <c r="LA18" s="633"/>
      <c r="LB18" s="633"/>
      <c r="LC18" s="633"/>
      <c r="LD18" s="633"/>
      <c r="LE18" s="633"/>
      <c r="LF18" s="633"/>
      <c r="LG18" s="633"/>
      <c r="LH18" s="633"/>
      <c r="LI18" s="633"/>
      <c r="LJ18" s="633"/>
      <c r="LK18" s="633"/>
      <c r="LL18" s="633"/>
      <c r="LM18" s="633"/>
      <c r="LN18" s="633"/>
      <c r="LO18" s="633"/>
      <c r="LP18" s="633"/>
      <c r="LQ18" s="633"/>
      <c r="LR18" s="633"/>
      <c r="LS18" s="633"/>
      <c r="LT18" s="633"/>
      <c r="LU18" s="633"/>
      <c r="LV18" s="633"/>
      <c r="LW18" s="633"/>
      <c r="LX18" s="633"/>
      <c r="LY18" s="633"/>
      <c r="LZ18" s="633"/>
      <c r="MA18" s="633"/>
      <c r="MB18" s="633"/>
      <c r="MC18" s="633"/>
      <c r="MD18" s="633"/>
      <c r="ME18" s="633"/>
      <c r="MF18" s="633"/>
      <c r="MG18" s="633"/>
      <c r="MH18" s="633"/>
      <c r="MI18" s="633"/>
      <c r="MJ18" s="633"/>
      <c r="MK18" s="633"/>
      <c r="ML18" s="633"/>
      <c r="MM18" s="633"/>
      <c r="MN18" s="633"/>
      <c r="MO18" s="633"/>
      <c r="MP18" s="633"/>
      <c r="MQ18" s="633"/>
      <c r="MR18" s="633"/>
      <c r="MS18" s="633"/>
      <c r="MT18" s="633"/>
      <c r="MU18" s="633"/>
      <c r="MV18" s="633"/>
      <c r="MW18" s="633"/>
      <c r="MX18" s="633"/>
      <c r="MY18" s="633"/>
      <c r="MZ18" s="633"/>
      <c r="NA18" s="633"/>
      <c r="NB18" s="633"/>
      <c r="NC18" s="633"/>
      <c r="ND18" s="633"/>
      <c r="NE18" s="633"/>
      <c r="NF18" s="633"/>
      <c r="NG18" s="633"/>
      <c r="NH18" s="633"/>
      <c r="NI18" s="633"/>
      <c r="NJ18" s="633"/>
      <c r="NK18" s="633"/>
      <c r="NL18" s="633"/>
      <c r="NM18" s="633"/>
      <c r="NN18" s="633"/>
      <c r="NO18" s="633"/>
      <c r="NP18" s="633"/>
      <c r="NQ18" s="633"/>
      <c r="NR18" s="633"/>
      <c r="NS18" s="633"/>
      <c r="NT18" s="633"/>
      <c r="NU18" s="633"/>
      <c r="NV18" s="633"/>
      <c r="NW18" s="633"/>
      <c r="NX18" s="633"/>
      <c r="NY18" s="633"/>
      <c r="NZ18" s="633"/>
      <c r="OA18" s="633"/>
      <c r="OB18" s="633"/>
      <c r="OC18" s="633"/>
      <c r="OD18" s="633"/>
      <c r="OE18" s="633"/>
      <c r="OF18" s="633"/>
      <c r="OG18" s="633"/>
      <c r="OH18" s="633"/>
      <c r="OI18" s="633"/>
      <c r="OJ18" s="633"/>
      <c r="OK18" s="633"/>
      <c r="OL18" s="633"/>
      <c r="OM18" s="633"/>
      <c r="ON18" s="633"/>
      <c r="OO18" s="633"/>
      <c r="OP18" s="633"/>
      <c r="OQ18" s="633"/>
      <c r="OR18" s="633"/>
      <c r="OS18" s="633"/>
      <c r="OT18" s="633"/>
      <c r="OU18" s="633"/>
      <c r="OV18" s="633"/>
      <c r="OW18" s="633"/>
      <c r="OX18" s="633"/>
      <c r="OY18" s="633"/>
      <c r="OZ18" s="633"/>
      <c r="PA18" s="633"/>
      <c r="PB18" s="633"/>
      <c r="PC18" s="633"/>
      <c r="PD18" s="633"/>
      <c r="PE18" s="633"/>
      <c r="PF18" s="633"/>
      <c r="PG18" s="633"/>
      <c r="PH18" s="633"/>
      <c r="PI18" s="633"/>
      <c r="PJ18" s="633"/>
      <c r="PK18" s="633"/>
      <c r="PL18" s="633"/>
      <c r="PM18" s="633"/>
      <c r="PN18" s="633"/>
      <c r="PO18" s="633"/>
      <c r="PP18" s="633"/>
      <c r="PQ18" s="633"/>
      <c r="PR18" s="633"/>
      <c r="PS18" s="633"/>
      <c r="PT18" s="633"/>
      <c r="PU18" s="633"/>
      <c r="PV18" s="633"/>
      <c r="PW18" s="633"/>
      <c r="PX18" s="633"/>
      <c r="PY18" s="633"/>
      <c r="PZ18" s="633"/>
      <c r="QA18" s="633"/>
      <c r="QB18" s="633"/>
      <c r="QC18" s="633"/>
      <c r="QD18" s="633"/>
      <c r="QE18" s="633"/>
      <c r="QF18" s="633"/>
      <c r="QG18" s="633"/>
      <c r="QH18" s="633"/>
      <c r="QI18" s="633"/>
      <c r="QJ18" s="633"/>
      <c r="QK18" s="633"/>
      <c r="QL18" s="633"/>
      <c r="QM18" s="633"/>
      <c r="QN18" s="633"/>
      <c r="QO18" s="633"/>
      <c r="QP18" s="633"/>
      <c r="QQ18" s="633"/>
      <c r="QR18" s="633"/>
      <c r="QS18" s="633"/>
      <c r="QT18" s="633"/>
      <c r="QU18" s="633"/>
      <c r="QV18" s="633"/>
      <c r="QW18" s="633"/>
      <c r="QX18" s="633"/>
      <c r="QY18" s="633"/>
      <c r="QZ18" s="633"/>
      <c r="RA18" s="633"/>
      <c r="RB18" s="633"/>
      <c r="RC18" s="633"/>
      <c r="RD18" s="633"/>
      <c r="RE18" s="633"/>
      <c r="RF18" s="633"/>
      <c r="RG18" s="633"/>
      <c r="RH18" s="633"/>
      <c r="RI18" s="633"/>
      <c r="RJ18" s="633"/>
      <c r="RK18" s="633"/>
      <c r="RL18" s="633"/>
      <c r="RM18" s="633"/>
      <c r="RN18" s="633"/>
      <c r="RO18" s="633"/>
      <c r="RP18" s="633"/>
      <c r="RQ18" s="633"/>
      <c r="RR18" s="633"/>
      <c r="RS18" s="633"/>
      <c r="RT18" s="633"/>
      <c r="RU18" s="633"/>
      <c r="RV18" s="633"/>
      <c r="RW18" s="633"/>
      <c r="RX18" s="633"/>
      <c r="RY18" s="633"/>
      <c r="RZ18" s="633"/>
      <c r="SA18" s="633"/>
      <c r="SB18" s="633"/>
      <c r="SC18" s="633"/>
      <c r="SD18" s="633"/>
      <c r="SE18" s="633"/>
      <c r="SF18" s="633"/>
      <c r="SG18" s="633"/>
      <c r="SH18" s="633"/>
      <c r="SI18" s="633"/>
      <c r="SJ18" s="633"/>
      <c r="SK18" s="633"/>
      <c r="SL18" s="633"/>
      <c r="SM18" s="633"/>
      <c r="SN18" s="633"/>
      <c r="SO18" s="633"/>
      <c r="SP18" s="633"/>
      <c r="SQ18" s="633"/>
      <c r="SR18" s="633"/>
      <c r="SS18" s="633"/>
      <c r="ST18" s="633"/>
      <c r="SU18" s="633"/>
      <c r="SV18" s="633"/>
      <c r="SW18" s="633"/>
      <c r="SX18" s="633"/>
      <c r="SY18" s="633"/>
      <c r="SZ18" s="633"/>
      <c r="TA18" s="633"/>
      <c r="TB18" s="633"/>
      <c r="TC18" s="633"/>
      <c r="TD18" s="633"/>
      <c r="TE18" s="633"/>
      <c r="TF18" s="633"/>
      <c r="TG18" s="633"/>
      <c r="TH18" s="633"/>
      <c r="TI18" s="633"/>
      <c r="TJ18" s="633"/>
      <c r="TK18" s="633"/>
      <c r="TL18" s="633"/>
      <c r="TM18" s="633"/>
      <c r="TN18" s="633"/>
      <c r="TO18" s="633"/>
      <c r="TP18" s="633"/>
      <c r="TQ18" s="633"/>
      <c r="TR18" s="633"/>
      <c r="TS18" s="633"/>
      <c r="TT18" s="633"/>
      <c r="TU18" s="633"/>
      <c r="TV18" s="633"/>
      <c r="TW18" s="633"/>
      <c r="TX18" s="633"/>
      <c r="TY18" s="633"/>
      <c r="TZ18" s="633"/>
      <c r="UA18" s="633"/>
      <c r="UB18" s="633"/>
      <c r="UC18" s="633"/>
      <c r="UD18" s="633"/>
      <c r="UE18" s="633"/>
      <c r="UF18" s="633"/>
      <c r="UG18" s="633"/>
      <c r="UH18" s="633"/>
      <c r="UI18" s="633"/>
      <c r="UJ18" s="633"/>
      <c r="UK18" s="633"/>
      <c r="UL18" s="633"/>
      <c r="UM18" s="633"/>
      <c r="UN18" s="633"/>
      <c r="UO18" s="633"/>
      <c r="UP18" s="633"/>
      <c r="UQ18" s="633"/>
      <c r="UR18" s="633"/>
      <c r="US18" s="633"/>
      <c r="UT18" s="633"/>
      <c r="UU18" s="633"/>
      <c r="UV18" s="633"/>
      <c r="UW18" s="633"/>
      <c r="UX18" s="633"/>
      <c r="UY18" s="633"/>
      <c r="UZ18" s="633"/>
      <c r="VA18" s="633"/>
      <c r="VB18" s="633"/>
      <c r="VC18" s="633"/>
      <c r="VD18" s="633"/>
      <c r="VE18" s="633"/>
      <c r="VF18" s="633"/>
      <c r="VG18" s="633"/>
      <c r="VH18" s="633"/>
      <c r="VI18" s="633"/>
      <c r="VJ18" s="633"/>
      <c r="VK18" s="633"/>
      <c r="VL18" s="633"/>
      <c r="VM18" s="633"/>
      <c r="VN18" s="633"/>
      <c r="VO18" s="633"/>
      <c r="VP18" s="633"/>
      <c r="VQ18" s="633"/>
      <c r="VR18" s="633"/>
      <c r="VS18" s="633"/>
      <c r="VT18" s="633"/>
      <c r="VU18" s="633"/>
      <c r="VV18" s="633"/>
      <c r="VW18" s="633"/>
      <c r="VX18" s="633"/>
      <c r="VY18" s="633"/>
      <c r="VZ18" s="633"/>
      <c r="WA18" s="633"/>
      <c r="WB18" s="633"/>
      <c r="WC18" s="633"/>
      <c r="WD18" s="633"/>
      <c r="WE18" s="633"/>
      <c r="WF18" s="633"/>
      <c r="WG18" s="633"/>
      <c r="WH18" s="633"/>
      <c r="WI18" s="633"/>
      <c r="WJ18" s="633"/>
      <c r="WK18" s="633"/>
      <c r="WL18" s="633"/>
      <c r="WM18" s="633"/>
      <c r="WN18" s="633"/>
      <c r="WO18" s="633"/>
      <c r="WP18" s="633"/>
      <c r="WQ18" s="633"/>
      <c r="WR18" s="633"/>
      <c r="WS18" s="633"/>
      <c r="WT18" s="633"/>
      <c r="WU18" s="633"/>
      <c r="WV18" s="633"/>
      <c r="WW18" s="633"/>
      <c r="WX18" s="633"/>
      <c r="WY18" s="633"/>
      <c r="WZ18" s="633"/>
      <c r="XA18" s="633"/>
      <c r="XB18" s="633"/>
      <c r="XC18" s="633"/>
      <c r="XD18" s="633"/>
      <c r="XE18" s="633"/>
      <c r="XF18" s="633"/>
      <c r="XG18" s="633"/>
      <c r="XH18" s="633"/>
      <c r="XI18" s="633"/>
      <c r="XJ18" s="633"/>
      <c r="XK18" s="633"/>
      <c r="XL18" s="633"/>
      <c r="XM18" s="633"/>
      <c r="XN18" s="633"/>
      <c r="XO18" s="633"/>
      <c r="XP18" s="633"/>
      <c r="XQ18" s="633"/>
      <c r="XR18" s="633"/>
      <c r="XS18" s="633"/>
      <c r="XT18" s="633"/>
      <c r="XU18" s="633"/>
      <c r="XV18" s="633"/>
      <c r="XW18" s="633"/>
      <c r="XX18" s="633"/>
      <c r="XY18" s="633"/>
      <c r="XZ18" s="633"/>
      <c r="YA18" s="633"/>
      <c r="YB18" s="633"/>
      <c r="YC18" s="633"/>
      <c r="YD18" s="633"/>
      <c r="YE18" s="633"/>
      <c r="YF18" s="633"/>
      <c r="YG18" s="633"/>
      <c r="YH18" s="633"/>
      <c r="YI18" s="633"/>
      <c r="YJ18" s="633"/>
      <c r="YK18" s="633"/>
      <c r="YL18" s="633"/>
      <c r="YM18" s="633"/>
      <c r="YN18" s="633"/>
      <c r="YO18" s="633"/>
      <c r="YP18" s="633"/>
      <c r="YQ18" s="633"/>
      <c r="YR18" s="633"/>
      <c r="YS18" s="633"/>
      <c r="YT18" s="633"/>
      <c r="YU18" s="633"/>
      <c r="YV18" s="633"/>
      <c r="YW18" s="633"/>
      <c r="YX18" s="633"/>
      <c r="YY18" s="633"/>
      <c r="YZ18" s="633"/>
      <c r="ZA18" s="633"/>
      <c r="ZB18" s="633"/>
      <c r="ZC18" s="633"/>
      <c r="ZD18" s="633"/>
      <c r="ZE18" s="633"/>
      <c r="ZF18" s="633"/>
      <c r="ZG18" s="633"/>
      <c r="ZH18" s="633"/>
      <c r="ZI18" s="633"/>
      <c r="ZJ18" s="633"/>
      <c r="ZK18" s="633"/>
      <c r="ZL18" s="633"/>
      <c r="ZM18" s="633"/>
      <c r="ZN18" s="633"/>
      <c r="ZO18" s="633"/>
      <c r="ZP18" s="633"/>
      <c r="ZQ18" s="633"/>
      <c r="ZR18" s="633"/>
      <c r="ZS18" s="633"/>
      <c r="ZT18" s="633"/>
      <c r="ZU18" s="633"/>
      <c r="ZV18" s="633"/>
      <c r="ZW18" s="633"/>
      <c r="ZX18" s="633"/>
      <c r="ZY18" s="633"/>
      <c r="ZZ18" s="633"/>
      <c r="AAA18" s="633"/>
      <c r="AAB18" s="633"/>
      <c r="AAC18" s="633"/>
      <c r="AAD18" s="633"/>
      <c r="AAE18" s="633"/>
      <c r="AAF18" s="633"/>
      <c r="AAG18" s="633"/>
      <c r="AAH18" s="633"/>
      <c r="AAI18" s="633"/>
      <c r="AAJ18" s="633"/>
      <c r="AAK18" s="633"/>
      <c r="AAL18" s="633"/>
      <c r="AAM18" s="633"/>
      <c r="AAN18" s="633"/>
      <c r="AAO18" s="633"/>
      <c r="AAP18" s="633"/>
      <c r="AAQ18" s="633"/>
      <c r="AAR18" s="633"/>
      <c r="AAS18" s="633"/>
      <c r="AAT18" s="633"/>
      <c r="AAU18" s="633"/>
      <c r="AAV18" s="633"/>
      <c r="AAW18" s="633"/>
      <c r="AAX18" s="633"/>
      <c r="AAY18" s="633"/>
      <c r="AAZ18" s="633"/>
      <c r="ABA18" s="633"/>
      <c r="ABB18" s="633"/>
      <c r="ABC18" s="633"/>
      <c r="ABD18" s="633"/>
      <c r="ABE18" s="633"/>
      <c r="ABF18" s="633"/>
      <c r="ABG18" s="633"/>
      <c r="ABH18" s="633"/>
      <c r="ABI18" s="633"/>
      <c r="ABJ18" s="633"/>
      <c r="ABK18" s="633"/>
      <c r="ABL18" s="633"/>
      <c r="ABM18" s="633"/>
      <c r="ABN18" s="633"/>
      <c r="ABO18" s="633"/>
      <c r="ABP18" s="633"/>
      <c r="ABQ18" s="633"/>
      <c r="ABR18" s="633"/>
      <c r="ABS18" s="633"/>
      <c r="ABT18" s="633"/>
      <c r="ABU18" s="633"/>
      <c r="ABV18" s="633"/>
      <c r="ABW18" s="633"/>
      <c r="ABX18" s="633"/>
      <c r="ABY18" s="633"/>
      <c r="ABZ18" s="633"/>
      <c r="ACA18" s="633"/>
      <c r="ACB18" s="633"/>
      <c r="ACC18" s="633"/>
      <c r="ACD18" s="633"/>
      <c r="ACE18" s="633"/>
      <c r="ACF18" s="633"/>
      <c r="ACG18" s="633"/>
      <c r="ACH18" s="633"/>
      <c r="ACI18" s="633"/>
      <c r="ACJ18" s="633"/>
      <c r="ACK18" s="633"/>
      <c r="ACL18" s="633"/>
      <c r="ACM18" s="633"/>
      <c r="ACN18" s="633"/>
      <c r="ACO18" s="633"/>
      <c r="ACP18" s="633"/>
      <c r="ACQ18" s="633"/>
      <c r="ACR18" s="633"/>
      <c r="ACS18" s="633"/>
      <c r="ACT18" s="633"/>
      <c r="ACU18" s="633"/>
      <c r="ACV18" s="633"/>
      <c r="ACW18" s="633"/>
      <c r="ACX18" s="633"/>
      <c r="ACY18" s="633"/>
      <c r="ACZ18" s="633"/>
      <c r="ADA18" s="633"/>
      <c r="ADB18" s="633"/>
      <c r="ADC18" s="633"/>
      <c r="ADD18" s="633"/>
      <c r="ADE18" s="633"/>
      <c r="ADF18" s="633"/>
      <c r="ADG18" s="633"/>
      <c r="ADH18" s="633"/>
      <c r="ADI18" s="633"/>
      <c r="ADJ18" s="633"/>
      <c r="ADK18" s="633"/>
      <c r="ADL18" s="633"/>
      <c r="ADM18" s="633"/>
      <c r="ADN18" s="633"/>
      <c r="ADO18" s="633"/>
      <c r="ADP18" s="633"/>
      <c r="ADQ18" s="633"/>
      <c r="ADR18" s="633"/>
      <c r="ADS18" s="633"/>
      <c r="ADT18" s="633"/>
      <c r="ADU18" s="633"/>
      <c r="ADV18" s="633"/>
      <c r="ADW18" s="633"/>
      <c r="ADX18" s="633"/>
      <c r="ADY18" s="633"/>
      <c r="ADZ18" s="633"/>
      <c r="AEA18" s="633"/>
      <c r="AEB18" s="633"/>
      <c r="AEC18" s="633"/>
      <c r="AED18" s="633"/>
      <c r="AEE18" s="633"/>
      <c r="AEF18" s="633"/>
      <c r="AEG18" s="633"/>
      <c r="AEH18" s="633"/>
      <c r="AEI18" s="633"/>
      <c r="AEJ18" s="633"/>
      <c r="AEK18" s="633"/>
      <c r="AEL18" s="633"/>
      <c r="AEM18" s="633"/>
      <c r="AEN18" s="633"/>
      <c r="AEO18" s="633"/>
      <c r="AEP18" s="633"/>
      <c r="AEQ18" s="633"/>
      <c r="AER18" s="633"/>
      <c r="AES18" s="633"/>
      <c r="AET18" s="633"/>
      <c r="AEU18" s="633"/>
      <c r="AEV18" s="633"/>
      <c r="AEW18" s="633"/>
      <c r="AEX18" s="633"/>
      <c r="AEY18" s="633"/>
      <c r="AEZ18" s="633"/>
      <c r="AFA18" s="633"/>
      <c r="AFB18" s="633"/>
      <c r="AFC18" s="633"/>
      <c r="AFD18" s="633"/>
      <c r="AFE18" s="633"/>
      <c r="AFF18" s="633"/>
      <c r="AFG18" s="633"/>
      <c r="AFH18" s="633"/>
      <c r="AFI18" s="633"/>
      <c r="AFJ18" s="633"/>
      <c r="AFK18" s="633"/>
      <c r="AFL18" s="633"/>
      <c r="AFM18" s="633"/>
      <c r="AFN18" s="633"/>
      <c r="AFO18" s="633"/>
      <c r="AFP18" s="633"/>
      <c r="AFQ18" s="633"/>
      <c r="AFR18" s="633"/>
      <c r="AFS18" s="633"/>
      <c r="AFT18" s="633"/>
      <c r="AFU18" s="633"/>
      <c r="AFV18" s="633"/>
      <c r="AFW18" s="633"/>
      <c r="AFX18" s="633"/>
      <c r="AFY18" s="633"/>
      <c r="AFZ18" s="633"/>
      <c r="AGA18" s="633"/>
      <c r="AGB18" s="633"/>
      <c r="AGC18" s="633"/>
      <c r="AGD18" s="633"/>
      <c r="AGE18" s="633"/>
      <c r="AGF18" s="633"/>
      <c r="AGG18" s="633"/>
      <c r="AGH18" s="633"/>
      <c r="AGI18" s="633"/>
      <c r="AGJ18" s="633"/>
      <c r="AGK18" s="633"/>
      <c r="AGL18" s="633"/>
      <c r="AGM18" s="633"/>
      <c r="AGN18" s="633"/>
      <c r="AGO18" s="633"/>
      <c r="AGP18" s="633"/>
      <c r="AGQ18" s="633"/>
      <c r="AGR18" s="633"/>
      <c r="AGS18" s="633"/>
      <c r="AGT18" s="633"/>
      <c r="AGU18" s="633"/>
      <c r="AGV18" s="633"/>
      <c r="AGW18" s="633"/>
      <c r="AGX18" s="633"/>
      <c r="AGY18" s="633"/>
      <c r="AGZ18" s="633"/>
      <c r="AHA18" s="633"/>
      <c r="AHB18" s="633"/>
      <c r="AHC18" s="633"/>
      <c r="AHD18" s="633"/>
      <c r="AHE18" s="633"/>
      <c r="AHF18" s="633"/>
      <c r="AHG18" s="633"/>
      <c r="AHH18" s="633"/>
      <c r="AHI18" s="633"/>
      <c r="AHJ18" s="633"/>
      <c r="AHK18" s="633"/>
      <c r="AHL18" s="633"/>
      <c r="AHM18" s="633"/>
      <c r="AHN18" s="633"/>
      <c r="AHO18" s="633"/>
      <c r="AHP18" s="633"/>
      <c r="AHQ18" s="633"/>
      <c r="AHR18" s="633"/>
      <c r="AHS18" s="633"/>
      <c r="AHT18" s="633"/>
      <c r="AHU18" s="633"/>
      <c r="AHV18" s="633"/>
      <c r="AHW18" s="633"/>
      <c r="AHX18" s="633"/>
      <c r="AHY18" s="633"/>
      <c r="AHZ18" s="633"/>
      <c r="AIA18" s="633"/>
      <c r="AIB18" s="633"/>
      <c r="AIC18" s="633"/>
      <c r="AID18" s="633"/>
      <c r="AIE18" s="633"/>
      <c r="AIF18" s="633"/>
      <c r="AIG18" s="633"/>
      <c r="AIH18" s="633"/>
      <c r="AII18" s="633"/>
      <c r="AIJ18" s="633"/>
      <c r="AIK18" s="633"/>
      <c r="AIL18" s="633"/>
      <c r="AIM18" s="633"/>
      <c r="AIN18" s="633"/>
      <c r="AIO18" s="633"/>
      <c r="AIP18" s="633"/>
      <c r="AIQ18" s="633"/>
      <c r="AIR18" s="633"/>
      <c r="AIS18" s="633"/>
      <c r="AIT18" s="633"/>
      <c r="AIU18" s="633"/>
      <c r="AIV18" s="633"/>
      <c r="AIW18" s="633"/>
      <c r="AIX18" s="633"/>
      <c r="AIY18" s="633"/>
      <c r="AIZ18" s="633"/>
      <c r="AJA18" s="633"/>
      <c r="AJB18" s="633"/>
      <c r="AJC18" s="633"/>
      <c r="AJD18" s="633"/>
      <c r="AJE18" s="633"/>
      <c r="AJF18" s="633"/>
      <c r="AJG18" s="633"/>
      <c r="AJH18" s="633"/>
      <c r="AJI18" s="633"/>
      <c r="AJJ18" s="633"/>
      <c r="AJK18" s="633"/>
      <c r="AJL18" s="633"/>
      <c r="AJM18" s="633"/>
      <c r="AJN18" s="633"/>
      <c r="AJO18" s="633"/>
      <c r="AJP18" s="633"/>
      <c r="AJQ18" s="633"/>
      <c r="AJR18" s="633"/>
      <c r="AJS18" s="633"/>
      <c r="AJT18" s="633"/>
      <c r="AJU18" s="633"/>
      <c r="AJV18" s="633"/>
      <c r="AJW18" s="633"/>
      <c r="AJX18" s="633"/>
      <c r="AJY18" s="633"/>
      <c r="AJZ18" s="633"/>
      <c r="AKA18" s="633"/>
      <c r="AKB18" s="633"/>
      <c r="AKC18" s="633"/>
      <c r="AKD18" s="633"/>
      <c r="AKE18" s="633"/>
      <c r="AKF18" s="633"/>
      <c r="AKG18" s="633"/>
      <c r="AKH18" s="633"/>
      <c r="AKI18" s="633"/>
      <c r="AKJ18" s="633"/>
      <c r="AKK18" s="633"/>
      <c r="AKL18" s="633"/>
      <c r="AKM18" s="633"/>
      <c r="AKN18" s="633"/>
      <c r="AKO18" s="633"/>
      <c r="AKP18" s="633"/>
      <c r="AKQ18" s="633"/>
      <c r="AKR18" s="633"/>
      <c r="AKS18" s="633"/>
      <c r="AKT18" s="633"/>
      <c r="AKU18" s="633"/>
      <c r="AKV18" s="633"/>
      <c r="AKW18" s="633"/>
      <c r="AKX18" s="633"/>
      <c r="AKY18" s="633"/>
      <c r="AKZ18" s="633"/>
      <c r="ALA18" s="633"/>
      <c r="ALB18" s="633"/>
      <c r="ALC18" s="633"/>
      <c r="ALD18" s="633"/>
      <c r="ALE18" s="633"/>
      <c r="ALF18" s="633"/>
      <c r="ALG18" s="633"/>
      <c r="ALH18" s="633"/>
      <c r="ALI18" s="633"/>
      <c r="ALJ18" s="633"/>
      <c r="ALK18" s="633"/>
      <c r="ALL18" s="633"/>
      <c r="ALM18" s="633"/>
      <c r="ALN18" s="633"/>
      <c r="ALO18" s="633"/>
      <c r="ALP18" s="633"/>
      <c r="ALQ18" s="633"/>
      <c r="ALR18" s="633"/>
      <c r="ALS18" s="633"/>
      <c r="ALT18" s="633"/>
      <c r="ALU18" s="633"/>
      <c r="ALV18" s="633"/>
      <c r="ALW18" s="633"/>
      <c r="ALX18" s="633"/>
      <c r="ALY18" s="633"/>
      <c r="ALZ18" s="633"/>
      <c r="AMA18" s="633"/>
      <c r="AMB18" s="633"/>
      <c r="AMC18" s="633"/>
      <c r="AMD18" s="633"/>
      <c r="AME18" s="632"/>
      <c r="AMF18" s="632"/>
      <c r="AMG18" s="632"/>
      <c r="AMH18" s="632"/>
      <c r="AMI18" s="632"/>
      <c r="AMJ18" s="632"/>
    </row>
    <row r="19" spans="1:1024" ht="12.75" customHeight="1">
      <c r="A19" s="799" t="s">
        <v>2149</v>
      </c>
      <c r="B19" s="799"/>
      <c r="C19" s="799"/>
      <c r="D19" s="800">
        <f>D18*1.21</f>
        <v>0</v>
      </c>
      <c r="E19" s="800"/>
      <c r="F19" s="632"/>
      <c r="G19" s="632"/>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3"/>
      <c r="AO19" s="633"/>
      <c r="AP19" s="633"/>
      <c r="AQ19" s="633"/>
      <c r="AR19" s="633"/>
      <c r="AS19" s="633"/>
      <c r="AT19" s="633"/>
      <c r="AU19" s="633"/>
      <c r="AV19" s="633"/>
      <c r="AW19" s="633"/>
      <c r="AX19" s="633"/>
      <c r="AY19" s="633"/>
      <c r="AZ19" s="633"/>
      <c r="BA19" s="633"/>
      <c r="BB19" s="633"/>
      <c r="BC19" s="633"/>
      <c r="BD19" s="633"/>
      <c r="BE19" s="633"/>
      <c r="BF19" s="633"/>
      <c r="BG19" s="633"/>
      <c r="BH19" s="633"/>
      <c r="BI19" s="633"/>
      <c r="BJ19" s="633"/>
      <c r="BK19" s="633"/>
      <c r="BL19" s="633"/>
      <c r="BM19" s="633"/>
      <c r="BN19" s="633"/>
      <c r="BO19" s="633"/>
      <c r="BP19" s="633"/>
      <c r="BQ19" s="633"/>
      <c r="BR19" s="633"/>
      <c r="BS19" s="633"/>
      <c r="BT19" s="633"/>
      <c r="BU19" s="633"/>
      <c r="BV19" s="633"/>
      <c r="BW19" s="633"/>
      <c r="BX19" s="633"/>
      <c r="BY19" s="633"/>
      <c r="BZ19" s="633"/>
      <c r="CA19" s="633"/>
      <c r="CB19" s="633"/>
      <c r="CC19" s="633"/>
      <c r="CD19" s="633"/>
      <c r="CE19" s="633"/>
      <c r="CF19" s="633"/>
      <c r="CG19" s="633"/>
      <c r="CH19" s="633"/>
      <c r="CI19" s="633"/>
      <c r="CJ19" s="633"/>
      <c r="CK19" s="633"/>
      <c r="CL19" s="633"/>
      <c r="CM19" s="633"/>
      <c r="CN19" s="633"/>
      <c r="CO19" s="633"/>
      <c r="CP19" s="633"/>
      <c r="CQ19" s="633"/>
      <c r="CR19" s="633"/>
      <c r="CS19" s="633"/>
      <c r="CT19" s="633"/>
      <c r="CU19" s="633"/>
      <c r="CV19" s="633"/>
      <c r="CW19" s="633"/>
      <c r="CX19" s="633"/>
      <c r="CY19" s="633"/>
      <c r="CZ19" s="633"/>
      <c r="DA19" s="633"/>
      <c r="DB19" s="633"/>
      <c r="DC19" s="633"/>
      <c r="DD19" s="633"/>
      <c r="DE19" s="633"/>
      <c r="DF19" s="633"/>
      <c r="DG19" s="633"/>
      <c r="DH19" s="633"/>
      <c r="DI19" s="633"/>
      <c r="DJ19" s="633"/>
      <c r="DK19" s="633"/>
      <c r="DL19" s="633"/>
      <c r="DM19" s="633"/>
      <c r="DN19" s="633"/>
      <c r="DO19" s="633"/>
      <c r="DP19" s="633"/>
      <c r="DQ19" s="633"/>
      <c r="DR19" s="633"/>
      <c r="DS19" s="633"/>
      <c r="DT19" s="633"/>
      <c r="DU19" s="633"/>
      <c r="DV19" s="633"/>
      <c r="DW19" s="633"/>
      <c r="DX19" s="633"/>
      <c r="DY19" s="633"/>
      <c r="DZ19" s="633"/>
      <c r="EA19" s="633"/>
      <c r="EB19" s="633"/>
      <c r="EC19" s="633"/>
      <c r="ED19" s="633"/>
      <c r="EE19" s="633"/>
      <c r="EF19" s="633"/>
      <c r="EG19" s="633"/>
      <c r="EH19" s="633"/>
      <c r="EI19" s="633"/>
      <c r="EJ19" s="633"/>
      <c r="EK19" s="633"/>
      <c r="EL19" s="633"/>
      <c r="EM19" s="633"/>
      <c r="EN19" s="633"/>
      <c r="EO19" s="633"/>
      <c r="EP19" s="633"/>
      <c r="EQ19" s="633"/>
      <c r="ER19" s="633"/>
      <c r="ES19" s="633"/>
      <c r="ET19" s="633"/>
      <c r="EU19" s="633"/>
      <c r="EV19" s="633"/>
      <c r="EW19" s="633"/>
      <c r="EX19" s="633"/>
      <c r="EY19" s="633"/>
      <c r="EZ19" s="633"/>
      <c r="FA19" s="633"/>
      <c r="FB19" s="633"/>
      <c r="FC19" s="633"/>
      <c r="FD19" s="633"/>
      <c r="FE19" s="633"/>
      <c r="FF19" s="633"/>
      <c r="FG19" s="633"/>
      <c r="FH19" s="633"/>
      <c r="FI19" s="633"/>
      <c r="FJ19" s="633"/>
      <c r="FK19" s="633"/>
      <c r="FL19" s="633"/>
      <c r="FM19" s="633"/>
      <c r="FN19" s="633"/>
      <c r="FO19" s="633"/>
      <c r="FP19" s="633"/>
      <c r="FQ19" s="633"/>
      <c r="FR19" s="633"/>
      <c r="FS19" s="633"/>
      <c r="FT19" s="633"/>
      <c r="FU19" s="633"/>
      <c r="FV19" s="633"/>
      <c r="FW19" s="633"/>
      <c r="FX19" s="633"/>
      <c r="FY19" s="633"/>
      <c r="FZ19" s="633"/>
      <c r="GA19" s="633"/>
      <c r="GB19" s="633"/>
      <c r="GC19" s="633"/>
      <c r="GD19" s="633"/>
      <c r="GE19" s="633"/>
      <c r="GF19" s="633"/>
      <c r="GG19" s="633"/>
      <c r="GH19" s="633"/>
      <c r="GI19" s="633"/>
      <c r="GJ19" s="633"/>
      <c r="GK19" s="633"/>
      <c r="GL19" s="633"/>
      <c r="GM19" s="633"/>
      <c r="GN19" s="633"/>
      <c r="GO19" s="633"/>
      <c r="GP19" s="633"/>
      <c r="GQ19" s="633"/>
      <c r="GR19" s="633"/>
      <c r="GS19" s="633"/>
      <c r="GT19" s="633"/>
      <c r="GU19" s="633"/>
      <c r="GV19" s="633"/>
      <c r="GW19" s="633"/>
      <c r="GX19" s="633"/>
      <c r="GY19" s="633"/>
      <c r="GZ19" s="633"/>
      <c r="HA19" s="633"/>
      <c r="HB19" s="633"/>
      <c r="HC19" s="633"/>
      <c r="HD19" s="633"/>
      <c r="HE19" s="633"/>
      <c r="HF19" s="633"/>
      <c r="HG19" s="633"/>
      <c r="HH19" s="633"/>
      <c r="HI19" s="633"/>
      <c r="HJ19" s="633"/>
      <c r="HK19" s="633"/>
      <c r="HL19" s="633"/>
      <c r="HM19" s="633"/>
      <c r="HN19" s="633"/>
      <c r="HO19" s="633"/>
      <c r="HP19" s="633"/>
      <c r="HQ19" s="633"/>
      <c r="HR19" s="633"/>
      <c r="HS19" s="633"/>
      <c r="HT19" s="633"/>
      <c r="HU19" s="633"/>
      <c r="HV19" s="633"/>
      <c r="HW19" s="633"/>
      <c r="HX19" s="633"/>
      <c r="HY19" s="633"/>
      <c r="HZ19" s="633"/>
      <c r="IA19" s="633"/>
      <c r="IB19" s="633"/>
      <c r="IC19" s="633"/>
      <c r="ID19" s="633"/>
      <c r="IE19" s="633"/>
      <c r="IF19" s="633"/>
      <c r="IG19" s="633"/>
      <c r="IH19" s="633"/>
      <c r="II19" s="633"/>
      <c r="IJ19" s="633"/>
      <c r="IK19" s="633"/>
      <c r="IL19" s="633"/>
      <c r="IM19" s="633"/>
      <c r="IN19" s="633"/>
      <c r="IO19" s="633"/>
      <c r="IP19" s="633"/>
      <c r="IQ19" s="633"/>
      <c r="IR19" s="633"/>
      <c r="IS19" s="633"/>
      <c r="IT19" s="633"/>
      <c r="IU19" s="633"/>
      <c r="IV19" s="633"/>
      <c r="IW19" s="633"/>
      <c r="IX19" s="633"/>
      <c r="IY19" s="633"/>
      <c r="IZ19" s="633"/>
      <c r="JA19" s="633"/>
      <c r="JB19" s="633"/>
      <c r="JC19" s="633"/>
      <c r="JD19" s="633"/>
      <c r="JE19" s="633"/>
      <c r="JF19" s="633"/>
      <c r="JG19" s="633"/>
      <c r="JH19" s="633"/>
      <c r="JI19" s="633"/>
      <c r="JJ19" s="633"/>
      <c r="JK19" s="633"/>
      <c r="JL19" s="633"/>
      <c r="JM19" s="633"/>
      <c r="JN19" s="633"/>
      <c r="JO19" s="633"/>
      <c r="JP19" s="633"/>
      <c r="JQ19" s="633"/>
      <c r="JR19" s="633"/>
      <c r="JS19" s="633"/>
      <c r="JT19" s="633"/>
      <c r="JU19" s="633"/>
      <c r="JV19" s="633"/>
      <c r="JW19" s="633"/>
      <c r="JX19" s="633"/>
      <c r="JY19" s="633"/>
      <c r="JZ19" s="633"/>
      <c r="KA19" s="633"/>
      <c r="KB19" s="633"/>
      <c r="KC19" s="633"/>
      <c r="KD19" s="633"/>
      <c r="KE19" s="633"/>
      <c r="KF19" s="633"/>
      <c r="KG19" s="633"/>
      <c r="KH19" s="633"/>
      <c r="KI19" s="633"/>
      <c r="KJ19" s="633"/>
      <c r="KK19" s="633"/>
      <c r="KL19" s="633"/>
      <c r="KM19" s="633"/>
      <c r="KN19" s="633"/>
      <c r="KO19" s="633"/>
      <c r="KP19" s="633"/>
      <c r="KQ19" s="633"/>
      <c r="KR19" s="633"/>
      <c r="KS19" s="633"/>
      <c r="KT19" s="633"/>
      <c r="KU19" s="633"/>
      <c r="KV19" s="633"/>
      <c r="KW19" s="633"/>
      <c r="KX19" s="633"/>
      <c r="KY19" s="633"/>
      <c r="KZ19" s="633"/>
      <c r="LA19" s="633"/>
      <c r="LB19" s="633"/>
      <c r="LC19" s="633"/>
      <c r="LD19" s="633"/>
      <c r="LE19" s="633"/>
      <c r="LF19" s="633"/>
      <c r="LG19" s="633"/>
      <c r="LH19" s="633"/>
      <c r="LI19" s="633"/>
      <c r="LJ19" s="633"/>
      <c r="LK19" s="633"/>
      <c r="LL19" s="633"/>
      <c r="LM19" s="633"/>
      <c r="LN19" s="633"/>
      <c r="LO19" s="633"/>
      <c r="LP19" s="633"/>
      <c r="LQ19" s="633"/>
      <c r="LR19" s="633"/>
      <c r="LS19" s="633"/>
      <c r="LT19" s="633"/>
      <c r="LU19" s="633"/>
      <c r="LV19" s="633"/>
      <c r="LW19" s="633"/>
      <c r="LX19" s="633"/>
      <c r="LY19" s="633"/>
      <c r="LZ19" s="633"/>
      <c r="MA19" s="633"/>
      <c r="MB19" s="633"/>
      <c r="MC19" s="633"/>
      <c r="MD19" s="633"/>
      <c r="ME19" s="633"/>
      <c r="MF19" s="633"/>
      <c r="MG19" s="633"/>
      <c r="MH19" s="633"/>
      <c r="MI19" s="633"/>
      <c r="MJ19" s="633"/>
      <c r="MK19" s="633"/>
      <c r="ML19" s="633"/>
      <c r="MM19" s="633"/>
      <c r="MN19" s="633"/>
      <c r="MO19" s="633"/>
      <c r="MP19" s="633"/>
      <c r="MQ19" s="633"/>
      <c r="MR19" s="633"/>
      <c r="MS19" s="633"/>
      <c r="MT19" s="633"/>
      <c r="MU19" s="633"/>
      <c r="MV19" s="633"/>
      <c r="MW19" s="633"/>
      <c r="MX19" s="633"/>
      <c r="MY19" s="633"/>
      <c r="MZ19" s="633"/>
      <c r="NA19" s="633"/>
      <c r="NB19" s="633"/>
      <c r="NC19" s="633"/>
      <c r="ND19" s="633"/>
      <c r="NE19" s="633"/>
      <c r="NF19" s="633"/>
      <c r="NG19" s="633"/>
      <c r="NH19" s="633"/>
      <c r="NI19" s="633"/>
      <c r="NJ19" s="633"/>
      <c r="NK19" s="633"/>
      <c r="NL19" s="633"/>
      <c r="NM19" s="633"/>
      <c r="NN19" s="633"/>
      <c r="NO19" s="633"/>
      <c r="NP19" s="633"/>
      <c r="NQ19" s="633"/>
      <c r="NR19" s="633"/>
      <c r="NS19" s="633"/>
      <c r="NT19" s="633"/>
      <c r="NU19" s="633"/>
      <c r="NV19" s="633"/>
      <c r="NW19" s="633"/>
      <c r="NX19" s="633"/>
      <c r="NY19" s="633"/>
      <c r="NZ19" s="633"/>
      <c r="OA19" s="633"/>
      <c r="OB19" s="633"/>
      <c r="OC19" s="633"/>
      <c r="OD19" s="633"/>
      <c r="OE19" s="633"/>
      <c r="OF19" s="633"/>
      <c r="OG19" s="633"/>
      <c r="OH19" s="633"/>
      <c r="OI19" s="633"/>
      <c r="OJ19" s="633"/>
      <c r="OK19" s="633"/>
      <c r="OL19" s="633"/>
      <c r="OM19" s="633"/>
      <c r="ON19" s="633"/>
      <c r="OO19" s="633"/>
      <c r="OP19" s="633"/>
      <c r="OQ19" s="633"/>
      <c r="OR19" s="633"/>
      <c r="OS19" s="633"/>
      <c r="OT19" s="633"/>
      <c r="OU19" s="633"/>
      <c r="OV19" s="633"/>
      <c r="OW19" s="633"/>
      <c r="OX19" s="633"/>
      <c r="OY19" s="633"/>
      <c r="OZ19" s="633"/>
      <c r="PA19" s="633"/>
      <c r="PB19" s="633"/>
      <c r="PC19" s="633"/>
      <c r="PD19" s="633"/>
      <c r="PE19" s="633"/>
      <c r="PF19" s="633"/>
      <c r="PG19" s="633"/>
      <c r="PH19" s="633"/>
      <c r="PI19" s="633"/>
      <c r="PJ19" s="633"/>
      <c r="PK19" s="633"/>
      <c r="PL19" s="633"/>
      <c r="PM19" s="633"/>
      <c r="PN19" s="633"/>
      <c r="PO19" s="633"/>
      <c r="PP19" s="633"/>
      <c r="PQ19" s="633"/>
      <c r="PR19" s="633"/>
      <c r="PS19" s="633"/>
      <c r="PT19" s="633"/>
      <c r="PU19" s="633"/>
      <c r="PV19" s="633"/>
      <c r="PW19" s="633"/>
      <c r="PX19" s="633"/>
      <c r="PY19" s="633"/>
      <c r="PZ19" s="633"/>
      <c r="QA19" s="633"/>
      <c r="QB19" s="633"/>
      <c r="QC19" s="633"/>
      <c r="QD19" s="633"/>
      <c r="QE19" s="633"/>
      <c r="QF19" s="633"/>
      <c r="QG19" s="633"/>
      <c r="QH19" s="633"/>
      <c r="QI19" s="633"/>
      <c r="QJ19" s="633"/>
      <c r="QK19" s="633"/>
      <c r="QL19" s="633"/>
      <c r="QM19" s="633"/>
      <c r="QN19" s="633"/>
      <c r="QO19" s="633"/>
      <c r="QP19" s="633"/>
      <c r="QQ19" s="633"/>
      <c r="QR19" s="633"/>
      <c r="QS19" s="633"/>
      <c r="QT19" s="633"/>
      <c r="QU19" s="633"/>
      <c r="QV19" s="633"/>
      <c r="QW19" s="633"/>
      <c r="QX19" s="633"/>
      <c r="QY19" s="633"/>
      <c r="QZ19" s="633"/>
      <c r="RA19" s="633"/>
      <c r="RB19" s="633"/>
      <c r="RC19" s="633"/>
      <c r="RD19" s="633"/>
      <c r="RE19" s="633"/>
      <c r="RF19" s="633"/>
      <c r="RG19" s="633"/>
      <c r="RH19" s="633"/>
      <c r="RI19" s="633"/>
      <c r="RJ19" s="633"/>
      <c r="RK19" s="633"/>
      <c r="RL19" s="633"/>
      <c r="RM19" s="633"/>
      <c r="RN19" s="633"/>
      <c r="RO19" s="633"/>
      <c r="RP19" s="633"/>
      <c r="RQ19" s="633"/>
      <c r="RR19" s="633"/>
      <c r="RS19" s="633"/>
      <c r="RT19" s="633"/>
      <c r="RU19" s="633"/>
      <c r="RV19" s="633"/>
      <c r="RW19" s="633"/>
      <c r="RX19" s="633"/>
      <c r="RY19" s="633"/>
      <c r="RZ19" s="633"/>
      <c r="SA19" s="633"/>
      <c r="SB19" s="633"/>
      <c r="SC19" s="633"/>
      <c r="SD19" s="633"/>
      <c r="SE19" s="633"/>
      <c r="SF19" s="633"/>
      <c r="SG19" s="633"/>
      <c r="SH19" s="633"/>
      <c r="SI19" s="633"/>
      <c r="SJ19" s="633"/>
      <c r="SK19" s="633"/>
      <c r="SL19" s="633"/>
      <c r="SM19" s="633"/>
      <c r="SN19" s="633"/>
      <c r="SO19" s="633"/>
      <c r="SP19" s="633"/>
      <c r="SQ19" s="633"/>
      <c r="SR19" s="633"/>
      <c r="SS19" s="633"/>
      <c r="ST19" s="633"/>
      <c r="SU19" s="633"/>
      <c r="SV19" s="633"/>
      <c r="SW19" s="633"/>
      <c r="SX19" s="633"/>
      <c r="SY19" s="633"/>
      <c r="SZ19" s="633"/>
      <c r="TA19" s="633"/>
      <c r="TB19" s="633"/>
      <c r="TC19" s="633"/>
      <c r="TD19" s="633"/>
      <c r="TE19" s="633"/>
      <c r="TF19" s="633"/>
      <c r="TG19" s="633"/>
      <c r="TH19" s="633"/>
      <c r="TI19" s="633"/>
      <c r="TJ19" s="633"/>
      <c r="TK19" s="633"/>
      <c r="TL19" s="633"/>
      <c r="TM19" s="633"/>
      <c r="TN19" s="633"/>
      <c r="TO19" s="633"/>
      <c r="TP19" s="633"/>
      <c r="TQ19" s="633"/>
      <c r="TR19" s="633"/>
      <c r="TS19" s="633"/>
      <c r="TT19" s="633"/>
      <c r="TU19" s="633"/>
      <c r="TV19" s="633"/>
      <c r="TW19" s="633"/>
      <c r="TX19" s="633"/>
      <c r="TY19" s="633"/>
      <c r="TZ19" s="633"/>
      <c r="UA19" s="633"/>
      <c r="UB19" s="633"/>
      <c r="UC19" s="633"/>
      <c r="UD19" s="633"/>
      <c r="UE19" s="633"/>
      <c r="UF19" s="633"/>
      <c r="UG19" s="633"/>
      <c r="UH19" s="633"/>
      <c r="UI19" s="633"/>
      <c r="UJ19" s="633"/>
      <c r="UK19" s="633"/>
      <c r="UL19" s="633"/>
      <c r="UM19" s="633"/>
      <c r="UN19" s="633"/>
      <c r="UO19" s="633"/>
      <c r="UP19" s="633"/>
      <c r="UQ19" s="633"/>
      <c r="UR19" s="633"/>
      <c r="US19" s="633"/>
      <c r="UT19" s="633"/>
      <c r="UU19" s="633"/>
      <c r="UV19" s="633"/>
      <c r="UW19" s="633"/>
      <c r="UX19" s="633"/>
      <c r="UY19" s="633"/>
      <c r="UZ19" s="633"/>
      <c r="VA19" s="633"/>
      <c r="VB19" s="633"/>
      <c r="VC19" s="633"/>
      <c r="VD19" s="633"/>
      <c r="VE19" s="633"/>
      <c r="VF19" s="633"/>
      <c r="VG19" s="633"/>
      <c r="VH19" s="633"/>
      <c r="VI19" s="633"/>
      <c r="VJ19" s="633"/>
      <c r="VK19" s="633"/>
      <c r="VL19" s="633"/>
      <c r="VM19" s="633"/>
      <c r="VN19" s="633"/>
      <c r="VO19" s="633"/>
      <c r="VP19" s="633"/>
      <c r="VQ19" s="633"/>
      <c r="VR19" s="633"/>
      <c r="VS19" s="633"/>
      <c r="VT19" s="633"/>
      <c r="VU19" s="633"/>
      <c r="VV19" s="633"/>
      <c r="VW19" s="633"/>
      <c r="VX19" s="633"/>
      <c r="VY19" s="633"/>
      <c r="VZ19" s="633"/>
      <c r="WA19" s="633"/>
      <c r="WB19" s="633"/>
      <c r="WC19" s="633"/>
      <c r="WD19" s="633"/>
      <c r="WE19" s="633"/>
      <c r="WF19" s="633"/>
      <c r="WG19" s="633"/>
      <c r="WH19" s="633"/>
      <c r="WI19" s="633"/>
      <c r="WJ19" s="633"/>
      <c r="WK19" s="633"/>
      <c r="WL19" s="633"/>
      <c r="WM19" s="633"/>
      <c r="WN19" s="633"/>
      <c r="WO19" s="633"/>
      <c r="WP19" s="633"/>
      <c r="WQ19" s="633"/>
      <c r="WR19" s="633"/>
      <c r="WS19" s="633"/>
      <c r="WT19" s="633"/>
      <c r="WU19" s="633"/>
      <c r="WV19" s="633"/>
      <c r="WW19" s="633"/>
      <c r="WX19" s="633"/>
      <c r="WY19" s="633"/>
      <c r="WZ19" s="633"/>
      <c r="XA19" s="633"/>
      <c r="XB19" s="633"/>
      <c r="XC19" s="633"/>
      <c r="XD19" s="633"/>
      <c r="XE19" s="633"/>
      <c r="XF19" s="633"/>
      <c r="XG19" s="633"/>
      <c r="XH19" s="633"/>
      <c r="XI19" s="633"/>
      <c r="XJ19" s="633"/>
      <c r="XK19" s="633"/>
      <c r="XL19" s="633"/>
      <c r="XM19" s="633"/>
      <c r="XN19" s="633"/>
      <c r="XO19" s="633"/>
      <c r="XP19" s="633"/>
      <c r="XQ19" s="633"/>
      <c r="XR19" s="633"/>
      <c r="XS19" s="633"/>
      <c r="XT19" s="633"/>
      <c r="XU19" s="633"/>
      <c r="XV19" s="633"/>
      <c r="XW19" s="633"/>
      <c r="XX19" s="633"/>
      <c r="XY19" s="633"/>
      <c r="XZ19" s="633"/>
      <c r="YA19" s="633"/>
      <c r="YB19" s="633"/>
      <c r="YC19" s="633"/>
      <c r="YD19" s="633"/>
      <c r="YE19" s="633"/>
      <c r="YF19" s="633"/>
      <c r="YG19" s="633"/>
      <c r="YH19" s="633"/>
      <c r="YI19" s="633"/>
      <c r="YJ19" s="633"/>
      <c r="YK19" s="633"/>
      <c r="YL19" s="633"/>
      <c r="YM19" s="633"/>
      <c r="YN19" s="633"/>
      <c r="YO19" s="633"/>
      <c r="YP19" s="633"/>
      <c r="YQ19" s="633"/>
      <c r="YR19" s="633"/>
      <c r="YS19" s="633"/>
      <c r="YT19" s="633"/>
      <c r="YU19" s="633"/>
      <c r="YV19" s="633"/>
      <c r="YW19" s="633"/>
      <c r="YX19" s="633"/>
      <c r="YY19" s="633"/>
      <c r="YZ19" s="633"/>
      <c r="ZA19" s="633"/>
      <c r="ZB19" s="633"/>
      <c r="ZC19" s="633"/>
      <c r="ZD19" s="633"/>
      <c r="ZE19" s="633"/>
      <c r="ZF19" s="633"/>
      <c r="ZG19" s="633"/>
      <c r="ZH19" s="633"/>
      <c r="ZI19" s="633"/>
      <c r="ZJ19" s="633"/>
      <c r="ZK19" s="633"/>
      <c r="ZL19" s="633"/>
      <c r="ZM19" s="633"/>
      <c r="ZN19" s="633"/>
      <c r="ZO19" s="633"/>
      <c r="ZP19" s="633"/>
      <c r="ZQ19" s="633"/>
      <c r="ZR19" s="633"/>
      <c r="ZS19" s="633"/>
      <c r="ZT19" s="633"/>
      <c r="ZU19" s="633"/>
      <c r="ZV19" s="633"/>
      <c r="ZW19" s="633"/>
      <c r="ZX19" s="633"/>
      <c r="ZY19" s="633"/>
      <c r="ZZ19" s="633"/>
      <c r="AAA19" s="633"/>
      <c r="AAB19" s="633"/>
      <c r="AAC19" s="633"/>
      <c r="AAD19" s="633"/>
      <c r="AAE19" s="633"/>
      <c r="AAF19" s="633"/>
      <c r="AAG19" s="633"/>
      <c r="AAH19" s="633"/>
      <c r="AAI19" s="633"/>
      <c r="AAJ19" s="633"/>
      <c r="AAK19" s="633"/>
      <c r="AAL19" s="633"/>
      <c r="AAM19" s="633"/>
      <c r="AAN19" s="633"/>
      <c r="AAO19" s="633"/>
      <c r="AAP19" s="633"/>
      <c r="AAQ19" s="633"/>
      <c r="AAR19" s="633"/>
      <c r="AAS19" s="633"/>
      <c r="AAT19" s="633"/>
      <c r="AAU19" s="633"/>
      <c r="AAV19" s="633"/>
      <c r="AAW19" s="633"/>
      <c r="AAX19" s="633"/>
      <c r="AAY19" s="633"/>
      <c r="AAZ19" s="633"/>
      <c r="ABA19" s="633"/>
      <c r="ABB19" s="633"/>
      <c r="ABC19" s="633"/>
      <c r="ABD19" s="633"/>
      <c r="ABE19" s="633"/>
      <c r="ABF19" s="633"/>
      <c r="ABG19" s="633"/>
      <c r="ABH19" s="633"/>
      <c r="ABI19" s="633"/>
      <c r="ABJ19" s="633"/>
      <c r="ABK19" s="633"/>
      <c r="ABL19" s="633"/>
      <c r="ABM19" s="633"/>
      <c r="ABN19" s="633"/>
      <c r="ABO19" s="633"/>
      <c r="ABP19" s="633"/>
      <c r="ABQ19" s="633"/>
      <c r="ABR19" s="633"/>
      <c r="ABS19" s="633"/>
      <c r="ABT19" s="633"/>
      <c r="ABU19" s="633"/>
      <c r="ABV19" s="633"/>
      <c r="ABW19" s="633"/>
      <c r="ABX19" s="633"/>
      <c r="ABY19" s="633"/>
      <c r="ABZ19" s="633"/>
      <c r="ACA19" s="633"/>
      <c r="ACB19" s="633"/>
      <c r="ACC19" s="633"/>
      <c r="ACD19" s="633"/>
      <c r="ACE19" s="633"/>
      <c r="ACF19" s="633"/>
      <c r="ACG19" s="633"/>
      <c r="ACH19" s="633"/>
      <c r="ACI19" s="633"/>
      <c r="ACJ19" s="633"/>
      <c r="ACK19" s="633"/>
      <c r="ACL19" s="633"/>
      <c r="ACM19" s="633"/>
      <c r="ACN19" s="633"/>
      <c r="ACO19" s="633"/>
      <c r="ACP19" s="633"/>
      <c r="ACQ19" s="633"/>
      <c r="ACR19" s="633"/>
      <c r="ACS19" s="633"/>
      <c r="ACT19" s="633"/>
      <c r="ACU19" s="633"/>
      <c r="ACV19" s="633"/>
      <c r="ACW19" s="633"/>
      <c r="ACX19" s="633"/>
      <c r="ACY19" s="633"/>
      <c r="ACZ19" s="633"/>
      <c r="ADA19" s="633"/>
      <c r="ADB19" s="633"/>
      <c r="ADC19" s="633"/>
      <c r="ADD19" s="633"/>
      <c r="ADE19" s="633"/>
      <c r="ADF19" s="633"/>
      <c r="ADG19" s="633"/>
      <c r="ADH19" s="633"/>
      <c r="ADI19" s="633"/>
      <c r="ADJ19" s="633"/>
      <c r="ADK19" s="633"/>
      <c r="ADL19" s="633"/>
      <c r="ADM19" s="633"/>
      <c r="ADN19" s="633"/>
      <c r="ADO19" s="633"/>
      <c r="ADP19" s="633"/>
      <c r="ADQ19" s="633"/>
      <c r="ADR19" s="633"/>
      <c r="ADS19" s="633"/>
      <c r="ADT19" s="633"/>
      <c r="ADU19" s="633"/>
      <c r="ADV19" s="633"/>
      <c r="ADW19" s="633"/>
      <c r="ADX19" s="633"/>
      <c r="ADY19" s="633"/>
      <c r="ADZ19" s="633"/>
      <c r="AEA19" s="633"/>
      <c r="AEB19" s="633"/>
      <c r="AEC19" s="633"/>
      <c r="AED19" s="633"/>
      <c r="AEE19" s="633"/>
      <c r="AEF19" s="633"/>
      <c r="AEG19" s="633"/>
      <c r="AEH19" s="633"/>
      <c r="AEI19" s="633"/>
      <c r="AEJ19" s="633"/>
      <c r="AEK19" s="633"/>
      <c r="AEL19" s="633"/>
      <c r="AEM19" s="633"/>
      <c r="AEN19" s="633"/>
      <c r="AEO19" s="633"/>
      <c r="AEP19" s="633"/>
      <c r="AEQ19" s="633"/>
      <c r="AER19" s="633"/>
      <c r="AES19" s="633"/>
      <c r="AET19" s="633"/>
      <c r="AEU19" s="633"/>
      <c r="AEV19" s="633"/>
      <c r="AEW19" s="633"/>
      <c r="AEX19" s="633"/>
      <c r="AEY19" s="633"/>
      <c r="AEZ19" s="633"/>
      <c r="AFA19" s="633"/>
      <c r="AFB19" s="633"/>
      <c r="AFC19" s="633"/>
      <c r="AFD19" s="633"/>
      <c r="AFE19" s="633"/>
      <c r="AFF19" s="633"/>
      <c r="AFG19" s="633"/>
      <c r="AFH19" s="633"/>
      <c r="AFI19" s="633"/>
      <c r="AFJ19" s="633"/>
      <c r="AFK19" s="633"/>
      <c r="AFL19" s="633"/>
      <c r="AFM19" s="633"/>
      <c r="AFN19" s="633"/>
      <c r="AFO19" s="633"/>
      <c r="AFP19" s="633"/>
      <c r="AFQ19" s="633"/>
      <c r="AFR19" s="633"/>
      <c r="AFS19" s="633"/>
      <c r="AFT19" s="633"/>
      <c r="AFU19" s="633"/>
      <c r="AFV19" s="633"/>
      <c r="AFW19" s="633"/>
      <c r="AFX19" s="633"/>
      <c r="AFY19" s="633"/>
      <c r="AFZ19" s="633"/>
      <c r="AGA19" s="633"/>
      <c r="AGB19" s="633"/>
      <c r="AGC19" s="633"/>
      <c r="AGD19" s="633"/>
      <c r="AGE19" s="633"/>
      <c r="AGF19" s="633"/>
      <c r="AGG19" s="633"/>
      <c r="AGH19" s="633"/>
      <c r="AGI19" s="633"/>
      <c r="AGJ19" s="633"/>
      <c r="AGK19" s="633"/>
      <c r="AGL19" s="633"/>
      <c r="AGM19" s="633"/>
      <c r="AGN19" s="633"/>
      <c r="AGO19" s="633"/>
      <c r="AGP19" s="633"/>
      <c r="AGQ19" s="633"/>
      <c r="AGR19" s="633"/>
      <c r="AGS19" s="633"/>
      <c r="AGT19" s="633"/>
      <c r="AGU19" s="633"/>
      <c r="AGV19" s="633"/>
      <c r="AGW19" s="633"/>
      <c r="AGX19" s="633"/>
      <c r="AGY19" s="633"/>
      <c r="AGZ19" s="633"/>
      <c r="AHA19" s="633"/>
      <c r="AHB19" s="633"/>
      <c r="AHC19" s="633"/>
      <c r="AHD19" s="633"/>
      <c r="AHE19" s="633"/>
      <c r="AHF19" s="633"/>
      <c r="AHG19" s="633"/>
      <c r="AHH19" s="633"/>
      <c r="AHI19" s="633"/>
      <c r="AHJ19" s="633"/>
      <c r="AHK19" s="633"/>
      <c r="AHL19" s="633"/>
      <c r="AHM19" s="633"/>
      <c r="AHN19" s="633"/>
      <c r="AHO19" s="633"/>
      <c r="AHP19" s="633"/>
      <c r="AHQ19" s="633"/>
      <c r="AHR19" s="633"/>
      <c r="AHS19" s="633"/>
      <c r="AHT19" s="633"/>
      <c r="AHU19" s="633"/>
      <c r="AHV19" s="633"/>
      <c r="AHW19" s="633"/>
      <c r="AHX19" s="633"/>
      <c r="AHY19" s="633"/>
      <c r="AHZ19" s="633"/>
      <c r="AIA19" s="633"/>
      <c r="AIB19" s="633"/>
      <c r="AIC19" s="633"/>
      <c r="AID19" s="633"/>
      <c r="AIE19" s="633"/>
      <c r="AIF19" s="633"/>
      <c r="AIG19" s="633"/>
      <c r="AIH19" s="633"/>
      <c r="AII19" s="633"/>
      <c r="AIJ19" s="633"/>
      <c r="AIK19" s="633"/>
      <c r="AIL19" s="633"/>
      <c r="AIM19" s="633"/>
      <c r="AIN19" s="633"/>
      <c r="AIO19" s="633"/>
      <c r="AIP19" s="633"/>
      <c r="AIQ19" s="633"/>
      <c r="AIR19" s="633"/>
      <c r="AIS19" s="633"/>
      <c r="AIT19" s="633"/>
      <c r="AIU19" s="633"/>
      <c r="AIV19" s="633"/>
      <c r="AIW19" s="633"/>
      <c r="AIX19" s="633"/>
      <c r="AIY19" s="633"/>
      <c r="AIZ19" s="633"/>
      <c r="AJA19" s="633"/>
      <c r="AJB19" s="633"/>
      <c r="AJC19" s="633"/>
      <c r="AJD19" s="633"/>
      <c r="AJE19" s="633"/>
      <c r="AJF19" s="633"/>
      <c r="AJG19" s="633"/>
      <c r="AJH19" s="633"/>
      <c r="AJI19" s="633"/>
      <c r="AJJ19" s="633"/>
      <c r="AJK19" s="633"/>
      <c r="AJL19" s="633"/>
      <c r="AJM19" s="633"/>
      <c r="AJN19" s="633"/>
      <c r="AJO19" s="633"/>
      <c r="AJP19" s="633"/>
      <c r="AJQ19" s="633"/>
      <c r="AJR19" s="633"/>
      <c r="AJS19" s="633"/>
      <c r="AJT19" s="633"/>
      <c r="AJU19" s="633"/>
      <c r="AJV19" s="633"/>
      <c r="AJW19" s="633"/>
      <c r="AJX19" s="633"/>
      <c r="AJY19" s="633"/>
      <c r="AJZ19" s="633"/>
      <c r="AKA19" s="633"/>
      <c r="AKB19" s="633"/>
      <c r="AKC19" s="633"/>
      <c r="AKD19" s="633"/>
      <c r="AKE19" s="633"/>
      <c r="AKF19" s="633"/>
      <c r="AKG19" s="633"/>
      <c r="AKH19" s="633"/>
      <c r="AKI19" s="633"/>
      <c r="AKJ19" s="633"/>
      <c r="AKK19" s="633"/>
      <c r="AKL19" s="633"/>
      <c r="AKM19" s="633"/>
      <c r="AKN19" s="633"/>
      <c r="AKO19" s="633"/>
      <c r="AKP19" s="633"/>
      <c r="AKQ19" s="633"/>
      <c r="AKR19" s="633"/>
      <c r="AKS19" s="633"/>
      <c r="AKT19" s="633"/>
      <c r="AKU19" s="633"/>
      <c r="AKV19" s="633"/>
      <c r="AKW19" s="633"/>
      <c r="AKX19" s="633"/>
      <c r="AKY19" s="633"/>
      <c r="AKZ19" s="633"/>
      <c r="ALA19" s="633"/>
      <c r="ALB19" s="633"/>
      <c r="ALC19" s="633"/>
      <c r="ALD19" s="633"/>
      <c r="ALE19" s="633"/>
      <c r="ALF19" s="633"/>
      <c r="ALG19" s="633"/>
      <c r="ALH19" s="633"/>
      <c r="ALI19" s="633"/>
      <c r="ALJ19" s="633"/>
      <c r="ALK19" s="633"/>
      <c r="ALL19" s="633"/>
      <c r="ALM19" s="633"/>
      <c r="ALN19" s="633"/>
      <c r="ALO19" s="633"/>
      <c r="ALP19" s="633"/>
      <c r="ALQ19" s="633"/>
      <c r="ALR19" s="633"/>
      <c r="ALS19" s="633"/>
      <c r="ALT19" s="633"/>
      <c r="ALU19" s="633"/>
      <c r="ALV19" s="633"/>
      <c r="ALW19" s="633"/>
      <c r="ALX19" s="633"/>
      <c r="ALY19" s="633"/>
      <c r="ALZ19" s="633"/>
      <c r="AMA19" s="633"/>
      <c r="AMB19" s="633"/>
      <c r="AMC19" s="633"/>
      <c r="AMD19" s="633"/>
      <c r="AME19" s="632"/>
      <c r="AMF19" s="632"/>
      <c r="AMG19" s="632"/>
      <c r="AMH19" s="632"/>
      <c r="AMI19" s="632"/>
      <c r="AMJ19" s="632"/>
    </row>
    <row r="20" spans="1:1024" ht="12.9">
      <c r="A20" s="634"/>
      <c r="B20" s="634"/>
      <c r="C20" s="634"/>
      <c r="D20" s="635"/>
      <c r="E20" s="635"/>
      <c r="F20" s="632"/>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633"/>
      <c r="AY20" s="633"/>
      <c r="AZ20" s="633"/>
      <c r="BA20" s="633"/>
      <c r="BB20" s="633"/>
      <c r="BC20" s="633"/>
      <c r="BD20" s="633"/>
      <c r="BE20" s="633"/>
      <c r="BF20" s="633"/>
      <c r="BG20" s="633"/>
      <c r="BH20" s="633"/>
      <c r="BI20" s="633"/>
      <c r="BJ20" s="633"/>
      <c r="BK20" s="633"/>
      <c r="BL20" s="633"/>
      <c r="BM20" s="633"/>
      <c r="BN20" s="633"/>
      <c r="BO20" s="633"/>
      <c r="BP20" s="633"/>
      <c r="BQ20" s="633"/>
      <c r="BR20" s="633"/>
      <c r="BS20" s="633"/>
      <c r="BT20" s="633"/>
      <c r="BU20" s="633"/>
      <c r="BV20" s="633"/>
      <c r="BW20" s="633"/>
      <c r="BX20" s="633"/>
      <c r="BY20" s="633"/>
      <c r="BZ20" s="633"/>
      <c r="CA20" s="633"/>
      <c r="CB20" s="633"/>
      <c r="CC20" s="633"/>
      <c r="CD20" s="633"/>
      <c r="CE20" s="633"/>
      <c r="CF20" s="633"/>
      <c r="CG20" s="633"/>
      <c r="CH20" s="633"/>
      <c r="CI20" s="633"/>
      <c r="CJ20" s="633"/>
      <c r="CK20" s="633"/>
      <c r="CL20" s="633"/>
      <c r="CM20" s="633"/>
      <c r="CN20" s="633"/>
      <c r="CO20" s="633"/>
      <c r="CP20" s="633"/>
      <c r="CQ20" s="633"/>
      <c r="CR20" s="633"/>
      <c r="CS20" s="633"/>
      <c r="CT20" s="633"/>
      <c r="CU20" s="633"/>
      <c r="CV20" s="633"/>
      <c r="CW20" s="633"/>
      <c r="CX20" s="633"/>
      <c r="CY20" s="633"/>
      <c r="CZ20" s="633"/>
      <c r="DA20" s="633"/>
      <c r="DB20" s="633"/>
      <c r="DC20" s="633"/>
      <c r="DD20" s="633"/>
      <c r="DE20" s="633"/>
      <c r="DF20" s="633"/>
      <c r="DG20" s="633"/>
      <c r="DH20" s="633"/>
      <c r="DI20" s="633"/>
      <c r="DJ20" s="633"/>
      <c r="DK20" s="633"/>
      <c r="DL20" s="633"/>
      <c r="DM20" s="633"/>
      <c r="DN20" s="633"/>
      <c r="DO20" s="633"/>
      <c r="DP20" s="633"/>
      <c r="DQ20" s="633"/>
      <c r="DR20" s="633"/>
      <c r="DS20" s="633"/>
      <c r="DT20" s="633"/>
      <c r="DU20" s="633"/>
      <c r="DV20" s="633"/>
      <c r="DW20" s="633"/>
      <c r="DX20" s="633"/>
      <c r="DY20" s="633"/>
      <c r="DZ20" s="633"/>
      <c r="EA20" s="633"/>
      <c r="EB20" s="633"/>
      <c r="EC20" s="633"/>
      <c r="ED20" s="633"/>
      <c r="EE20" s="633"/>
      <c r="EF20" s="633"/>
      <c r="EG20" s="633"/>
      <c r="EH20" s="633"/>
      <c r="EI20" s="633"/>
      <c r="EJ20" s="633"/>
      <c r="EK20" s="633"/>
      <c r="EL20" s="633"/>
      <c r="EM20" s="633"/>
      <c r="EN20" s="633"/>
      <c r="EO20" s="633"/>
      <c r="EP20" s="633"/>
      <c r="EQ20" s="633"/>
      <c r="ER20" s="633"/>
      <c r="ES20" s="633"/>
      <c r="ET20" s="633"/>
      <c r="EU20" s="633"/>
      <c r="EV20" s="633"/>
      <c r="EW20" s="633"/>
      <c r="EX20" s="633"/>
      <c r="EY20" s="633"/>
      <c r="EZ20" s="633"/>
      <c r="FA20" s="633"/>
      <c r="FB20" s="633"/>
      <c r="FC20" s="633"/>
      <c r="FD20" s="633"/>
      <c r="FE20" s="633"/>
      <c r="FF20" s="633"/>
      <c r="FG20" s="633"/>
      <c r="FH20" s="633"/>
      <c r="FI20" s="633"/>
      <c r="FJ20" s="633"/>
      <c r="FK20" s="633"/>
      <c r="FL20" s="633"/>
      <c r="FM20" s="633"/>
      <c r="FN20" s="633"/>
      <c r="FO20" s="633"/>
      <c r="FP20" s="633"/>
      <c r="FQ20" s="633"/>
      <c r="FR20" s="633"/>
      <c r="FS20" s="633"/>
      <c r="FT20" s="633"/>
      <c r="FU20" s="633"/>
      <c r="FV20" s="633"/>
      <c r="FW20" s="633"/>
      <c r="FX20" s="633"/>
      <c r="FY20" s="633"/>
      <c r="FZ20" s="633"/>
      <c r="GA20" s="633"/>
      <c r="GB20" s="633"/>
      <c r="GC20" s="633"/>
      <c r="GD20" s="633"/>
      <c r="GE20" s="633"/>
      <c r="GF20" s="633"/>
      <c r="GG20" s="633"/>
      <c r="GH20" s="633"/>
      <c r="GI20" s="633"/>
      <c r="GJ20" s="633"/>
      <c r="GK20" s="633"/>
      <c r="GL20" s="633"/>
      <c r="GM20" s="633"/>
      <c r="GN20" s="633"/>
      <c r="GO20" s="633"/>
      <c r="GP20" s="633"/>
      <c r="GQ20" s="633"/>
      <c r="GR20" s="633"/>
      <c r="GS20" s="633"/>
      <c r="GT20" s="633"/>
      <c r="GU20" s="633"/>
      <c r="GV20" s="633"/>
      <c r="GW20" s="633"/>
      <c r="GX20" s="633"/>
      <c r="GY20" s="633"/>
      <c r="GZ20" s="633"/>
      <c r="HA20" s="633"/>
      <c r="HB20" s="633"/>
      <c r="HC20" s="633"/>
      <c r="HD20" s="633"/>
      <c r="HE20" s="633"/>
      <c r="HF20" s="633"/>
      <c r="HG20" s="633"/>
      <c r="HH20" s="633"/>
      <c r="HI20" s="633"/>
      <c r="HJ20" s="633"/>
      <c r="HK20" s="633"/>
      <c r="HL20" s="633"/>
      <c r="HM20" s="633"/>
      <c r="HN20" s="633"/>
      <c r="HO20" s="633"/>
      <c r="HP20" s="633"/>
      <c r="HQ20" s="633"/>
      <c r="HR20" s="633"/>
      <c r="HS20" s="633"/>
      <c r="HT20" s="633"/>
      <c r="HU20" s="633"/>
      <c r="HV20" s="633"/>
      <c r="HW20" s="633"/>
      <c r="HX20" s="633"/>
      <c r="HY20" s="633"/>
      <c r="HZ20" s="633"/>
      <c r="IA20" s="633"/>
      <c r="IB20" s="633"/>
      <c r="IC20" s="633"/>
      <c r="ID20" s="633"/>
      <c r="IE20" s="633"/>
      <c r="IF20" s="633"/>
      <c r="IG20" s="633"/>
      <c r="IH20" s="633"/>
      <c r="II20" s="633"/>
      <c r="IJ20" s="633"/>
      <c r="IK20" s="633"/>
      <c r="IL20" s="633"/>
      <c r="IM20" s="633"/>
      <c r="IN20" s="633"/>
      <c r="IO20" s="633"/>
      <c r="IP20" s="633"/>
      <c r="IQ20" s="633"/>
      <c r="IR20" s="633"/>
      <c r="IS20" s="633"/>
      <c r="IT20" s="633"/>
      <c r="IU20" s="633"/>
      <c r="IV20" s="633"/>
      <c r="IW20" s="633"/>
      <c r="IX20" s="633"/>
      <c r="IY20" s="633"/>
      <c r="IZ20" s="633"/>
      <c r="JA20" s="633"/>
      <c r="JB20" s="633"/>
      <c r="JC20" s="633"/>
      <c r="JD20" s="633"/>
      <c r="JE20" s="633"/>
      <c r="JF20" s="633"/>
      <c r="JG20" s="633"/>
      <c r="JH20" s="633"/>
      <c r="JI20" s="633"/>
      <c r="JJ20" s="633"/>
      <c r="JK20" s="633"/>
      <c r="JL20" s="633"/>
      <c r="JM20" s="633"/>
      <c r="JN20" s="633"/>
      <c r="JO20" s="633"/>
      <c r="JP20" s="633"/>
      <c r="JQ20" s="633"/>
      <c r="JR20" s="633"/>
      <c r="JS20" s="633"/>
      <c r="JT20" s="633"/>
      <c r="JU20" s="633"/>
      <c r="JV20" s="633"/>
      <c r="JW20" s="633"/>
      <c r="JX20" s="633"/>
      <c r="JY20" s="633"/>
      <c r="JZ20" s="633"/>
      <c r="KA20" s="633"/>
      <c r="KB20" s="633"/>
      <c r="KC20" s="633"/>
      <c r="KD20" s="633"/>
      <c r="KE20" s="633"/>
      <c r="KF20" s="633"/>
      <c r="KG20" s="633"/>
      <c r="KH20" s="633"/>
      <c r="KI20" s="633"/>
      <c r="KJ20" s="633"/>
      <c r="KK20" s="633"/>
      <c r="KL20" s="633"/>
      <c r="KM20" s="633"/>
      <c r="KN20" s="633"/>
      <c r="KO20" s="633"/>
      <c r="KP20" s="633"/>
      <c r="KQ20" s="633"/>
      <c r="KR20" s="633"/>
      <c r="KS20" s="633"/>
      <c r="KT20" s="633"/>
      <c r="KU20" s="633"/>
      <c r="KV20" s="633"/>
      <c r="KW20" s="633"/>
      <c r="KX20" s="633"/>
      <c r="KY20" s="633"/>
      <c r="KZ20" s="633"/>
      <c r="LA20" s="633"/>
      <c r="LB20" s="633"/>
      <c r="LC20" s="633"/>
      <c r="LD20" s="633"/>
      <c r="LE20" s="633"/>
      <c r="LF20" s="633"/>
      <c r="LG20" s="633"/>
      <c r="LH20" s="633"/>
      <c r="LI20" s="633"/>
      <c r="LJ20" s="633"/>
      <c r="LK20" s="633"/>
      <c r="LL20" s="633"/>
      <c r="LM20" s="633"/>
      <c r="LN20" s="633"/>
      <c r="LO20" s="633"/>
      <c r="LP20" s="633"/>
      <c r="LQ20" s="633"/>
      <c r="LR20" s="633"/>
      <c r="LS20" s="633"/>
      <c r="LT20" s="633"/>
      <c r="LU20" s="633"/>
      <c r="LV20" s="633"/>
      <c r="LW20" s="633"/>
      <c r="LX20" s="633"/>
      <c r="LY20" s="633"/>
      <c r="LZ20" s="633"/>
      <c r="MA20" s="633"/>
      <c r="MB20" s="633"/>
      <c r="MC20" s="633"/>
      <c r="MD20" s="633"/>
      <c r="ME20" s="633"/>
      <c r="MF20" s="633"/>
      <c r="MG20" s="633"/>
      <c r="MH20" s="633"/>
      <c r="MI20" s="633"/>
      <c r="MJ20" s="633"/>
      <c r="MK20" s="633"/>
      <c r="ML20" s="633"/>
      <c r="MM20" s="633"/>
      <c r="MN20" s="633"/>
      <c r="MO20" s="633"/>
      <c r="MP20" s="633"/>
      <c r="MQ20" s="633"/>
      <c r="MR20" s="633"/>
      <c r="MS20" s="633"/>
      <c r="MT20" s="633"/>
      <c r="MU20" s="633"/>
      <c r="MV20" s="633"/>
      <c r="MW20" s="633"/>
      <c r="MX20" s="633"/>
      <c r="MY20" s="633"/>
      <c r="MZ20" s="633"/>
      <c r="NA20" s="633"/>
      <c r="NB20" s="633"/>
      <c r="NC20" s="633"/>
      <c r="ND20" s="633"/>
      <c r="NE20" s="633"/>
      <c r="NF20" s="633"/>
      <c r="NG20" s="633"/>
      <c r="NH20" s="633"/>
      <c r="NI20" s="633"/>
      <c r="NJ20" s="633"/>
      <c r="NK20" s="633"/>
      <c r="NL20" s="633"/>
      <c r="NM20" s="633"/>
      <c r="NN20" s="633"/>
      <c r="NO20" s="633"/>
      <c r="NP20" s="633"/>
      <c r="NQ20" s="633"/>
      <c r="NR20" s="633"/>
      <c r="NS20" s="633"/>
      <c r="NT20" s="633"/>
      <c r="NU20" s="633"/>
      <c r="NV20" s="633"/>
      <c r="NW20" s="633"/>
      <c r="NX20" s="633"/>
      <c r="NY20" s="633"/>
      <c r="NZ20" s="633"/>
      <c r="OA20" s="633"/>
      <c r="OB20" s="633"/>
      <c r="OC20" s="633"/>
      <c r="OD20" s="633"/>
      <c r="OE20" s="633"/>
      <c r="OF20" s="633"/>
      <c r="OG20" s="633"/>
      <c r="OH20" s="633"/>
      <c r="OI20" s="633"/>
      <c r="OJ20" s="633"/>
      <c r="OK20" s="633"/>
      <c r="OL20" s="633"/>
      <c r="OM20" s="633"/>
      <c r="ON20" s="633"/>
      <c r="OO20" s="633"/>
      <c r="OP20" s="633"/>
      <c r="OQ20" s="633"/>
      <c r="OR20" s="633"/>
      <c r="OS20" s="633"/>
      <c r="OT20" s="633"/>
      <c r="OU20" s="633"/>
      <c r="OV20" s="633"/>
      <c r="OW20" s="633"/>
      <c r="OX20" s="633"/>
      <c r="OY20" s="633"/>
      <c r="OZ20" s="633"/>
      <c r="PA20" s="633"/>
      <c r="PB20" s="633"/>
      <c r="PC20" s="633"/>
      <c r="PD20" s="633"/>
      <c r="PE20" s="633"/>
      <c r="PF20" s="633"/>
      <c r="PG20" s="633"/>
      <c r="PH20" s="633"/>
      <c r="PI20" s="633"/>
      <c r="PJ20" s="633"/>
      <c r="PK20" s="633"/>
      <c r="PL20" s="633"/>
      <c r="PM20" s="633"/>
      <c r="PN20" s="633"/>
      <c r="PO20" s="633"/>
      <c r="PP20" s="633"/>
      <c r="PQ20" s="633"/>
      <c r="PR20" s="633"/>
      <c r="PS20" s="633"/>
      <c r="PT20" s="633"/>
      <c r="PU20" s="633"/>
      <c r="PV20" s="633"/>
      <c r="PW20" s="633"/>
      <c r="PX20" s="633"/>
      <c r="PY20" s="633"/>
      <c r="PZ20" s="633"/>
      <c r="QA20" s="633"/>
      <c r="QB20" s="633"/>
      <c r="QC20" s="633"/>
      <c r="QD20" s="633"/>
      <c r="QE20" s="633"/>
      <c r="QF20" s="633"/>
      <c r="QG20" s="633"/>
      <c r="QH20" s="633"/>
      <c r="QI20" s="633"/>
      <c r="QJ20" s="633"/>
      <c r="QK20" s="633"/>
      <c r="QL20" s="633"/>
      <c r="QM20" s="633"/>
      <c r="QN20" s="633"/>
      <c r="QO20" s="633"/>
      <c r="QP20" s="633"/>
      <c r="QQ20" s="633"/>
      <c r="QR20" s="633"/>
      <c r="QS20" s="633"/>
      <c r="QT20" s="633"/>
      <c r="QU20" s="633"/>
      <c r="QV20" s="633"/>
      <c r="QW20" s="633"/>
      <c r="QX20" s="633"/>
      <c r="QY20" s="633"/>
      <c r="QZ20" s="633"/>
      <c r="RA20" s="633"/>
      <c r="RB20" s="633"/>
      <c r="RC20" s="633"/>
      <c r="RD20" s="633"/>
      <c r="RE20" s="633"/>
      <c r="RF20" s="633"/>
      <c r="RG20" s="633"/>
      <c r="RH20" s="633"/>
      <c r="RI20" s="633"/>
      <c r="RJ20" s="633"/>
      <c r="RK20" s="633"/>
      <c r="RL20" s="633"/>
      <c r="RM20" s="633"/>
      <c r="RN20" s="633"/>
      <c r="RO20" s="633"/>
      <c r="RP20" s="633"/>
      <c r="RQ20" s="633"/>
      <c r="RR20" s="633"/>
      <c r="RS20" s="633"/>
      <c r="RT20" s="633"/>
      <c r="RU20" s="633"/>
      <c r="RV20" s="633"/>
      <c r="RW20" s="633"/>
      <c r="RX20" s="633"/>
      <c r="RY20" s="633"/>
      <c r="RZ20" s="633"/>
      <c r="SA20" s="633"/>
      <c r="SB20" s="633"/>
      <c r="SC20" s="633"/>
      <c r="SD20" s="633"/>
      <c r="SE20" s="633"/>
      <c r="SF20" s="633"/>
      <c r="SG20" s="633"/>
      <c r="SH20" s="633"/>
      <c r="SI20" s="633"/>
      <c r="SJ20" s="633"/>
      <c r="SK20" s="633"/>
      <c r="SL20" s="633"/>
      <c r="SM20" s="633"/>
      <c r="SN20" s="633"/>
      <c r="SO20" s="633"/>
      <c r="SP20" s="633"/>
      <c r="SQ20" s="633"/>
      <c r="SR20" s="633"/>
      <c r="SS20" s="633"/>
      <c r="ST20" s="633"/>
      <c r="SU20" s="633"/>
      <c r="SV20" s="633"/>
      <c r="SW20" s="633"/>
      <c r="SX20" s="633"/>
      <c r="SY20" s="633"/>
      <c r="SZ20" s="633"/>
      <c r="TA20" s="633"/>
      <c r="TB20" s="633"/>
      <c r="TC20" s="633"/>
      <c r="TD20" s="633"/>
      <c r="TE20" s="633"/>
      <c r="TF20" s="633"/>
      <c r="TG20" s="633"/>
      <c r="TH20" s="633"/>
      <c r="TI20" s="633"/>
      <c r="TJ20" s="633"/>
      <c r="TK20" s="633"/>
      <c r="TL20" s="633"/>
      <c r="TM20" s="633"/>
      <c r="TN20" s="633"/>
      <c r="TO20" s="633"/>
      <c r="TP20" s="633"/>
      <c r="TQ20" s="633"/>
      <c r="TR20" s="633"/>
      <c r="TS20" s="633"/>
      <c r="TT20" s="633"/>
      <c r="TU20" s="633"/>
      <c r="TV20" s="633"/>
      <c r="TW20" s="633"/>
      <c r="TX20" s="633"/>
      <c r="TY20" s="633"/>
      <c r="TZ20" s="633"/>
      <c r="UA20" s="633"/>
      <c r="UB20" s="633"/>
      <c r="UC20" s="633"/>
      <c r="UD20" s="633"/>
      <c r="UE20" s="633"/>
      <c r="UF20" s="633"/>
      <c r="UG20" s="633"/>
      <c r="UH20" s="633"/>
      <c r="UI20" s="633"/>
      <c r="UJ20" s="633"/>
      <c r="UK20" s="633"/>
      <c r="UL20" s="633"/>
      <c r="UM20" s="633"/>
      <c r="UN20" s="633"/>
      <c r="UO20" s="633"/>
      <c r="UP20" s="633"/>
      <c r="UQ20" s="633"/>
      <c r="UR20" s="633"/>
      <c r="US20" s="633"/>
      <c r="UT20" s="633"/>
      <c r="UU20" s="633"/>
      <c r="UV20" s="633"/>
      <c r="UW20" s="633"/>
      <c r="UX20" s="633"/>
      <c r="UY20" s="633"/>
      <c r="UZ20" s="633"/>
      <c r="VA20" s="633"/>
      <c r="VB20" s="633"/>
      <c r="VC20" s="633"/>
      <c r="VD20" s="633"/>
      <c r="VE20" s="633"/>
      <c r="VF20" s="633"/>
      <c r="VG20" s="633"/>
      <c r="VH20" s="633"/>
      <c r="VI20" s="633"/>
      <c r="VJ20" s="633"/>
      <c r="VK20" s="633"/>
      <c r="VL20" s="633"/>
      <c r="VM20" s="633"/>
      <c r="VN20" s="633"/>
      <c r="VO20" s="633"/>
      <c r="VP20" s="633"/>
      <c r="VQ20" s="633"/>
      <c r="VR20" s="633"/>
      <c r="VS20" s="633"/>
      <c r="VT20" s="633"/>
      <c r="VU20" s="633"/>
      <c r="VV20" s="633"/>
      <c r="VW20" s="633"/>
      <c r="VX20" s="633"/>
      <c r="VY20" s="633"/>
      <c r="VZ20" s="633"/>
      <c r="WA20" s="633"/>
      <c r="WB20" s="633"/>
      <c r="WC20" s="633"/>
      <c r="WD20" s="633"/>
      <c r="WE20" s="633"/>
      <c r="WF20" s="633"/>
      <c r="WG20" s="633"/>
      <c r="WH20" s="633"/>
      <c r="WI20" s="633"/>
      <c r="WJ20" s="633"/>
      <c r="WK20" s="633"/>
      <c r="WL20" s="633"/>
      <c r="WM20" s="633"/>
      <c r="WN20" s="633"/>
      <c r="WO20" s="633"/>
      <c r="WP20" s="633"/>
      <c r="WQ20" s="633"/>
      <c r="WR20" s="633"/>
      <c r="WS20" s="633"/>
      <c r="WT20" s="633"/>
      <c r="WU20" s="633"/>
      <c r="WV20" s="633"/>
      <c r="WW20" s="633"/>
      <c r="WX20" s="633"/>
      <c r="WY20" s="633"/>
      <c r="WZ20" s="633"/>
      <c r="XA20" s="633"/>
      <c r="XB20" s="633"/>
      <c r="XC20" s="633"/>
      <c r="XD20" s="633"/>
      <c r="XE20" s="633"/>
      <c r="XF20" s="633"/>
      <c r="XG20" s="633"/>
      <c r="XH20" s="633"/>
      <c r="XI20" s="633"/>
      <c r="XJ20" s="633"/>
      <c r="XK20" s="633"/>
      <c r="XL20" s="633"/>
      <c r="XM20" s="633"/>
      <c r="XN20" s="633"/>
      <c r="XO20" s="633"/>
      <c r="XP20" s="633"/>
      <c r="XQ20" s="633"/>
      <c r="XR20" s="633"/>
      <c r="XS20" s="633"/>
      <c r="XT20" s="633"/>
      <c r="XU20" s="633"/>
      <c r="XV20" s="633"/>
      <c r="XW20" s="633"/>
      <c r="XX20" s="633"/>
      <c r="XY20" s="633"/>
      <c r="XZ20" s="633"/>
      <c r="YA20" s="633"/>
      <c r="YB20" s="633"/>
      <c r="YC20" s="633"/>
      <c r="YD20" s="633"/>
      <c r="YE20" s="633"/>
      <c r="YF20" s="633"/>
      <c r="YG20" s="633"/>
      <c r="YH20" s="633"/>
      <c r="YI20" s="633"/>
      <c r="YJ20" s="633"/>
      <c r="YK20" s="633"/>
      <c r="YL20" s="633"/>
      <c r="YM20" s="633"/>
      <c r="YN20" s="633"/>
      <c r="YO20" s="633"/>
      <c r="YP20" s="633"/>
      <c r="YQ20" s="633"/>
      <c r="YR20" s="633"/>
      <c r="YS20" s="633"/>
      <c r="YT20" s="633"/>
      <c r="YU20" s="633"/>
      <c r="YV20" s="633"/>
      <c r="YW20" s="633"/>
      <c r="YX20" s="633"/>
      <c r="YY20" s="633"/>
      <c r="YZ20" s="633"/>
      <c r="ZA20" s="633"/>
      <c r="ZB20" s="633"/>
      <c r="ZC20" s="633"/>
      <c r="ZD20" s="633"/>
      <c r="ZE20" s="633"/>
      <c r="ZF20" s="633"/>
      <c r="ZG20" s="633"/>
      <c r="ZH20" s="633"/>
      <c r="ZI20" s="633"/>
      <c r="ZJ20" s="633"/>
      <c r="ZK20" s="633"/>
      <c r="ZL20" s="633"/>
      <c r="ZM20" s="633"/>
      <c r="ZN20" s="633"/>
      <c r="ZO20" s="633"/>
      <c r="ZP20" s="633"/>
      <c r="ZQ20" s="633"/>
      <c r="ZR20" s="633"/>
      <c r="ZS20" s="633"/>
      <c r="ZT20" s="633"/>
      <c r="ZU20" s="633"/>
      <c r="ZV20" s="633"/>
      <c r="ZW20" s="633"/>
      <c r="ZX20" s="633"/>
      <c r="ZY20" s="633"/>
      <c r="ZZ20" s="633"/>
      <c r="AAA20" s="633"/>
      <c r="AAB20" s="633"/>
      <c r="AAC20" s="633"/>
      <c r="AAD20" s="633"/>
      <c r="AAE20" s="633"/>
      <c r="AAF20" s="633"/>
      <c r="AAG20" s="633"/>
      <c r="AAH20" s="633"/>
      <c r="AAI20" s="633"/>
      <c r="AAJ20" s="633"/>
      <c r="AAK20" s="633"/>
      <c r="AAL20" s="633"/>
      <c r="AAM20" s="633"/>
      <c r="AAN20" s="633"/>
      <c r="AAO20" s="633"/>
      <c r="AAP20" s="633"/>
      <c r="AAQ20" s="633"/>
      <c r="AAR20" s="633"/>
      <c r="AAS20" s="633"/>
      <c r="AAT20" s="633"/>
      <c r="AAU20" s="633"/>
      <c r="AAV20" s="633"/>
      <c r="AAW20" s="633"/>
      <c r="AAX20" s="633"/>
      <c r="AAY20" s="633"/>
      <c r="AAZ20" s="633"/>
      <c r="ABA20" s="633"/>
      <c r="ABB20" s="633"/>
      <c r="ABC20" s="633"/>
      <c r="ABD20" s="633"/>
      <c r="ABE20" s="633"/>
      <c r="ABF20" s="633"/>
      <c r="ABG20" s="633"/>
      <c r="ABH20" s="633"/>
      <c r="ABI20" s="633"/>
      <c r="ABJ20" s="633"/>
      <c r="ABK20" s="633"/>
      <c r="ABL20" s="633"/>
      <c r="ABM20" s="633"/>
      <c r="ABN20" s="633"/>
      <c r="ABO20" s="633"/>
      <c r="ABP20" s="633"/>
      <c r="ABQ20" s="633"/>
      <c r="ABR20" s="633"/>
      <c r="ABS20" s="633"/>
      <c r="ABT20" s="633"/>
      <c r="ABU20" s="633"/>
      <c r="ABV20" s="633"/>
      <c r="ABW20" s="633"/>
      <c r="ABX20" s="633"/>
      <c r="ABY20" s="633"/>
      <c r="ABZ20" s="633"/>
      <c r="ACA20" s="633"/>
      <c r="ACB20" s="633"/>
      <c r="ACC20" s="633"/>
      <c r="ACD20" s="633"/>
      <c r="ACE20" s="633"/>
      <c r="ACF20" s="633"/>
      <c r="ACG20" s="633"/>
      <c r="ACH20" s="633"/>
      <c r="ACI20" s="633"/>
      <c r="ACJ20" s="633"/>
      <c r="ACK20" s="633"/>
      <c r="ACL20" s="633"/>
      <c r="ACM20" s="633"/>
      <c r="ACN20" s="633"/>
      <c r="ACO20" s="633"/>
      <c r="ACP20" s="633"/>
      <c r="ACQ20" s="633"/>
      <c r="ACR20" s="633"/>
      <c r="ACS20" s="633"/>
      <c r="ACT20" s="633"/>
      <c r="ACU20" s="633"/>
      <c r="ACV20" s="633"/>
      <c r="ACW20" s="633"/>
      <c r="ACX20" s="633"/>
      <c r="ACY20" s="633"/>
      <c r="ACZ20" s="633"/>
      <c r="ADA20" s="633"/>
      <c r="ADB20" s="633"/>
      <c r="ADC20" s="633"/>
      <c r="ADD20" s="633"/>
      <c r="ADE20" s="633"/>
      <c r="ADF20" s="633"/>
      <c r="ADG20" s="633"/>
      <c r="ADH20" s="633"/>
      <c r="ADI20" s="633"/>
      <c r="ADJ20" s="633"/>
      <c r="ADK20" s="633"/>
      <c r="ADL20" s="633"/>
      <c r="ADM20" s="633"/>
      <c r="ADN20" s="633"/>
      <c r="ADO20" s="633"/>
      <c r="ADP20" s="633"/>
      <c r="ADQ20" s="633"/>
      <c r="ADR20" s="633"/>
      <c r="ADS20" s="633"/>
      <c r="ADT20" s="633"/>
      <c r="ADU20" s="633"/>
      <c r="ADV20" s="633"/>
      <c r="ADW20" s="633"/>
      <c r="ADX20" s="633"/>
      <c r="ADY20" s="633"/>
      <c r="ADZ20" s="633"/>
      <c r="AEA20" s="633"/>
      <c r="AEB20" s="633"/>
      <c r="AEC20" s="633"/>
      <c r="AED20" s="633"/>
      <c r="AEE20" s="633"/>
      <c r="AEF20" s="633"/>
      <c r="AEG20" s="633"/>
      <c r="AEH20" s="633"/>
      <c r="AEI20" s="633"/>
      <c r="AEJ20" s="633"/>
      <c r="AEK20" s="633"/>
      <c r="AEL20" s="633"/>
      <c r="AEM20" s="633"/>
      <c r="AEN20" s="633"/>
      <c r="AEO20" s="633"/>
      <c r="AEP20" s="633"/>
      <c r="AEQ20" s="633"/>
      <c r="AER20" s="633"/>
      <c r="AES20" s="633"/>
      <c r="AET20" s="633"/>
      <c r="AEU20" s="633"/>
      <c r="AEV20" s="633"/>
      <c r="AEW20" s="633"/>
      <c r="AEX20" s="633"/>
      <c r="AEY20" s="633"/>
      <c r="AEZ20" s="633"/>
      <c r="AFA20" s="633"/>
      <c r="AFB20" s="633"/>
      <c r="AFC20" s="633"/>
      <c r="AFD20" s="633"/>
      <c r="AFE20" s="633"/>
      <c r="AFF20" s="633"/>
      <c r="AFG20" s="633"/>
      <c r="AFH20" s="633"/>
      <c r="AFI20" s="633"/>
      <c r="AFJ20" s="633"/>
      <c r="AFK20" s="633"/>
      <c r="AFL20" s="633"/>
      <c r="AFM20" s="633"/>
      <c r="AFN20" s="633"/>
      <c r="AFO20" s="633"/>
      <c r="AFP20" s="633"/>
      <c r="AFQ20" s="633"/>
      <c r="AFR20" s="633"/>
      <c r="AFS20" s="633"/>
      <c r="AFT20" s="633"/>
      <c r="AFU20" s="633"/>
      <c r="AFV20" s="633"/>
      <c r="AFW20" s="633"/>
      <c r="AFX20" s="633"/>
      <c r="AFY20" s="633"/>
      <c r="AFZ20" s="633"/>
      <c r="AGA20" s="633"/>
      <c r="AGB20" s="633"/>
      <c r="AGC20" s="633"/>
      <c r="AGD20" s="633"/>
      <c r="AGE20" s="633"/>
      <c r="AGF20" s="633"/>
      <c r="AGG20" s="633"/>
      <c r="AGH20" s="633"/>
      <c r="AGI20" s="633"/>
      <c r="AGJ20" s="633"/>
      <c r="AGK20" s="633"/>
      <c r="AGL20" s="633"/>
      <c r="AGM20" s="633"/>
      <c r="AGN20" s="633"/>
      <c r="AGO20" s="633"/>
      <c r="AGP20" s="633"/>
      <c r="AGQ20" s="633"/>
      <c r="AGR20" s="633"/>
      <c r="AGS20" s="633"/>
      <c r="AGT20" s="633"/>
      <c r="AGU20" s="633"/>
      <c r="AGV20" s="633"/>
      <c r="AGW20" s="633"/>
      <c r="AGX20" s="633"/>
      <c r="AGY20" s="633"/>
      <c r="AGZ20" s="633"/>
      <c r="AHA20" s="633"/>
      <c r="AHB20" s="633"/>
      <c r="AHC20" s="633"/>
      <c r="AHD20" s="633"/>
      <c r="AHE20" s="633"/>
      <c r="AHF20" s="633"/>
      <c r="AHG20" s="633"/>
      <c r="AHH20" s="633"/>
      <c r="AHI20" s="633"/>
      <c r="AHJ20" s="633"/>
      <c r="AHK20" s="633"/>
      <c r="AHL20" s="633"/>
      <c r="AHM20" s="633"/>
      <c r="AHN20" s="633"/>
      <c r="AHO20" s="633"/>
      <c r="AHP20" s="633"/>
      <c r="AHQ20" s="633"/>
      <c r="AHR20" s="633"/>
      <c r="AHS20" s="633"/>
      <c r="AHT20" s="633"/>
      <c r="AHU20" s="633"/>
      <c r="AHV20" s="633"/>
      <c r="AHW20" s="633"/>
      <c r="AHX20" s="633"/>
      <c r="AHY20" s="633"/>
      <c r="AHZ20" s="633"/>
      <c r="AIA20" s="633"/>
      <c r="AIB20" s="633"/>
      <c r="AIC20" s="633"/>
      <c r="AID20" s="633"/>
      <c r="AIE20" s="633"/>
      <c r="AIF20" s="633"/>
      <c r="AIG20" s="633"/>
      <c r="AIH20" s="633"/>
      <c r="AII20" s="633"/>
      <c r="AIJ20" s="633"/>
      <c r="AIK20" s="633"/>
      <c r="AIL20" s="633"/>
      <c r="AIM20" s="633"/>
      <c r="AIN20" s="633"/>
      <c r="AIO20" s="633"/>
      <c r="AIP20" s="633"/>
      <c r="AIQ20" s="633"/>
      <c r="AIR20" s="633"/>
      <c r="AIS20" s="633"/>
      <c r="AIT20" s="633"/>
      <c r="AIU20" s="633"/>
      <c r="AIV20" s="633"/>
      <c r="AIW20" s="633"/>
      <c r="AIX20" s="633"/>
      <c r="AIY20" s="633"/>
      <c r="AIZ20" s="633"/>
      <c r="AJA20" s="633"/>
      <c r="AJB20" s="633"/>
      <c r="AJC20" s="633"/>
      <c r="AJD20" s="633"/>
      <c r="AJE20" s="633"/>
      <c r="AJF20" s="633"/>
      <c r="AJG20" s="633"/>
      <c r="AJH20" s="633"/>
      <c r="AJI20" s="633"/>
      <c r="AJJ20" s="633"/>
      <c r="AJK20" s="633"/>
      <c r="AJL20" s="633"/>
      <c r="AJM20" s="633"/>
      <c r="AJN20" s="633"/>
      <c r="AJO20" s="633"/>
      <c r="AJP20" s="633"/>
      <c r="AJQ20" s="633"/>
      <c r="AJR20" s="633"/>
      <c r="AJS20" s="633"/>
      <c r="AJT20" s="633"/>
      <c r="AJU20" s="633"/>
      <c r="AJV20" s="633"/>
      <c r="AJW20" s="633"/>
      <c r="AJX20" s="633"/>
      <c r="AJY20" s="633"/>
      <c r="AJZ20" s="633"/>
      <c r="AKA20" s="633"/>
      <c r="AKB20" s="633"/>
      <c r="AKC20" s="633"/>
      <c r="AKD20" s="633"/>
      <c r="AKE20" s="633"/>
      <c r="AKF20" s="633"/>
      <c r="AKG20" s="633"/>
      <c r="AKH20" s="633"/>
      <c r="AKI20" s="633"/>
      <c r="AKJ20" s="633"/>
      <c r="AKK20" s="633"/>
      <c r="AKL20" s="633"/>
      <c r="AKM20" s="633"/>
      <c r="AKN20" s="633"/>
      <c r="AKO20" s="633"/>
      <c r="AKP20" s="633"/>
      <c r="AKQ20" s="633"/>
      <c r="AKR20" s="633"/>
      <c r="AKS20" s="633"/>
      <c r="AKT20" s="633"/>
      <c r="AKU20" s="633"/>
      <c r="AKV20" s="633"/>
      <c r="AKW20" s="633"/>
      <c r="AKX20" s="633"/>
      <c r="AKY20" s="633"/>
      <c r="AKZ20" s="633"/>
      <c r="ALA20" s="633"/>
      <c r="ALB20" s="633"/>
      <c r="ALC20" s="633"/>
      <c r="ALD20" s="633"/>
      <c r="ALE20" s="633"/>
      <c r="ALF20" s="633"/>
      <c r="ALG20" s="633"/>
      <c r="ALH20" s="633"/>
      <c r="ALI20" s="633"/>
      <c r="ALJ20" s="633"/>
      <c r="ALK20" s="633"/>
      <c r="ALL20" s="633"/>
      <c r="ALM20" s="633"/>
      <c r="ALN20" s="633"/>
      <c r="ALO20" s="633"/>
      <c r="ALP20" s="633"/>
      <c r="ALQ20" s="633"/>
      <c r="ALR20" s="633"/>
      <c r="ALS20" s="633"/>
      <c r="ALT20" s="633"/>
      <c r="ALU20" s="633"/>
      <c r="ALV20" s="633"/>
      <c r="ALW20" s="633"/>
      <c r="ALX20" s="633"/>
      <c r="ALY20" s="633"/>
      <c r="ALZ20" s="633"/>
      <c r="AMA20" s="633"/>
      <c r="AMB20" s="633"/>
      <c r="AMC20" s="633"/>
      <c r="AMD20" s="633"/>
      <c r="AME20" s="632"/>
      <c r="AMF20" s="632"/>
      <c r="AMG20" s="632"/>
      <c r="AMH20" s="632"/>
      <c r="AMI20" s="632"/>
      <c r="AMJ20" s="632"/>
    </row>
    <row r="21" spans="1:1024" ht="12.9">
      <c r="A21" s="634"/>
      <c r="B21" s="634" t="s">
        <v>2150</v>
      </c>
      <c r="C21" s="636"/>
      <c r="D21" s="637"/>
      <c r="E21" s="637"/>
      <c r="F21" s="630"/>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1"/>
      <c r="BA21" s="631"/>
      <c r="BB21" s="631"/>
      <c r="BC21" s="631"/>
      <c r="BD21" s="631"/>
      <c r="BE21" s="631"/>
      <c r="BF21" s="631"/>
      <c r="BG21" s="631"/>
      <c r="BH21" s="631"/>
      <c r="BI21" s="631"/>
      <c r="BJ21" s="631"/>
      <c r="BK21" s="631"/>
      <c r="BL21" s="631"/>
      <c r="BM21" s="631"/>
      <c r="BN21" s="631"/>
      <c r="BO21" s="631"/>
      <c r="BP21" s="631"/>
      <c r="BQ21" s="631"/>
      <c r="BR21" s="631"/>
      <c r="BS21" s="631"/>
      <c r="BT21" s="631"/>
      <c r="BU21" s="631"/>
      <c r="BV21" s="631"/>
      <c r="BW21" s="631"/>
      <c r="BX21" s="631"/>
      <c r="BY21" s="631"/>
      <c r="BZ21" s="631"/>
      <c r="CA21" s="631"/>
      <c r="CB21" s="631"/>
      <c r="CC21" s="631"/>
      <c r="CD21" s="631"/>
      <c r="CE21" s="631"/>
      <c r="CF21" s="631"/>
      <c r="CG21" s="631"/>
      <c r="CH21" s="631"/>
      <c r="CI21" s="631"/>
      <c r="CJ21" s="631"/>
      <c r="CK21" s="631"/>
      <c r="CL21" s="631"/>
      <c r="CM21" s="631"/>
      <c r="CN21" s="631"/>
      <c r="CO21" s="631"/>
      <c r="CP21" s="631"/>
      <c r="CQ21" s="631"/>
      <c r="CR21" s="631"/>
      <c r="CS21" s="631"/>
      <c r="CT21" s="631"/>
      <c r="CU21" s="631"/>
      <c r="CV21" s="631"/>
      <c r="CW21" s="631"/>
      <c r="CX21" s="631"/>
      <c r="CY21" s="631"/>
      <c r="CZ21" s="631"/>
      <c r="DA21" s="631"/>
      <c r="DB21" s="631"/>
      <c r="DC21" s="631"/>
      <c r="DD21" s="631"/>
      <c r="DE21" s="631"/>
      <c r="DF21" s="631"/>
      <c r="DG21" s="631"/>
      <c r="DH21" s="631"/>
      <c r="DI21" s="631"/>
      <c r="DJ21" s="631"/>
      <c r="DK21" s="631"/>
      <c r="DL21" s="631"/>
      <c r="DM21" s="631"/>
      <c r="DN21" s="631"/>
      <c r="DO21" s="631"/>
      <c r="DP21" s="631"/>
      <c r="DQ21" s="631"/>
      <c r="DR21" s="631"/>
      <c r="DS21" s="631"/>
      <c r="DT21" s="631"/>
      <c r="DU21" s="631"/>
      <c r="DV21" s="631"/>
      <c r="DW21" s="631"/>
      <c r="DX21" s="631"/>
      <c r="DY21" s="631"/>
      <c r="DZ21" s="631"/>
      <c r="EA21" s="631"/>
      <c r="EB21" s="631"/>
      <c r="EC21" s="631"/>
      <c r="ED21" s="631"/>
      <c r="EE21" s="631"/>
      <c r="EF21" s="631"/>
      <c r="EG21" s="631"/>
      <c r="EH21" s="631"/>
      <c r="EI21" s="631"/>
      <c r="EJ21" s="631"/>
      <c r="EK21" s="631"/>
      <c r="EL21" s="631"/>
      <c r="EM21" s="631"/>
      <c r="EN21" s="631"/>
      <c r="EO21" s="631"/>
      <c r="EP21" s="631"/>
      <c r="EQ21" s="631"/>
      <c r="ER21" s="631"/>
      <c r="ES21" s="631"/>
      <c r="ET21" s="631"/>
      <c r="EU21" s="631"/>
      <c r="EV21" s="631"/>
      <c r="EW21" s="631"/>
      <c r="EX21" s="631"/>
      <c r="EY21" s="631"/>
      <c r="EZ21" s="631"/>
      <c r="FA21" s="631"/>
      <c r="FB21" s="631"/>
      <c r="FC21" s="631"/>
      <c r="FD21" s="631"/>
      <c r="FE21" s="631"/>
      <c r="FF21" s="631"/>
      <c r="FG21" s="631"/>
      <c r="FH21" s="631"/>
      <c r="FI21" s="631"/>
      <c r="FJ21" s="631"/>
      <c r="FK21" s="631"/>
      <c r="FL21" s="631"/>
      <c r="FM21" s="631"/>
      <c r="FN21" s="631"/>
      <c r="FO21" s="631"/>
      <c r="FP21" s="631"/>
      <c r="FQ21" s="631"/>
      <c r="FR21" s="631"/>
      <c r="FS21" s="631"/>
      <c r="FT21" s="631"/>
      <c r="FU21" s="631"/>
      <c r="FV21" s="631"/>
      <c r="FW21" s="631"/>
      <c r="FX21" s="631"/>
      <c r="FY21" s="631"/>
      <c r="FZ21" s="631"/>
      <c r="GA21" s="631"/>
      <c r="GB21" s="631"/>
      <c r="GC21" s="631"/>
      <c r="GD21" s="631"/>
      <c r="GE21" s="631"/>
      <c r="GF21" s="631"/>
      <c r="GG21" s="631"/>
      <c r="GH21" s="631"/>
      <c r="GI21" s="631"/>
      <c r="GJ21" s="631"/>
      <c r="GK21" s="631"/>
      <c r="GL21" s="631"/>
      <c r="GM21" s="631"/>
      <c r="GN21" s="631"/>
      <c r="GO21" s="631"/>
      <c r="GP21" s="631"/>
      <c r="GQ21" s="631"/>
      <c r="GR21" s="631"/>
      <c r="GS21" s="631"/>
      <c r="GT21" s="631"/>
      <c r="GU21" s="631"/>
      <c r="GV21" s="631"/>
      <c r="GW21" s="631"/>
      <c r="GX21" s="631"/>
      <c r="GY21" s="631"/>
      <c r="GZ21" s="631"/>
      <c r="HA21" s="631"/>
      <c r="HB21" s="631"/>
      <c r="HC21" s="631"/>
      <c r="HD21" s="631"/>
      <c r="HE21" s="631"/>
      <c r="HF21" s="631"/>
      <c r="HG21" s="631"/>
      <c r="HH21" s="631"/>
      <c r="HI21" s="631"/>
      <c r="HJ21" s="631"/>
      <c r="HK21" s="631"/>
      <c r="HL21" s="631"/>
      <c r="HM21" s="631"/>
      <c r="HN21" s="631"/>
      <c r="HO21" s="631"/>
      <c r="HP21" s="631"/>
      <c r="HQ21" s="631"/>
      <c r="HR21" s="631"/>
      <c r="HS21" s="631"/>
      <c r="HT21" s="631"/>
      <c r="HU21" s="631"/>
      <c r="HV21" s="631"/>
      <c r="HW21" s="631"/>
      <c r="HX21" s="631"/>
      <c r="HY21" s="631"/>
      <c r="HZ21" s="631"/>
      <c r="IA21" s="631"/>
      <c r="IB21" s="631"/>
      <c r="IC21" s="631"/>
      <c r="ID21" s="631"/>
      <c r="IE21" s="631"/>
      <c r="IF21" s="631"/>
      <c r="IG21" s="631"/>
      <c r="IH21" s="631"/>
      <c r="II21" s="631"/>
      <c r="IJ21" s="631"/>
      <c r="IK21" s="631"/>
      <c r="IL21" s="631"/>
      <c r="IM21" s="631"/>
      <c r="IN21" s="631"/>
      <c r="IO21" s="631"/>
      <c r="IP21" s="631"/>
      <c r="IQ21" s="631"/>
      <c r="IR21" s="631"/>
      <c r="IS21" s="631"/>
      <c r="IT21" s="631"/>
      <c r="IU21" s="631"/>
      <c r="IV21" s="631"/>
      <c r="IW21" s="631"/>
      <c r="IX21" s="631"/>
      <c r="IY21" s="631"/>
      <c r="IZ21" s="631"/>
      <c r="JA21" s="631"/>
      <c r="JB21" s="631"/>
      <c r="JC21" s="631"/>
      <c r="JD21" s="631"/>
      <c r="JE21" s="631"/>
      <c r="JF21" s="631"/>
      <c r="JG21" s="631"/>
      <c r="JH21" s="631"/>
      <c r="JI21" s="631"/>
      <c r="JJ21" s="631"/>
      <c r="JK21" s="631"/>
      <c r="JL21" s="631"/>
      <c r="JM21" s="631"/>
      <c r="JN21" s="631"/>
      <c r="JO21" s="631"/>
      <c r="JP21" s="631"/>
      <c r="JQ21" s="631"/>
      <c r="JR21" s="631"/>
      <c r="JS21" s="631"/>
      <c r="JT21" s="631"/>
      <c r="JU21" s="631"/>
      <c r="JV21" s="631"/>
      <c r="JW21" s="631"/>
      <c r="JX21" s="631"/>
      <c r="JY21" s="631"/>
      <c r="JZ21" s="631"/>
      <c r="KA21" s="631"/>
      <c r="KB21" s="631"/>
      <c r="KC21" s="631"/>
      <c r="KD21" s="631"/>
      <c r="KE21" s="631"/>
      <c r="KF21" s="631"/>
      <c r="KG21" s="631"/>
      <c r="KH21" s="631"/>
      <c r="KI21" s="631"/>
      <c r="KJ21" s="631"/>
      <c r="KK21" s="631"/>
      <c r="KL21" s="631"/>
      <c r="KM21" s="631"/>
      <c r="KN21" s="631"/>
      <c r="KO21" s="631"/>
      <c r="KP21" s="631"/>
      <c r="KQ21" s="631"/>
      <c r="KR21" s="631"/>
      <c r="KS21" s="631"/>
      <c r="KT21" s="631"/>
      <c r="KU21" s="631"/>
      <c r="KV21" s="631"/>
      <c r="KW21" s="631"/>
      <c r="KX21" s="631"/>
      <c r="KY21" s="631"/>
      <c r="KZ21" s="631"/>
      <c r="LA21" s="631"/>
      <c r="LB21" s="631"/>
      <c r="LC21" s="631"/>
      <c r="LD21" s="631"/>
      <c r="LE21" s="631"/>
      <c r="LF21" s="631"/>
      <c r="LG21" s="631"/>
      <c r="LH21" s="631"/>
      <c r="LI21" s="631"/>
      <c r="LJ21" s="631"/>
      <c r="LK21" s="631"/>
      <c r="LL21" s="631"/>
      <c r="LM21" s="631"/>
      <c r="LN21" s="631"/>
      <c r="LO21" s="631"/>
      <c r="LP21" s="631"/>
      <c r="LQ21" s="631"/>
      <c r="LR21" s="631"/>
      <c r="LS21" s="631"/>
      <c r="LT21" s="631"/>
      <c r="LU21" s="631"/>
      <c r="LV21" s="631"/>
      <c r="LW21" s="631"/>
      <c r="LX21" s="631"/>
      <c r="LY21" s="631"/>
      <c r="LZ21" s="631"/>
      <c r="MA21" s="631"/>
      <c r="MB21" s="631"/>
      <c r="MC21" s="631"/>
      <c r="MD21" s="631"/>
      <c r="ME21" s="631"/>
      <c r="MF21" s="631"/>
      <c r="MG21" s="631"/>
      <c r="MH21" s="631"/>
      <c r="MI21" s="631"/>
      <c r="MJ21" s="631"/>
      <c r="MK21" s="631"/>
      <c r="ML21" s="631"/>
      <c r="MM21" s="631"/>
      <c r="MN21" s="631"/>
      <c r="MO21" s="631"/>
      <c r="MP21" s="631"/>
      <c r="MQ21" s="631"/>
      <c r="MR21" s="631"/>
      <c r="MS21" s="631"/>
      <c r="MT21" s="631"/>
      <c r="MU21" s="631"/>
      <c r="MV21" s="631"/>
      <c r="MW21" s="631"/>
      <c r="MX21" s="631"/>
      <c r="MY21" s="631"/>
      <c r="MZ21" s="631"/>
      <c r="NA21" s="631"/>
      <c r="NB21" s="631"/>
      <c r="NC21" s="631"/>
      <c r="ND21" s="631"/>
      <c r="NE21" s="631"/>
      <c r="NF21" s="631"/>
      <c r="NG21" s="631"/>
      <c r="NH21" s="631"/>
      <c r="NI21" s="631"/>
      <c r="NJ21" s="631"/>
      <c r="NK21" s="631"/>
      <c r="NL21" s="631"/>
      <c r="NM21" s="631"/>
      <c r="NN21" s="631"/>
      <c r="NO21" s="631"/>
      <c r="NP21" s="631"/>
      <c r="NQ21" s="631"/>
      <c r="NR21" s="631"/>
      <c r="NS21" s="631"/>
      <c r="NT21" s="631"/>
      <c r="NU21" s="631"/>
      <c r="NV21" s="631"/>
      <c r="NW21" s="631"/>
      <c r="NX21" s="631"/>
      <c r="NY21" s="631"/>
      <c r="NZ21" s="631"/>
      <c r="OA21" s="631"/>
      <c r="OB21" s="631"/>
      <c r="OC21" s="631"/>
      <c r="OD21" s="631"/>
      <c r="OE21" s="631"/>
      <c r="OF21" s="631"/>
      <c r="OG21" s="631"/>
      <c r="OH21" s="631"/>
      <c r="OI21" s="631"/>
      <c r="OJ21" s="631"/>
      <c r="OK21" s="631"/>
      <c r="OL21" s="631"/>
      <c r="OM21" s="631"/>
      <c r="ON21" s="631"/>
      <c r="OO21" s="631"/>
      <c r="OP21" s="631"/>
      <c r="OQ21" s="631"/>
      <c r="OR21" s="631"/>
      <c r="OS21" s="631"/>
      <c r="OT21" s="631"/>
      <c r="OU21" s="631"/>
      <c r="OV21" s="631"/>
      <c r="OW21" s="631"/>
      <c r="OX21" s="631"/>
      <c r="OY21" s="631"/>
      <c r="OZ21" s="631"/>
      <c r="PA21" s="631"/>
      <c r="PB21" s="631"/>
      <c r="PC21" s="631"/>
      <c r="PD21" s="631"/>
      <c r="PE21" s="631"/>
      <c r="PF21" s="631"/>
      <c r="PG21" s="631"/>
      <c r="PH21" s="631"/>
      <c r="PI21" s="631"/>
      <c r="PJ21" s="631"/>
      <c r="PK21" s="631"/>
      <c r="PL21" s="631"/>
      <c r="PM21" s="631"/>
      <c r="PN21" s="631"/>
      <c r="PO21" s="631"/>
      <c r="PP21" s="631"/>
      <c r="PQ21" s="631"/>
      <c r="PR21" s="631"/>
      <c r="PS21" s="631"/>
      <c r="PT21" s="631"/>
      <c r="PU21" s="631"/>
      <c r="PV21" s="631"/>
      <c r="PW21" s="631"/>
      <c r="PX21" s="631"/>
      <c r="PY21" s="631"/>
      <c r="PZ21" s="631"/>
      <c r="QA21" s="631"/>
      <c r="QB21" s="631"/>
      <c r="QC21" s="631"/>
      <c r="QD21" s="631"/>
      <c r="QE21" s="631"/>
      <c r="QF21" s="631"/>
      <c r="QG21" s="631"/>
      <c r="QH21" s="631"/>
      <c r="QI21" s="631"/>
      <c r="QJ21" s="631"/>
      <c r="QK21" s="631"/>
      <c r="QL21" s="631"/>
      <c r="QM21" s="631"/>
      <c r="QN21" s="631"/>
      <c r="QO21" s="631"/>
      <c r="QP21" s="631"/>
      <c r="QQ21" s="631"/>
      <c r="QR21" s="631"/>
      <c r="QS21" s="631"/>
      <c r="QT21" s="631"/>
      <c r="QU21" s="631"/>
      <c r="QV21" s="631"/>
      <c r="QW21" s="631"/>
      <c r="QX21" s="631"/>
      <c r="QY21" s="631"/>
      <c r="QZ21" s="631"/>
      <c r="RA21" s="631"/>
      <c r="RB21" s="631"/>
      <c r="RC21" s="631"/>
      <c r="RD21" s="631"/>
      <c r="RE21" s="631"/>
      <c r="RF21" s="631"/>
      <c r="RG21" s="631"/>
      <c r="RH21" s="631"/>
      <c r="RI21" s="631"/>
      <c r="RJ21" s="631"/>
      <c r="RK21" s="631"/>
      <c r="RL21" s="631"/>
      <c r="RM21" s="631"/>
      <c r="RN21" s="631"/>
      <c r="RO21" s="631"/>
      <c r="RP21" s="631"/>
      <c r="RQ21" s="631"/>
      <c r="RR21" s="631"/>
      <c r="RS21" s="631"/>
      <c r="RT21" s="631"/>
      <c r="RU21" s="631"/>
      <c r="RV21" s="631"/>
      <c r="RW21" s="631"/>
      <c r="RX21" s="631"/>
      <c r="RY21" s="631"/>
      <c r="RZ21" s="631"/>
      <c r="SA21" s="631"/>
      <c r="SB21" s="631"/>
      <c r="SC21" s="631"/>
      <c r="SD21" s="631"/>
      <c r="SE21" s="631"/>
      <c r="SF21" s="631"/>
      <c r="SG21" s="631"/>
      <c r="SH21" s="631"/>
      <c r="SI21" s="631"/>
      <c r="SJ21" s="631"/>
      <c r="SK21" s="631"/>
      <c r="SL21" s="631"/>
      <c r="SM21" s="631"/>
      <c r="SN21" s="631"/>
      <c r="SO21" s="631"/>
      <c r="SP21" s="631"/>
      <c r="SQ21" s="631"/>
      <c r="SR21" s="631"/>
      <c r="SS21" s="631"/>
      <c r="ST21" s="631"/>
      <c r="SU21" s="631"/>
      <c r="SV21" s="631"/>
      <c r="SW21" s="631"/>
      <c r="SX21" s="631"/>
      <c r="SY21" s="631"/>
      <c r="SZ21" s="631"/>
      <c r="TA21" s="631"/>
      <c r="TB21" s="631"/>
      <c r="TC21" s="631"/>
      <c r="TD21" s="631"/>
      <c r="TE21" s="631"/>
      <c r="TF21" s="631"/>
      <c r="TG21" s="631"/>
      <c r="TH21" s="631"/>
      <c r="TI21" s="631"/>
      <c r="TJ21" s="631"/>
      <c r="TK21" s="631"/>
      <c r="TL21" s="631"/>
      <c r="TM21" s="631"/>
      <c r="TN21" s="631"/>
      <c r="TO21" s="631"/>
      <c r="TP21" s="631"/>
      <c r="TQ21" s="631"/>
      <c r="TR21" s="631"/>
      <c r="TS21" s="631"/>
      <c r="TT21" s="631"/>
      <c r="TU21" s="631"/>
      <c r="TV21" s="631"/>
      <c r="TW21" s="631"/>
      <c r="TX21" s="631"/>
      <c r="TY21" s="631"/>
      <c r="TZ21" s="631"/>
      <c r="UA21" s="631"/>
      <c r="UB21" s="631"/>
      <c r="UC21" s="631"/>
      <c r="UD21" s="631"/>
      <c r="UE21" s="631"/>
      <c r="UF21" s="631"/>
      <c r="UG21" s="631"/>
      <c r="UH21" s="631"/>
      <c r="UI21" s="631"/>
      <c r="UJ21" s="631"/>
      <c r="UK21" s="631"/>
      <c r="UL21" s="631"/>
      <c r="UM21" s="631"/>
      <c r="UN21" s="631"/>
      <c r="UO21" s="631"/>
      <c r="UP21" s="631"/>
      <c r="UQ21" s="631"/>
      <c r="UR21" s="631"/>
      <c r="US21" s="631"/>
      <c r="UT21" s="631"/>
      <c r="UU21" s="631"/>
      <c r="UV21" s="631"/>
      <c r="UW21" s="631"/>
      <c r="UX21" s="631"/>
      <c r="UY21" s="631"/>
      <c r="UZ21" s="631"/>
      <c r="VA21" s="631"/>
      <c r="VB21" s="631"/>
      <c r="VC21" s="631"/>
      <c r="VD21" s="631"/>
      <c r="VE21" s="631"/>
      <c r="VF21" s="631"/>
      <c r="VG21" s="631"/>
      <c r="VH21" s="631"/>
      <c r="VI21" s="631"/>
      <c r="VJ21" s="631"/>
      <c r="VK21" s="631"/>
      <c r="VL21" s="631"/>
      <c r="VM21" s="631"/>
      <c r="VN21" s="631"/>
      <c r="VO21" s="631"/>
      <c r="VP21" s="631"/>
      <c r="VQ21" s="631"/>
      <c r="VR21" s="631"/>
      <c r="VS21" s="631"/>
      <c r="VT21" s="631"/>
      <c r="VU21" s="631"/>
      <c r="VV21" s="631"/>
      <c r="VW21" s="631"/>
      <c r="VX21" s="631"/>
      <c r="VY21" s="631"/>
      <c r="VZ21" s="631"/>
      <c r="WA21" s="631"/>
      <c r="WB21" s="631"/>
      <c r="WC21" s="631"/>
      <c r="WD21" s="631"/>
      <c r="WE21" s="631"/>
      <c r="WF21" s="631"/>
      <c r="WG21" s="631"/>
      <c r="WH21" s="631"/>
      <c r="WI21" s="631"/>
      <c r="WJ21" s="631"/>
      <c r="WK21" s="631"/>
      <c r="WL21" s="631"/>
      <c r="WM21" s="631"/>
      <c r="WN21" s="631"/>
      <c r="WO21" s="631"/>
      <c r="WP21" s="631"/>
      <c r="WQ21" s="631"/>
      <c r="WR21" s="631"/>
      <c r="WS21" s="631"/>
      <c r="WT21" s="631"/>
      <c r="WU21" s="631"/>
      <c r="WV21" s="631"/>
      <c r="WW21" s="631"/>
      <c r="WX21" s="631"/>
      <c r="WY21" s="631"/>
      <c r="WZ21" s="631"/>
      <c r="XA21" s="631"/>
      <c r="XB21" s="631"/>
      <c r="XC21" s="631"/>
      <c r="XD21" s="631"/>
      <c r="XE21" s="631"/>
      <c r="XF21" s="631"/>
      <c r="XG21" s="631"/>
      <c r="XH21" s="631"/>
      <c r="XI21" s="631"/>
      <c r="XJ21" s="631"/>
      <c r="XK21" s="631"/>
      <c r="XL21" s="631"/>
      <c r="XM21" s="631"/>
      <c r="XN21" s="631"/>
      <c r="XO21" s="631"/>
      <c r="XP21" s="631"/>
      <c r="XQ21" s="631"/>
      <c r="XR21" s="631"/>
      <c r="XS21" s="631"/>
      <c r="XT21" s="631"/>
      <c r="XU21" s="631"/>
      <c r="XV21" s="631"/>
      <c r="XW21" s="631"/>
      <c r="XX21" s="631"/>
      <c r="XY21" s="631"/>
      <c r="XZ21" s="631"/>
      <c r="YA21" s="631"/>
      <c r="YB21" s="631"/>
      <c r="YC21" s="631"/>
      <c r="YD21" s="631"/>
      <c r="YE21" s="631"/>
      <c r="YF21" s="631"/>
      <c r="YG21" s="631"/>
      <c r="YH21" s="631"/>
      <c r="YI21" s="631"/>
      <c r="YJ21" s="631"/>
      <c r="YK21" s="631"/>
      <c r="YL21" s="631"/>
      <c r="YM21" s="631"/>
      <c r="YN21" s="631"/>
      <c r="YO21" s="631"/>
      <c r="YP21" s="631"/>
      <c r="YQ21" s="631"/>
      <c r="YR21" s="631"/>
      <c r="YS21" s="631"/>
      <c r="YT21" s="631"/>
      <c r="YU21" s="631"/>
      <c r="YV21" s="631"/>
      <c r="YW21" s="631"/>
      <c r="YX21" s="631"/>
      <c r="YY21" s="631"/>
      <c r="YZ21" s="631"/>
      <c r="ZA21" s="631"/>
      <c r="ZB21" s="631"/>
      <c r="ZC21" s="631"/>
      <c r="ZD21" s="631"/>
      <c r="ZE21" s="631"/>
      <c r="ZF21" s="631"/>
      <c r="ZG21" s="631"/>
      <c r="ZH21" s="631"/>
      <c r="ZI21" s="631"/>
      <c r="ZJ21" s="631"/>
      <c r="ZK21" s="631"/>
      <c r="ZL21" s="631"/>
      <c r="ZM21" s="631"/>
      <c r="ZN21" s="631"/>
      <c r="ZO21" s="631"/>
      <c r="ZP21" s="631"/>
      <c r="ZQ21" s="631"/>
      <c r="ZR21" s="631"/>
      <c r="ZS21" s="631"/>
      <c r="ZT21" s="631"/>
      <c r="ZU21" s="631"/>
      <c r="ZV21" s="631"/>
      <c r="ZW21" s="631"/>
      <c r="ZX21" s="631"/>
      <c r="ZY21" s="631"/>
      <c r="ZZ21" s="631"/>
      <c r="AAA21" s="631"/>
      <c r="AAB21" s="631"/>
      <c r="AAC21" s="631"/>
      <c r="AAD21" s="631"/>
      <c r="AAE21" s="631"/>
      <c r="AAF21" s="631"/>
      <c r="AAG21" s="631"/>
      <c r="AAH21" s="631"/>
      <c r="AAI21" s="631"/>
      <c r="AAJ21" s="631"/>
      <c r="AAK21" s="631"/>
      <c r="AAL21" s="631"/>
      <c r="AAM21" s="631"/>
      <c r="AAN21" s="631"/>
      <c r="AAO21" s="631"/>
      <c r="AAP21" s="631"/>
      <c r="AAQ21" s="631"/>
      <c r="AAR21" s="631"/>
      <c r="AAS21" s="631"/>
      <c r="AAT21" s="631"/>
      <c r="AAU21" s="631"/>
      <c r="AAV21" s="631"/>
      <c r="AAW21" s="631"/>
      <c r="AAX21" s="631"/>
      <c r="AAY21" s="631"/>
      <c r="AAZ21" s="631"/>
      <c r="ABA21" s="631"/>
      <c r="ABB21" s="631"/>
      <c r="ABC21" s="631"/>
      <c r="ABD21" s="631"/>
      <c r="ABE21" s="631"/>
      <c r="ABF21" s="631"/>
      <c r="ABG21" s="631"/>
      <c r="ABH21" s="631"/>
      <c r="ABI21" s="631"/>
      <c r="ABJ21" s="631"/>
      <c r="ABK21" s="631"/>
      <c r="ABL21" s="631"/>
      <c r="ABM21" s="631"/>
      <c r="ABN21" s="631"/>
      <c r="ABO21" s="631"/>
      <c r="ABP21" s="631"/>
      <c r="ABQ21" s="631"/>
      <c r="ABR21" s="631"/>
      <c r="ABS21" s="631"/>
      <c r="ABT21" s="631"/>
      <c r="ABU21" s="631"/>
      <c r="ABV21" s="631"/>
      <c r="ABW21" s="631"/>
      <c r="ABX21" s="631"/>
      <c r="ABY21" s="631"/>
      <c r="ABZ21" s="631"/>
      <c r="ACA21" s="631"/>
      <c r="ACB21" s="631"/>
      <c r="ACC21" s="631"/>
      <c r="ACD21" s="631"/>
      <c r="ACE21" s="631"/>
      <c r="ACF21" s="631"/>
      <c r="ACG21" s="631"/>
      <c r="ACH21" s="631"/>
      <c r="ACI21" s="631"/>
      <c r="ACJ21" s="631"/>
      <c r="ACK21" s="631"/>
      <c r="ACL21" s="631"/>
      <c r="ACM21" s="631"/>
      <c r="ACN21" s="631"/>
      <c r="ACO21" s="631"/>
      <c r="ACP21" s="631"/>
      <c r="ACQ21" s="631"/>
      <c r="ACR21" s="631"/>
      <c r="ACS21" s="631"/>
      <c r="ACT21" s="631"/>
      <c r="ACU21" s="631"/>
      <c r="ACV21" s="631"/>
      <c r="ACW21" s="631"/>
      <c r="ACX21" s="631"/>
      <c r="ACY21" s="631"/>
      <c r="ACZ21" s="631"/>
      <c r="ADA21" s="631"/>
      <c r="ADB21" s="631"/>
      <c r="ADC21" s="631"/>
      <c r="ADD21" s="631"/>
      <c r="ADE21" s="631"/>
      <c r="ADF21" s="631"/>
      <c r="ADG21" s="631"/>
      <c r="ADH21" s="631"/>
      <c r="ADI21" s="631"/>
      <c r="ADJ21" s="631"/>
      <c r="ADK21" s="631"/>
      <c r="ADL21" s="631"/>
      <c r="ADM21" s="631"/>
      <c r="ADN21" s="631"/>
      <c r="ADO21" s="631"/>
      <c r="ADP21" s="631"/>
      <c r="ADQ21" s="631"/>
      <c r="ADR21" s="631"/>
      <c r="ADS21" s="631"/>
      <c r="ADT21" s="631"/>
      <c r="ADU21" s="631"/>
      <c r="ADV21" s="631"/>
      <c r="ADW21" s="631"/>
      <c r="ADX21" s="631"/>
      <c r="ADY21" s="631"/>
      <c r="ADZ21" s="631"/>
      <c r="AEA21" s="631"/>
      <c r="AEB21" s="631"/>
      <c r="AEC21" s="631"/>
      <c r="AED21" s="631"/>
      <c r="AEE21" s="631"/>
      <c r="AEF21" s="631"/>
      <c r="AEG21" s="631"/>
      <c r="AEH21" s="631"/>
      <c r="AEI21" s="631"/>
      <c r="AEJ21" s="631"/>
      <c r="AEK21" s="631"/>
      <c r="AEL21" s="631"/>
      <c r="AEM21" s="631"/>
      <c r="AEN21" s="631"/>
      <c r="AEO21" s="631"/>
      <c r="AEP21" s="631"/>
      <c r="AEQ21" s="631"/>
      <c r="AER21" s="631"/>
      <c r="AES21" s="631"/>
      <c r="AET21" s="631"/>
      <c r="AEU21" s="631"/>
      <c r="AEV21" s="631"/>
      <c r="AEW21" s="631"/>
      <c r="AEX21" s="631"/>
      <c r="AEY21" s="631"/>
      <c r="AEZ21" s="631"/>
      <c r="AFA21" s="631"/>
      <c r="AFB21" s="631"/>
      <c r="AFC21" s="631"/>
      <c r="AFD21" s="631"/>
      <c r="AFE21" s="631"/>
      <c r="AFF21" s="631"/>
      <c r="AFG21" s="631"/>
      <c r="AFH21" s="631"/>
      <c r="AFI21" s="631"/>
      <c r="AFJ21" s="631"/>
      <c r="AFK21" s="631"/>
      <c r="AFL21" s="631"/>
      <c r="AFM21" s="631"/>
      <c r="AFN21" s="631"/>
      <c r="AFO21" s="631"/>
      <c r="AFP21" s="631"/>
      <c r="AFQ21" s="631"/>
      <c r="AFR21" s="631"/>
      <c r="AFS21" s="631"/>
      <c r="AFT21" s="631"/>
      <c r="AFU21" s="631"/>
      <c r="AFV21" s="631"/>
      <c r="AFW21" s="631"/>
      <c r="AFX21" s="631"/>
      <c r="AFY21" s="631"/>
      <c r="AFZ21" s="631"/>
      <c r="AGA21" s="631"/>
      <c r="AGB21" s="631"/>
      <c r="AGC21" s="631"/>
      <c r="AGD21" s="631"/>
      <c r="AGE21" s="631"/>
      <c r="AGF21" s="631"/>
      <c r="AGG21" s="631"/>
      <c r="AGH21" s="631"/>
      <c r="AGI21" s="631"/>
      <c r="AGJ21" s="631"/>
      <c r="AGK21" s="631"/>
      <c r="AGL21" s="631"/>
      <c r="AGM21" s="631"/>
      <c r="AGN21" s="631"/>
      <c r="AGO21" s="631"/>
      <c r="AGP21" s="631"/>
      <c r="AGQ21" s="631"/>
      <c r="AGR21" s="631"/>
      <c r="AGS21" s="631"/>
      <c r="AGT21" s="631"/>
      <c r="AGU21" s="631"/>
      <c r="AGV21" s="631"/>
      <c r="AGW21" s="631"/>
      <c r="AGX21" s="631"/>
      <c r="AGY21" s="631"/>
      <c r="AGZ21" s="631"/>
      <c r="AHA21" s="631"/>
      <c r="AHB21" s="631"/>
      <c r="AHC21" s="631"/>
      <c r="AHD21" s="631"/>
      <c r="AHE21" s="631"/>
      <c r="AHF21" s="631"/>
      <c r="AHG21" s="631"/>
      <c r="AHH21" s="631"/>
      <c r="AHI21" s="631"/>
      <c r="AHJ21" s="631"/>
      <c r="AHK21" s="631"/>
      <c r="AHL21" s="631"/>
      <c r="AHM21" s="631"/>
      <c r="AHN21" s="631"/>
      <c r="AHO21" s="631"/>
      <c r="AHP21" s="631"/>
      <c r="AHQ21" s="631"/>
      <c r="AHR21" s="631"/>
      <c r="AHS21" s="631"/>
      <c r="AHT21" s="631"/>
      <c r="AHU21" s="631"/>
      <c r="AHV21" s="631"/>
      <c r="AHW21" s="631"/>
      <c r="AHX21" s="631"/>
      <c r="AHY21" s="631"/>
      <c r="AHZ21" s="631"/>
      <c r="AIA21" s="631"/>
      <c r="AIB21" s="631"/>
      <c r="AIC21" s="631"/>
      <c r="AID21" s="631"/>
      <c r="AIE21" s="631"/>
      <c r="AIF21" s="631"/>
      <c r="AIG21" s="631"/>
      <c r="AIH21" s="631"/>
      <c r="AII21" s="631"/>
      <c r="AIJ21" s="631"/>
      <c r="AIK21" s="631"/>
      <c r="AIL21" s="631"/>
      <c r="AIM21" s="631"/>
      <c r="AIN21" s="631"/>
      <c r="AIO21" s="631"/>
      <c r="AIP21" s="631"/>
      <c r="AIQ21" s="631"/>
      <c r="AIR21" s="631"/>
      <c r="AIS21" s="631"/>
      <c r="AIT21" s="631"/>
      <c r="AIU21" s="631"/>
      <c r="AIV21" s="631"/>
      <c r="AIW21" s="631"/>
      <c r="AIX21" s="631"/>
      <c r="AIY21" s="631"/>
      <c r="AIZ21" s="631"/>
      <c r="AJA21" s="631"/>
      <c r="AJB21" s="631"/>
      <c r="AJC21" s="631"/>
      <c r="AJD21" s="631"/>
      <c r="AJE21" s="631"/>
      <c r="AJF21" s="631"/>
      <c r="AJG21" s="631"/>
      <c r="AJH21" s="631"/>
      <c r="AJI21" s="631"/>
      <c r="AJJ21" s="631"/>
      <c r="AJK21" s="631"/>
      <c r="AJL21" s="631"/>
      <c r="AJM21" s="631"/>
      <c r="AJN21" s="631"/>
      <c r="AJO21" s="631"/>
      <c r="AJP21" s="631"/>
      <c r="AJQ21" s="631"/>
      <c r="AJR21" s="631"/>
      <c r="AJS21" s="631"/>
      <c r="AJT21" s="631"/>
      <c r="AJU21" s="631"/>
      <c r="AJV21" s="631"/>
      <c r="AJW21" s="631"/>
      <c r="AJX21" s="631"/>
      <c r="AJY21" s="631"/>
      <c r="AJZ21" s="631"/>
      <c r="AKA21" s="631"/>
      <c r="AKB21" s="631"/>
      <c r="AKC21" s="631"/>
      <c r="AKD21" s="631"/>
      <c r="AKE21" s="631"/>
      <c r="AKF21" s="631"/>
      <c r="AKG21" s="631"/>
      <c r="AKH21" s="631"/>
      <c r="AKI21" s="631"/>
      <c r="AKJ21" s="631"/>
      <c r="AKK21" s="631"/>
      <c r="AKL21" s="631"/>
      <c r="AKM21" s="631"/>
      <c r="AKN21" s="631"/>
      <c r="AKO21" s="631"/>
      <c r="AKP21" s="631"/>
      <c r="AKQ21" s="631"/>
      <c r="AKR21" s="631"/>
      <c r="AKS21" s="631"/>
      <c r="AKT21" s="631"/>
      <c r="AKU21" s="631"/>
      <c r="AKV21" s="631"/>
      <c r="AKW21" s="631"/>
      <c r="AKX21" s="631"/>
      <c r="AKY21" s="631"/>
      <c r="AKZ21" s="631"/>
      <c r="ALA21" s="631"/>
      <c r="ALB21" s="631"/>
      <c r="ALC21" s="631"/>
      <c r="ALD21" s="631"/>
      <c r="ALE21" s="631"/>
      <c r="ALF21" s="631"/>
      <c r="ALG21" s="631"/>
      <c r="ALH21" s="631"/>
      <c r="ALI21" s="631"/>
      <c r="ALJ21" s="631"/>
      <c r="ALK21" s="631"/>
      <c r="ALL21" s="631"/>
      <c r="ALM21" s="631"/>
      <c r="ALN21" s="631"/>
      <c r="ALO21" s="631"/>
      <c r="ALP21" s="631"/>
      <c r="ALQ21" s="631"/>
      <c r="ALR21" s="631"/>
      <c r="ALS21" s="631"/>
      <c r="ALT21" s="631"/>
      <c r="ALU21" s="631"/>
      <c r="ALV21" s="631"/>
      <c r="ALW21" s="631"/>
      <c r="ALX21" s="631"/>
      <c r="ALY21" s="631"/>
      <c r="ALZ21" s="631"/>
      <c r="AMA21" s="631"/>
      <c r="AMB21" s="631"/>
      <c r="AMC21" s="631"/>
      <c r="AMD21" s="631"/>
    </row>
  </sheetData>
  <mergeCells count="15">
    <mergeCell ref="A19:C19"/>
    <mergeCell ref="D19:E19"/>
    <mergeCell ref="A18:C18"/>
    <mergeCell ref="D18:E18"/>
    <mergeCell ref="A12:B12"/>
    <mergeCell ref="A13:B13"/>
    <mergeCell ref="A14:C14"/>
    <mergeCell ref="D14:E14"/>
    <mergeCell ref="A15:E15"/>
    <mergeCell ref="A11:B11"/>
    <mergeCell ref="A2:E2"/>
    <mergeCell ref="A3:E3"/>
    <mergeCell ref="A5:E5"/>
    <mergeCell ref="A7:E7"/>
    <mergeCell ref="A10:B10"/>
  </mergeCells>
  <pageMargins left="0.59055118110236227" right="0.59055118110236227" top="0.78740157480314965" bottom="0.78740157480314965" header="0.39370078740157483" footer="0.39370078740157483"/>
  <pageSetup paperSize="9" fitToWidth="0" fitToHeight="0" orientation="portrait" r:id="rId1"/>
  <headerFooter alignWithMargins="0">
    <oddFooter>Stránka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59"/>
  <sheetViews>
    <sheetView view="pageBreakPreview" zoomScaleNormal="100" zoomScaleSheetLayoutView="100" workbookViewId="0">
      <pane ySplit="5" topLeftCell="A24" activePane="bottomLeft" state="frozen"/>
      <selection activeCell="M12" sqref="M12"/>
      <selection pane="bottomLeft" activeCell="O54" sqref="O54"/>
    </sheetView>
  </sheetViews>
  <sheetFormatPr defaultColWidth="9.36328125" defaultRowHeight="10.75"/>
  <cols>
    <col min="1" max="1" width="6.81640625" style="691" customWidth="1"/>
    <col min="2" max="2" width="57.81640625" style="692" customWidth="1"/>
    <col min="3" max="4" width="8.81640625" style="692" customWidth="1"/>
    <col min="5" max="5" width="12.81640625" style="693" customWidth="1"/>
    <col min="6" max="6" width="15.81640625" style="693" customWidth="1"/>
    <col min="7" max="7" width="3.1796875" style="694" customWidth="1"/>
    <col min="8" max="8" width="14" style="695" customWidth="1"/>
    <col min="9" max="1016" width="3" style="692" customWidth="1"/>
    <col min="1017" max="1017" width="3" style="645" customWidth="1"/>
    <col min="1018" max="16384" width="9.36328125" style="645"/>
  </cols>
  <sheetData>
    <row r="1" spans="1:1016" ht="21" customHeight="1">
      <c r="A1" s="808" t="str">
        <f>Sumarizace!A2</f>
        <v>STAVEBNÍ ÚPRAVY A DOSTAVBA KULTURNÍHO DOMU V ZÁBŘEHU</v>
      </c>
      <c r="B1" s="808"/>
      <c r="C1" s="808"/>
      <c r="D1" s="808"/>
      <c r="E1" s="808"/>
      <c r="F1" s="808"/>
      <c r="G1" s="641"/>
      <c r="H1" s="642"/>
      <c r="I1" s="643"/>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644"/>
      <c r="DK1" s="644"/>
      <c r="DL1" s="644"/>
      <c r="DM1" s="644"/>
      <c r="DN1" s="644"/>
      <c r="DO1" s="644"/>
      <c r="DP1" s="644"/>
      <c r="DQ1" s="644"/>
      <c r="DR1" s="644"/>
      <c r="DS1" s="644"/>
      <c r="DT1" s="644"/>
      <c r="DU1" s="644"/>
      <c r="DV1" s="644"/>
      <c r="DW1" s="644"/>
      <c r="DX1" s="644"/>
      <c r="DY1" s="644"/>
      <c r="DZ1" s="644"/>
      <c r="EA1" s="644"/>
      <c r="EB1" s="644"/>
      <c r="EC1" s="644"/>
      <c r="ED1" s="644"/>
      <c r="EE1" s="644"/>
      <c r="EF1" s="644"/>
      <c r="EG1" s="644"/>
      <c r="EH1" s="644"/>
      <c r="EI1" s="644"/>
      <c r="EJ1" s="644"/>
      <c r="EK1" s="644"/>
      <c r="EL1" s="644"/>
      <c r="EM1" s="644"/>
      <c r="EN1" s="644"/>
      <c r="EO1" s="644"/>
      <c r="EP1" s="644"/>
      <c r="EQ1" s="644"/>
      <c r="ER1" s="644"/>
      <c r="ES1" s="644"/>
      <c r="ET1" s="644"/>
      <c r="EU1" s="644"/>
      <c r="EV1" s="644"/>
      <c r="EW1" s="644"/>
      <c r="EX1" s="644"/>
      <c r="EY1" s="644"/>
      <c r="EZ1" s="644"/>
      <c r="FA1" s="644"/>
      <c r="FB1" s="644"/>
      <c r="FC1" s="644"/>
      <c r="FD1" s="644"/>
      <c r="FE1" s="644"/>
      <c r="FF1" s="644"/>
      <c r="FG1" s="644"/>
      <c r="FH1" s="644"/>
      <c r="FI1" s="644"/>
      <c r="FJ1" s="644"/>
      <c r="FK1" s="644"/>
      <c r="FL1" s="644"/>
      <c r="FM1" s="644"/>
      <c r="FN1" s="644"/>
      <c r="FO1" s="644"/>
      <c r="FP1" s="644"/>
      <c r="FQ1" s="644"/>
      <c r="FR1" s="644"/>
      <c r="FS1" s="644"/>
      <c r="FT1" s="644"/>
      <c r="FU1" s="644"/>
      <c r="FV1" s="644"/>
      <c r="FW1" s="644"/>
      <c r="FX1" s="644"/>
      <c r="FY1" s="644"/>
      <c r="FZ1" s="644"/>
      <c r="GA1" s="644"/>
      <c r="GB1" s="644"/>
      <c r="GC1" s="644"/>
      <c r="GD1" s="644"/>
      <c r="GE1" s="644"/>
      <c r="GF1" s="644"/>
      <c r="GG1" s="644"/>
      <c r="GH1" s="644"/>
      <c r="GI1" s="644"/>
      <c r="GJ1" s="644"/>
      <c r="GK1" s="644"/>
      <c r="GL1" s="644"/>
      <c r="GM1" s="644"/>
      <c r="GN1" s="644"/>
      <c r="GO1" s="644"/>
      <c r="GP1" s="644"/>
      <c r="GQ1" s="644"/>
      <c r="GR1" s="644"/>
      <c r="GS1" s="644"/>
      <c r="GT1" s="644"/>
      <c r="GU1" s="644"/>
      <c r="GV1" s="644"/>
      <c r="GW1" s="644"/>
      <c r="GX1" s="644"/>
      <c r="GY1" s="644"/>
      <c r="GZ1" s="644"/>
      <c r="HA1" s="644"/>
      <c r="HB1" s="644"/>
      <c r="HC1" s="644"/>
      <c r="HD1" s="644"/>
      <c r="HE1" s="644"/>
      <c r="HF1" s="644"/>
      <c r="HG1" s="644"/>
      <c r="HH1" s="644"/>
      <c r="HI1" s="644"/>
      <c r="HJ1" s="644"/>
      <c r="HK1" s="644"/>
      <c r="HL1" s="644"/>
      <c r="HM1" s="644"/>
      <c r="HN1" s="644"/>
      <c r="HO1" s="644"/>
      <c r="HP1" s="644"/>
      <c r="HQ1" s="644"/>
      <c r="HR1" s="644"/>
      <c r="HS1" s="644"/>
      <c r="HT1" s="644"/>
      <c r="HU1" s="644"/>
      <c r="HV1" s="644"/>
      <c r="HW1" s="644"/>
      <c r="HX1" s="644"/>
      <c r="HY1" s="644"/>
      <c r="HZ1" s="644"/>
      <c r="IA1" s="644"/>
      <c r="IB1" s="644"/>
      <c r="IC1" s="644"/>
      <c r="ID1" s="644"/>
      <c r="IE1" s="644"/>
      <c r="IF1" s="644"/>
      <c r="IG1" s="644"/>
      <c r="IH1" s="644"/>
      <c r="II1" s="644"/>
      <c r="IJ1" s="644"/>
      <c r="IK1" s="644"/>
      <c r="IL1" s="644"/>
      <c r="IM1" s="644"/>
      <c r="IN1" s="644"/>
      <c r="IO1" s="644"/>
      <c r="IP1" s="644"/>
      <c r="IQ1" s="644"/>
      <c r="IR1" s="644"/>
      <c r="IS1" s="644"/>
      <c r="IT1" s="644"/>
      <c r="IU1" s="644"/>
      <c r="IV1" s="644"/>
      <c r="IW1" s="644"/>
      <c r="IX1" s="644"/>
      <c r="IY1" s="644"/>
      <c r="IZ1" s="644"/>
      <c r="JA1" s="644"/>
      <c r="JB1" s="644"/>
      <c r="JC1" s="644"/>
      <c r="JD1" s="644"/>
      <c r="JE1" s="644"/>
      <c r="JF1" s="644"/>
      <c r="JG1" s="644"/>
      <c r="JH1" s="644"/>
      <c r="JI1" s="644"/>
      <c r="JJ1" s="644"/>
      <c r="JK1" s="644"/>
      <c r="JL1" s="644"/>
      <c r="JM1" s="644"/>
      <c r="JN1" s="644"/>
      <c r="JO1" s="644"/>
      <c r="JP1" s="644"/>
      <c r="JQ1" s="644"/>
      <c r="JR1" s="644"/>
      <c r="JS1" s="644"/>
      <c r="JT1" s="644"/>
      <c r="JU1" s="644"/>
      <c r="JV1" s="644"/>
      <c r="JW1" s="644"/>
      <c r="JX1" s="644"/>
      <c r="JY1" s="644"/>
      <c r="JZ1" s="644"/>
      <c r="KA1" s="644"/>
      <c r="KB1" s="644"/>
      <c r="KC1" s="644"/>
      <c r="KD1" s="644"/>
      <c r="KE1" s="644"/>
      <c r="KF1" s="644"/>
      <c r="KG1" s="644"/>
      <c r="KH1" s="644"/>
      <c r="KI1" s="644"/>
      <c r="KJ1" s="644"/>
      <c r="KK1" s="644"/>
      <c r="KL1" s="644"/>
      <c r="KM1" s="644"/>
      <c r="KN1" s="644"/>
      <c r="KO1" s="644"/>
      <c r="KP1" s="644"/>
      <c r="KQ1" s="644"/>
      <c r="KR1" s="644"/>
      <c r="KS1" s="644"/>
      <c r="KT1" s="644"/>
      <c r="KU1" s="644"/>
      <c r="KV1" s="644"/>
      <c r="KW1" s="644"/>
      <c r="KX1" s="644"/>
      <c r="KY1" s="644"/>
      <c r="KZ1" s="644"/>
      <c r="LA1" s="644"/>
      <c r="LB1" s="644"/>
      <c r="LC1" s="644"/>
      <c r="LD1" s="644"/>
      <c r="LE1" s="644"/>
      <c r="LF1" s="644"/>
      <c r="LG1" s="644"/>
      <c r="LH1" s="644"/>
      <c r="LI1" s="644"/>
      <c r="LJ1" s="644"/>
      <c r="LK1" s="644"/>
      <c r="LL1" s="644"/>
      <c r="LM1" s="644"/>
      <c r="LN1" s="644"/>
      <c r="LO1" s="644"/>
      <c r="LP1" s="644"/>
      <c r="LQ1" s="644"/>
      <c r="LR1" s="644"/>
      <c r="LS1" s="644"/>
      <c r="LT1" s="644"/>
      <c r="LU1" s="644"/>
      <c r="LV1" s="644"/>
      <c r="LW1" s="644"/>
      <c r="LX1" s="644"/>
      <c r="LY1" s="644"/>
      <c r="LZ1" s="644"/>
      <c r="MA1" s="644"/>
      <c r="MB1" s="644"/>
      <c r="MC1" s="644"/>
      <c r="MD1" s="644"/>
      <c r="ME1" s="644"/>
      <c r="MF1" s="644"/>
      <c r="MG1" s="644"/>
      <c r="MH1" s="644"/>
      <c r="MI1" s="644"/>
      <c r="MJ1" s="644"/>
      <c r="MK1" s="644"/>
      <c r="ML1" s="644"/>
      <c r="MM1" s="644"/>
      <c r="MN1" s="644"/>
      <c r="MO1" s="644"/>
      <c r="MP1" s="644"/>
      <c r="MQ1" s="644"/>
      <c r="MR1" s="644"/>
      <c r="MS1" s="644"/>
      <c r="MT1" s="644"/>
      <c r="MU1" s="644"/>
      <c r="MV1" s="644"/>
      <c r="MW1" s="644"/>
      <c r="MX1" s="644"/>
      <c r="MY1" s="644"/>
      <c r="MZ1" s="644"/>
      <c r="NA1" s="644"/>
      <c r="NB1" s="644"/>
      <c r="NC1" s="644"/>
      <c r="ND1" s="644"/>
      <c r="NE1" s="644"/>
      <c r="NF1" s="644"/>
      <c r="NG1" s="644"/>
      <c r="NH1" s="644"/>
      <c r="NI1" s="644"/>
      <c r="NJ1" s="644"/>
      <c r="NK1" s="644"/>
      <c r="NL1" s="644"/>
      <c r="NM1" s="644"/>
      <c r="NN1" s="644"/>
      <c r="NO1" s="644"/>
      <c r="NP1" s="644"/>
      <c r="NQ1" s="644"/>
      <c r="NR1" s="644"/>
      <c r="NS1" s="644"/>
      <c r="NT1" s="644"/>
      <c r="NU1" s="644"/>
      <c r="NV1" s="644"/>
      <c r="NW1" s="644"/>
      <c r="NX1" s="644"/>
      <c r="NY1" s="644"/>
      <c r="NZ1" s="644"/>
      <c r="OA1" s="644"/>
      <c r="OB1" s="644"/>
      <c r="OC1" s="644"/>
      <c r="OD1" s="644"/>
      <c r="OE1" s="644"/>
      <c r="OF1" s="644"/>
      <c r="OG1" s="644"/>
      <c r="OH1" s="644"/>
      <c r="OI1" s="644"/>
      <c r="OJ1" s="644"/>
      <c r="OK1" s="644"/>
      <c r="OL1" s="644"/>
      <c r="OM1" s="644"/>
      <c r="ON1" s="644"/>
      <c r="OO1" s="644"/>
      <c r="OP1" s="644"/>
      <c r="OQ1" s="644"/>
      <c r="OR1" s="644"/>
      <c r="OS1" s="644"/>
      <c r="OT1" s="644"/>
      <c r="OU1" s="644"/>
      <c r="OV1" s="644"/>
      <c r="OW1" s="644"/>
      <c r="OX1" s="644"/>
      <c r="OY1" s="644"/>
      <c r="OZ1" s="644"/>
      <c r="PA1" s="644"/>
      <c r="PB1" s="644"/>
      <c r="PC1" s="644"/>
      <c r="PD1" s="644"/>
      <c r="PE1" s="644"/>
      <c r="PF1" s="644"/>
      <c r="PG1" s="644"/>
      <c r="PH1" s="644"/>
      <c r="PI1" s="644"/>
      <c r="PJ1" s="644"/>
      <c r="PK1" s="644"/>
      <c r="PL1" s="644"/>
      <c r="PM1" s="644"/>
      <c r="PN1" s="644"/>
      <c r="PO1" s="644"/>
      <c r="PP1" s="644"/>
      <c r="PQ1" s="644"/>
      <c r="PR1" s="644"/>
      <c r="PS1" s="644"/>
      <c r="PT1" s="644"/>
      <c r="PU1" s="644"/>
      <c r="PV1" s="644"/>
      <c r="PW1" s="644"/>
      <c r="PX1" s="644"/>
      <c r="PY1" s="644"/>
      <c r="PZ1" s="644"/>
      <c r="QA1" s="644"/>
      <c r="QB1" s="644"/>
      <c r="QC1" s="644"/>
      <c r="QD1" s="644"/>
      <c r="QE1" s="644"/>
      <c r="QF1" s="644"/>
      <c r="QG1" s="644"/>
      <c r="QH1" s="644"/>
      <c r="QI1" s="644"/>
      <c r="QJ1" s="644"/>
      <c r="QK1" s="644"/>
      <c r="QL1" s="644"/>
      <c r="QM1" s="644"/>
      <c r="QN1" s="644"/>
      <c r="QO1" s="644"/>
      <c r="QP1" s="644"/>
      <c r="QQ1" s="644"/>
      <c r="QR1" s="644"/>
      <c r="QS1" s="644"/>
      <c r="QT1" s="644"/>
      <c r="QU1" s="644"/>
      <c r="QV1" s="644"/>
      <c r="QW1" s="644"/>
      <c r="QX1" s="644"/>
      <c r="QY1" s="644"/>
      <c r="QZ1" s="644"/>
      <c r="RA1" s="644"/>
      <c r="RB1" s="644"/>
      <c r="RC1" s="644"/>
      <c r="RD1" s="644"/>
      <c r="RE1" s="644"/>
      <c r="RF1" s="644"/>
      <c r="RG1" s="644"/>
      <c r="RH1" s="644"/>
      <c r="RI1" s="644"/>
      <c r="RJ1" s="644"/>
      <c r="RK1" s="644"/>
      <c r="RL1" s="644"/>
      <c r="RM1" s="644"/>
      <c r="RN1" s="644"/>
      <c r="RO1" s="644"/>
      <c r="RP1" s="644"/>
      <c r="RQ1" s="644"/>
      <c r="RR1" s="644"/>
      <c r="RS1" s="644"/>
      <c r="RT1" s="644"/>
      <c r="RU1" s="644"/>
      <c r="RV1" s="644"/>
      <c r="RW1" s="644"/>
      <c r="RX1" s="644"/>
      <c r="RY1" s="644"/>
      <c r="RZ1" s="644"/>
      <c r="SA1" s="644"/>
      <c r="SB1" s="644"/>
      <c r="SC1" s="644"/>
      <c r="SD1" s="644"/>
      <c r="SE1" s="644"/>
      <c r="SF1" s="644"/>
      <c r="SG1" s="644"/>
      <c r="SH1" s="644"/>
      <c r="SI1" s="644"/>
      <c r="SJ1" s="644"/>
      <c r="SK1" s="644"/>
      <c r="SL1" s="644"/>
      <c r="SM1" s="644"/>
      <c r="SN1" s="644"/>
      <c r="SO1" s="644"/>
      <c r="SP1" s="644"/>
      <c r="SQ1" s="644"/>
      <c r="SR1" s="644"/>
      <c r="SS1" s="644"/>
      <c r="ST1" s="644"/>
      <c r="SU1" s="644"/>
      <c r="SV1" s="644"/>
      <c r="SW1" s="644"/>
      <c r="SX1" s="644"/>
      <c r="SY1" s="644"/>
      <c r="SZ1" s="644"/>
      <c r="TA1" s="644"/>
      <c r="TB1" s="644"/>
      <c r="TC1" s="644"/>
      <c r="TD1" s="644"/>
      <c r="TE1" s="644"/>
      <c r="TF1" s="644"/>
      <c r="TG1" s="644"/>
      <c r="TH1" s="644"/>
      <c r="TI1" s="644"/>
      <c r="TJ1" s="644"/>
      <c r="TK1" s="644"/>
      <c r="TL1" s="644"/>
      <c r="TM1" s="644"/>
      <c r="TN1" s="644"/>
      <c r="TO1" s="644"/>
      <c r="TP1" s="644"/>
      <c r="TQ1" s="644"/>
      <c r="TR1" s="644"/>
      <c r="TS1" s="644"/>
      <c r="TT1" s="644"/>
      <c r="TU1" s="644"/>
      <c r="TV1" s="644"/>
      <c r="TW1" s="644"/>
      <c r="TX1" s="644"/>
      <c r="TY1" s="644"/>
      <c r="TZ1" s="644"/>
      <c r="UA1" s="644"/>
      <c r="UB1" s="644"/>
      <c r="UC1" s="644"/>
      <c r="UD1" s="644"/>
      <c r="UE1" s="644"/>
      <c r="UF1" s="644"/>
      <c r="UG1" s="644"/>
      <c r="UH1" s="644"/>
      <c r="UI1" s="644"/>
      <c r="UJ1" s="644"/>
      <c r="UK1" s="644"/>
      <c r="UL1" s="644"/>
      <c r="UM1" s="644"/>
      <c r="UN1" s="644"/>
      <c r="UO1" s="644"/>
      <c r="UP1" s="644"/>
      <c r="UQ1" s="644"/>
      <c r="UR1" s="644"/>
      <c r="US1" s="644"/>
      <c r="UT1" s="644"/>
      <c r="UU1" s="644"/>
      <c r="UV1" s="644"/>
      <c r="UW1" s="644"/>
      <c r="UX1" s="644"/>
      <c r="UY1" s="644"/>
      <c r="UZ1" s="644"/>
      <c r="VA1" s="644"/>
      <c r="VB1" s="644"/>
      <c r="VC1" s="644"/>
      <c r="VD1" s="644"/>
      <c r="VE1" s="644"/>
      <c r="VF1" s="644"/>
      <c r="VG1" s="644"/>
      <c r="VH1" s="644"/>
      <c r="VI1" s="644"/>
      <c r="VJ1" s="644"/>
      <c r="VK1" s="644"/>
      <c r="VL1" s="644"/>
      <c r="VM1" s="644"/>
      <c r="VN1" s="644"/>
      <c r="VO1" s="644"/>
      <c r="VP1" s="644"/>
      <c r="VQ1" s="644"/>
      <c r="VR1" s="644"/>
      <c r="VS1" s="644"/>
      <c r="VT1" s="644"/>
      <c r="VU1" s="644"/>
      <c r="VV1" s="644"/>
      <c r="VW1" s="644"/>
      <c r="VX1" s="644"/>
      <c r="VY1" s="644"/>
      <c r="VZ1" s="644"/>
      <c r="WA1" s="644"/>
      <c r="WB1" s="644"/>
      <c r="WC1" s="644"/>
      <c r="WD1" s="644"/>
      <c r="WE1" s="644"/>
      <c r="WF1" s="644"/>
      <c r="WG1" s="644"/>
      <c r="WH1" s="644"/>
      <c r="WI1" s="644"/>
      <c r="WJ1" s="644"/>
      <c r="WK1" s="644"/>
      <c r="WL1" s="644"/>
      <c r="WM1" s="644"/>
      <c r="WN1" s="644"/>
      <c r="WO1" s="644"/>
      <c r="WP1" s="644"/>
      <c r="WQ1" s="644"/>
      <c r="WR1" s="644"/>
      <c r="WS1" s="644"/>
      <c r="WT1" s="644"/>
      <c r="WU1" s="644"/>
      <c r="WV1" s="644"/>
      <c r="WW1" s="644"/>
      <c r="WX1" s="644"/>
      <c r="WY1" s="644"/>
      <c r="WZ1" s="644"/>
      <c r="XA1" s="644"/>
      <c r="XB1" s="644"/>
      <c r="XC1" s="644"/>
      <c r="XD1" s="644"/>
      <c r="XE1" s="644"/>
      <c r="XF1" s="644"/>
      <c r="XG1" s="644"/>
      <c r="XH1" s="644"/>
      <c r="XI1" s="644"/>
      <c r="XJ1" s="644"/>
      <c r="XK1" s="644"/>
      <c r="XL1" s="644"/>
      <c r="XM1" s="644"/>
      <c r="XN1" s="644"/>
      <c r="XO1" s="644"/>
      <c r="XP1" s="644"/>
      <c r="XQ1" s="644"/>
      <c r="XR1" s="644"/>
      <c r="XS1" s="644"/>
      <c r="XT1" s="644"/>
      <c r="XU1" s="644"/>
      <c r="XV1" s="644"/>
      <c r="XW1" s="644"/>
      <c r="XX1" s="644"/>
      <c r="XY1" s="644"/>
      <c r="XZ1" s="644"/>
      <c r="YA1" s="644"/>
      <c r="YB1" s="644"/>
      <c r="YC1" s="644"/>
      <c r="YD1" s="644"/>
      <c r="YE1" s="644"/>
      <c r="YF1" s="644"/>
      <c r="YG1" s="644"/>
      <c r="YH1" s="644"/>
      <c r="YI1" s="644"/>
      <c r="YJ1" s="644"/>
      <c r="YK1" s="644"/>
      <c r="YL1" s="644"/>
      <c r="YM1" s="644"/>
      <c r="YN1" s="644"/>
      <c r="YO1" s="644"/>
      <c r="YP1" s="644"/>
      <c r="YQ1" s="644"/>
      <c r="YR1" s="644"/>
      <c r="YS1" s="644"/>
      <c r="YT1" s="644"/>
      <c r="YU1" s="644"/>
      <c r="YV1" s="644"/>
      <c r="YW1" s="644"/>
      <c r="YX1" s="644"/>
      <c r="YY1" s="644"/>
      <c r="YZ1" s="644"/>
      <c r="ZA1" s="644"/>
      <c r="ZB1" s="644"/>
      <c r="ZC1" s="644"/>
      <c r="ZD1" s="644"/>
      <c r="ZE1" s="644"/>
      <c r="ZF1" s="644"/>
      <c r="ZG1" s="644"/>
      <c r="ZH1" s="644"/>
      <c r="ZI1" s="644"/>
      <c r="ZJ1" s="644"/>
      <c r="ZK1" s="644"/>
      <c r="ZL1" s="644"/>
      <c r="ZM1" s="644"/>
      <c r="ZN1" s="644"/>
      <c r="ZO1" s="644"/>
      <c r="ZP1" s="644"/>
      <c r="ZQ1" s="644"/>
      <c r="ZR1" s="644"/>
      <c r="ZS1" s="644"/>
      <c r="ZT1" s="644"/>
      <c r="ZU1" s="644"/>
      <c r="ZV1" s="644"/>
      <c r="ZW1" s="644"/>
      <c r="ZX1" s="644"/>
      <c r="ZY1" s="644"/>
      <c r="ZZ1" s="644"/>
      <c r="AAA1" s="644"/>
      <c r="AAB1" s="644"/>
      <c r="AAC1" s="644"/>
      <c r="AAD1" s="644"/>
      <c r="AAE1" s="644"/>
      <c r="AAF1" s="644"/>
      <c r="AAG1" s="644"/>
      <c r="AAH1" s="644"/>
      <c r="AAI1" s="644"/>
      <c r="AAJ1" s="644"/>
      <c r="AAK1" s="644"/>
      <c r="AAL1" s="644"/>
      <c r="AAM1" s="644"/>
      <c r="AAN1" s="644"/>
      <c r="AAO1" s="644"/>
      <c r="AAP1" s="644"/>
      <c r="AAQ1" s="644"/>
      <c r="AAR1" s="644"/>
      <c r="AAS1" s="644"/>
      <c r="AAT1" s="644"/>
      <c r="AAU1" s="644"/>
      <c r="AAV1" s="644"/>
      <c r="AAW1" s="644"/>
      <c r="AAX1" s="644"/>
      <c r="AAY1" s="644"/>
      <c r="AAZ1" s="644"/>
      <c r="ABA1" s="644"/>
      <c r="ABB1" s="644"/>
      <c r="ABC1" s="644"/>
      <c r="ABD1" s="644"/>
      <c r="ABE1" s="644"/>
      <c r="ABF1" s="644"/>
      <c r="ABG1" s="644"/>
      <c r="ABH1" s="644"/>
      <c r="ABI1" s="644"/>
      <c r="ABJ1" s="644"/>
      <c r="ABK1" s="644"/>
      <c r="ABL1" s="644"/>
      <c r="ABM1" s="644"/>
      <c r="ABN1" s="644"/>
      <c r="ABO1" s="644"/>
      <c r="ABP1" s="644"/>
      <c r="ABQ1" s="644"/>
      <c r="ABR1" s="644"/>
      <c r="ABS1" s="644"/>
      <c r="ABT1" s="644"/>
      <c r="ABU1" s="644"/>
      <c r="ABV1" s="644"/>
      <c r="ABW1" s="644"/>
      <c r="ABX1" s="644"/>
      <c r="ABY1" s="644"/>
      <c r="ABZ1" s="644"/>
      <c r="ACA1" s="644"/>
      <c r="ACB1" s="644"/>
      <c r="ACC1" s="644"/>
      <c r="ACD1" s="644"/>
      <c r="ACE1" s="644"/>
      <c r="ACF1" s="644"/>
      <c r="ACG1" s="644"/>
      <c r="ACH1" s="644"/>
      <c r="ACI1" s="644"/>
      <c r="ACJ1" s="644"/>
      <c r="ACK1" s="644"/>
      <c r="ACL1" s="644"/>
      <c r="ACM1" s="644"/>
      <c r="ACN1" s="644"/>
      <c r="ACO1" s="644"/>
      <c r="ACP1" s="644"/>
      <c r="ACQ1" s="644"/>
      <c r="ACR1" s="644"/>
      <c r="ACS1" s="644"/>
      <c r="ACT1" s="644"/>
      <c r="ACU1" s="644"/>
      <c r="ACV1" s="644"/>
      <c r="ACW1" s="644"/>
      <c r="ACX1" s="644"/>
      <c r="ACY1" s="644"/>
      <c r="ACZ1" s="644"/>
      <c r="ADA1" s="644"/>
      <c r="ADB1" s="644"/>
      <c r="ADC1" s="644"/>
      <c r="ADD1" s="644"/>
      <c r="ADE1" s="644"/>
      <c r="ADF1" s="644"/>
      <c r="ADG1" s="644"/>
      <c r="ADH1" s="644"/>
      <c r="ADI1" s="644"/>
      <c r="ADJ1" s="644"/>
      <c r="ADK1" s="644"/>
      <c r="ADL1" s="644"/>
      <c r="ADM1" s="644"/>
      <c r="ADN1" s="644"/>
      <c r="ADO1" s="644"/>
      <c r="ADP1" s="644"/>
      <c r="ADQ1" s="644"/>
      <c r="ADR1" s="644"/>
      <c r="ADS1" s="644"/>
      <c r="ADT1" s="644"/>
      <c r="ADU1" s="644"/>
      <c r="ADV1" s="644"/>
      <c r="ADW1" s="644"/>
      <c r="ADX1" s="644"/>
      <c r="ADY1" s="644"/>
      <c r="ADZ1" s="644"/>
      <c r="AEA1" s="644"/>
      <c r="AEB1" s="644"/>
      <c r="AEC1" s="644"/>
      <c r="AED1" s="644"/>
      <c r="AEE1" s="644"/>
      <c r="AEF1" s="644"/>
      <c r="AEG1" s="644"/>
      <c r="AEH1" s="644"/>
      <c r="AEI1" s="644"/>
      <c r="AEJ1" s="644"/>
      <c r="AEK1" s="644"/>
      <c r="AEL1" s="644"/>
      <c r="AEM1" s="644"/>
      <c r="AEN1" s="644"/>
      <c r="AEO1" s="644"/>
      <c r="AEP1" s="644"/>
      <c r="AEQ1" s="644"/>
      <c r="AER1" s="644"/>
      <c r="AES1" s="644"/>
      <c r="AET1" s="644"/>
      <c r="AEU1" s="644"/>
      <c r="AEV1" s="644"/>
      <c r="AEW1" s="644"/>
      <c r="AEX1" s="644"/>
      <c r="AEY1" s="644"/>
      <c r="AEZ1" s="644"/>
      <c r="AFA1" s="644"/>
      <c r="AFB1" s="644"/>
      <c r="AFC1" s="644"/>
      <c r="AFD1" s="644"/>
      <c r="AFE1" s="644"/>
      <c r="AFF1" s="644"/>
      <c r="AFG1" s="644"/>
      <c r="AFH1" s="644"/>
      <c r="AFI1" s="644"/>
      <c r="AFJ1" s="644"/>
      <c r="AFK1" s="644"/>
      <c r="AFL1" s="644"/>
      <c r="AFM1" s="644"/>
      <c r="AFN1" s="644"/>
      <c r="AFO1" s="644"/>
      <c r="AFP1" s="644"/>
      <c r="AFQ1" s="644"/>
      <c r="AFR1" s="644"/>
      <c r="AFS1" s="644"/>
      <c r="AFT1" s="644"/>
      <c r="AFU1" s="644"/>
      <c r="AFV1" s="644"/>
      <c r="AFW1" s="644"/>
      <c r="AFX1" s="644"/>
      <c r="AFY1" s="644"/>
      <c r="AFZ1" s="644"/>
      <c r="AGA1" s="644"/>
      <c r="AGB1" s="644"/>
      <c r="AGC1" s="644"/>
      <c r="AGD1" s="644"/>
      <c r="AGE1" s="644"/>
      <c r="AGF1" s="644"/>
      <c r="AGG1" s="644"/>
      <c r="AGH1" s="644"/>
      <c r="AGI1" s="644"/>
      <c r="AGJ1" s="644"/>
      <c r="AGK1" s="644"/>
      <c r="AGL1" s="644"/>
      <c r="AGM1" s="644"/>
      <c r="AGN1" s="644"/>
      <c r="AGO1" s="644"/>
      <c r="AGP1" s="644"/>
      <c r="AGQ1" s="644"/>
      <c r="AGR1" s="644"/>
      <c r="AGS1" s="644"/>
      <c r="AGT1" s="644"/>
      <c r="AGU1" s="644"/>
      <c r="AGV1" s="644"/>
      <c r="AGW1" s="644"/>
      <c r="AGX1" s="644"/>
      <c r="AGY1" s="644"/>
      <c r="AGZ1" s="644"/>
      <c r="AHA1" s="644"/>
      <c r="AHB1" s="644"/>
      <c r="AHC1" s="644"/>
      <c r="AHD1" s="644"/>
      <c r="AHE1" s="644"/>
      <c r="AHF1" s="644"/>
      <c r="AHG1" s="644"/>
      <c r="AHH1" s="644"/>
      <c r="AHI1" s="644"/>
      <c r="AHJ1" s="644"/>
      <c r="AHK1" s="644"/>
      <c r="AHL1" s="644"/>
      <c r="AHM1" s="644"/>
      <c r="AHN1" s="644"/>
      <c r="AHO1" s="644"/>
      <c r="AHP1" s="644"/>
      <c r="AHQ1" s="644"/>
      <c r="AHR1" s="644"/>
      <c r="AHS1" s="644"/>
      <c r="AHT1" s="644"/>
      <c r="AHU1" s="644"/>
      <c r="AHV1" s="644"/>
      <c r="AHW1" s="644"/>
      <c r="AHX1" s="644"/>
      <c r="AHY1" s="644"/>
      <c r="AHZ1" s="644"/>
      <c r="AIA1" s="644"/>
      <c r="AIB1" s="644"/>
      <c r="AIC1" s="644"/>
      <c r="AID1" s="644"/>
      <c r="AIE1" s="644"/>
      <c r="AIF1" s="644"/>
      <c r="AIG1" s="644"/>
      <c r="AIH1" s="644"/>
      <c r="AII1" s="644"/>
      <c r="AIJ1" s="644"/>
      <c r="AIK1" s="644"/>
      <c r="AIL1" s="644"/>
      <c r="AIM1" s="644"/>
      <c r="AIN1" s="644"/>
      <c r="AIO1" s="644"/>
      <c r="AIP1" s="644"/>
      <c r="AIQ1" s="644"/>
      <c r="AIR1" s="644"/>
      <c r="AIS1" s="644"/>
      <c r="AIT1" s="644"/>
      <c r="AIU1" s="644"/>
      <c r="AIV1" s="644"/>
      <c r="AIW1" s="644"/>
      <c r="AIX1" s="644"/>
      <c r="AIY1" s="644"/>
      <c r="AIZ1" s="644"/>
      <c r="AJA1" s="644"/>
      <c r="AJB1" s="644"/>
      <c r="AJC1" s="644"/>
      <c r="AJD1" s="644"/>
      <c r="AJE1" s="644"/>
      <c r="AJF1" s="644"/>
      <c r="AJG1" s="644"/>
      <c r="AJH1" s="644"/>
      <c r="AJI1" s="644"/>
      <c r="AJJ1" s="644"/>
      <c r="AJK1" s="644"/>
      <c r="AJL1" s="644"/>
      <c r="AJM1" s="644"/>
      <c r="AJN1" s="644"/>
      <c r="AJO1" s="644"/>
      <c r="AJP1" s="644"/>
      <c r="AJQ1" s="644"/>
      <c r="AJR1" s="644"/>
      <c r="AJS1" s="644"/>
      <c r="AJT1" s="644"/>
      <c r="AJU1" s="644"/>
      <c r="AJV1" s="644"/>
      <c r="AJW1" s="644"/>
      <c r="AJX1" s="644"/>
      <c r="AJY1" s="644"/>
      <c r="AJZ1" s="644"/>
      <c r="AKA1" s="644"/>
      <c r="AKB1" s="644"/>
      <c r="AKC1" s="644"/>
      <c r="AKD1" s="644"/>
      <c r="AKE1" s="644"/>
      <c r="AKF1" s="644"/>
      <c r="AKG1" s="644"/>
      <c r="AKH1" s="644"/>
      <c r="AKI1" s="644"/>
      <c r="AKJ1" s="644"/>
      <c r="AKK1" s="644"/>
      <c r="AKL1" s="644"/>
      <c r="AKM1" s="644"/>
      <c r="AKN1" s="644"/>
      <c r="AKO1" s="644"/>
      <c r="AKP1" s="644"/>
      <c r="AKQ1" s="644"/>
      <c r="AKR1" s="644"/>
      <c r="AKS1" s="644"/>
      <c r="AKT1" s="644"/>
      <c r="AKU1" s="644"/>
      <c r="AKV1" s="644"/>
      <c r="AKW1" s="644"/>
      <c r="AKX1" s="644"/>
      <c r="AKY1" s="644"/>
      <c r="AKZ1" s="644"/>
      <c r="ALA1" s="644"/>
      <c r="ALB1" s="644"/>
      <c r="ALC1" s="644"/>
      <c r="ALD1" s="644"/>
      <c r="ALE1" s="644"/>
      <c r="ALF1" s="644"/>
      <c r="ALG1" s="644"/>
      <c r="ALH1" s="644"/>
      <c r="ALI1" s="644"/>
      <c r="ALJ1" s="644"/>
      <c r="ALK1" s="644"/>
      <c r="ALL1" s="644"/>
      <c r="ALM1" s="644"/>
      <c r="ALN1" s="644"/>
      <c r="ALO1" s="644"/>
      <c r="ALP1" s="644"/>
      <c r="ALQ1" s="644"/>
      <c r="ALR1" s="644"/>
      <c r="ALS1" s="644"/>
      <c r="ALT1" s="644"/>
      <c r="ALU1" s="644"/>
      <c r="ALV1" s="644"/>
      <c r="ALW1" s="644"/>
      <c r="ALX1" s="644"/>
      <c r="ALY1" s="644"/>
      <c r="ALZ1" s="644"/>
      <c r="AMA1" s="644"/>
      <c r="AMB1" s="644"/>
    </row>
    <row r="2" spans="1:1016" ht="20.6">
      <c r="A2" s="808" t="str">
        <f>Sumarizace!A3</f>
        <v xml:space="preserve">I. ETAPA - REKONSTRUKCE VELKÉHO SÁLU A ZÁZEMÍ </v>
      </c>
      <c r="B2" s="808"/>
      <c r="C2" s="808"/>
      <c r="D2" s="808"/>
      <c r="E2" s="808"/>
      <c r="F2" s="808"/>
      <c r="G2" s="641"/>
      <c r="H2" s="642"/>
      <c r="I2" s="646"/>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c r="AT2" s="645"/>
      <c r="AU2" s="645"/>
      <c r="AV2" s="645"/>
      <c r="AW2" s="645"/>
      <c r="AX2" s="645"/>
      <c r="AY2" s="645"/>
      <c r="AZ2" s="645"/>
      <c r="BA2" s="645"/>
      <c r="BB2" s="645"/>
      <c r="BC2" s="645"/>
      <c r="BD2" s="645"/>
      <c r="BE2" s="645"/>
      <c r="BF2" s="645"/>
      <c r="BG2" s="645"/>
      <c r="BH2" s="645"/>
      <c r="BI2" s="645"/>
      <c r="BJ2" s="645"/>
      <c r="BK2" s="645"/>
      <c r="BL2" s="645"/>
      <c r="BM2" s="645"/>
      <c r="BN2" s="645"/>
      <c r="BO2" s="645"/>
      <c r="BP2" s="645"/>
      <c r="BQ2" s="645"/>
      <c r="BR2" s="645"/>
      <c r="BS2" s="645"/>
      <c r="BT2" s="645"/>
      <c r="BU2" s="645"/>
      <c r="BV2" s="645"/>
      <c r="BW2" s="645"/>
      <c r="BX2" s="645"/>
      <c r="BY2" s="645"/>
      <c r="BZ2" s="645"/>
      <c r="CA2" s="645"/>
      <c r="CB2" s="645"/>
      <c r="CC2" s="645"/>
      <c r="CD2" s="645"/>
      <c r="CE2" s="645"/>
      <c r="CF2" s="645"/>
      <c r="CG2" s="645"/>
      <c r="CH2" s="645"/>
      <c r="CI2" s="645"/>
      <c r="CJ2" s="645"/>
      <c r="CK2" s="645"/>
      <c r="CL2" s="645"/>
      <c r="CM2" s="645"/>
      <c r="CN2" s="645"/>
      <c r="CO2" s="645"/>
      <c r="CP2" s="645"/>
      <c r="CQ2" s="645"/>
      <c r="CR2" s="645"/>
      <c r="CS2" s="645"/>
      <c r="CT2" s="645"/>
      <c r="CU2" s="645"/>
      <c r="CV2" s="645"/>
      <c r="CW2" s="645"/>
      <c r="CX2" s="645"/>
      <c r="CY2" s="645"/>
      <c r="CZ2" s="645"/>
      <c r="DA2" s="645"/>
      <c r="DB2" s="645"/>
      <c r="DC2" s="645"/>
      <c r="DD2" s="645"/>
      <c r="DE2" s="645"/>
      <c r="DF2" s="645"/>
      <c r="DG2" s="645"/>
      <c r="DH2" s="645"/>
      <c r="DI2" s="645"/>
      <c r="DJ2" s="645"/>
      <c r="DK2" s="645"/>
      <c r="DL2" s="645"/>
      <c r="DM2" s="645"/>
      <c r="DN2" s="645"/>
      <c r="DO2" s="645"/>
      <c r="DP2" s="645"/>
      <c r="DQ2" s="645"/>
      <c r="DR2" s="645"/>
      <c r="DS2" s="645"/>
      <c r="DT2" s="645"/>
      <c r="DU2" s="645"/>
      <c r="DV2" s="645"/>
      <c r="DW2" s="645"/>
      <c r="DX2" s="645"/>
      <c r="DY2" s="645"/>
      <c r="DZ2" s="645"/>
      <c r="EA2" s="645"/>
      <c r="EB2" s="645"/>
      <c r="EC2" s="645"/>
      <c r="ED2" s="645"/>
      <c r="EE2" s="645"/>
      <c r="EF2" s="645"/>
      <c r="EG2" s="645"/>
      <c r="EH2" s="645"/>
      <c r="EI2" s="645"/>
      <c r="EJ2" s="645"/>
      <c r="EK2" s="645"/>
      <c r="EL2" s="645"/>
      <c r="EM2" s="645"/>
      <c r="EN2" s="645"/>
      <c r="EO2" s="645"/>
      <c r="EP2" s="645"/>
      <c r="EQ2" s="645"/>
      <c r="ER2" s="645"/>
      <c r="ES2" s="645"/>
      <c r="ET2" s="645"/>
      <c r="EU2" s="645"/>
      <c r="EV2" s="645"/>
      <c r="EW2" s="645"/>
      <c r="EX2" s="645"/>
      <c r="EY2" s="645"/>
      <c r="EZ2" s="645"/>
      <c r="FA2" s="645"/>
      <c r="FB2" s="645"/>
      <c r="FC2" s="645"/>
      <c r="FD2" s="645"/>
      <c r="FE2" s="645"/>
      <c r="FF2" s="645"/>
      <c r="FG2" s="645"/>
      <c r="FH2" s="645"/>
      <c r="FI2" s="645"/>
      <c r="FJ2" s="645"/>
      <c r="FK2" s="645"/>
      <c r="FL2" s="645"/>
      <c r="FM2" s="645"/>
      <c r="FN2" s="645"/>
      <c r="FO2" s="645"/>
      <c r="FP2" s="645"/>
      <c r="FQ2" s="645"/>
      <c r="FR2" s="645"/>
      <c r="FS2" s="645"/>
      <c r="FT2" s="645"/>
      <c r="FU2" s="645"/>
      <c r="FV2" s="645"/>
      <c r="FW2" s="645"/>
      <c r="FX2" s="645"/>
      <c r="FY2" s="645"/>
      <c r="FZ2" s="645"/>
      <c r="GA2" s="645"/>
      <c r="GB2" s="645"/>
      <c r="GC2" s="645"/>
      <c r="GD2" s="645"/>
      <c r="GE2" s="645"/>
      <c r="GF2" s="645"/>
      <c r="GG2" s="645"/>
      <c r="GH2" s="645"/>
      <c r="GI2" s="645"/>
      <c r="GJ2" s="645"/>
      <c r="GK2" s="645"/>
      <c r="GL2" s="645"/>
      <c r="GM2" s="645"/>
      <c r="GN2" s="645"/>
      <c r="GO2" s="645"/>
      <c r="GP2" s="645"/>
      <c r="GQ2" s="645"/>
      <c r="GR2" s="645"/>
      <c r="GS2" s="645"/>
      <c r="GT2" s="645"/>
      <c r="GU2" s="645"/>
      <c r="GV2" s="645"/>
      <c r="GW2" s="645"/>
      <c r="GX2" s="645"/>
      <c r="GY2" s="645"/>
      <c r="GZ2" s="645"/>
      <c r="HA2" s="645"/>
      <c r="HB2" s="645"/>
      <c r="HC2" s="645"/>
      <c r="HD2" s="645"/>
      <c r="HE2" s="645"/>
      <c r="HF2" s="645"/>
      <c r="HG2" s="645"/>
      <c r="HH2" s="645"/>
      <c r="HI2" s="645"/>
      <c r="HJ2" s="645"/>
      <c r="HK2" s="645"/>
      <c r="HL2" s="645"/>
      <c r="HM2" s="645"/>
      <c r="HN2" s="645"/>
      <c r="HO2" s="645"/>
      <c r="HP2" s="645"/>
      <c r="HQ2" s="645"/>
      <c r="HR2" s="645"/>
      <c r="HS2" s="645"/>
      <c r="HT2" s="645"/>
      <c r="HU2" s="645"/>
      <c r="HV2" s="645"/>
      <c r="HW2" s="645"/>
      <c r="HX2" s="645"/>
      <c r="HY2" s="645"/>
      <c r="HZ2" s="645"/>
      <c r="IA2" s="645"/>
      <c r="IB2" s="645"/>
      <c r="IC2" s="645"/>
      <c r="ID2" s="645"/>
      <c r="IE2" s="645"/>
      <c r="IF2" s="645"/>
      <c r="IG2" s="645"/>
      <c r="IH2" s="645"/>
      <c r="II2" s="645"/>
      <c r="IJ2" s="645"/>
      <c r="IK2" s="645"/>
      <c r="IL2" s="645"/>
      <c r="IM2" s="645"/>
      <c r="IN2" s="645"/>
      <c r="IO2" s="645"/>
      <c r="IP2" s="645"/>
      <c r="IQ2" s="645"/>
      <c r="IR2" s="645"/>
      <c r="IS2" s="645"/>
      <c r="IT2" s="645"/>
      <c r="IU2" s="645"/>
      <c r="IV2" s="645"/>
      <c r="IW2" s="645"/>
      <c r="IX2" s="645"/>
      <c r="IY2" s="645"/>
      <c r="IZ2" s="645"/>
      <c r="JA2" s="645"/>
      <c r="JB2" s="645"/>
      <c r="JC2" s="645"/>
      <c r="JD2" s="645"/>
      <c r="JE2" s="645"/>
      <c r="JF2" s="645"/>
      <c r="JG2" s="645"/>
      <c r="JH2" s="645"/>
      <c r="JI2" s="645"/>
      <c r="JJ2" s="645"/>
      <c r="JK2" s="645"/>
      <c r="JL2" s="645"/>
      <c r="JM2" s="645"/>
      <c r="JN2" s="645"/>
      <c r="JO2" s="645"/>
      <c r="JP2" s="645"/>
      <c r="JQ2" s="645"/>
      <c r="JR2" s="645"/>
      <c r="JS2" s="645"/>
      <c r="JT2" s="645"/>
      <c r="JU2" s="645"/>
      <c r="JV2" s="645"/>
      <c r="JW2" s="645"/>
      <c r="JX2" s="645"/>
      <c r="JY2" s="645"/>
      <c r="JZ2" s="645"/>
      <c r="KA2" s="645"/>
      <c r="KB2" s="645"/>
      <c r="KC2" s="645"/>
      <c r="KD2" s="645"/>
      <c r="KE2" s="645"/>
      <c r="KF2" s="645"/>
      <c r="KG2" s="645"/>
      <c r="KH2" s="645"/>
      <c r="KI2" s="645"/>
      <c r="KJ2" s="645"/>
      <c r="KK2" s="645"/>
      <c r="KL2" s="645"/>
      <c r="KM2" s="645"/>
      <c r="KN2" s="645"/>
      <c r="KO2" s="645"/>
      <c r="KP2" s="645"/>
      <c r="KQ2" s="645"/>
      <c r="KR2" s="645"/>
      <c r="KS2" s="645"/>
      <c r="KT2" s="645"/>
      <c r="KU2" s="645"/>
      <c r="KV2" s="645"/>
      <c r="KW2" s="645"/>
      <c r="KX2" s="645"/>
      <c r="KY2" s="645"/>
      <c r="KZ2" s="645"/>
      <c r="LA2" s="645"/>
      <c r="LB2" s="645"/>
      <c r="LC2" s="645"/>
      <c r="LD2" s="645"/>
      <c r="LE2" s="645"/>
      <c r="LF2" s="645"/>
      <c r="LG2" s="645"/>
      <c r="LH2" s="645"/>
      <c r="LI2" s="645"/>
      <c r="LJ2" s="645"/>
      <c r="LK2" s="645"/>
      <c r="LL2" s="645"/>
      <c r="LM2" s="645"/>
      <c r="LN2" s="645"/>
      <c r="LO2" s="645"/>
      <c r="LP2" s="645"/>
      <c r="LQ2" s="645"/>
      <c r="LR2" s="645"/>
      <c r="LS2" s="645"/>
      <c r="LT2" s="645"/>
      <c r="LU2" s="645"/>
      <c r="LV2" s="645"/>
      <c r="LW2" s="645"/>
      <c r="LX2" s="645"/>
      <c r="LY2" s="645"/>
      <c r="LZ2" s="645"/>
      <c r="MA2" s="645"/>
      <c r="MB2" s="645"/>
      <c r="MC2" s="645"/>
      <c r="MD2" s="645"/>
      <c r="ME2" s="645"/>
      <c r="MF2" s="645"/>
      <c r="MG2" s="645"/>
      <c r="MH2" s="645"/>
      <c r="MI2" s="645"/>
      <c r="MJ2" s="645"/>
      <c r="MK2" s="645"/>
      <c r="ML2" s="645"/>
      <c r="MM2" s="645"/>
      <c r="MN2" s="645"/>
      <c r="MO2" s="645"/>
      <c r="MP2" s="645"/>
      <c r="MQ2" s="645"/>
      <c r="MR2" s="645"/>
      <c r="MS2" s="645"/>
      <c r="MT2" s="645"/>
      <c r="MU2" s="645"/>
      <c r="MV2" s="645"/>
      <c r="MW2" s="645"/>
      <c r="MX2" s="645"/>
      <c r="MY2" s="645"/>
      <c r="MZ2" s="645"/>
      <c r="NA2" s="645"/>
      <c r="NB2" s="645"/>
      <c r="NC2" s="645"/>
      <c r="ND2" s="645"/>
      <c r="NE2" s="645"/>
      <c r="NF2" s="645"/>
      <c r="NG2" s="645"/>
      <c r="NH2" s="645"/>
      <c r="NI2" s="645"/>
      <c r="NJ2" s="645"/>
      <c r="NK2" s="645"/>
      <c r="NL2" s="645"/>
      <c r="NM2" s="645"/>
      <c r="NN2" s="645"/>
      <c r="NO2" s="645"/>
      <c r="NP2" s="645"/>
      <c r="NQ2" s="645"/>
      <c r="NR2" s="645"/>
      <c r="NS2" s="645"/>
      <c r="NT2" s="645"/>
      <c r="NU2" s="645"/>
      <c r="NV2" s="645"/>
      <c r="NW2" s="645"/>
      <c r="NX2" s="645"/>
      <c r="NY2" s="645"/>
      <c r="NZ2" s="645"/>
      <c r="OA2" s="645"/>
      <c r="OB2" s="645"/>
      <c r="OC2" s="645"/>
      <c r="OD2" s="645"/>
      <c r="OE2" s="645"/>
      <c r="OF2" s="645"/>
      <c r="OG2" s="645"/>
      <c r="OH2" s="645"/>
      <c r="OI2" s="645"/>
      <c r="OJ2" s="645"/>
      <c r="OK2" s="645"/>
      <c r="OL2" s="645"/>
      <c r="OM2" s="645"/>
      <c r="ON2" s="645"/>
      <c r="OO2" s="645"/>
      <c r="OP2" s="645"/>
      <c r="OQ2" s="645"/>
      <c r="OR2" s="645"/>
      <c r="OS2" s="645"/>
      <c r="OT2" s="645"/>
      <c r="OU2" s="645"/>
      <c r="OV2" s="645"/>
      <c r="OW2" s="645"/>
      <c r="OX2" s="645"/>
      <c r="OY2" s="645"/>
      <c r="OZ2" s="645"/>
      <c r="PA2" s="645"/>
      <c r="PB2" s="645"/>
      <c r="PC2" s="645"/>
      <c r="PD2" s="645"/>
      <c r="PE2" s="645"/>
      <c r="PF2" s="645"/>
      <c r="PG2" s="645"/>
      <c r="PH2" s="645"/>
      <c r="PI2" s="645"/>
      <c r="PJ2" s="645"/>
      <c r="PK2" s="645"/>
      <c r="PL2" s="645"/>
      <c r="PM2" s="645"/>
      <c r="PN2" s="645"/>
      <c r="PO2" s="645"/>
      <c r="PP2" s="645"/>
      <c r="PQ2" s="645"/>
      <c r="PR2" s="645"/>
      <c r="PS2" s="645"/>
      <c r="PT2" s="645"/>
      <c r="PU2" s="645"/>
      <c r="PV2" s="645"/>
      <c r="PW2" s="645"/>
      <c r="PX2" s="645"/>
      <c r="PY2" s="645"/>
      <c r="PZ2" s="645"/>
      <c r="QA2" s="645"/>
      <c r="QB2" s="645"/>
      <c r="QC2" s="645"/>
      <c r="QD2" s="645"/>
      <c r="QE2" s="645"/>
      <c r="QF2" s="645"/>
      <c r="QG2" s="645"/>
      <c r="QH2" s="645"/>
      <c r="QI2" s="645"/>
      <c r="QJ2" s="645"/>
      <c r="QK2" s="645"/>
      <c r="QL2" s="645"/>
      <c r="QM2" s="645"/>
      <c r="QN2" s="645"/>
      <c r="QO2" s="645"/>
      <c r="QP2" s="645"/>
      <c r="QQ2" s="645"/>
      <c r="QR2" s="645"/>
      <c r="QS2" s="645"/>
      <c r="QT2" s="645"/>
      <c r="QU2" s="645"/>
      <c r="QV2" s="645"/>
      <c r="QW2" s="645"/>
      <c r="QX2" s="645"/>
      <c r="QY2" s="645"/>
      <c r="QZ2" s="645"/>
      <c r="RA2" s="645"/>
      <c r="RB2" s="645"/>
      <c r="RC2" s="645"/>
      <c r="RD2" s="645"/>
      <c r="RE2" s="645"/>
      <c r="RF2" s="645"/>
      <c r="RG2" s="645"/>
      <c r="RH2" s="645"/>
      <c r="RI2" s="645"/>
      <c r="RJ2" s="645"/>
      <c r="RK2" s="645"/>
      <c r="RL2" s="645"/>
      <c r="RM2" s="645"/>
      <c r="RN2" s="645"/>
      <c r="RO2" s="645"/>
      <c r="RP2" s="645"/>
      <c r="RQ2" s="645"/>
      <c r="RR2" s="645"/>
      <c r="RS2" s="645"/>
      <c r="RT2" s="645"/>
      <c r="RU2" s="645"/>
      <c r="RV2" s="645"/>
      <c r="RW2" s="645"/>
      <c r="RX2" s="645"/>
      <c r="RY2" s="645"/>
      <c r="RZ2" s="645"/>
      <c r="SA2" s="645"/>
      <c r="SB2" s="645"/>
      <c r="SC2" s="645"/>
      <c r="SD2" s="645"/>
      <c r="SE2" s="645"/>
      <c r="SF2" s="645"/>
      <c r="SG2" s="645"/>
      <c r="SH2" s="645"/>
      <c r="SI2" s="645"/>
      <c r="SJ2" s="645"/>
      <c r="SK2" s="645"/>
      <c r="SL2" s="645"/>
      <c r="SM2" s="645"/>
      <c r="SN2" s="645"/>
      <c r="SO2" s="645"/>
      <c r="SP2" s="645"/>
      <c r="SQ2" s="645"/>
      <c r="SR2" s="645"/>
      <c r="SS2" s="645"/>
      <c r="ST2" s="645"/>
      <c r="SU2" s="645"/>
      <c r="SV2" s="645"/>
      <c r="SW2" s="645"/>
      <c r="SX2" s="645"/>
      <c r="SY2" s="645"/>
      <c r="SZ2" s="645"/>
      <c r="TA2" s="645"/>
      <c r="TB2" s="645"/>
      <c r="TC2" s="645"/>
      <c r="TD2" s="645"/>
      <c r="TE2" s="645"/>
      <c r="TF2" s="645"/>
      <c r="TG2" s="645"/>
      <c r="TH2" s="645"/>
      <c r="TI2" s="645"/>
      <c r="TJ2" s="645"/>
      <c r="TK2" s="645"/>
      <c r="TL2" s="645"/>
      <c r="TM2" s="645"/>
      <c r="TN2" s="645"/>
      <c r="TO2" s="645"/>
      <c r="TP2" s="645"/>
      <c r="TQ2" s="645"/>
      <c r="TR2" s="645"/>
      <c r="TS2" s="645"/>
      <c r="TT2" s="645"/>
      <c r="TU2" s="645"/>
      <c r="TV2" s="645"/>
      <c r="TW2" s="645"/>
      <c r="TX2" s="645"/>
      <c r="TY2" s="645"/>
      <c r="TZ2" s="645"/>
      <c r="UA2" s="645"/>
      <c r="UB2" s="645"/>
      <c r="UC2" s="645"/>
      <c r="UD2" s="645"/>
      <c r="UE2" s="645"/>
      <c r="UF2" s="645"/>
      <c r="UG2" s="645"/>
      <c r="UH2" s="645"/>
      <c r="UI2" s="645"/>
      <c r="UJ2" s="645"/>
      <c r="UK2" s="645"/>
      <c r="UL2" s="645"/>
      <c r="UM2" s="645"/>
      <c r="UN2" s="645"/>
      <c r="UO2" s="645"/>
      <c r="UP2" s="645"/>
      <c r="UQ2" s="645"/>
      <c r="UR2" s="645"/>
      <c r="US2" s="645"/>
      <c r="UT2" s="645"/>
      <c r="UU2" s="645"/>
      <c r="UV2" s="645"/>
      <c r="UW2" s="645"/>
      <c r="UX2" s="645"/>
      <c r="UY2" s="645"/>
      <c r="UZ2" s="645"/>
      <c r="VA2" s="645"/>
      <c r="VB2" s="645"/>
      <c r="VC2" s="645"/>
      <c r="VD2" s="645"/>
      <c r="VE2" s="645"/>
      <c r="VF2" s="645"/>
      <c r="VG2" s="645"/>
      <c r="VH2" s="645"/>
      <c r="VI2" s="645"/>
      <c r="VJ2" s="645"/>
      <c r="VK2" s="645"/>
      <c r="VL2" s="645"/>
      <c r="VM2" s="645"/>
      <c r="VN2" s="645"/>
      <c r="VO2" s="645"/>
      <c r="VP2" s="645"/>
      <c r="VQ2" s="645"/>
      <c r="VR2" s="645"/>
      <c r="VS2" s="645"/>
      <c r="VT2" s="645"/>
      <c r="VU2" s="645"/>
      <c r="VV2" s="645"/>
      <c r="VW2" s="645"/>
      <c r="VX2" s="645"/>
      <c r="VY2" s="645"/>
      <c r="VZ2" s="645"/>
      <c r="WA2" s="645"/>
      <c r="WB2" s="645"/>
      <c r="WC2" s="645"/>
      <c r="WD2" s="645"/>
      <c r="WE2" s="645"/>
      <c r="WF2" s="645"/>
      <c r="WG2" s="645"/>
      <c r="WH2" s="645"/>
      <c r="WI2" s="645"/>
      <c r="WJ2" s="645"/>
      <c r="WK2" s="645"/>
      <c r="WL2" s="645"/>
      <c r="WM2" s="645"/>
      <c r="WN2" s="645"/>
      <c r="WO2" s="645"/>
      <c r="WP2" s="645"/>
      <c r="WQ2" s="645"/>
      <c r="WR2" s="645"/>
      <c r="WS2" s="645"/>
      <c r="WT2" s="645"/>
      <c r="WU2" s="645"/>
      <c r="WV2" s="645"/>
      <c r="WW2" s="645"/>
      <c r="WX2" s="645"/>
      <c r="WY2" s="645"/>
      <c r="WZ2" s="645"/>
      <c r="XA2" s="645"/>
      <c r="XB2" s="645"/>
      <c r="XC2" s="645"/>
      <c r="XD2" s="645"/>
      <c r="XE2" s="645"/>
      <c r="XF2" s="645"/>
      <c r="XG2" s="645"/>
      <c r="XH2" s="645"/>
      <c r="XI2" s="645"/>
      <c r="XJ2" s="645"/>
      <c r="XK2" s="645"/>
      <c r="XL2" s="645"/>
      <c r="XM2" s="645"/>
      <c r="XN2" s="645"/>
      <c r="XO2" s="645"/>
      <c r="XP2" s="645"/>
      <c r="XQ2" s="645"/>
      <c r="XR2" s="645"/>
      <c r="XS2" s="645"/>
      <c r="XT2" s="645"/>
      <c r="XU2" s="645"/>
      <c r="XV2" s="645"/>
      <c r="XW2" s="645"/>
      <c r="XX2" s="645"/>
      <c r="XY2" s="645"/>
      <c r="XZ2" s="645"/>
      <c r="YA2" s="645"/>
      <c r="YB2" s="645"/>
      <c r="YC2" s="645"/>
      <c r="YD2" s="645"/>
      <c r="YE2" s="645"/>
      <c r="YF2" s="645"/>
      <c r="YG2" s="645"/>
      <c r="YH2" s="645"/>
      <c r="YI2" s="645"/>
      <c r="YJ2" s="645"/>
      <c r="YK2" s="645"/>
      <c r="YL2" s="645"/>
      <c r="YM2" s="645"/>
      <c r="YN2" s="645"/>
      <c r="YO2" s="645"/>
      <c r="YP2" s="645"/>
      <c r="YQ2" s="645"/>
      <c r="YR2" s="645"/>
      <c r="YS2" s="645"/>
      <c r="YT2" s="645"/>
      <c r="YU2" s="645"/>
      <c r="YV2" s="645"/>
      <c r="YW2" s="645"/>
      <c r="YX2" s="645"/>
      <c r="YY2" s="645"/>
      <c r="YZ2" s="645"/>
      <c r="ZA2" s="645"/>
      <c r="ZB2" s="645"/>
      <c r="ZC2" s="645"/>
      <c r="ZD2" s="645"/>
      <c r="ZE2" s="645"/>
      <c r="ZF2" s="645"/>
      <c r="ZG2" s="645"/>
      <c r="ZH2" s="645"/>
      <c r="ZI2" s="645"/>
      <c r="ZJ2" s="645"/>
      <c r="ZK2" s="645"/>
      <c r="ZL2" s="645"/>
      <c r="ZM2" s="645"/>
      <c r="ZN2" s="645"/>
      <c r="ZO2" s="645"/>
      <c r="ZP2" s="645"/>
      <c r="ZQ2" s="645"/>
      <c r="ZR2" s="645"/>
      <c r="ZS2" s="645"/>
      <c r="ZT2" s="645"/>
      <c r="ZU2" s="645"/>
      <c r="ZV2" s="645"/>
      <c r="ZW2" s="645"/>
      <c r="ZX2" s="645"/>
      <c r="ZY2" s="645"/>
      <c r="ZZ2" s="645"/>
      <c r="AAA2" s="645"/>
      <c r="AAB2" s="645"/>
      <c r="AAC2" s="645"/>
      <c r="AAD2" s="645"/>
      <c r="AAE2" s="645"/>
      <c r="AAF2" s="645"/>
      <c r="AAG2" s="645"/>
      <c r="AAH2" s="645"/>
      <c r="AAI2" s="645"/>
      <c r="AAJ2" s="645"/>
      <c r="AAK2" s="645"/>
      <c r="AAL2" s="645"/>
      <c r="AAM2" s="645"/>
      <c r="AAN2" s="645"/>
      <c r="AAO2" s="645"/>
      <c r="AAP2" s="645"/>
      <c r="AAQ2" s="645"/>
      <c r="AAR2" s="645"/>
      <c r="AAS2" s="645"/>
      <c r="AAT2" s="645"/>
      <c r="AAU2" s="645"/>
      <c r="AAV2" s="645"/>
      <c r="AAW2" s="645"/>
      <c r="AAX2" s="645"/>
      <c r="AAY2" s="645"/>
      <c r="AAZ2" s="645"/>
      <c r="ABA2" s="645"/>
      <c r="ABB2" s="645"/>
      <c r="ABC2" s="645"/>
      <c r="ABD2" s="645"/>
      <c r="ABE2" s="645"/>
      <c r="ABF2" s="645"/>
      <c r="ABG2" s="645"/>
      <c r="ABH2" s="645"/>
      <c r="ABI2" s="645"/>
      <c r="ABJ2" s="645"/>
      <c r="ABK2" s="645"/>
      <c r="ABL2" s="645"/>
      <c r="ABM2" s="645"/>
      <c r="ABN2" s="645"/>
      <c r="ABO2" s="645"/>
      <c r="ABP2" s="645"/>
      <c r="ABQ2" s="645"/>
      <c r="ABR2" s="645"/>
      <c r="ABS2" s="645"/>
      <c r="ABT2" s="645"/>
      <c r="ABU2" s="645"/>
      <c r="ABV2" s="645"/>
      <c r="ABW2" s="645"/>
      <c r="ABX2" s="645"/>
      <c r="ABY2" s="645"/>
      <c r="ABZ2" s="645"/>
      <c r="ACA2" s="645"/>
      <c r="ACB2" s="645"/>
      <c r="ACC2" s="645"/>
      <c r="ACD2" s="645"/>
      <c r="ACE2" s="645"/>
      <c r="ACF2" s="645"/>
      <c r="ACG2" s="645"/>
      <c r="ACH2" s="645"/>
      <c r="ACI2" s="645"/>
      <c r="ACJ2" s="645"/>
      <c r="ACK2" s="645"/>
      <c r="ACL2" s="645"/>
      <c r="ACM2" s="645"/>
      <c r="ACN2" s="645"/>
      <c r="ACO2" s="645"/>
      <c r="ACP2" s="645"/>
      <c r="ACQ2" s="645"/>
      <c r="ACR2" s="645"/>
      <c r="ACS2" s="645"/>
      <c r="ACT2" s="645"/>
      <c r="ACU2" s="645"/>
      <c r="ACV2" s="645"/>
      <c r="ACW2" s="645"/>
      <c r="ACX2" s="645"/>
      <c r="ACY2" s="645"/>
      <c r="ACZ2" s="645"/>
      <c r="ADA2" s="645"/>
      <c r="ADB2" s="645"/>
      <c r="ADC2" s="645"/>
      <c r="ADD2" s="645"/>
      <c r="ADE2" s="645"/>
      <c r="ADF2" s="645"/>
      <c r="ADG2" s="645"/>
      <c r="ADH2" s="645"/>
      <c r="ADI2" s="645"/>
      <c r="ADJ2" s="645"/>
      <c r="ADK2" s="645"/>
      <c r="ADL2" s="645"/>
      <c r="ADM2" s="645"/>
      <c r="ADN2" s="645"/>
      <c r="ADO2" s="645"/>
      <c r="ADP2" s="645"/>
      <c r="ADQ2" s="645"/>
      <c r="ADR2" s="645"/>
      <c r="ADS2" s="645"/>
      <c r="ADT2" s="645"/>
      <c r="ADU2" s="645"/>
      <c r="ADV2" s="645"/>
      <c r="ADW2" s="645"/>
      <c r="ADX2" s="645"/>
      <c r="ADY2" s="645"/>
      <c r="ADZ2" s="645"/>
      <c r="AEA2" s="645"/>
      <c r="AEB2" s="645"/>
      <c r="AEC2" s="645"/>
      <c r="AED2" s="645"/>
      <c r="AEE2" s="645"/>
      <c r="AEF2" s="645"/>
      <c r="AEG2" s="645"/>
      <c r="AEH2" s="645"/>
      <c r="AEI2" s="645"/>
      <c r="AEJ2" s="645"/>
      <c r="AEK2" s="645"/>
      <c r="AEL2" s="645"/>
      <c r="AEM2" s="645"/>
      <c r="AEN2" s="645"/>
      <c r="AEO2" s="645"/>
      <c r="AEP2" s="645"/>
      <c r="AEQ2" s="645"/>
      <c r="AER2" s="645"/>
      <c r="AES2" s="645"/>
      <c r="AET2" s="645"/>
      <c r="AEU2" s="645"/>
      <c r="AEV2" s="645"/>
      <c r="AEW2" s="645"/>
      <c r="AEX2" s="645"/>
      <c r="AEY2" s="645"/>
      <c r="AEZ2" s="645"/>
      <c r="AFA2" s="645"/>
      <c r="AFB2" s="645"/>
      <c r="AFC2" s="645"/>
      <c r="AFD2" s="645"/>
      <c r="AFE2" s="645"/>
      <c r="AFF2" s="645"/>
      <c r="AFG2" s="645"/>
      <c r="AFH2" s="645"/>
      <c r="AFI2" s="645"/>
      <c r="AFJ2" s="645"/>
      <c r="AFK2" s="645"/>
      <c r="AFL2" s="645"/>
      <c r="AFM2" s="645"/>
      <c r="AFN2" s="645"/>
      <c r="AFO2" s="645"/>
      <c r="AFP2" s="645"/>
      <c r="AFQ2" s="645"/>
      <c r="AFR2" s="645"/>
      <c r="AFS2" s="645"/>
      <c r="AFT2" s="645"/>
      <c r="AFU2" s="645"/>
      <c r="AFV2" s="645"/>
      <c r="AFW2" s="645"/>
      <c r="AFX2" s="645"/>
      <c r="AFY2" s="645"/>
      <c r="AFZ2" s="645"/>
      <c r="AGA2" s="645"/>
      <c r="AGB2" s="645"/>
      <c r="AGC2" s="645"/>
      <c r="AGD2" s="645"/>
      <c r="AGE2" s="645"/>
      <c r="AGF2" s="645"/>
      <c r="AGG2" s="645"/>
      <c r="AGH2" s="645"/>
      <c r="AGI2" s="645"/>
      <c r="AGJ2" s="645"/>
      <c r="AGK2" s="645"/>
      <c r="AGL2" s="645"/>
      <c r="AGM2" s="645"/>
      <c r="AGN2" s="645"/>
      <c r="AGO2" s="645"/>
      <c r="AGP2" s="645"/>
      <c r="AGQ2" s="645"/>
      <c r="AGR2" s="645"/>
      <c r="AGS2" s="645"/>
      <c r="AGT2" s="645"/>
      <c r="AGU2" s="645"/>
      <c r="AGV2" s="645"/>
      <c r="AGW2" s="645"/>
      <c r="AGX2" s="645"/>
      <c r="AGY2" s="645"/>
      <c r="AGZ2" s="645"/>
      <c r="AHA2" s="645"/>
      <c r="AHB2" s="645"/>
      <c r="AHC2" s="645"/>
      <c r="AHD2" s="645"/>
      <c r="AHE2" s="645"/>
      <c r="AHF2" s="645"/>
      <c r="AHG2" s="645"/>
      <c r="AHH2" s="645"/>
      <c r="AHI2" s="645"/>
      <c r="AHJ2" s="645"/>
      <c r="AHK2" s="645"/>
      <c r="AHL2" s="645"/>
      <c r="AHM2" s="645"/>
      <c r="AHN2" s="645"/>
      <c r="AHO2" s="645"/>
      <c r="AHP2" s="645"/>
      <c r="AHQ2" s="645"/>
      <c r="AHR2" s="645"/>
      <c r="AHS2" s="645"/>
      <c r="AHT2" s="645"/>
      <c r="AHU2" s="645"/>
      <c r="AHV2" s="645"/>
      <c r="AHW2" s="645"/>
      <c r="AHX2" s="645"/>
      <c r="AHY2" s="645"/>
      <c r="AHZ2" s="645"/>
      <c r="AIA2" s="645"/>
      <c r="AIB2" s="645"/>
      <c r="AIC2" s="645"/>
      <c r="AID2" s="645"/>
      <c r="AIE2" s="645"/>
      <c r="AIF2" s="645"/>
      <c r="AIG2" s="645"/>
      <c r="AIH2" s="645"/>
      <c r="AII2" s="645"/>
      <c r="AIJ2" s="645"/>
      <c r="AIK2" s="645"/>
      <c r="AIL2" s="645"/>
      <c r="AIM2" s="645"/>
      <c r="AIN2" s="645"/>
      <c r="AIO2" s="645"/>
      <c r="AIP2" s="645"/>
      <c r="AIQ2" s="645"/>
      <c r="AIR2" s="645"/>
      <c r="AIS2" s="645"/>
      <c r="AIT2" s="645"/>
      <c r="AIU2" s="645"/>
      <c r="AIV2" s="645"/>
      <c r="AIW2" s="645"/>
      <c r="AIX2" s="645"/>
      <c r="AIY2" s="645"/>
      <c r="AIZ2" s="645"/>
      <c r="AJA2" s="645"/>
      <c r="AJB2" s="645"/>
      <c r="AJC2" s="645"/>
      <c r="AJD2" s="645"/>
      <c r="AJE2" s="645"/>
      <c r="AJF2" s="645"/>
      <c r="AJG2" s="645"/>
      <c r="AJH2" s="645"/>
      <c r="AJI2" s="645"/>
      <c r="AJJ2" s="645"/>
      <c r="AJK2" s="645"/>
      <c r="AJL2" s="645"/>
      <c r="AJM2" s="645"/>
      <c r="AJN2" s="645"/>
      <c r="AJO2" s="645"/>
      <c r="AJP2" s="645"/>
      <c r="AJQ2" s="645"/>
      <c r="AJR2" s="645"/>
      <c r="AJS2" s="645"/>
      <c r="AJT2" s="645"/>
      <c r="AJU2" s="645"/>
      <c r="AJV2" s="645"/>
      <c r="AJW2" s="645"/>
      <c r="AJX2" s="645"/>
      <c r="AJY2" s="645"/>
      <c r="AJZ2" s="645"/>
      <c r="AKA2" s="645"/>
      <c r="AKB2" s="645"/>
      <c r="AKC2" s="645"/>
      <c r="AKD2" s="645"/>
      <c r="AKE2" s="645"/>
      <c r="AKF2" s="645"/>
      <c r="AKG2" s="645"/>
      <c r="AKH2" s="645"/>
      <c r="AKI2" s="645"/>
      <c r="AKJ2" s="645"/>
      <c r="AKK2" s="645"/>
      <c r="AKL2" s="645"/>
      <c r="AKM2" s="645"/>
      <c r="AKN2" s="645"/>
      <c r="AKO2" s="645"/>
      <c r="AKP2" s="645"/>
      <c r="AKQ2" s="645"/>
      <c r="AKR2" s="645"/>
      <c r="AKS2" s="645"/>
      <c r="AKT2" s="645"/>
      <c r="AKU2" s="645"/>
      <c r="AKV2" s="645"/>
      <c r="AKW2" s="645"/>
      <c r="AKX2" s="645"/>
      <c r="AKY2" s="645"/>
      <c r="AKZ2" s="645"/>
      <c r="ALA2" s="645"/>
      <c r="ALB2" s="645"/>
      <c r="ALC2" s="645"/>
      <c r="ALD2" s="645"/>
      <c r="ALE2" s="645"/>
      <c r="ALF2" s="645"/>
      <c r="ALG2" s="645"/>
      <c r="ALH2" s="645"/>
      <c r="ALI2" s="645"/>
      <c r="ALJ2" s="645"/>
      <c r="ALK2" s="645"/>
      <c r="ALL2" s="645"/>
      <c r="ALM2" s="645"/>
      <c r="ALN2" s="645"/>
      <c r="ALO2" s="645"/>
      <c r="ALP2" s="645"/>
      <c r="ALQ2" s="645"/>
      <c r="ALR2" s="645"/>
      <c r="ALS2" s="645"/>
      <c r="ALT2" s="645"/>
      <c r="ALU2" s="645"/>
      <c r="ALV2" s="645"/>
      <c r="ALW2" s="645"/>
      <c r="ALX2" s="645"/>
      <c r="ALY2" s="645"/>
      <c r="ALZ2" s="645"/>
      <c r="AMA2" s="645"/>
      <c r="AMB2" s="645"/>
    </row>
    <row r="3" spans="1:1016" ht="20.6">
      <c r="A3" s="808" t="str">
        <f>Sumarizace!A7</f>
        <v>D.2.1 Jevištní mechanika</v>
      </c>
      <c r="B3" s="808"/>
      <c r="C3" s="808"/>
      <c r="D3" s="808"/>
      <c r="E3" s="808"/>
      <c r="F3" s="808"/>
      <c r="G3" s="647"/>
      <c r="H3" s="648"/>
      <c r="I3" s="644"/>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49"/>
      <c r="ED3" s="649"/>
      <c r="EE3" s="649"/>
      <c r="EF3" s="649"/>
      <c r="EG3" s="649"/>
      <c r="EH3" s="649"/>
      <c r="EI3" s="649"/>
      <c r="EJ3" s="649"/>
      <c r="EK3" s="649"/>
      <c r="EL3" s="649"/>
      <c r="EM3" s="649"/>
      <c r="EN3" s="649"/>
      <c r="EO3" s="649"/>
      <c r="EP3" s="649"/>
      <c r="EQ3" s="649"/>
      <c r="ER3" s="649"/>
      <c r="ES3" s="649"/>
      <c r="ET3" s="649"/>
      <c r="EU3" s="649"/>
      <c r="EV3" s="649"/>
      <c r="EW3" s="649"/>
      <c r="EX3" s="649"/>
      <c r="EY3" s="649"/>
      <c r="EZ3" s="649"/>
      <c r="FA3" s="649"/>
      <c r="FB3" s="649"/>
      <c r="FC3" s="649"/>
      <c r="FD3" s="649"/>
      <c r="FE3" s="649"/>
      <c r="FF3" s="649"/>
      <c r="FG3" s="649"/>
      <c r="FH3" s="649"/>
      <c r="FI3" s="649"/>
      <c r="FJ3" s="649"/>
      <c r="FK3" s="649"/>
      <c r="FL3" s="649"/>
      <c r="FM3" s="649"/>
      <c r="FN3" s="649"/>
      <c r="FO3" s="649"/>
      <c r="FP3" s="649"/>
      <c r="FQ3" s="649"/>
      <c r="FR3" s="649"/>
      <c r="FS3" s="649"/>
      <c r="FT3" s="649"/>
      <c r="FU3" s="649"/>
      <c r="FV3" s="649"/>
      <c r="FW3" s="649"/>
      <c r="FX3" s="649"/>
      <c r="FY3" s="649"/>
      <c r="FZ3" s="649"/>
      <c r="GA3" s="649"/>
      <c r="GB3" s="649"/>
      <c r="GC3" s="649"/>
      <c r="GD3" s="649"/>
      <c r="GE3" s="649"/>
      <c r="GF3" s="649"/>
      <c r="GG3" s="649"/>
      <c r="GH3" s="649"/>
      <c r="GI3" s="649"/>
      <c r="GJ3" s="649"/>
      <c r="GK3" s="649"/>
      <c r="GL3" s="649"/>
      <c r="GM3" s="649"/>
      <c r="GN3" s="649"/>
      <c r="GO3" s="649"/>
      <c r="GP3" s="649"/>
      <c r="GQ3" s="649"/>
      <c r="GR3" s="649"/>
      <c r="GS3" s="649"/>
      <c r="GT3" s="649"/>
      <c r="GU3" s="649"/>
      <c r="GV3" s="649"/>
      <c r="GW3" s="649"/>
      <c r="GX3" s="649"/>
      <c r="GY3" s="649"/>
      <c r="GZ3" s="649"/>
      <c r="HA3" s="649"/>
      <c r="HB3" s="649"/>
      <c r="HC3" s="649"/>
      <c r="HD3" s="649"/>
      <c r="HE3" s="649"/>
      <c r="HF3" s="649"/>
      <c r="HG3" s="649"/>
      <c r="HH3" s="649"/>
      <c r="HI3" s="649"/>
      <c r="HJ3" s="649"/>
      <c r="HK3" s="649"/>
      <c r="HL3" s="649"/>
      <c r="HM3" s="649"/>
      <c r="HN3" s="649"/>
      <c r="HO3" s="649"/>
      <c r="HP3" s="649"/>
      <c r="HQ3" s="649"/>
      <c r="HR3" s="649"/>
      <c r="HS3" s="649"/>
      <c r="HT3" s="649"/>
      <c r="HU3" s="649"/>
      <c r="HV3" s="649"/>
      <c r="HW3" s="649"/>
      <c r="HX3" s="649"/>
      <c r="HY3" s="649"/>
      <c r="HZ3" s="649"/>
      <c r="IA3" s="649"/>
      <c r="IB3" s="649"/>
      <c r="IC3" s="649"/>
      <c r="ID3" s="649"/>
      <c r="IE3" s="649"/>
      <c r="IF3" s="649"/>
      <c r="IG3" s="649"/>
      <c r="IH3" s="649"/>
      <c r="II3" s="649"/>
      <c r="IJ3" s="649"/>
      <c r="IK3" s="649"/>
      <c r="IL3" s="649"/>
      <c r="IM3" s="649"/>
      <c r="IN3" s="649"/>
      <c r="IO3" s="649"/>
      <c r="IP3" s="649"/>
      <c r="IQ3" s="649"/>
      <c r="IR3" s="649"/>
      <c r="IS3" s="649"/>
      <c r="IT3" s="649"/>
      <c r="IU3" s="649"/>
      <c r="IV3" s="649"/>
      <c r="IW3" s="649"/>
      <c r="IX3" s="649"/>
      <c r="IY3" s="649"/>
      <c r="IZ3" s="649"/>
      <c r="JA3" s="649"/>
      <c r="JB3" s="649"/>
      <c r="JC3" s="649"/>
      <c r="JD3" s="649"/>
      <c r="JE3" s="649"/>
      <c r="JF3" s="649"/>
      <c r="JG3" s="649"/>
      <c r="JH3" s="649"/>
      <c r="JI3" s="649"/>
      <c r="JJ3" s="649"/>
      <c r="JK3" s="649"/>
      <c r="JL3" s="649"/>
      <c r="JM3" s="649"/>
      <c r="JN3" s="649"/>
      <c r="JO3" s="649"/>
      <c r="JP3" s="649"/>
      <c r="JQ3" s="649"/>
      <c r="JR3" s="649"/>
      <c r="JS3" s="649"/>
      <c r="JT3" s="649"/>
      <c r="JU3" s="649"/>
      <c r="JV3" s="649"/>
      <c r="JW3" s="649"/>
      <c r="JX3" s="649"/>
      <c r="JY3" s="649"/>
      <c r="JZ3" s="649"/>
      <c r="KA3" s="649"/>
      <c r="KB3" s="649"/>
      <c r="KC3" s="649"/>
      <c r="KD3" s="649"/>
      <c r="KE3" s="649"/>
      <c r="KF3" s="649"/>
      <c r="KG3" s="649"/>
      <c r="KH3" s="649"/>
      <c r="KI3" s="649"/>
      <c r="KJ3" s="649"/>
      <c r="KK3" s="649"/>
      <c r="KL3" s="649"/>
      <c r="KM3" s="649"/>
      <c r="KN3" s="649"/>
      <c r="KO3" s="649"/>
      <c r="KP3" s="649"/>
      <c r="KQ3" s="649"/>
      <c r="KR3" s="649"/>
      <c r="KS3" s="649"/>
      <c r="KT3" s="649"/>
      <c r="KU3" s="649"/>
      <c r="KV3" s="649"/>
      <c r="KW3" s="649"/>
      <c r="KX3" s="649"/>
      <c r="KY3" s="649"/>
      <c r="KZ3" s="649"/>
      <c r="LA3" s="649"/>
      <c r="LB3" s="649"/>
      <c r="LC3" s="649"/>
      <c r="LD3" s="649"/>
      <c r="LE3" s="649"/>
      <c r="LF3" s="649"/>
      <c r="LG3" s="649"/>
      <c r="LH3" s="649"/>
      <c r="LI3" s="649"/>
      <c r="LJ3" s="649"/>
      <c r="LK3" s="649"/>
      <c r="LL3" s="649"/>
      <c r="LM3" s="649"/>
      <c r="LN3" s="649"/>
      <c r="LO3" s="649"/>
      <c r="LP3" s="649"/>
      <c r="LQ3" s="649"/>
      <c r="LR3" s="649"/>
      <c r="LS3" s="649"/>
      <c r="LT3" s="649"/>
      <c r="LU3" s="649"/>
      <c r="LV3" s="649"/>
      <c r="LW3" s="649"/>
      <c r="LX3" s="649"/>
      <c r="LY3" s="649"/>
      <c r="LZ3" s="649"/>
      <c r="MA3" s="649"/>
      <c r="MB3" s="649"/>
      <c r="MC3" s="649"/>
      <c r="MD3" s="649"/>
      <c r="ME3" s="649"/>
      <c r="MF3" s="649"/>
      <c r="MG3" s="649"/>
      <c r="MH3" s="649"/>
      <c r="MI3" s="649"/>
      <c r="MJ3" s="649"/>
      <c r="MK3" s="649"/>
      <c r="ML3" s="649"/>
      <c r="MM3" s="649"/>
      <c r="MN3" s="649"/>
      <c r="MO3" s="649"/>
      <c r="MP3" s="649"/>
      <c r="MQ3" s="649"/>
      <c r="MR3" s="649"/>
      <c r="MS3" s="649"/>
      <c r="MT3" s="649"/>
      <c r="MU3" s="649"/>
      <c r="MV3" s="649"/>
      <c r="MW3" s="649"/>
      <c r="MX3" s="649"/>
      <c r="MY3" s="649"/>
      <c r="MZ3" s="649"/>
      <c r="NA3" s="649"/>
      <c r="NB3" s="649"/>
      <c r="NC3" s="649"/>
      <c r="ND3" s="649"/>
      <c r="NE3" s="649"/>
      <c r="NF3" s="649"/>
      <c r="NG3" s="649"/>
      <c r="NH3" s="649"/>
      <c r="NI3" s="649"/>
      <c r="NJ3" s="649"/>
      <c r="NK3" s="649"/>
      <c r="NL3" s="649"/>
      <c r="NM3" s="649"/>
      <c r="NN3" s="649"/>
      <c r="NO3" s="649"/>
      <c r="NP3" s="649"/>
      <c r="NQ3" s="649"/>
      <c r="NR3" s="649"/>
      <c r="NS3" s="649"/>
      <c r="NT3" s="649"/>
      <c r="NU3" s="649"/>
      <c r="NV3" s="649"/>
      <c r="NW3" s="649"/>
      <c r="NX3" s="649"/>
      <c r="NY3" s="649"/>
      <c r="NZ3" s="649"/>
      <c r="OA3" s="649"/>
      <c r="OB3" s="649"/>
      <c r="OC3" s="649"/>
      <c r="OD3" s="649"/>
      <c r="OE3" s="649"/>
      <c r="OF3" s="649"/>
      <c r="OG3" s="649"/>
      <c r="OH3" s="649"/>
      <c r="OI3" s="649"/>
      <c r="OJ3" s="649"/>
      <c r="OK3" s="649"/>
      <c r="OL3" s="649"/>
      <c r="OM3" s="649"/>
      <c r="ON3" s="649"/>
      <c r="OO3" s="649"/>
      <c r="OP3" s="649"/>
      <c r="OQ3" s="649"/>
      <c r="OR3" s="649"/>
      <c r="OS3" s="649"/>
      <c r="OT3" s="649"/>
      <c r="OU3" s="649"/>
      <c r="OV3" s="649"/>
      <c r="OW3" s="649"/>
      <c r="OX3" s="649"/>
      <c r="OY3" s="649"/>
      <c r="OZ3" s="649"/>
      <c r="PA3" s="649"/>
      <c r="PB3" s="649"/>
      <c r="PC3" s="649"/>
      <c r="PD3" s="649"/>
      <c r="PE3" s="649"/>
      <c r="PF3" s="649"/>
      <c r="PG3" s="649"/>
      <c r="PH3" s="649"/>
      <c r="PI3" s="649"/>
      <c r="PJ3" s="649"/>
      <c r="PK3" s="649"/>
      <c r="PL3" s="649"/>
      <c r="PM3" s="649"/>
      <c r="PN3" s="649"/>
      <c r="PO3" s="649"/>
      <c r="PP3" s="649"/>
      <c r="PQ3" s="649"/>
      <c r="PR3" s="649"/>
      <c r="PS3" s="649"/>
      <c r="PT3" s="649"/>
      <c r="PU3" s="649"/>
      <c r="PV3" s="649"/>
      <c r="PW3" s="649"/>
      <c r="PX3" s="649"/>
      <c r="PY3" s="649"/>
      <c r="PZ3" s="649"/>
      <c r="QA3" s="649"/>
      <c r="QB3" s="649"/>
      <c r="QC3" s="649"/>
      <c r="QD3" s="649"/>
      <c r="QE3" s="649"/>
      <c r="QF3" s="649"/>
      <c r="QG3" s="649"/>
      <c r="QH3" s="649"/>
      <c r="QI3" s="649"/>
      <c r="QJ3" s="649"/>
      <c r="QK3" s="649"/>
      <c r="QL3" s="649"/>
      <c r="QM3" s="649"/>
      <c r="QN3" s="649"/>
      <c r="QO3" s="649"/>
      <c r="QP3" s="649"/>
      <c r="QQ3" s="649"/>
      <c r="QR3" s="649"/>
      <c r="QS3" s="649"/>
      <c r="QT3" s="649"/>
      <c r="QU3" s="649"/>
      <c r="QV3" s="649"/>
      <c r="QW3" s="649"/>
      <c r="QX3" s="649"/>
      <c r="QY3" s="649"/>
      <c r="QZ3" s="649"/>
      <c r="RA3" s="649"/>
      <c r="RB3" s="649"/>
      <c r="RC3" s="649"/>
      <c r="RD3" s="649"/>
      <c r="RE3" s="649"/>
      <c r="RF3" s="649"/>
      <c r="RG3" s="649"/>
      <c r="RH3" s="649"/>
      <c r="RI3" s="649"/>
      <c r="RJ3" s="649"/>
      <c r="RK3" s="649"/>
      <c r="RL3" s="649"/>
      <c r="RM3" s="649"/>
      <c r="RN3" s="649"/>
      <c r="RO3" s="649"/>
      <c r="RP3" s="649"/>
      <c r="RQ3" s="649"/>
      <c r="RR3" s="649"/>
      <c r="RS3" s="649"/>
      <c r="RT3" s="649"/>
      <c r="RU3" s="649"/>
      <c r="RV3" s="649"/>
      <c r="RW3" s="649"/>
      <c r="RX3" s="649"/>
      <c r="RY3" s="649"/>
      <c r="RZ3" s="649"/>
      <c r="SA3" s="649"/>
      <c r="SB3" s="649"/>
      <c r="SC3" s="649"/>
      <c r="SD3" s="649"/>
      <c r="SE3" s="649"/>
      <c r="SF3" s="649"/>
      <c r="SG3" s="649"/>
      <c r="SH3" s="649"/>
      <c r="SI3" s="649"/>
      <c r="SJ3" s="649"/>
      <c r="SK3" s="649"/>
      <c r="SL3" s="649"/>
      <c r="SM3" s="649"/>
      <c r="SN3" s="649"/>
      <c r="SO3" s="649"/>
      <c r="SP3" s="649"/>
      <c r="SQ3" s="649"/>
      <c r="SR3" s="649"/>
      <c r="SS3" s="649"/>
      <c r="ST3" s="649"/>
      <c r="SU3" s="649"/>
      <c r="SV3" s="649"/>
      <c r="SW3" s="649"/>
      <c r="SX3" s="649"/>
      <c r="SY3" s="649"/>
      <c r="SZ3" s="649"/>
      <c r="TA3" s="649"/>
      <c r="TB3" s="649"/>
      <c r="TC3" s="649"/>
      <c r="TD3" s="649"/>
      <c r="TE3" s="649"/>
      <c r="TF3" s="649"/>
      <c r="TG3" s="649"/>
      <c r="TH3" s="649"/>
      <c r="TI3" s="649"/>
      <c r="TJ3" s="649"/>
      <c r="TK3" s="649"/>
      <c r="TL3" s="649"/>
      <c r="TM3" s="649"/>
      <c r="TN3" s="649"/>
      <c r="TO3" s="649"/>
      <c r="TP3" s="649"/>
      <c r="TQ3" s="649"/>
      <c r="TR3" s="649"/>
      <c r="TS3" s="649"/>
      <c r="TT3" s="649"/>
      <c r="TU3" s="649"/>
      <c r="TV3" s="649"/>
      <c r="TW3" s="649"/>
      <c r="TX3" s="649"/>
      <c r="TY3" s="649"/>
      <c r="TZ3" s="649"/>
      <c r="UA3" s="649"/>
      <c r="UB3" s="649"/>
      <c r="UC3" s="649"/>
      <c r="UD3" s="649"/>
      <c r="UE3" s="649"/>
      <c r="UF3" s="649"/>
      <c r="UG3" s="649"/>
      <c r="UH3" s="649"/>
      <c r="UI3" s="649"/>
      <c r="UJ3" s="649"/>
      <c r="UK3" s="649"/>
      <c r="UL3" s="649"/>
      <c r="UM3" s="649"/>
      <c r="UN3" s="649"/>
      <c r="UO3" s="649"/>
      <c r="UP3" s="649"/>
      <c r="UQ3" s="649"/>
      <c r="UR3" s="649"/>
      <c r="US3" s="649"/>
      <c r="UT3" s="649"/>
      <c r="UU3" s="649"/>
      <c r="UV3" s="649"/>
      <c r="UW3" s="649"/>
      <c r="UX3" s="649"/>
      <c r="UY3" s="649"/>
      <c r="UZ3" s="649"/>
      <c r="VA3" s="649"/>
      <c r="VB3" s="649"/>
      <c r="VC3" s="649"/>
      <c r="VD3" s="649"/>
      <c r="VE3" s="649"/>
      <c r="VF3" s="649"/>
      <c r="VG3" s="649"/>
      <c r="VH3" s="649"/>
      <c r="VI3" s="649"/>
      <c r="VJ3" s="649"/>
      <c r="VK3" s="649"/>
      <c r="VL3" s="649"/>
      <c r="VM3" s="649"/>
      <c r="VN3" s="649"/>
      <c r="VO3" s="649"/>
      <c r="VP3" s="649"/>
      <c r="VQ3" s="649"/>
      <c r="VR3" s="649"/>
      <c r="VS3" s="649"/>
      <c r="VT3" s="649"/>
      <c r="VU3" s="649"/>
      <c r="VV3" s="649"/>
      <c r="VW3" s="649"/>
      <c r="VX3" s="649"/>
      <c r="VY3" s="649"/>
      <c r="VZ3" s="649"/>
      <c r="WA3" s="649"/>
      <c r="WB3" s="649"/>
      <c r="WC3" s="649"/>
      <c r="WD3" s="649"/>
      <c r="WE3" s="649"/>
      <c r="WF3" s="649"/>
      <c r="WG3" s="649"/>
      <c r="WH3" s="649"/>
      <c r="WI3" s="649"/>
      <c r="WJ3" s="649"/>
      <c r="WK3" s="649"/>
      <c r="WL3" s="649"/>
      <c r="WM3" s="649"/>
      <c r="WN3" s="649"/>
      <c r="WO3" s="649"/>
      <c r="WP3" s="649"/>
      <c r="WQ3" s="649"/>
      <c r="WR3" s="649"/>
      <c r="WS3" s="649"/>
      <c r="WT3" s="649"/>
      <c r="WU3" s="649"/>
      <c r="WV3" s="649"/>
      <c r="WW3" s="649"/>
      <c r="WX3" s="649"/>
      <c r="WY3" s="649"/>
      <c r="WZ3" s="649"/>
      <c r="XA3" s="649"/>
      <c r="XB3" s="649"/>
      <c r="XC3" s="649"/>
      <c r="XD3" s="649"/>
      <c r="XE3" s="649"/>
      <c r="XF3" s="649"/>
      <c r="XG3" s="649"/>
      <c r="XH3" s="649"/>
      <c r="XI3" s="649"/>
      <c r="XJ3" s="649"/>
      <c r="XK3" s="649"/>
      <c r="XL3" s="649"/>
      <c r="XM3" s="649"/>
      <c r="XN3" s="649"/>
      <c r="XO3" s="649"/>
      <c r="XP3" s="649"/>
      <c r="XQ3" s="649"/>
      <c r="XR3" s="649"/>
      <c r="XS3" s="649"/>
      <c r="XT3" s="649"/>
      <c r="XU3" s="649"/>
      <c r="XV3" s="649"/>
      <c r="XW3" s="649"/>
      <c r="XX3" s="649"/>
      <c r="XY3" s="649"/>
      <c r="XZ3" s="649"/>
      <c r="YA3" s="649"/>
      <c r="YB3" s="649"/>
      <c r="YC3" s="649"/>
      <c r="YD3" s="649"/>
      <c r="YE3" s="649"/>
      <c r="YF3" s="649"/>
      <c r="YG3" s="649"/>
      <c r="YH3" s="649"/>
      <c r="YI3" s="649"/>
      <c r="YJ3" s="649"/>
      <c r="YK3" s="649"/>
      <c r="YL3" s="649"/>
      <c r="YM3" s="649"/>
      <c r="YN3" s="649"/>
      <c r="YO3" s="649"/>
      <c r="YP3" s="649"/>
      <c r="YQ3" s="649"/>
      <c r="YR3" s="649"/>
      <c r="YS3" s="649"/>
      <c r="YT3" s="649"/>
      <c r="YU3" s="649"/>
      <c r="YV3" s="649"/>
      <c r="YW3" s="649"/>
      <c r="YX3" s="649"/>
      <c r="YY3" s="649"/>
      <c r="YZ3" s="649"/>
      <c r="ZA3" s="649"/>
      <c r="ZB3" s="649"/>
      <c r="ZC3" s="649"/>
      <c r="ZD3" s="649"/>
      <c r="ZE3" s="649"/>
      <c r="ZF3" s="649"/>
      <c r="ZG3" s="649"/>
      <c r="ZH3" s="649"/>
      <c r="ZI3" s="649"/>
      <c r="ZJ3" s="649"/>
      <c r="ZK3" s="649"/>
      <c r="ZL3" s="649"/>
      <c r="ZM3" s="649"/>
      <c r="ZN3" s="649"/>
      <c r="ZO3" s="649"/>
      <c r="ZP3" s="649"/>
      <c r="ZQ3" s="649"/>
      <c r="ZR3" s="649"/>
      <c r="ZS3" s="649"/>
      <c r="ZT3" s="649"/>
      <c r="ZU3" s="649"/>
      <c r="ZV3" s="649"/>
      <c r="ZW3" s="649"/>
      <c r="ZX3" s="649"/>
      <c r="ZY3" s="649"/>
      <c r="ZZ3" s="649"/>
      <c r="AAA3" s="649"/>
      <c r="AAB3" s="649"/>
      <c r="AAC3" s="649"/>
      <c r="AAD3" s="649"/>
      <c r="AAE3" s="649"/>
      <c r="AAF3" s="649"/>
      <c r="AAG3" s="649"/>
      <c r="AAH3" s="649"/>
      <c r="AAI3" s="649"/>
      <c r="AAJ3" s="649"/>
      <c r="AAK3" s="649"/>
      <c r="AAL3" s="649"/>
      <c r="AAM3" s="649"/>
      <c r="AAN3" s="649"/>
      <c r="AAO3" s="649"/>
      <c r="AAP3" s="649"/>
      <c r="AAQ3" s="649"/>
      <c r="AAR3" s="649"/>
      <c r="AAS3" s="649"/>
      <c r="AAT3" s="649"/>
      <c r="AAU3" s="649"/>
      <c r="AAV3" s="649"/>
      <c r="AAW3" s="649"/>
      <c r="AAX3" s="649"/>
      <c r="AAY3" s="649"/>
      <c r="AAZ3" s="649"/>
      <c r="ABA3" s="649"/>
      <c r="ABB3" s="649"/>
      <c r="ABC3" s="649"/>
      <c r="ABD3" s="649"/>
      <c r="ABE3" s="649"/>
      <c r="ABF3" s="649"/>
      <c r="ABG3" s="649"/>
      <c r="ABH3" s="649"/>
      <c r="ABI3" s="649"/>
      <c r="ABJ3" s="649"/>
      <c r="ABK3" s="649"/>
      <c r="ABL3" s="649"/>
      <c r="ABM3" s="649"/>
      <c r="ABN3" s="649"/>
      <c r="ABO3" s="649"/>
      <c r="ABP3" s="649"/>
      <c r="ABQ3" s="649"/>
      <c r="ABR3" s="649"/>
      <c r="ABS3" s="649"/>
      <c r="ABT3" s="649"/>
      <c r="ABU3" s="649"/>
      <c r="ABV3" s="649"/>
      <c r="ABW3" s="649"/>
      <c r="ABX3" s="649"/>
      <c r="ABY3" s="649"/>
      <c r="ABZ3" s="649"/>
      <c r="ACA3" s="649"/>
      <c r="ACB3" s="649"/>
      <c r="ACC3" s="649"/>
      <c r="ACD3" s="649"/>
      <c r="ACE3" s="649"/>
      <c r="ACF3" s="649"/>
      <c r="ACG3" s="649"/>
      <c r="ACH3" s="649"/>
      <c r="ACI3" s="649"/>
      <c r="ACJ3" s="649"/>
      <c r="ACK3" s="649"/>
      <c r="ACL3" s="649"/>
      <c r="ACM3" s="649"/>
      <c r="ACN3" s="649"/>
      <c r="ACO3" s="649"/>
      <c r="ACP3" s="649"/>
      <c r="ACQ3" s="649"/>
      <c r="ACR3" s="649"/>
      <c r="ACS3" s="649"/>
      <c r="ACT3" s="649"/>
      <c r="ACU3" s="649"/>
      <c r="ACV3" s="649"/>
      <c r="ACW3" s="649"/>
      <c r="ACX3" s="649"/>
      <c r="ACY3" s="649"/>
      <c r="ACZ3" s="649"/>
      <c r="ADA3" s="649"/>
      <c r="ADB3" s="649"/>
      <c r="ADC3" s="649"/>
      <c r="ADD3" s="649"/>
      <c r="ADE3" s="649"/>
      <c r="ADF3" s="649"/>
      <c r="ADG3" s="649"/>
      <c r="ADH3" s="649"/>
      <c r="ADI3" s="649"/>
      <c r="ADJ3" s="649"/>
      <c r="ADK3" s="649"/>
      <c r="ADL3" s="649"/>
      <c r="ADM3" s="649"/>
      <c r="ADN3" s="649"/>
      <c r="ADO3" s="649"/>
      <c r="ADP3" s="649"/>
      <c r="ADQ3" s="649"/>
      <c r="ADR3" s="649"/>
      <c r="ADS3" s="649"/>
      <c r="ADT3" s="649"/>
      <c r="ADU3" s="649"/>
      <c r="ADV3" s="649"/>
      <c r="ADW3" s="649"/>
      <c r="ADX3" s="649"/>
      <c r="ADY3" s="649"/>
      <c r="ADZ3" s="649"/>
      <c r="AEA3" s="649"/>
      <c r="AEB3" s="649"/>
      <c r="AEC3" s="649"/>
      <c r="AED3" s="649"/>
      <c r="AEE3" s="649"/>
      <c r="AEF3" s="649"/>
      <c r="AEG3" s="649"/>
      <c r="AEH3" s="649"/>
      <c r="AEI3" s="649"/>
      <c r="AEJ3" s="649"/>
      <c r="AEK3" s="649"/>
      <c r="AEL3" s="649"/>
      <c r="AEM3" s="649"/>
      <c r="AEN3" s="649"/>
      <c r="AEO3" s="649"/>
      <c r="AEP3" s="649"/>
      <c r="AEQ3" s="649"/>
      <c r="AER3" s="649"/>
      <c r="AES3" s="649"/>
      <c r="AET3" s="649"/>
      <c r="AEU3" s="649"/>
      <c r="AEV3" s="649"/>
      <c r="AEW3" s="649"/>
      <c r="AEX3" s="649"/>
      <c r="AEY3" s="649"/>
      <c r="AEZ3" s="649"/>
      <c r="AFA3" s="649"/>
      <c r="AFB3" s="649"/>
      <c r="AFC3" s="649"/>
      <c r="AFD3" s="649"/>
      <c r="AFE3" s="649"/>
      <c r="AFF3" s="649"/>
      <c r="AFG3" s="649"/>
      <c r="AFH3" s="649"/>
      <c r="AFI3" s="649"/>
      <c r="AFJ3" s="649"/>
      <c r="AFK3" s="649"/>
      <c r="AFL3" s="649"/>
      <c r="AFM3" s="649"/>
      <c r="AFN3" s="649"/>
      <c r="AFO3" s="649"/>
      <c r="AFP3" s="649"/>
      <c r="AFQ3" s="649"/>
      <c r="AFR3" s="649"/>
      <c r="AFS3" s="649"/>
      <c r="AFT3" s="649"/>
      <c r="AFU3" s="649"/>
      <c r="AFV3" s="649"/>
      <c r="AFW3" s="649"/>
      <c r="AFX3" s="649"/>
      <c r="AFY3" s="649"/>
      <c r="AFZ3" s="649"/>
      <c r="AGA3" s="649"/>
      <c r="AGB3" s="649"/>
      <c r="AGC3" s="649"/>
      <c r="AGD3" s="649"/>
      <c r="AGE3" s="649"/>
      <c r="AGF3" s="649"/>
      <c r="AGG3" s="649"/>
      <c r="AGH3" s="649"/>
      <c r="AGI3" s="649"/>
      <c r="AGJ3" s="649"/>
      <c r="AGK3" s="649"/>
      <c r="AGL3" s="649"/>
      <c r="AGM3" s="649"/>
      <c r="AGN3" s="649"/>
      <c r="AGO3" s="649"/>
      <c r="AGP3" s="649"/>
      <c r="AGQ3" s="649"/>
      <c r="AGR3" s="649"/>
      <c r="AGS3" s="649"/>
      <c r="AGT3" s="649"/>
      <c r="AGU3" s="649"/>
      <c r="AGV3" s="649"/>
      <c r="AGW3" s="649"/>
      <c r="AGX3" s="649"/>
      <c r="AGY3" s="649"/>
      <c r="AGZ3" s="649"/>
      <c r="AHA3" s="649"/>
      <c r="AHB3" s="649"/>
      <c r="AHC3" s="649"/>
      <c r="AHD3" s="649"/>
      <c r="AHE3" s="649"/>
      <c r="AHF3" s="649"/>
      <c r="AHG3" s="649"/>
      <c r="AHH3" s="649"/>
      <c r="AHI3" s="649"/>
      <c r="AHJ3" s="649"/>
      <c r="AHK3" s="649"/>
      <c r="AHL3" s="649"/>
      <c r="AHM3" s="649"/>
      <c r="AHN3" s="649"/>
      <c r="AHO3" s="649"/>
      <c r="AHP3" s="649"/>
      <c r="AHQ3" s="649"/>
      <c r="AHR3" s="649"/>
      <c r="AHS3" s="649"/>
      <c r="AHT3" s="649"/>
      <c r="AHU3" s="649"/>
      <c r="AHV3" s="649"/>
      <c r="AHW3" s="649"/>
      <c r="AHX3" s="649"/>
      <c r="AHY3" s="649"/>
      <c r="AHZ3" s="649"/>
      <c r="AIA3" s="649"/>
      <c r="AIB3" s="649"/>
      <c r="AIC3" s="649"/>
      <c r="AID3" s="649"/>
      <c r="AIE3" s="649"/>
      <c r="AIF3" s="649"/>
      <c r="AIG3" s="649"/>
      <c r="AIH3" s="649"/>
      <c r="AII3" s="649"/>
      <c r="AIJ3" s="649"/>
      <c r="AIK3" s="649"/>
      <c r="AIL3" s="649"/>
      <c r="AIM3" s="649"/>
      <c r="AIN3" s="649"/>
      <c r="AIO3" s="649"/>
      <c r="AIP3" s="649"/>
      <c r="AIQ3" s="649"/>
      <c r="AIR3" s="649"/>
      <c r="AIS3" s="649"/>
      <c r="AIT3" s="649"/>
      <c r="AIU3" s="649"/>
      <c r="AIV3" s="649"/>
      <c r="AIW3" s="649"/>
      <c r="AIX3" s="649"/>
      <c r="AIY3" s="649"/>
      <c r="AIZ3" s="649"/>
      <c r="AJA3" s="649"/>
      <c r="AJB3" s="649"/>
      <c r="AJC3" s="649"/>
      <c r="AJD3" s="649"/>
      <c r="AJE3" s="649"/>
      <c r="AJF3" s="649"/>
      <c r="AJG3" s="649"/>
      <c r="AJH3" s="649"/>
      <c r="AJI3" s="649"/>
      <c r="AJJ3" s="649"/>
      <c r="AJK3" s="649"/>
      <c r="AJL3" s="649"/>
      <c r="AJM3" s="649"/>
      <c r="AJN3" s="649"/>
      <c r="AJO3" s="649"/>
      <c r="AJP3" s="649"/>
      <c r="AJQ3" s="649"/>
      <c r="AJR3" s="649"/>
      <c r="AJS3" s="649"/>
      <c r="AJT3" s="649"/>
      <c r="AJU3" s="649"/>
      <c r="AJV3" s="649"/>
      <c r="AJW3" s="649"/>
      <c r="AJX3" s="649"/>
      <c r="AJY3" s="649"/>
      <c r="AJZ3" s="649"/>
      <c r="AKA3" s="649"/>
      <c r="AKB3" s="649"/>
      <c r="AKC3" s="649"/>
      <c r="AKD3" s="649"/>
      <c r="AKE3" s="649"/>
      <c r="AKF3" s="649"/>
      <c r="AKG3" s="649"/>
      <c r="AKH3" s="649"/>
      <c r="AKI3" s="649"/>
      <c r="AKJ3" s="649"/>
      <c r="AKK3" s="649"/>
      <c r="AKL3" s="649"/>
      <c r="AKM3" s="649"/>
      <c r="AKN3" s="649"/>
      <c r="AKO3" s="649"/>
      <c r="AKP3" s="649"/>
      <c r="AKQ3" s="649"/>
      <c r="AKR3" s="649"/>
      <c r="AKS3" s="649"/>
      <c r="AKT3" s="649"/>
      <c r="AKU3" s="649"/>
      <c r="AKV3" s="649"/>
      <c r="AKW3" s="649"/>
      <c r="AKX3" s="649"/>
      <c r="AKY3" s="649"/>
      <c r="AKZ3" s="649"/>
      <c r="ALA3" s="649"/>
      <c r="ALB3" s="649"/>
      <c r="ALC3" s="649"/>
      <c r="ALD3" s="649"/>
      <c r="ALE3" s="649"/>
      <c r="ALF3" s="649"/>
      <c r="ALG3" s="649"/>
      <c r="ALH3" s="649"/>
      <c r="ALI3" s="649"/>
      <c r="ALJ3" s="649"/>
      <c r="ALK3" s="649"/>
      <c r="ALL3" s="649"/>
      <c r="ALM3" s="649"/>
      <c r="ALN3" s="649"/>
      <c r="ALO3" s="649"/>
      <c r="ALP3" s="649"/>
      <c r="ALQ3" s="649"/>
      <c r="ALR3" s="649"/>
      <c r="ALS3" s="649"/>
      <c r="ALT3" s="649"/>
      <c r="ALU3" s="649"/>
      <c r="ALV3" s="649"/>
      <c r="ALW3" s="649"/>
      <c r="ALX3" s="649"/>
      <c r="ALY3" s="649"/>
      <c r="ALZ3" s="649"/>
      <c r="AMA3" s="649"/>
      <c r="AMB3" s="649"/>
    </row>
    <row r="4" spans="1:1016" ht="12.9">
      <c r="A4" s="650"/>
      <c r="B4" s="645"/>
      <c r="C4" s="645"/>
      <c r="D4" s="645"/>
      <c r="E4" s="651"/>
      <c r="F4" s="651"/>
      <c r="G4" s="645"/>
      <c r="H4" s="652"/>
      <c r="I4" s="645"/>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c r="CQ4" s="653"/>
      <c r="CR4" s="653"/>
      <c r="CS4" s="653"/>
      <c r="CT4" s="653"/>
      <c r="CU4" s="653"/>
      <c r="CV4" s="653"/>
      <c r="CW4" s="653"/>
      <c r="CX4" s="653"/>
      <c r="CY4" s="653"/>
      <c r="CZ4" s="653"/>
      <c r="DA4" s="653"/>
      <c r="DB4" s="653"/>
      <c r="DC4" s="653"/>
      <c r="DD4" s="653"/>
      <c r="DE4" s="653"/>
      <c r="DF4" s="653"/>
      <c r="DG4" s="653"/>
      <c r="DH4" s="653"/>
      <c r="DI4" s="653"/>
      <c r="DJ4" s="653"/>
      <c r="DK4" s="653"/>
      <c r="DL4" s="653"/>
      <c r="DM4" s="653"/>
      <c r="DN4" s="653"/>
      <c r="DO4" s="653"/>
      <c r="DP4" s="653"/>
      <c r="DQ4" s="653"/>
      <c r="DR4" s="653"/>
      <c r="DS4" s="653"/>
      <c r="DT4" s="653"/>
      <c r="DU4" s="653"/>
      <c r="DV4" s="653"/>
      <c r="DW4" s="653"/>
      <c r="DX4" s="653"/>
      <c r="DY4" s="653"/>
      <c r="DZ4" s="653"/>
      <c r="EA4" s="653"/>
      <c r="EB4" s="653"/>
      <c r="EC4" s="653"/>
      <c r="ED4" s="653"/>
      <c r="EE4" s="653"/>
      <c r="EF4" s="653"/>
      <c r="EG4" s="653"/>
      <c r="EH4" s="653"/>
      <c r="EI4" s="653"/>
      <c r="EJ4" s="653"/>
      <c r="EK4" s="653"/>
      <c r="EL4" s="653"/>
      <c r="EM4" s="653"/>
      <c r="EN4" s="653"/>
      <c r="EO4" s="653"/>
      <c r="EP4" s="653"/>
      <c r="EQ4" s="653"/>
      <c r="ER4" s="653"/>
      <c r="ES4" s="653"/>
      <c r="ET4" s="653"/>
      <c r="EU4" s="653"/>
      <c r="EV4" s="653"/>
      <c r="EW4" s="653"/>
      <c r="EX4" s="653"/>
      <c r="EY4" s="653"/>
      <c r="EZ4" s="653"/>
      <c r="FA4" s="653"/>
      <c r="FB4" s="653"/>
      <c r="FC4" s="653"/>
      <c r="FD4" s="653"/>
      <c r="FE4" s="653"/>
      <c r="FF4" s="653"/>
      <c r="FG4" s="653"/>
      <c r="FH4" s="653"/>
      <c r="FI4" s="653"/>
      <c r="FJ4" s="653"/>
      <c r="FK4" s="653"/>
      <c r="FL4" s="653"/>
      <c r="FM4" s="653"/>
      <c r="FN4" s="653"/>
      <c r="FO4" s="653"/>
      <c r="FP4" s="653"/>
      <c r="FQ4" s="653"/>
      <c r="FR4" s="653"/>
      <c r="FS4" s="653"/>
      <c r="FT4" s="653"/>
      <c r="FU4" s="653"/>
      <c r="FV4" s="653"/>
      <c r="FW4" s="653"/>
      <c r="FX4" s="653"/>
      <c r="FY4" s="653"/>
      <c r="FZ4" s="653"/>
      <c r="GA4" s="653"/>
      <c r="GB4" s="653"/>
      <c r="GC4" s="653"/>
      <c r="GD4" s="653"/>
      <c r="GE4" s="653"/>
      <c r="GF4" s="653"/>
      <c r="GG4" s="653"/>
      <c r="GH4" s="653"/>
      <c r="GI4" s="653"/>
      <c r="GJ4" s="653"/>
      <c r="GK4" s="653"/>
      <c r="GL4" s="653"/>
      <c r="GM4" s="653"/>
      <c r="GN4" s="653"/>
      <c r="GO4" s="653"/>
      <c r="GP4" s="653"/>
      <c r="GQ4" s="653"/>
      <c r="GR4" s="653"/>
      <c r="GS4" s="653"/>
      <c r="GT4" s="653"/>
      <c r="GU4" s="653"/>
      <c r="GV4" s="653"/>
      <c r="GW4" s="653"/>
      <c r="GX4" s="653"/>
      <c r="GY4" s="653"/>
      <c r="GZ4" s="653"/>
      <c r="HA4" s="653"/>
      <c r="HB4" s="653"/>
      <c r="HC4" s="653"/>
      <c r="HD4" s="653"/>
      <c r="HE4" s="653"/>
      <c r="HF4" s="653"/>
      <c r="HG4" s="653"/>
      <c r="HH4" s="653"/>
      <c r="HI4" s="653"/>
      <c r="HJ4" s="653"/>
      <c r="HK4" s="653"/>
      <c r="HL4" s="653"/>
      <c r="HM4" s="653"/>
      <c r="HN4" s="653"/>
      <c r="HO4" s="653"/>
      <c r="HP4" s="653"/>
      <c r="HQ4" s="653"/>
      <c r="HR4" s="653"/>
      <c r="HS4" s="653"/>
      <c r="HT4" s="653"/>
      <c r="HU4" s="653"/>
      <c r="HV4" s="653"/>
      <c r="HW4" s="653"/>
      <c r="HX4" s="653"/>
      <c r="HY4" s="653"/>
      <c r="HZ4" s="653"/>
      <c r="IA4" s="653"/>
      <c r="IB4" s="653"/>
      <c r="IC4" s="653"/>
      <c r="ID4" s="653"/>
      <c r="IE4" s="653"/>
      <c r="IF4" s="653"/>
      <c r="IG4" s="653"/>
      <c r="IH4" s="653"/>
      <c r="II4" s="653"/>
      <c r="IJ4" s="653"/>
      <c r="IK4" s="653"/>
      <c r="IL4" s="653"/>
      <c r="IM4" s="653"/>
      <c r="IN4" s="653"/>
      <c r="IO4" s="653"/>
      <c r="IP4" s="653"/>
      <c r="IQ4" s="653"/>
      <c r="IR4" s="653"/>
      <c r="IS4" s="653"/>
      <c r="IT4" s="653"/>
      <c r="IU4" s="653"/>
      <c r="IV4" s="653"/>
      <c r="IW4" s="653"/>
      <c r="IX4" s="653"/>
      <c r="IY4" s="653"/>
      <c r="IZ4" s="653"/>
      <c r="JA4" s="653"/>
      <c r="JB4" s="653"/>
      <c r="JC4" s="653"/>
      <c r="JD4" s="653"/>
      <c r="JE4" s="653"/>
      <c r="JF4" s="653"/>
      <c r="JG4" s="653"/>
      <c r="JH4" s="653"/>
      <c r="JI4" s="653"/>
      <c r="JJ4" s="653"/>
      <c r="JK4" s="653"/>
      <c r="JL4" s="653"/>
      <c r="JM4" s="653"/>
      <c r="JN4" s="653"/>
      <c r="JO4" s="653"/>
      <c r="JP4" s="653"/>
      <c r="JQ4" s="653"/>
      <c r="JR4" s="653"/>
      <c r="JS4" s="653"/>
      <c r="JT4" s="653"/>
      <c r="JU4" s="653"/>
      <c r="JV4" s="653"/>
      <c r="JW4" s="653"/>
      <c r="JX4" s="653"/>
      <c r="JY4" s="653"/>
      <c r="JZ4" s="653"/>
      <c r="KA4" s="653"/>
      <c r="KB4" s="653"/>
      <c r="KC4" s="653"/>
      <c r="KD4" s="653"/>
      <c r="KE4" s="653"/>
      <c r="KF4" s="653"/>
      <c r="KG4" s="653"/>
      <c r="KH4" s="653"/>
      <c r="KI4" s="653"/>
      <c r="KJ4" s="653"/>
      <c r="KK4" s="653"/>
      <c r="KL4" s="653"/>
      <c r="KM4" s="653"/>
      <c r="KN4" s="653"/>
      <c r="KO4" s="653"/>
      <c r="KP4" s="653"/>
      <c r="KQ4" s="653"/>
      <c r="KR4" s="653"/>
      <c r="KS4" s="653"/>
      <c r="KT4" s="653"/>
      <c r="KU4" s="653"/>
      <c r="KV4" s="653"/>
      <c r="KW4" s="653"/>
      <c r="KX4" s="653"/>
      <c r="KY4" s="653"/>
      <c r="KZ4" s="653"/>
      <c r="LA4" s="653"/>
      <c r="LB4" s="653"/>
      <c r="LC4" s="653"/>
      <c r="LD4" s="653"/>
      <c r="LE4" s="653"/>
      <c r="LF4" s="653"/>
      <c r="LG4" s="653"/>
      <c r="LH4" s="653"/>
      <c r="LI4" s="653"/>
      <c r="LJ4" s="653"/>
      <c r="LK4" s="653"/>
      <c r="LL4" s="653"/>
      <c r="LM4" s="653"/>
      <c r="LN4" s="653"/>
      <c r="LO4" s="653"/>
      <c r="LP4" s="653"/>
      <c r="LQ4" s="653"/>
      <c r="LR4" s="653"/>
      <c r="LS4" s="653"/>
      <c r="LT4" s="653"/>
      <c r="LU4" s="653"/>
      <c r="LV4" s="653"/>
      <c r="LW4" s="653"/>
      <c r="LX4" s="653"/>
      <c r="LY4" s="653"/>
      <c r="LZ4" s="653"/>
      <c r="MA4" s="653"/>
      <c r="MB4" s="653"/>
      <c r="MC4" s="653"/>
      <c r="MD4" s="653"/>
      <c r="ME4" s="653"/>
      <c r="MF4" s="653"/>
      <c r="MG4" s="653"/>
      <c r="MH4" s="653"/>
      <c r="MI4" s="653"/>
      <c r="MJ4" s="653"/>
      <c r="MK4" s="653"/>
      <c r="ML4" s="653"/>
      <c r="MM4" s="653"/>
      <c r="MN4" s="653"/>
      <c r="MO4" s="653"/>
      <c r="MP4" s="653"/>
      <c r="MQ4" s="653"/>
      <c r="MR4" s="653"/>
      <c r="MS4" s="653"/>
      <c r="MT4" s="653"/>
      <c r="MU4" s="653"/>
      <c r="MV4" s="653"/>
      <c r="MW4" s="653"/>
      <c r="MX4" s="653"/>
      <c r="MY4" s="653"/>
      <c r="MZ4" s="653"/>
      <c r="NA4" s="653"/>
      <c r="NB4" s="653"/>
      <c r="NC4" s="653"/>
      <c r="ND4" s="653"/>
      <c r="NE4" s="653"/>
      <c r="NF4" s="653"/>
      <c r="NG4" s="653"/>
      <c r="NH4" s="653"/>
      <c r="NI4" s="653"/>
      <c r="NJ4" s="653"/>
      <c r="NK4" s="653"/>
      <c r="NL4" s="653"/>
      <c r="NM4" s="653"/>
      <c r="NN4" s="653"/>
      <c r="NO4" s="653"/>
      <c r="NP4" s="653"/>
      <c r="NQ4" s="653"/>
      <c r="NR4" s="653"/>
      <c r="NS4" s="653"/>
      <c r="NT4" s="653"/>
      <c r="NU4" s="653"/>
      <c r="NV4" s="653"/>
      <c r="NW4" s="653"/>
      <c r="NX4" s="653"/>
      <c r="NY4" s="653"/>
      <c r="NZ4" s="653"/>
      <c r="OA4" s="653"/>
      <c r="OB4" s="653"/>
      <c r="OC4" s="653"/>
      <c r="OD4" s="653"/>
      <c r="OE4" s="653"/>
      <c r="OF4" s="653"/>
      <c r="OG4" s="653"/>
      <c r="OH4" s="653"/>
      <c r="OI4" s="653"/>
      <c r="OJ4" s="653"/>
      <c r="OK4" s="653"/>
      <c r="OL4" s="653"/>
      <c r="OM4" s="653"/>
      <c r="ON4" s="653"/>
      <c r="OO4" s="653"/>
      <c r="OP4" s="653"/>
      <c r="OQ4" s="653"/>
      <c r="OR4" s="653"/>
      <c r="OS4" s="653"/>
      <c r="OT4" s="653"/>
      <c r="OU4" s="653"/>
      <c r="OV4" s="653"/>
      <c r="OW4" s="653"/>
      <c r="OX4" s="653"/>
      <c r="OY4" s="653"/>
      <c r="OZ4" s="653"/>
      <c r="PA4" s="653"/>
      <c r="PB4" s="653"/>
      <c r="PC4" s="653"/>
      <c r="PD4" s="653"/>
      <c r="PE4" s="653"/>
      <c r="PF4" s="653"/>
      <c r="PG4" s="653"/>
      <c r="PH4" s="653"/>
      <c r="PI4" s="653"/>
      <c r="PJ4" s="653"/>
      <c r="PK4" s="653"/>
      <c r="PL4" s="653"/>
      <c r="PM4" s="653"/>
      <c r="PN4" s="653"/>
      <c r="PO4" s="653"/>
      <c r="PP4" s="653"/>
      <c r="PQ4" s="653"/>
      <c r="PR4" s="653"/>
      <c r="PS4" s="653"/>
      <c r="PT4" s="653"/>
      <c r="PU4" s="653"/>
      <c r="PV4" s="653"/>
      <c r="PW4" s="653"/>
      <c r="PX4" s="653"/>
      <c r="PY4" s="653"/>
      <c r="PZ4" s="653"/>
      <c r="QA4" s="653"/>
      <c r="QB4" s="653"/>
      <c r="QC4" s="653"/>
      <c r="QD4" s="653"/>
      <c r="QE4" s="653"/>
      <c r="QF4" s="653"/>
      <c r="QG4" s="653"/>
      <c r="QH4" s="653"/>
      <c r="QI4" s="653"/>
      <c r="QJ4" s="653"/>
      <c r="QK4" s="653"/>
      <c r="QL4" s="653"/>
      <c r="QM4" s="653"/>
      <c r="QN4" s="653"/>
      <c r="QO4" s="653"/>
      <c r="QP4" s="653"/>
      <c r="QQ4" s="653"/>
      <c r="QR4" s="653"/>
      <c r="QS4" s="653"/>
      <c r="QT4" s="653"/>
      <c r="QU4" s="653"/>
      <c r="QV4" s="653"/>
      <c r="QW4" s="653"/>
      <c r="QX4" s="653"/>
      <c r="QY4" s="653"/>
      <c r="QZ4" s="653"/>
      <c r="RA4" s="653"/>
      <c r="RB4" s="653"/>
      <c r="RC4" s="653"/>
      <c r="RD4" s="653"/>
      <c r="RE4" s="653"/>
      <c r="RF4" s="653"/>
      <c r="RG4" s="653"/>
      <c r="RH4" s="653"/>
      <c r="RI4" s="653"/>
      <c r="RJ4" s="653"/>
      <c r="RK4" s="653"/>
      <c r="RL4" s="653"/>
      <c r="RM4" s="653"/>
      <c r="RN4" s="653"/>
      <c r="RO4" s="653"/>
      <c r="RP4" s="653"/>
      <c r="RQ4" s="653"/>
      <c r="RR4" s="653"/>
      <c r="RS4" s="653"/>
      <c r="RT4" s="653"/>
      <c r="RU4" s="653"/>
      <c r="RV4" s="653"/>
      <c r="RW4" s="653"/>
      <c r="RX4" s="653"/>
      <c r="RY4" s="653"/>
      <c r="RZ4" s="653"/>
      <c r="SA4" s="653"/>
      <c r="SB4" s="653"/>
      <c r="SC4" s="653"/>
      <c r="SD4" s="653"/>
      <c r="SE4" s="653"/>
      <c r="SF4" s="653"/>
      <c r="SG4" s="653"/>
      <c r="SH4" s="653"/>
      <c r="SI4" s="653"/>
      <c r="SJ4" s="653"/>
      <c r="SK4" s="653"/>
      <c r="SL4" s="653"/>
      <c r="SM4" s="653"/>
      <c r="SN4" s="653"/>
      <c r="SO4" s="653"/>
      <c r="SP4" s="653"/>
      <c r="SQ4" s="653"/>
      <c r="SR4" s="653"/>
      <c r="SS4" s="653"/>
      <c r="ST4" s="653"/>
      <c r="SU4" s="653"/>
      <c r="SV4" s="653"/>
      <c r="SW4" s="653"/>
      <c r="SX4" s="653"/>
      <c r="SY4" s="653"/>
      <c r="SZ4" s="653"/>
      <c r="TA4" s="653"/>
      <c r="TB4" s="653"/>
      <c r="TC4" s="653"/>
      <c r="TD4" s="653"/>
      <c r="TE4" s="653"/>
      <c r="TF4" s="653"/>
      <c r="TG4" s="653"/>
      <c r="TH4" s="653"/>
      <c r="TI4" s="653"/>
      <c r="TJ4" s="653"/>
      <c r="TK4" s="653"/>
      <c r="TL4" s="653"/>
      <c r="TM4" s="653"/>
      <c r="TN4" s="653"/>
      <c r="TO4" s="653"/>
      <c r="TP4" s="653"/>
      <c r="TQ4" s="653"/>
      <c r="TR4" s="653"/>
      <c r="TS4" s="653"/>
      <c r="TT4" s="653"/>
      <c r="TU4" s="653"/>
      <c r="TV4" s="653"/>
      <c r="TW4" s="653"/>
      <c r="TX4" s="653"/>
      <c r="TY4" s="653"/>
      <c r="TZ4" s="653"/>
      <c r="UA4" s="653"/>
      <c r="UB4" s="653"/>
      <c r="UC4" s="653"/>
      <c r="UD4" s="653"/>
      <c r="UE4" s="653"/>
      <c r="UF4" s="653"/>
      <c r="UG4" s="653"/>
      <c r="UH4" s="653"/>
      <c r="UI4" s="653"/>
      <c r="UJ4" s="653"/>
      <c r="UK4" s="653"/>
      <c r="UL4" s="653"/>
      <c r="UM4" s="653"/>
      <c r="UN4" s="653"/>
      <c r="UO4" s="653"/>
      <c r="UP4" s="653"/>
      <c r="UQ4" s="653"/>
      <c r="UR4" s="653"/>
      <c r="US4" s="653"/>
      <c r="UT4" s="653"/>
      <c r="UU4" s="653"/>
      <c r="UV4" s="653"/>
      <c r="UW4" s="653"/>
      <c r="UX4" s="653"/>
      <c r="UY4" s="653"/>
      <c r="UZ4" s="653"/>
      <c r="VA4" s="653"/>
      <c r="VB4" s="653"/>
      <c r="VC4" s="653"/>
      <c r="VD4" s="653"/>
      <c r="VE4" s="653"/>
      <c r="VF4" s="653"/>
      <c r="VG4" s="653"/>
      <c r="VH4" s="653"/>
      <c r="VI4" s="653"/>
      <c r="VJ4" s="653"/>
      <c r="VK4" s="653"/>
      <c r="VL4" s="653"/>
      <c r="VM4" s="653"/>
      <c r="VN4" s="653"/>
      <c r="VO4" s="653"/>
      <c r="VP4" s="653"/>
      <c r="VQ4" s="653"/>
      <c r="VR4" s="653"/>
      <c r="VS4" s="653"/>
      <c r="VT4" s="653"/>
      <c r="VU4" s="653"/>
      <c r="VV4" s="653"/>
      <c r="VW4" s="653"/>
      <c r="VX4" s="653"/>
      <c r="VY4" s="653"/>
      <c r="VZ4" s="653"/>
      <c r="WA4" s="653"/>
      <c r="WB4" s="653"/>
      <c r="WC4" s="653"/>
      <c r="WD4" s="653"/>
      <c r="WE4" s="653"/>
      <c r="WF4" s="653"/>
      <c r="WG4" s="653"/>
      <c r="WH4" s="653"/>
      <c r="WI4" s="653"/>
      <c r="WJ4" s="653"/>
      <c r="WK4" s="653"/>
      <c r="WL4" s="653"/>
      <c r="WM4" s="653"/>
      <c r="WN4" s="653"/>
      <c r="WO4" s="653"/>
      <c r="WP4" s="653"/>
      <c r="WQ4" s="653"/>
      <c r="WR4" s="653"/>
      <c r="WS4" s="653"/>
      <c r="WT4" s="653"/>
      <c r="WU4" s="653"/>
      <c r="WV4" s="653"/>
      <c r="WW4" s="653"/>
      <c r="WX4" s="653"/>
      <c r="WY4" s="653"/>
      <c r="WZ4" s="653"/>
      <c r="XA4" s="653"/>
      <c r="XB4" s="653"/>
      <c r="XC4" s="653"/>
      <c r="XD4" s="653"/>
      <c r="XE4" s="653"/>
      <c r="XF4" s="653"/>
      <c r="XG4" s="653"/>
      <c r="XH4" s="653"/>
      <c r="XI4" s="653"/>
      <c r="XJ4" s="653"/>
      <c r="XK4" s="653"/>
      <c r="XL4" s="653"/>
      <c r="XM4" s="653"/>
      <c r="XN4" s="653"/>
      <c r="XO4" s="653"/>
      <c r="XP4" s="653"/>
      <c r="XQ4" s="653"/>
      <c r="XR4" s="653"/>
      <c r="XS4" s="653"/>
      <c r="XT4" s="653"/>
      <c r="XU4" s="653"/>
      <c r="XV4" s="653"/>
      <c r="XW4" s="653"/>
      <c r="XX4" s="653"/>
      <c r="XY4" s="653"/>
      <c r="XZ4" s="653"/>
      <c r="YA4" s="653"/>
      <c r="YB4" s="653"/>
      <c r="YC4" s="653"/>
      <c r="YD4" s="653"/>
      <c r="YE4" s="653"/>
      <c r="YF4" s="653"/>
      <c r="YG4" s="653"/>
      <c r="YH4" s="653"/>
      <c r="YI4" s="653"/>
      <c r="YJ4" s="653"/>
      <c r="YK4" s="653"/>
      <c r="YL4" s="653"/>
      <c r="YM4" s="653"/>
      <c r="YN4" s="653"/>
      <c r="YO4" s="653"/>
      <c r="YP4" s="653"/>
      <c r="YQ4" s="653"/>
      <c r="YR4" s="653"/>
      <c r="YS4" s="653"/>
      <c r="YT4" s="653"/>
      <c r="YU4" s="653"/>
      <c r="YV4" s="653"/>
      <c r="YW4" s="653"/>
      <c r="YX4" s="653"/>
      <c r="YY4" s="653"/>
      <c r="YZ4" s="653"/>
      <c r="ZA4" s="653"/>
      <c r="ZB4" s="653"/>
      <c r="ZC4" s="653"/>
      <c r="ZD4" s="653"/>
      <c r="ZE4" s="653"/>
      <c r="ZF4" s="653"/>
      <c r="ZG4" s="653"/>
      <c r="ZH4" s="653"/>
      <c r="ZI4" s="653"/>
      <c r="ZJ4" s="653"/>
      <c r="ZK4" s="653"/>
      <c r="ZL4" s="653"/>
      <c r="ZM4" s="653"/>
      <c r="ZN4" s="653"/>
      <c r="ZO4" s="653"/>
      <c r="ZP4" s="653"/>
      <c r="ZQ4" s="653"/>
      <c r="ZR4" s="653"/>
      <c r="ZS4" s="653"/>
      <c r="ZT4" s="653"/>
      <c r="ZU4" s="653"/>
      <c r="ZV4" s="653"/>
      <c r="ZW4" s="653"/>
      <c r="ZX4" s="653"/>
      <c r="ZY4" s="653"/>
      <c r="ZZ4" s="653"/>
      <c r="AAA4" s="653"/>
      <c r="AAB4" s="653"/>
      <c r="AAC4" s="653"/>
      <c r="AAD4" s="653"/>
      <c r="AAE4" s="653"/>
      <c r="AAF4" s="653"/>
      <c r="AAG4" s="653"/>
      <c r="AAH4" s="653"/>
      <c r="AAI4" s="653"/>
      <c r="AAJ4" s="653"/>
      <c r="AAK4" s="653"/>
      <c r="AAL4" s="653"/>
      <c r="AAM4" s="653"/>
      <c r="AAN4" s="653"/>
      <c r="AAO4" s="653"/>
      <c r="AAP4" s="653"/>
      <c r="AAQ4" s="653"/>
      <c r="AAR4" s="653"/>
      <c r="AAS4" s="653"/>
      <c r="AAT4" s="653"/>
      <c r="AAU4" s="653"/>
      <c r="AAV4" s="653"/>
      <c r="AAW4" s="653"/>
      <c r="AAX4" s="653"/>
      <c r="AAY4" s="653"/>
      <c r="AAZ4" s="653"/>
      <c r="ABA4" s="653"/>
      <c r="ABB4" s="653"/>
      <c r="ABC4" s="653"/>
      <c r="ABD4" s="653"/>
      <c r="ABE4" s="653"/>
      <c r="ABF4" s="653"/>
      <c r="ABG4" s="653"/>
      <c r="ABH4" s="653"/>
      <c r="ABI4" s="653"/>
      <c r="ABJ4" s="653"/>
      <c r="ABK4" s="653"/>
      <c r="ABL4" s="653"/>
      <c r="ABM4" s="653"/>
      <c r="ABN4" s="653"/>
      <c r="ABO4" s="653"/>
      <c r="ABP4" s="653"/>
      <c r="ABQ4" s="653"/>
      <c r="ABR4" s="653"/>
      <c r="ABS4" s="653"/>
      <c r="ABT4" s="653"/>
      <c r="ABU4" s="653"/>
      <c r="ABV4" s="653"/>
      <c r="ABW4" s="653"/>
      <c r="ABX4" s="653"/>
      <c r="ABY4" s="653"/>
      <c r="ABZ4" s="653"/>
      <c r="ACA4" s="653"/>
      <c r="ACB4" s="653"/>
      <c r="ACC4" s="653"/>
      <c r="ACD4" s="653"/>
      <c r="ACE4" s="653"/>
      <c r="ACF4" s="653"/>
      <c r="ACG4" s="653"/>
      <c r="ACH4" s="653"/>
      <c r="ACI4" s="653"/>
      <c r="ACJ4" s="653"/>
      <c r="ACK4" s="653"/>
      <c r="ACL4" s="653"/>
      <c r="ACM4" s="653"/>
      <c r="ACN4" s="653"/>
      <c r="ACO4" s="653"/>
      <c r="ACP4" s="653"/>
      <c r="ACQ4" s="653"/>
      <c r="ACR4" s="653"/>
      <c r="ACS4" s="653"/>
      <c r="ACT4" s="653"/>
      <c r="ACU4" s="653"/>
      <c r="ACV4" s="653"/>
      <c r="ACW4" s="653"/>
      <c r="ACX4" s="653"/>
      <c r="ACY4" s="653"/>
      <c r="ACZ4" s="653"/>
      <c r="ADA4" s="653"/>
      <c r="ADB4" s="653"/>
      <c r="ADC4" s="653"/>
      <c r="ADD4" s="653"/>
      <c r="ADE4" s="653"/>
      <c r="ADF4" s="653"/>
      <c r="ADG4" s="653"/>
      <c r="ADH4" s="653"/>
      <c r="ADI4" s="653"/>
      <c r="ADJ4" s="653"/>
      <c r="ADK4" s="653"/>
      <c r="ADL4" s="653"/>
      <c r="ADM4" s="653"/>
      <c r="ADN4" s="653"/>
      <c r="ADO4" s="653"/>
      <c r="ADP4" s="653"/>
      <c r="ADQ4" s="653"/>
      <c r="ADR4" s="653"/>
      <c r="ADS4" s="653"/>
      <c r="ADT4" s="653"/>
      <c r="ADU4" s="653"/>
      <c r="ADV4" s="653"/>
      <c r="ADW4" s="653"/>
      <c r="ADX4" s="653"/>
      <c r="ADY4" s="653"/>
      <c r="ADZ4" s="653"/>
      <c r="AEA4" s="653"/>
      <c r="AEB4" s="653"/>
      <c r="AEC4" s="653"/>
      <c r="AED4" s="653"/>
      <c r="AEE4" s="653"/>
      <c r="AEF4" s="653"/>
      <c r="AEG4" s="653"/>
      <c r="AEH4" s="653"/>
      <c r="AEI4" s="653"/>
      <c r="AEJ4" s="653"/>
      <c r="AEK4" s="653"/>
      <c r="AEL4" s="653"/>
      <c r="AEM4" s="653"/>
      <c r="AEN4" s="653"/>
      <c r="AEO4" s="653"/>
      <c r="AEP4" s="653"/>
      <c r="AEQ4" s="653"/>
      <c r="AER4" s="653"/>
      <c r="AES4" s="653"/>
      <c r="AET4" s="653"/>
      <c r="AEU4" s="653"/>
      <c r="AEV4" s="653"/>
      <c r="AEW4" s="653"/>
      <c r="AEX4" s="653"/>
      <c r="AEY4" s="653"/>
      <c r="AEZ4" s="653"/>
      <c r="AFA4" s="653"/>
      <c r="AFB4" s="653"/>
      <c r="AFC4" s="653"/>
      <c r="AFD4" s="653"/>
      <c r="AFE4" s="653"/>
      <c r="AFF4" s="653"/>
      <c r="AFG4" s="653"/>
      <c r="AFH4" s="653"/>
      <c r="AFI4" s="653"/>
      <c r="AFJ4" s="653"/>
      <c r="AFK4" s="653"/>
      <c r="AFL4" s="653"/>
      <c r="AFM4" s="653"/>
      <c r="AFN4" s="653"/>
      <c r="AFO4" s="653"/>
      <c r="AFP4" s="653"/>
      <c r="AFQ4" s="653"/>
      <c r="AFR4" s="653"/>
      <c r="AFS4" s="653"/>
      <c r="AFT4" s="653"/>
      <c r="AFU4" s="653"/>
      <c r="AFV4" s="653"/>
      <c r="AFW4" s="653"/>
      <c r="AFX4" s="653"/>
      <c r="AFY4" s="653"/>
      <c r="AFZ4" s="653"/>
      <c r="AGA4" s="653"/>
      <c r="AGB4" s="653"/>
      <c r="AGC4" s="653"/>
      <c r="AGD4" s="653"/>
      <c r="AGE4" s="653"/>
      <c r="AGF4" s="653"/>
      <c r="AGG4" s="653"/>
      <c r="AGH4" s="653"/>
      <c r="AGI4" s="653"/>
      <c r="AGJ4" s="653"/>
      <c r="AGK4" s="653"/>
      <c r="AGL4" s="653"/>
      <c r="AGM4" s="653"/>
      <c r="AGN4" s="653"/>
      <c r="AGO4" s="653"/>
      <c r="AGP4" s="653"/>
      <c r="AGQ4" s="653"/>
      <c r="AGR4" s="653"/>
      <c r="AGS4" s="653"/>
      <c r="AGT4" s="653"/>
      <c r="AGU4" s="653"/>
      <c r="AGV4" s="653"/>
      <c r="AGW4" s="653"/>
      <c r="AGX4" s="653"/>
      <c r="AGY4" s="653"/>
      <c r="AGZ4" s="653"/>
      <c r="AHA4" s="653"/>
      <c r="AHB4" s="653"/>
      <c r="AHC4" s="653"/>
      <c r="AHD4" s="653"/>
      <c r="AHE4" s="653"/>
      <c r="AHF4" s="653"/>
      <c r="AHG4" s="653"/>
      <c r="AHH4" s="653"/>
      <c r="AHI4" s="653"/>
      <c r="AHJ4" s="653"/>
      <c r="AHK4" s="653"/>
      <c r="AHL4" s="653"/>
      <c r="AHM4" s="653"/>
      <c r="AHN4" s="653"/>
      <c r="AHO4" s="653"/>
      <c r="AHP4" s="653"/>
      <c r="AHQ4" s="653"/>
      <c r="AHR4" s="653"/>
      <c r="AHS4" s="653"/>
      <c r="AHT4" s="653"/>
      <c r="AHU4" s="653"/>
      <c r="AHV4" s="653"/>
      <c r="AHW4" s="653"/>
      <c r="AHX4" s="653"/>
      <c r="AHY4" s="653"/>
      <c r="AHZ4" s="653"/>
      <c r="AIA4" s="653"/>
      <c r="AIB4" s="653"/>
      <c r="AIC4" s="653"/>
      <c r="AID4" s="653"/>
      <c r="AIE4" s="653"/>
      <c r="AIF4" s="653"/>
      <c r="AIG4" s="653"/>
      <c r="AIH4" s="653"/>
      <c r="AII4" s="653"/>
      <c r="AIJ4" s="653"/>
      <c r="AIK4" s="653"/>
      <c r="AIL4" s="653"/>
      <c r="AIM4" s="653"/>
      <c r="AIN4" s="653"/>
      <c r="AIO4" s="653"/>
      <c r="AIP4" s="653"/>
      <c r="AIQ4" s="653"/>
      <c r="AIR4" s="653"/>
      <c r="AIS4" s="653"/>
      <c r="AIT4" s="653"/>
      <c r="AIU4" s="653"/>
      <c r="AIV4" s="653"/>
      <c r="AIW4" s="653"/>
      <c r="AIX4" s="653"/>
      <c r="AIY4" s="653"/>
      <c r="AIZ4" s="653"/>
      <c r="AJA4" s="653"/>
      <c r="AJB4" s="653"/>
      <c r="AJC4" s="653"/>
      <c r="AJD4" s="653"/>
      <c r="AJE4" s="653"/>
      <c r="AJF4" s="653"/>
      <c r="AJG4" s="653"/>
      <c r="AJH4" s="653"/>
      <c r="AJI4" s="653"/>
      <c r="AJJ4" s="653"/>
      <c r="AJK4" s="653"/>
      <c r="AJL4" s="653"/>
      <c r="AJM4" s="653"/>
      <c r="AJN4" s="653"/>
      <c r="AJO4" s="653"/>
      <c r="AJP4" s="653"/>
      <c r="AJQ4" s="653"/>
      <c r="AJR4" s="653"/>
      <c r="AJS4" s="653"/>
      <c r="AJT4" s="653"/>
      <c r="AJU4" s="653"/>
      <c r="AJV4" s="653"/>
      <c r="AJW4" s="653"/>
      <c r="AJX4" s="653"/>
      <c r="AJY4" s="653"/>
      <c r="AJZ4" s="653"/>
      <c r="AKA4" s="653"/>
      <c r="AKB4" s="653"/>
      <c r="AKC4" s="653"/>
      <c r="AKD4" s="653"/>
      <c r="AKE4" s="653"/>
      <c r="AKF4" s="653"/>
      <c r="AKG4" s="653"/>
      <c r="AKH4" s="653"/>
      <c r="AKI4" s="653"/>
      <c r="AKJ4" s="653"/>
      <c r="AKK4" s="653"/>
      <c r="AKL4" s="653"/>
      <c r="AKM4" s="653"/>
      <c r="AKN4" s="653"/>
      <c r="AKO4" s="653"/>
      <c r="AKP4" s="653"/>
      <c r="AKQ4" s="653"/>
      <c r="AKR4" s="653"/>
      <c r="AKS4" s="653"/>
      <c r="AKT4" s="653"/>
      <c r="AKU4" s="653"/>
      <c r="AKV4" s="653"/>
      <c r="AKW4" s="653"/>
      <c r="AKX4" s="653"/>
      <c r="AKY4" s="653"/>
      <c r="AKZ4" s="653"/>
      <c r="ALA4" s="653"/>
      <c r="ALB4" s="653"/>
      <c r="ALC4" s="653"/>
      <c r="ALD4" s="653"/>
      <c r="ALE4" s="653"/>
      <c r="ALF4" s="653"/>
      <c r="ALG4" s="653"/>
      <c r="ALH4" s="653"/>
      <c r="ALI4" s="653"/>
      <c r="ALJ4" s="653"/>
      <c r="ALK4" s="653"/>
      <c r="ALL4" s="653"/>
      <c r="ALM4" s="653"/>
      <c r="ALN4" s="653"/>
      <c r="ALO4" s="653"/>
      <c r="ALP4" s="653"/>
      <c r="ALQ4" s="653"/>
      <c r="ALR4" s="653"/>
      <c r="ALS4" s="653"/>
      <c r="ALT4" s="653"/>
      <c r="ALU4" s="653"/>
      <c r="ALV4" s="653"/>
      <c r="ALW4" s="653"/>
      <c r="ALX4" s="653"/>
      <c r="ALY4" s="653"/>
      <c r="ALZ4" s="653"/>
      <c r="AMA4" s="653"/>
      <c r="AMB4" s="653"/>
    </row>
    <row r="5" spans="1:1016" ht="24">
      <c r="A5" s="654"/>
      <c r="B5" s="654" t="s">
        <v>2143</v>
      </c>
      <c r="C5" s="654" t="s">
        <v>1375</v>
      </c>
      <c r="D5" s="654" t="s">
        <v>2144</v>
      </c>
      <c r="E5" s="655" t="s">
        <v>2145</v>
      </c>
      <c r="F5" s="655" t="s">
        <v>36</v>
      </c>
      <c r="G5" s="656"/>
      <c r="H5" s="657"/>
      <c r="I5" s="649"/>
      <c r="J5" s="649"/>
      <c r="K5" s="649"/>
      <c r="L5" s="649"/>
      <c r="M5" s="649"/>
      <c r="N5" s="649"/>
      <c r="O5" s="649"/>
      <c r="P5" s="649"/>
      <c r="Q5" s="649"/>
      <c r="R5" s="649"/>
      <c r="S5" s="649"/>
      <c r="T5" s="649"/>
      <c r="U5" s="649"/>
      <c r="V5" s="649"/>
      <c r="W5" s="649"/>
      <c r="X5" s="649"/>
      <c r="Y5" s="649"/>
      <c r="Z5" s="649"/>
      <c r="AA5" s="649"/>
      <c r="AB5" s="649"/>
      <c r="AC5" s="649"/>
      <c r="AD5" s="649"/>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49"/>
      <c r="BI5" s="649"/>
      <c r="BJ5" s="649"/>
      <c r="BK5" s="649"/>
      <c r="BL5" s="649"/>
      <c r="BM5" s="649"/>
      <c r="BN5" s="649"/>
      <c r="BO5" s="649"/>
      <c r="BP5" s="649"/>
      <c r="BQ5" s="649"/>
      <c r="BR5" s="649"/>
      <c r="BS5" s="649"/>
      <c r="BT5" s="649"/>
      <c r="BU5" s="649"/>
      <c r="BV5" s="649"/>
      <c r="BW5" s="649"/>
      <c r="BX5" s="649"/>
      <c r="BY5" s="649"/>
      <c r="BZ5" s="649"/>
      <c r="CA5" s="649"/>
      <c r="CB5" s="649"/>
      <c r="CC5" s="649"/>
      <c r="CD5" s="649"/>
      <c r="CE5" s="649"/>
      <c r="CF5" s="649"/>
      <c r="CG5" s="649"/>
      <c r="CH5" s="649"/>
      <c r="CI5" s="649"/>
      <c r="CJ5" s="649"/>
      <c r="CK5" s="649"/>
      <c r="CL5" s="649"/>
      <c r="CM5" s="649"/>
      <c r="CN5" s="649"/>
      <c r="CO5" s="649"/>
      <c r="CP5" s="649"/>
      <c r="CQ5" s="649"/>
      <c r="CR5" s="649"/>
      <c r="CS5" s="649"/>
      <c r="CT5" s="649"/>
      <c r="CU5" s="649"/>
      <c r="CV5" s="649"/>
      <c r="CW5" s="649"/>
      <c r="CX5" s="649"/>
      <c r="CY5" s="649"/>
      <c r="CZ5" s="649"/>
      <c r="DA5" s="649"/>
      <c r="DB5" s="649"/>
      <c r="DC5" s="649"/>
      <c r="DD5" s="649"/>
      <c r="DE5" s="649"/>
      <c r="DF5" s="649"/>
      <c r="DG5" s="649"/>
      <c r="DH5" s="649"/>
      <c r="DI5" s="649"/>
      <c r="DJ5" s="649"/>
      <c r="DK5" s="649"/>
      <c r="DL5" s="649"/>
      <c r="DM5" s="649"/>
      <c r="DN5" s="649"/>
      <c r="DO5" s="649"/>
      <c r="DP5" s="649"/>
      <c r="DQ5" s="649"/>
      <c r="DR5" s="649"/>
      <c r="DS5" s="649"/>
      <c r="DT5" s="649"/>
      <c r="DU5" s="649"/>
      <c r="DV5" s="649"/>
      <c r="DW5" s="649"/>
      <c r="DX5" s="649"/>
      <c r="DY5" s="649"/>
      <c r="DZ5" s="649"/>
      <c r="EA5" s="649"/>
      <c r="EB5" s="649"/>
      <c r="EC5" s="649"/>
      <c r="ED5" s="649"/>
      <c r="EE5" s="649"/>
      <c r="EF5" s="649"/>
      <c r="EG5" s="649"/>
      <c r="EH5" s="649"/>
      <c r="EI5" s="649"/>
      <c r="EJ5" s="649"/>
      <c r="EK5" s="649"/>
      <c r="EL5" s="649"/>
      <c r="EM5" s="649"/>
      <c r="EN5" s="649"/>
      <c r="EO5" s="649"/>
      <c r="EP5" s="649"/>
      <c r="EQ5" s="649"/>
      <c r="ER5" s="649"/>
      <c r="ES5" s="649"/>
      <c r="ET5" s="649"/>
      <c r="EU5" s="649"/>
      <c r="EV5" s="649"/>
      <c r="EW5" s="649"/>
      <c r="EX5" s="649"/>
      <c r="EY5" s="649"/>
      <c r="EZ5" s="649"/>
      <c r="FA5" s="649"/>
      <c r="FB5" s="649"/>
      <c r="FC5" s="649"/>
      <c r="FD5" s="649"/>
      <c r="FE5" s="649"/>
      <c r="FF5" s="649"/>
      <c r="FG5" s="649"/>
      <c r="FH5" s="649"/>
      <c r="FI5" s="649"/>
      <c r="FJ5" s="649"/>
      <c r="FK5" s="649"/>
      <c r="FL5" s="649"/>
      <c r="FM5" s="649"/>
      <c r="FN5" s="649"/>
      <c r="FO5" s="649"/>
      <c r="FP5" s="649"/>
      <c r="FQ5" s="649"/>
      <c r="FR5" s="649"/>
      <c r="FS5" s="649"/>
      <c r="FT5" s="649"/>
      <c r="FU5" s="649"/>
      <c r="FV5" s="649"/>
      <c r="FW5" s="649"/>
      <c r="FX5" s="649"/>
      <c r="FY5" s="649"/>
      <c r="FZ5" s="649"/>
      <c r="GA5" s="649"/>
      <c r="GB5" s="649"/>
      <c r="GC5" s="649"/>
      <c r="GD5" s="649"/>
      <c r="GE5" s="649"/>
      <c r="GF5" s="649"/>
      <c r="GG5" s="649"/>
      <c r="GH5" s="649"/>
      <c r="GI5" s="649"/>
      <c r="GJ5" s="649"/>
      <c r="GK5" s="649"/>
      <c r="GL5" s="649"/>
      <c r="GM5" s="649"/>
      <c r="GN5" s="649"/>
      <c r="GO5" s="649"/>
      <c r="GP5" s="649"/>
      <c r="GQ5" s="649"/>
      <c r="GR5" s="649"/>
      <c r="GS5" s="649"/>
      <c r="GT5" s="649"/>
      <c r="GU5" s="649"/>
      <c r="GV5" s="649"/>
      <c r="GW5" s="649"/>
      <c r="GX5" s="649"/>
      <c r="GY5" s="649"/>
      <c r="GZ5" s="649"/>
      <c r="HA5" s="649"/>
      <c r="HB5" s="649"/>
      <c r="HC5" s="649"/>
      <c r="HD5" s="649"/>
      <c r="HE5" s="649"/>
      <c r="HF5" s="649"/>
      <c r="HG5" s="649"/>
      <c r="HH5" s="649"/>
      <c r="HI5" s="649"/>
      <c r="HJ5" s="649"/>
      <c r="HK5" s="649"/>
      <c r="HL5" s="649"/>
      <c r="HM5" s="649"/>
      <c r="HN5" s="649"/>
      <c r="HO5" s="649"/>
      <c r="HP5" s="649"/>
      <c r="HQ5" s="649"/>
      <c r="HR5" s="649"/>
      <c r="HS5" s="649"/>
      <c r="HT5" s="649"/>
      <c r="HU5" s="649"/>
      <c r="HV5" s="649"/>
      <c r="HW5" s="649"/>
      <c r="HX5" s="649"/>
      <c r="HY5" s="649"/>
      <c r="HZ5" s="649"/>
      <c r="IA5" s="649"/>
      <c r="IB5" s="649"/>
      <c r="IC5" s="649"/>
      <c r="ID5" s="649"/>
      <c r="IE5" s="649"/>
      <c r="IF5" s="649"/>
      <c r="IG5" s="649"/>
      <c r="IH5" s="649"/>
      <c r="II5" s="649"/>
      <c r="IJ5" s="649"/>
      <c r="IK5" s="649"/>
      <c r="IL5" s="649"/>
      <c r="IM5" s="649"/>
      <c r="IN5" s="649"/>
      <c r="IO5" s="649"/>
      <c r="IP5" s="649"/>
      <c r="IQ5" s="649"/>
      <c r="IR5" s="649"/>
      <c r="IS5" s="649"/>
      <c r="IT5" s="649"/>
      <c r="IU5" s="649"/>
      <c r="IV5" s="649"/>
      <c r="IW5" s="649"/>
      <c r="IX5" s="649"/>
      <c r="IY5" s="649"/>
      <c r="IZ5" s="649"/>
      <c r="JA5" s="649"/>
      <c r="JB5" s="649"/>
      <c r="JC5" s="649"/>
      <c r="JD5" s="649"/>
      <c r="JE5" s="649"/>
      <c r="JF5" s="649"/>
      <c r="JG5" s="649"/>
      <c r="JH5" s="649"/>
      <c r="JI5" s="649"/>
      <c r="JJ5" s="649"/>
      <c r="JK5" s="649"/>
      <c r="JL5" s="649"/>
      <c r="JM5" s="649"/>
      <c r="JN5" s="649"/>
      <c r="JO5" s="649"/>
      <c r="JP5" s="649"/>
      <c r="JQ5" s="649"/>
      <c r="JR5" s="649"/>
      <c r="JS5" s="649"/>
      <c r="JT5" s="649"/>
      <c r="JU5" s="649"/>
      <c r="JV5" s="649"/>
      <c r="JW5" s="649"/>
      <c r="JX5" s="649"/>
      <c r="JY5" s="649"/>
      <c r="JZ5" s="649"/>
      <c r="KA5" s="649"/>
      <c r="KB5" s="649"/>
      <c r="KC5" s="649"/>
      <c r="KD5" s="649"/>
      <c r="KE5" s="649"/>
      <c r="KF5" s="649"/>
      <c r="KG5" s="649"/>
      <c r="KH5" s="649"/>
      <c r="KI5" s="649"/>
      <c r="KJ5" s="649"/>
      <c r="KK5" s="649"/>
      <c r="KL5" s="649"/>
      <c r="KM5" s="649"/>
      <c r="KN5" s="649"/>
      <c r="KO5" s="649"/>
      <c r="KP5" s="649"/>
      <c r="KQ5" s="649"/>
      <c r="KR5" s="649"/>
      <c r="KS5" s="649"/>
      <c r="KT5" s="649"/>
      <c r="KU5" s="649"/>
      <c r="KV5" s="649"/>
      <c r="KW5" s="649"/>
      <c r="KX5" s="649"/>
      <c r="KY5" s="649"/>
      <c r="KZ5" s="649"/>
      <c r="LA5" s="649"/>
      <c r="LB5" s="649"/>
      <c r="LC5" s="649"/>
      <c r="LD5" s="649"/>
      <c r="LE5" s="649"/>
      <c r="LF5" s="649"/>
      <c r="LG5" s="649"/>
      <c r="LH5" s="649"/>
      <c r="LI5" s="649"/>
      <c r="LJ5" s="649"/>
      <c r="LK5" s="649"/>
      <c r="LL5" s="649"/>
      <c r="LM5" s="649"/>
      <c r="LN5" s="649"/>
      <c r="LO5" s="649"/>
      <c r="LP5" s="649"/>
      <c r="LQ5" s="649"/>
      <c r="LR5" s="649"/>
      <c r="LS5" s="649"/>
      <c r="LT5" s="649"/>
      <c r="LU5" s="649"/>
      <c r="LV5" s="649"/>
      <c r="LW5" s="649"/>
      <c r="LX5" s="649"/>
      <c r="LY5" s="649"/>
      <c r="LZ5" s="649"/>
      <c r="MA5" s="649"/>
      <c r="MB5" s="649"/>
      <c r="MC5" s="649"/>
      <c r="MD5" s="649"/>
      <c r="ME5" s="649"/>
      <c r="MF5" s="649"/>
      <c r="MG5" s="649"/>
      <c r="MH5" s="649"/>
      <c r="MI5" s="649"/>
      <c r="MJ5" s="649"/>
      <c r="MK5" s="649"/>
      <c r="ML5" s="649"/>
      <c r="MM5" s="649"/>
      <c r="MN5" s="649"/>
      <c r="MO5" s="649"/>
      <c r="MP5" s="649"/>
      <c r="MQ5" s="649"/>
      <c r="MR5" s="649"/>
      <c r="MS5" s="649"/>
      <c r="MT5" s="649"/>
      <c r="MU5" s="649"/>
      <c r="MV5" s="649"/>
      <c r="MW5" s="649"/>
      <c r="MX5" s="649"/>
      <c r="MY5" s="649"/>
      <c r="MZ5" s="649"/>
      <c r="NA5" s="649"/>
      <c r="NB5" s="649"/>
      <c r="NC5" s="649"/>
      <c r="ND5" s="649"/>
      <c r="NE5" s="649"/>
      <c r="NF5" s="649"/>
      <c r="NG5" s="649"/>
      <c r="NH5" s="649"/>
      <c r="NI5" s="649"/>
      <c r="NJ5" s="649"/>
      <c r="NK5" s="649"/>
      <c r="NL5" s="649"/>
      <c r="NM5" s="649"/>
      <c r="NN5" s="649"/>
      <c r="NO5" s="649"/>
      <c r="NP5" s="649"/>
      <c r="NQ5" s="649"/>
      <c r="NR5" s="649"/>
      <c r="NS5" s="649"/>
      <c r="NT5" s="649"/>
      <c r="NU5" s="649"/>
      <c r="NV5" s="649"/>
      <c r="NW5" s="649"/>
      <c r="NX5" s="649"/>
      <c r="NY5" s="649"/>
      <c r="NZ5" s="649"/>
      <c r="OA5" s="649"/>
      <c r="OB5" s="649"/>
      <c r="OC5" s="649"/>
      <c r="OD5" s="649"/>
      <c r="OE5" s="649"/>
      <c r="OF5" s="649"/>
      <c r="OG5" s="649"/>
      <c r="OH5" s="649"/>
      <c r="OI5" s="649"/>
      <c r="OJ5" s="649"/>
      <c r="OK5" s="649"/>
      <c r="OL5" s="649"/>
      <c r="OM5" s="649"/>
      <c r="ON5" s="649"/>
      <c r="OO5" s="649"/>
      <c r="OP5" s="649"/>
      <c r="OQ5" s="649"/>
      <c r="OR5" s="649"/>
      <c r="OS5" s="649"/>
      <c r="OT5" s="649"/>
      <c r="OU5" s="649"/>
      <c r="OV5" s="649"/>
      <c r="OW5" s="649"/>
      <c r="OX5" s="649"/>
      <c r="OY5" s="649"/>
      <c r="OZ5" s="649"/>
      <c r="PA5" s="649"/>
      <c r="PB5" s="649"/>
      <c r="PC5" s="649"/>
      <c r="PD5" s="649"/>
      <c r="PE5" s="649"/>
      <c r="PF5" s="649"/>
      <c r="PG5" s="649"/>
      <c r="PH5" s="649"/>
      <c r="PI5" s="649"/>
      <c r="PJ5" s="649"/>
      <c r="PK5" s="649"/>
      <c r="PL5" s="649"/>
      <c r="PM5" s="649"/>
      <c r="PN5" s="649"/>
      <c r="PO5" s="649"/>
      <c r="PP5" s="649"/>
      <c r="PQ5" s="649"/>
      <c r="PR5" s="649"/>
      <c r="PS5" s="649"/>
      <c r="PT5" s="649"/>
      <c r="PU5" s="649"/>
      <c r="PV5" s="649"/>
      <c r="PW5" s="649"/>
      <c r="PX5" s="649"/>
      <c r="PY5" s="649"/>
      <c r="PZ5" s="649"/>
      <c r="QA5" s="649"/>
      <c r="QB5" s="649"/>
      <c r="QC5" s="649"/>
      <c r="QD5" s="649"/>
      <c r="QE5" s="649"/>
      <c r="QF5" s="649"/>
      <c r="QG5" s="649"/>
      <c r="QH5" s="649"/>
      <c r="QI5" s="649"/>
      <c r="QJ5" s="649"/>
      <c r="QK5" s="649"/>
      <c r="QL5" s="649"/>
      <c r="QM5" s="649"/>
      <c r="QN5" s="649"/>
      <c r="QO5" s="649"/>
      <c r="QP5" s="649"/>
      <c r="QQ5" s="649"/>
      <c r="QR5" s="649"/>
      <c r="QS5" s="649"/>
      <c r="QT5" s="649"/>
      <c r="QU5" s="649"/>
      <c r="QV5" s="649"/>
      <c r="QW5" s="649"/>
      <c r="QX5" s="649"/>
      <c r="QY5" s="649"/>
      <c r="QZ5" s="649"/>
      <c r="RA5" s="649"/>
      <c r="RB5" s="649"/>
      <c r="RC5" s="649"/>
      <c r="RD5" s="649"/>
      <c r="RE5" s="649"/>
      <c r="RF5" s="649"/>
      <c r="RG5" s="649"/>
      <c r="RH5" s="649"/>
      <c r="RI5" s="649"/>
      <c r="RJ5" s="649"/>
      <c r="RK5" s="649"/>
      <c r="RL5" s="649"/>
      <c r="RM5" s="649"/>
      <c r="RN5" s="649"/>
      <c r="RO5" s="649"/>
      <c r="RP5" s="649"/>
      <c r="RQ5" s="649"/>
      <c r="RR5" s="649"/>
      <c r="RS5" s="649"/>
      <c r="RT5" s="649"/>
      <c r="RU5" s="649"/>
      <c r="RV5" s="649"/>
      <c r="RW5" s="649"/>
      <c r="RX5" s="649"/>
      <c r="RY5" s="649"/>
      <c r="RZ5" s="649"/>
      <c r="SA5" s="649"/>
      <c r="SB5" s="649"/>
      <c r="SC5" s="649"/>
      <c r="SD5" s="649"/>
      <c r="SE5" s="649"/>
      <c r="SF5" s="649"/>
      <c r="SG5" s="649"/>
      <c r="SH5" s="649"/>
      <c r="SI5" s="649"/>
      <c r="SJ5" s="649"/>
      <c r="SK5" s="649"/>
      <c r="SL5" s="649"/>
      <c r="SM5" s="649"/>
      <c r="SN5" s="649"/>
      <c r="SO5" s="649"/>
      <c r="SP5" s="649"/>
      <c r="SQ5" s="649"/>
      <c r="SR5" s="649"/>
      <c r="SS5" s="649"/>
      <c r="ST5" s="649"/>
      <c r="SU5" s="649"/>
      <c r="SV5" s="649"/>
      <c r="SW5" s="649"/>
      <c r="SX5" s="649"/>
      <c r="SY5" s="649"/>
      <c r="SZ5" s="649"/>
      <c r="TA5" s="649"/>
      <c r="TB5" s="649"/>
      <c r="TC5" s="649"/>
      <c r="TD5" s="649"/>
      <c r="TE5" s="649"/>
      <c r="TF5" s="649"/>
      <c r="TG5" s="649"/>
      <c r="TH5" s="649"/>
      <c r="TI5" s="649"/>
      <c r="TJ5" s="649"/>
      <c r="TK5" s="649"/>
      <c r="TL5" s="649"/>
      <c r="TM5" s="649"/>
      <c r="TN5" s="649"/>
      <c r="TO5" s="649"/>
      <c r="TP5" s="649"/>
      <c r="TQ5" s="649"/>
      <c r="TR5" s="649"/>
      <c r="TS5" s="649"/>
      <c r="TT5" s="649"/>
      <c r="TU5" s="649"/>
      <c r="TV5" s="649"/>
      <c r="TW5" s="649"/>
      <c r="TX5" s="649"/>
      <c r="TY5" s="649"/>
      <c r="TZ5" s="649"/>
      <c r="UA5" s="649"/>
      <c r="UB5" s="649"/>
      <c r="UC5" s="649"/>
      <c r="UD5" s="649"/>
      <c r="UE5" s="649"/>
      <c r="UF5" s="649"/>
      <c r="UG5" s="649"/>
      <c r="UH5" s="649"/>
      <c r="UI5" s="649"/>
      <c r="UJ5" s="649"/>
      <c r="UK5" s="649"/>
      <c r="UL5" s="649"/>
      <c r="UM5" s="649"/>
      <c r="UN5" s="649"/>
      <c r="UO5" s="649"/>
      <c r="UP5" s="649"/>
      <c r="UQ5" s="649"/>
      <c r="UR5" s="649"/>
      <c r="US5" s="649"/>
      <c r="UT5" s="649"/>
      <c r="UU5" s="649"/>
      <c r="UV5" s="649"/>
      <c r="UW5" s="649"/>
      <c r="UX5" s="649"/>
      <c r="UY5" s="649"/>
      <c r="UZ5" s="649"/>
      <c r="VA5" s="649"/>
      <c r="VB5" s="649"/>
      <c r="VC5" s="649"/>
      <c r="VD5" s="649"/>
      <c r="VE5" s="649"/>
      <c r="VF5" s="649"/>
      <c r="VG5" s="649"/>
      <c r="VH5" s="649"/>
      <c r="VI5" s="649"/>
      <c r="VJ5" s="649"/>
      <c r="VK5" s="649"/>
      <c r="VL5" s="649"/>
      <c r="VM5" s="649"/>
      <c r="VN5" s="649"/>
      <c r="VO5" s="649"/>
      <c r="VP5" s="649"/>
      <c r="VQ5" s="649"/>
      <c r="VR5" s="649"/>
      <c r="VS5" s="649"/>
      <c r="VT5" s="649"/>
      <c r="VU5" s="649"/>
      <c r="VV5" s="649"/>
      <c r="VW5" s="649"/>
      <c r="VX5" s="649"/>
      <c r="VY5" s="649"/>
      <c r="VZ5" s="649"/>
      <c r="WA5" s="649"/>
      <c r="WB5" s="649"/>
      <c r="WC5" s="649"/>
      <c r="WD5" s="649"/>
      <c r="WE5" s="649"/>
      <c r="WF5" s="649"/>
      <c r="WG5" s="649"/>
      <c r="WH5" s="649"/>
      <c r="WI5" s="649"/>
      <c r="WJ5" s="649"/>
      <c r="WK5" s="649"/>
      <c r="WL5" s="649"/>
      <c r="WM5" s="649"/>
      <c r="WN5" s="649"/>
      <c r="WO5" s="649"/>
      <c r="WP5" s="649"/>
      <c r="WQ5" s="649"/>
      <c r="WR5" s="649"/>
      <c r="WS5" s="649"/>
      <c r="WT5" s="649"/>
      <c r="WU5" s="649"/>
      <c r="WV5" s="649"/>
      <c r="WW5" s="649"/>
      <c r="WX5" s="649"/>
      <c r="WY5" s="649"/>
      <c r="WZ5" s="649"/>
      <c r="XA5" s="649"/>
      <c r="XB5" s="649"/>
      <c r="XC5" s="649"/>
      <c r="XD5" s="649"/>
      <c r="XE5" s="649"/>
      <c r="XF5" s="649"/>
      <c r="XG5" s="649"/>
      <c r="XH5" s="649"/>
      <c r="XI5" s="649"/>
      <c r="XJ5" s="649"/>
      <c r="XK5" s="649"/>
      <c r="XL5" s="649"/>
      <c r="XM5" s="649"/>
      <c r="XN5" s="649"/>
      <c r="XO5" s="649"/>
      <c r="XP5" s="649"/>
      <c r="XQ5" s="649"/>
      <c r="XR5" s="649"/>
      <c r="XS5" s="649"/>
      <c r="XT5" s="649"/>
      <c r="XU5" s="649"/>
      <c r="XV5" s="649"/>
      <c r="XW5" s="649"/>
      <c r="XX5" s="649"/>
      <c r="XY5" s="649"/>
      <c r="XZ5" s="649"/>
      <c r="YA5" s="649"/>
      <c r="YB5" s="649"/>
      <c r="YC5" s="649"/>
      <c r="YD5" s="649"/>
      <c r="YE5" s="649"/>
      <c r="YF5" s="649"/>
      <c r="YG5" s="649"/>
      <c r="YH5" s="649"/>
      <c r="YI5" s="649"/>
      <c r="YJ5" s="649"/>
      <c r="YK5" s="649"/>
      <c r="YL5" s="649"/>
      <c r="YM5" s="649"/>
      <c r="YN5" s="649"/>
      <c r="YO5" s="649"/>
      <c r="YP5" s="649"/>
      <c r="YQ5" s="649"/>
      <c r="YR5" s="649"/>
      <c r="YS5" s="649"/>
      <c r="YT5" s="649"/>
      <c r="YU5" s="649"/>
      <c r="YV5" s="649"/>
      <c r="YW5" s="649"/>
      <c r="YX5" s="649"/>
      <c r="YY5" s="649"/>
      <c r="YZ5" s="649"/>
      <c r="ZA5" s="649"/>
      <c r="ZB5" s="649"/>
      <c r="ZC5" s="649"/>
      <c r="ZD5" s="649"/>
      <c r="ZE5" s="649"/>
      <c r="ZF5" s="649"/>
      <c r="ZG5" s="649"/>
      <c r="ZH5" s="649"/>
      <c r="ZI5" s="649"/>
      <c r="ZJ5" s="649"/>
      <c r="ZK5" s="649"/>
      <c r="ZL5" s="649"/>
      <c r="ZM5" s="649"/>
      <c r="ZN5" s="649"/>
      <c r="ZO5" s="649"/>
      <c r="ZP5" s="649"/>
      <c r="ZQ5" s="649"/>
      <c r="ZR5" s="649"/>
      <c r="ZS5" s="649"/>
      <c r="ZT5" s="649"/>
      <c r="ZU5" s="649"/>
      <c r="ZV5" s="649"/>
      <c r="ZW5" s="649"/>
      <c r="ZX5" s="649"/>
      <c r="ZY5" s="649"/>
      <c r="ZZ5" s="649"/>
      <c r="AAA5" s="649"/>
      <c r="AAB5" s="649"/>
      <c r="AAC5" s="649"/>
      <c r="AAD5" s="649"/>
      <c r="AAE5" s="649"/>
      <c r="AAF5" s="649"/>
      <c r="AAG5" s="649"/>
      <c r="AAH5" s="649"/>
      <c r="AAI5" s="649"/>
      <c r="AAJ5" s="649"/>
      <c r="AAK5" s="649"/>
      <c r="AAL5" s="649"/>
      <c r="AAM5" s="649"/>
      <c r="AAN5" s="649"/>
      <c r="AAO5" s="649"/>
      <c r="AAP5" s="649"/>
      <c r="AAQ5" s="649"/>
      <c r="AAR5" s="649"/>
      <c r="AAS5" s="649"/>
      <c r="AAT5" s="649"/>
      <c r="AAU5" s="649"/>
      <c r="AAV5" s="649"/>
      <c r="AAW5" s="649"/>
      <c r="AAX5" s="649"/>
      <c r="AAY5" s="649"/>
      <c r="AAZ5" s="649"/>
      <c r="ABA5" s="649"/>
      <c r="ABB5" s="649"/>
      <c r="ABC5" s="649"/>
      <c r="ABD5" s="649"/>
      <c r="ABE5" s="649"/>
      <c r="ABF5" s="649"/>
      <c r="ABG5" s="649"/>
      <c r="ABH5" s="649"/>
      <c r="ABI5" s="649"/>
      <c r="ABJ5" s="649"/>
      <c r="ABK5" s="649"/>
      <c r="ABL5" s="649"/>
      <c r="ABM5" s="649"/>
      <c r="ABN5" s="649"/>
      <c r="ABO5" s="649"/>
      <c r="ABP5" s="649"/>
      <c r="ABQ5" s="649"/>
      <c r="ABR5" s="649"/>
      <c r="ABS5" s="649"/>
      <c r="ABT5" s="649"/>
      <c r="ABU5" s="649"/>
      <c r="ABV5" s="649"/>
      <c r="ABW5" s="649"/>
      <c r="ABX5" s="649"/>
      <c r="ABY5" s="649"/>
      <c r="ABZ5" s="649"/>
      <c r="ACA5" s="649"/>
      <c r="ACB5" s="649"/>
      <c r="ACC5" s="649"/>
      <c r="ACD5" s="649"/>
      <c r="ACE5" s="649"/>
      <c r="ACF5" s="649"/>
      <c r="ACG5" s="649"/>
      <c r="ACH5" s="649"/>
      <c r="ACI5" s="649"/>
      <c r="ACJ5" s="649"/>
      <c r="ACK5" s="649"/>
      <c r="ACL5" s="649"/>
      <c r="ACM5" s="649"/>
      <c r="ACN5" s="649"/>
      <c r="ACO5" s="649"/>
      <c r="ACP5" s="649"/>
      <c r="ACQ5" s="649"/>
      <c r="ACR5" s="649"/>
      <c r="ACS5" s="649"/>
      <c r="ACT5" s="649"/>
      <c r="ACU5" s="649"/>
      <c r="ACV5" s="649"/>
      <c r="ACW5" s="649"/>
      <c r="ACX5" s="649"/>
      <c r="ACY5" s="649"/>
      <c r="ACZ5" s="649"/>
      <c r="ADA5" s="649"/>
      <c r="ADB5" s="649"/>
      <c r="ADC5" s="649"/>
      <c r="ADD5" s="649"/>
      <c r="ADE5" s="649"/>
      <c r="ADF5" s="649"/>
      <c r="ADG5" s="649"/>
      <c r="ADH5" s="649"/>
      <c r="ADI5" s="649"/>
      <c r="ADJ5" s="649"/>
      <c r="ADK5" s="649"/>
      <c r="ADL5" s="649"/>
      <c r="ADM5" s="649"/>
      <c r="ADN5" s="649"/>
      <c r="ADO5" s="649"/>
      <c r="ADP5" s="649"/>
      <c r="ADQ5" s="649"/>
      <c r="ADR5" s="649"/>
      <c r="ADS5" s="649"/>
      <c r="ADT5" s="649"/>
      <c r="ADU5" s="649"/>
      <c r="ADV5" s="649"/>
      <c r="ADW5" s="649"/>
      <c r="ADX5" s="649"/>
      <c r="ADY5" s="649"/>
      <c r="ADZ5" s="649"/>
      <c r="AEA5" s="649"/>
      <c r="AEB5" s="649"/>
      <c r="AEC5" s="649"/>
      <c r="AED5" s="649"/>
      <c r="AEE5" s="649"/>
      <c r="AEF5" s="649"/>
      <c r="AEG5" s="649"/>
      <c r="AEH5" s="649"/>
      <c r="AEI5" s="649"/>
      <c r="AEJ5" s="649"/>
      <c r="AEK5" s="649"/>
      <c r="AEL5" s="649"/>
      <c r="AEM5" s="649"/>
      <c r="AEN5" s="649"/>
      <c r="AEO5" s="649"/>
      <c r="AEP5" s="649"/>
      <c r="AEQ5" s="649"/>
      <c r="AER5" s="649"/>
      <c r="AES5" s="649"/>
      <c r="AET5" s="649"/>
      <c r="AEU5" s="649"/>
      <c r="AEV5" s="649"/>
      <c r="AEW5" s="649"/>
      <c r="AEX5" s="649"/>
      <c r="AEY5" s="649"/>
      <c r="AEZ5" s="649"/>
      <c r="AFA5" s="649"/>
      <c r="AFB5" s="649"/>
      <c r="AFC5" s="649"/>
      <c r="AFD5" s="649"/>
      <c r="AFE5" s="649"/>
      <c r="AFF5" s="649"/>
      <c r="AFG5" s="649"/>
      <c r="AFH5" s="649"/>
      <c r="AFI5" s="649"/>
      <c r="AFJ5" s="649"/>
      <c r="AFK5" s="649"/>
      <c r="AFL5" s="649"/>
      <c r="AFM5" s="649"/>
      <c r="AFN5" s="649"/>
      <c r="AFO5" s="649"/>
      <c r="AFP5" s="649"/>
      <c r="AFQ5" s="649"/>
      <c r="AFR5" s="649"/>
      <c r="AFS5" s="649"/>
      <c r="AFT5" s="649"/>
      <c r="AFU5" s="649"/>
      <c r="AFV5" s="649"/>
      <c r="AFW5" s="649"/>
      <c r="AFX5" s="649"/>
      <c r="AFY5" s="649"/>
      <c r="AFZ5" s="649"/>
      <c r="AGA5" s="649"/>
      <c r="AGB5" s="649"/>
      <c r="AGC5" s="649"/>
      <c r="AGD5" s="649"/>
      <c r="AGE5" s="649"/>
      <c r="AGF5" s="649"/>
      <c r="AGG5" s="649"/>
      <c r="AGH5" s="649"/>
      <c r="AGI5" s="649"/>
      <c r="AGJ5" s="649"/>
      <c r="AGK5" s="649"/>
      <c r="AGL5" s="649"/>
      <c r="AGM5" s="649"/>
      <c r="AGN5" s="649"/>
      <c r="AGO5" s="649"/>
      <c r="AGP5" s="649"/>
      <c r="AGQ5" s="649"/>
      <c r="AGR5" s="649"/>
      <c r="AGS5" s="649"/>
      <c r="AGT5" s="649"/>
      <c r="AGU5" s="649"/>
      <c r="AGV5" s="649"/>
      <c r="AGW5" s="649"/>
      <c r="AGX5" s="649"/>
      <c r="AGY5" s="649"/>
      <c r="AGZ5" s="649"/>
      <c r="AHA5" s="649"/>
      <c r="AHB5" s="649"/>
      <c r="AHC5" s="649"/>
      <c r="AHD5" s="649"/>
      <c r="AHE5" s="649"/>
      <c r="AHF5" s="649"/>
      <c r="AHG5" s="649"/>
      <c r="AHH5" s="649"/>
      <c r="AHI5" s="649"/>
      <c r="AHJ5" s="649"/>
      <c r="AHK5" s="649"/>
      <c r="AHL5" s="649"/>
      <c r="AHM5" s="649"/>
      <c r="AHN5" s="649"/>
      <c r="AHO5" s="649"/>
      <c r="AHP5" s="649"/>
      <c r="AHQ5" s="649"/>
      <c r="AHR5" s="649"/>
      <c r="AHS5" s="649"/>
      <c r="AHT5" s="649"/>
      <c r="AHU5" s="649"/>
      <c r="AHV5" s="649"/>
      <c r="AHW5" s="649"/>
      <c r="AHX5" s="649"/>
      <c r="AHY5" s="649"/>
      <c r="AHZ5" s="649"/>
      <c r="AIA5" s="649"/>
      <c r="AIB5" s="649"/>
      <c r="AIC5" s="649"/>
      <c r="AID5" s="649"/>
      <c r="AIE5" s="649"/>
      <c r="AIF5" s="649"/>
      <c r="AIG5" s="649"/>
      <c r="AIH5" s="649"/>
      <c r="AII5" s="649"/>
      <c r="AIJ5" s="649"/>
      <c r="AIK5" s="649"/>
      <c r="AIL5" s="649"/>
      <c r="AIM5" s="649"/>
      <c r="AIN5" s="649"/>
      <c r="AIO5" s="649"/>
      <c r="AIP5" s="649"/>
      <c r="AIQ5" s="649"/>
      <c r="AIR5" s="649"/>
      <c r="AIS5" s="649"/>
      <c r="AIT5" s="649"/>
      <c r="AIU5" s="649"/>
      <c r="AIV5" s="649"/>
      <c r="AIW5" s="649"/>
      <c r="AIX5" s="649"/>
      <c r="AIY5" s="649"/>
      <c r="AIZ5" s="649"/>
      <c r="AJA5" s="649"/>
      <c r="AJB5" s="649"/>
      <c r="AJC5" s="649"/>
      <c r="AJD5" s="649"/>
      <c r="AJE5" s="649"/>
      <c r="AJF5" s="649"/>
      <c r="AJG5" s="649"/>
      <c r="AJH5" s="649"/>
      <c r="AJI5" s="649"/>
      <c r="AJJ5" s="649"/>
      <c r="AJK5" s="649"/>
      <c r="AJL5" s="649"/>
      <c r="AJM5" s="649"/>
      <c r="AJN5" s="649"/>
      <c r="AJO5" s="649"/>
      <c r="AJP5" s="649"/>
      <c r="AJQ5" s="649"/>
      <c r="AJR5" s="649"/>
      <c r="AJS5" s="649"/>
      <c r="AJT5" s="649"/>
      <c r="AJU5" s="649"/>
      <c r="AJV5" s="649"/>
      <c r="AJW5" s="649"/>
      <c r="AJX5" s="649"/>
      <c r="AJY5" s="649"/>
      <c r="AJZ5" s="649"/>
      <c r="AKA5" s="649"/>
      <c r="AKB5" s="649"/>
      <c r="AKC5" s="649"/>
      <c r="AKD5" s="649"/>
      <c r="AKE5" s="649"/>
      <c r="AKF5" s="649"/>
      <c r="AKG5" s="649"/>
      <c r="AKH5" s="649"/>
      <c r="AKI5" s="649"/>
      <c r="AKJ5" s="649"/>
      <c r="AKK5" s="649"/>
      <c r="AKL5" s="649"/>
      <c r="AKM5" s="649"/>
      <c r="AKN5" s="649"/>
      <c r="AKO5" s="649"/>
      <c r="AKP5" s="649"/>
      <c r="AKQ5" s="649"/>
      <c r="AKR5" s="649"/>
      <c r="AKS5" s="649"/>
      <c r="AKT5" s="649"/>
      <c r="AKU5" s="649"/>
      <c r="AKV5" s="649"/>
      <c r="AKW5" s="649"/>
      <c r="AKX5" s="649"/>
      <c r="AKY5" s="649"/>
      <c r="AKZ5" s="649"/>
      <c r="ALA5" s="649"/>
      <c r="ALB5" s="649"/>
      <c r="ALC5" s="649"/>
      <c r="ALD5" s="649"/>
      <c r="ALE5" s="649"/>
      <c r="ALF5" s="649"/>
      <c r="ALG5" s="649"/>
      <c r="ALH5" s="649"/>
      <c r="ALI5" s="649"/>
      <c r="ALJ5" s="649"/>
      <c r="ALK5" s="649"/>
      <c r="ALL5" s="649"/>
      <c r="ALM5" s="649"/>
      <c r="ALN5" s="649"/>
      <c r="ALO5" s="649"/>
      <c r="ALP5" s="649"/>
      <c r="ALQ5" s="649"/>
      <c r="ALR5" s="649"/>
      <c r="ALS5" s="649"/>
      <c r="ALT5" s="649"/>
      <c r="ALU5" s="649"/>
      <c r="ALV5" s="649"/>
      <c r="ALW5" s="649"/>
      <c r="ALX5" s="649"/>
      <c r="ALY5" s="649"/>
      <c r="ALZ5" s="649"/>
      <c r="AMA5" s="649"/>
      <c r="AMB5" s="649"/>
    </row>
    <row r="6" spans="1:1016" s="662" customFormat="1" ht="12.9">
      <c r="A6" s="806" t="s">
        <v>2151</v>
      </c>
      <c r="B6" s="806"/>
      <c r="C6" s="806"/>
      <c r="D6" s="807">
        <f>SUM(F7:F20)</f>
        <v>0</v>
      </c>
      <c r="E6" s="807"/>
      <c r="F6" s="658"/>
      <c r="G6" s="659"/>
      <c r="H6" s="660"/>
      <c r="I6" s="659"/>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1"/>
      <c r="BK6" s="661"/>
      <c r="BL6" s="661"/>
      <c r="BM6" s="661"/>
      <c r="BN6" s="661"/>
      <c r="BO6" s="661"/>
      <c r="BP6" s="661"/>
      <c r="BQ6" s="661"/>
      <c r="BR6" s="661"/>
      <c r="BS6" s="661"/>
      <c r="BT6" s="661"/>
      <c r="BU6" s="661"/>
      <c r="BV6" s="661"/>
      <c r="BW6" s="661"/>
      <c r="BX6" s="661"/>
      <c r="BY6" s="661"/>
      <c r="BZ6" s="661"/>
      <c r="CA6" s="661"/>
      <c r="CB6" s="661"/>
      <c r="CC6" s="661"/>
      <c r="CD6" s="661"/>
      <c r="CE6" s="661"/>
      <c r="CF6" s="661"/>
      <c r="CG6" s="661"/>
      <c r="CH6" s="661"/>
      <c r="CI6" s="661"/>
      <c r="CJ6" s="661"/>
      <c r="CK6" s="661"/>
      <c r="CL6" s="661"/>
      <c r="CM6" s="661"/>
      <c r="CN6" s="661"/>
      <c r="CO6" s="661"/>
      <c r="CP6" s="661"/>
      <c r="CQ6" s="661"/>
      <c r="CR6" s="661"/>
      <c r="CS6" s="661"/>
      <c r="CT6" s="661"/>
      <c r="CU6" s="661"/>
      <c r="CV6" s="661"/>
      <c r="CW6" s="661"/>
      <c r="CX6" s="661"/>
      <c r="CY6" s="661"/>
      <c r="CZ6" s="661"/>
      <c r="DA6" s="661"/>
      <c r="DB6" s="661"/>
      <c r="DC6" s="661"/>
      <c r="DD6" s="661"/>
      <c r="DE6" s="661"/>
      <c r="DF6" s="661"/>
      <c r="DG6" s="661"/>
      <c r="DH6" s="661"/>
      <c r="DI6" s="661"/>
      <c r="DJ6" s="661"/>
      <c r="DK6" s="661"/>
      <c r="DL6" s="661"/>
      <c r="DM6" s="661"/>
      <c r="DN6" s="661"/>
      <c r="DO6" s="661"/>
      <c r="DP6" s="661"/>
      <c r="DQ6" s="661"/>
      <c r="DR6" s="661"/>
      <c r="DS6" s="661"/>
      <c r="DT6" s="661"/>
      <c r="DU6" s="661"/>
      <c r="DV6" s="661"/>
      <c r="DW6" s="661"/>
      <c r="DX6" s="661"/>
      <c r="DY6" s="661"/>
      <c r="DZ6" s="661"/>
      <c r="EA6" s="661"/>
      <c r="EB6" s="661"/>
      <c r="EC6" s="661"/>
      <c r="ED6" s="661"/>
      <c r="EE6" s="661"/>
      <c r="EF6" s="661"/>
      <c r="EG6" s="661"/>
      <c r="EH6" s="661"/>
      <c r="EI6" s="661"/>
      <c r="EJ6" s="661"/>
      <c r="EK6" s="661"/>
      <c r="EL6" s="661"/>
      <c r="EM6" s="661"/>
      <c r="EN6" s="661"/>
      <c r="EO6" s="661"/>
      <c r="EP6" s="661"/>
      <c r="EQ6" s="661"/>
      <c r="ER6" s="661"/>
      <c r="ES6" s="661"/>
      <c r="ET6" s="661"/>
      <c r="EU6" s="661"/>
      <c r="EV6" s="661"/>
      <c r="EW6" s="661"/>
      <c r="EX6" s="661"/>
      <c r="EY6" s="661"/>
      <c r="EZ6" s="661"/>
      <c r="FA6" s="661"/>
      <c r="FB6" s="661"/>
      <c r="FC6" s="661"/>
      <c r="FD6" s="661"/>
      <c r="FE6" s="661"/>
      <c r="FF6" s="661"/>
      <c r="FG6" s="661"/>
      <c r="FH6" s="661"/>
      <c r="FI6" s="661"/>
      <c r="FJ6" s="661"/>
      <c r="FK6" s="661"/>
      <c r="FL6" s="661"/>
      <c r="FM6" s="661"/>
      <c r="FN6" s="661"/>
      <c r="FO6" s="661"/>
      <c r="FP6" s="661"/>
      <c r="FQ6" s="661"/>
      <c r="FR6" s="661"/>
      <c r="FS6" s="661"/>
      <c r="FT6" s="661"/>
      <c r="FU6" s="661"/>
      <c r="FV6" s="661"/>
      <c r="FW6" s="661"/>
      <c r="FX6" s="661"/>
      <c r="FY6" s="661"/>
      <c r="FZ6" s="661"/>
      <c r="GA6" s="661"/>
      <c r="GB6" s="661"/>
      <c r="GC6" s="661"/>
      <c r="GD6" s="661"/>
      <c r="GE6" s="661"/>
      <c r="GF6" s="661"/>
      <c r="GG6" s="661"/>
      <c r="GH6" s="661"/>
      <c r="GI6" s="661"/>
      <c r="GJ6" s="661"/>
      <c r="GK6" s="661"/>
      <c r="GL6" s="661"/>
      <c r="GM6" s="661"/>
      <c r="GN6" s="661"/>
      <c r="GO6" s="661"/>
      <c r="GP6" s="661"/>
      <c r="GQ6" s="661"/>
      <c r="GR6" s="661"/>
      <c r="GS6" s="661"/>
      <c r="GT6" s="661"/>
      <c r="GU6" s="661"/>
      <c r="GV6" s="661"/>
      <c r="GW6" s="661"/>
      <c r="GX6" s="661"/>
      <c r="GY6" s="661"/>
      <c r="GZ6" s="661"/>
      <c r="HA6" s="661"/>
      <c r="HB6" s="661"/>
      <c r="HC6" s="661"/>
      <c r="HD6" s="661"/>
      <c r="HE6" s="661"/>
      <c r="HF6" s="661"/>
      <c r="HG6" s="661"/>
      <c r="HH6" s="661"/>
      <c r="HI6" s="661"/>
      <c r="HJ6" s="661"/>
      <c r="HK6" s="661"/>
      <c r="HL6" s="661"/>
      <c r="HM6" s="661"/>
      <c r="HN6" s="661"/>
      <c r="HO6" s="661"/>
      <c r="HP6" s="661"/>
      <c r="HQ6" s="661"/>
      <c r="HR6" s="661"/>
      <c r="HS6" s="661"/>
      <c r="HT6" s="661"/>
      <c r="HU6" s="661"/>
      <c r="HV6" s="661"/>
      <c r="HW6" s="661"/>
      <c r="HX6" s="661"/>
      <c r="HY6" s="661"/>
      <c r="HZ6" s="661"/>
      <c r="IA6" s="661"/>
      <c r="IB6" s="661"/>
      <c r="IC6" s="661"/>
      <c r="ID6" s="661"/>
      <c r="IE6" s="661"/>
      <c r="IF6" s="661"/>
      <c r="IG6" s="661"/>
      <c r="IH6" s="661"/>
      <c r="II6" s="661"/>
      <c r="IJ6" s="661"/>
      <c r="IK6" s="661"/>
      <c r="IL6" s="661"/>
      <c r="IM6" s="661"/>
      <c r="IN6" s="661"/>
      <c r="IO6" s="661"/>
      <c r="IP6" s="661"/>
      <c r="IQ6" s="661"/>
      <c r="IR6" s="661"/>
      <c r="IS6" s="661"/>
      <c r="IT6" s="661"/>
      <c r="IU6" s="661"/>
      <c r="IV6" s="661"/>
      <c r="IW6" s="661"/>
      <c r="IX6" s="661"/>
      <c r="IY6" s="661"/>
      <c r="IZ6" s="661"/>
      <c r="JA6" s="661"/>
      <c r="JB6" s="661"/>
      <c r="JC6" s="661"/>
      <c r="JD6" s="661"/>
      <c r="JE6" s="661"/>
      <c r="JF6" s="661"/>
      <c r="JG6" s="661"/>
      <c r="JH6" s="661"/>
      <c r="JI6" s="661"/>
      <c r="JJ6" s="661"/>
      <c r="JK6" s="661"/>
      <c r="JL6" s="661"/>
      <c r="JM6" s="661"/>
      <c r="JN6" s="661"/>
      <c r="JO6" s="661"/>
      <c r="JP6" s="661"/>
      <c r="JQ6" s="661"/>
      <c r="JR6" s="661"/>
      <c r="JS6" s="661"/>
      <c r="JT6" s="661"/>
      <c r="JU6" s="661"/>
      <c r="JV6" s="661"/>
      <c r="JW6" s="661"/>
      <c r="JX6" s="661"/>
      <c r="JY6" s="661"/>
      <c r="JZ6" s="661"/>
      <c r="KA6" s="661"/>
      <c r="KB6" s="661"/>
      <c r="KC6" s="661"/>
      <c r="KD6" s="661"/>
      <c r="KE6" s="661"/>
      <c r="KF6" s="661"/>
      <c r="KG6" s="661"/>
      <c r="KH6" s="661"/>
      <c r="KI6" s="661"/>
      <c r="KJ6" s="661"/>
      <c r="KK6" s="661"/>
      <c r="KL6" s="661"/>
      <c r="KM6" s="661"/>
      <c r="KN6" s="661"/>
      <c r="KO6" s="661"/>
      <c r="KP6" s="661"/>
      <c r="KQ6" s="661"/>
      <c r="KR6" s="661"/>
      <c r="KS6" s="661"/>
      <c r="KT6" s="661"/>
      <c r="KU6" s="661"/>
      <c r="KV6" s="661"/>
      <c r="KW6" s="661"/>
      <c r="KX6" s="661"/>
      <c r="KY6" s="661"/>
      <c r="KZ6" s="661"/>
      <c r="LA6" s="661"/>
      <c r="LB6" s="661"/>
      <c r="LC6" s="661"/>
      <c r="LD6" s="661"/>
      <c r="LE6" s="661"/>
      <c r="LF6" s="661"/>
      <c r="LG6" s="661"/>
      <c r="LH6" s="661"/>
      <c r="LI6" s="661"/>
      <c r="LJ6" s="661"/>
      <c r="LK6" s="661"/>
      <c r="LL6" s="661"/>
      <c r="LM6" s="661"/>
      <c r="LN6" s="661"/>
      <c r="LO6" s="661"/>
      <c r="LP6" s="661"/>
      <c r="LQ6" s="661"/>
      <c r="LR6" s="661"/>
      <c r="LS6" s="661"/>
      <c r="LT6" s="661"/>
      <c r="LU6" s="661"/>
      <c r="LV6" s="661"/>
      <c r="LW6" s="661"/>
      <c r="LX6" s="661"/>
      <c r="LY6" s="661"/>
      <c r="LZ6" s="661"/>
      <c r="MA6" s="661"/>
      <c r="MB6" s="661"/>
      <c r="MC6" s="661"/>
      <c r="MD6" s="661"/>
      <c r="ME6" s="661"/>
      <c r="MF6" s="661"/>
      <c r="MG6" s="661"/>
      <c r="MH6" s="661"/>
      <c r="MI6" s="661"/>
      <c r="MJ6" s="661"/>
      <c r="MK6" s="661"/>
      <c r="ML6" s="661"/>
      <c r="MM6" s="661"/>
      <c r="MN6" s="661"/>
      <c r="MO6" s="661"/>
      <c r="MP6" s="661"/>
      <c r="MQ6" s="661"/>
      <c r="MR6" s="661"/>
      <c r="MS6" s="661"/>
      <c r="MT6" s="661"/>
      <c r="MU6" s="661"/>
      <c r="MV6" s="661"/>
      <c r="MW6" s="661"/>
      <c r="MX6" s="661"/>
      <c r="MY6" s="661"/>
      <c r="MZ6" s="661"/>
      <c r="NA6" s="661"/>
      <c r="NB6" s="661"/>
      <c r="NC6" s="661"/>
      <c r="ND6" s="661"/>
      <c r="NE6" s="661"/>
      <c r="NF6" s="661"/>
      <c r="NG6" s="661"/>
      <c r="NH6" s="661"/>
      <c r="NI6" s="661"/>
      <c r="NJ6" s="661"/>
      <c r="NK6" s="661"/>
      <c r="NL6" s="661"/>
      <c r="NM6" s="661"/>
      <c r="NN6" s="661"/>
      <c r="NO6" s="661"/>
      <c r="NP6" s="661"/>
      <c r="NQ6" s="661"/>
      <c r="NR6" s="661"/>
      <c r="NS6" s="661"/>
      <c r="NT6" s="661"/>
      <c r="NU6" s="661"/>
      <c r="NV6" s="661"/>
      <c r="NW6" s="661"/>
      <c r="NX6" s="661"/>
      <c r="NY6" s="661"/>
      <c r="NZ6" s="661"/>
      <c r="OA6" s="661"/>
      <c r="OB6" s="661"/>
      <c r="OC6" s="661"/>
      <c r="OD6" s="661"/>
      <c r="OE6" s="661"/>
      <c r="OF6" s="661"/>
      <c r="OG6" s="661"/>
      <c r="OH6" s="661"/>
      <c r="OI6" s="661"/>
      <c r="OJ6" s="661"/>
      <c r="OK6" s="661"/>
      <c r="OL6" s="661"/>
      <c r="OM6" s="661"/>
      <c r="ON6" s="661"/>
      <c r="OO6" s="661"/>
      <c r="OP6" s="661"/>
      <c r="OQ6" s="661"/>
      <c r="OR6" s="661"/>
      <c r="OS6" s="661"/>
      <c r="OT6" s="661"/>
      <c r="OU6" s="661"/>
      <c r="OV6" s="661"/>
      <c r="OW6" s="661"/>
      <c r="OX6" s="661"/>
      <c r="OY6" s="661"/>
      <c r="OZ6" s="661"/>
      <c r="PA6" s="661"/>
      <c r="PB6" s="661"/>
      <c r="PC6" s="661"/>
      <c r="PD6" s="661"/>
      <c r="PE6" s="661"/>
      <c r="PF6" s="661"/>
      <c r="PG6" s="661"/>
      <c r="PH6" s="661"/>
      <c r="PI6" s="661"/>
      <c r="PJ6" s="661"/>
      <c r="PK6" s="661"/>
      <c r="PL6" s="661"/>
      <c r="PM6" s="661"/>
      <c r="PN6" s="661"/>
      <c r="PO6" s="661"/>
      <c r="PP6" s="661"/>
      <c r="PQ6" s="661"/>
      <c r="PR6" s="661"/>
      <c r="PS6" s="661"/>
      <c r="PT6" s="661"/>
      <c r="PU6" s="661"/>
      <c r="PV6" s="661"/>
      <c r="PW6" s="661"/>
      <c r="PX6" s="661"/>
      <c r="PY6" s="661"/>
      <c r="PZ6" s="661"/>
      <c r="QA6" s="661"/>
      <c r="QB6" s="661"/>
      <c r="QC6" s="661"/>
      <c r="QD6" s="661"/>
      <c r="QE6" s="661"/>
      <c r="QF6" s="661"/>
      <c r="QG6" s="661"/>
      <c r="QH6" s="661"/>
      <c r="QI6" s="661"/>
      <c r="QJ6" s="661"/>
      <c r="QK6" s="661"/>
      <c r="QL6" s="661"/>
      <c r="QM6" s="661"/>
      <c r="QN6" s="661"/>
      <c r="QO6" s="661"/>
      <c r="QP6" s="661"/>
      <c r="QQ6" s="661"/>
      <c r="QR6" s="661"/>
      <c r="QS6" s="661"/>
      <c r="QT6" s="661"/>
      <c r="QU6" s="661"/>
      <c r="QV6" s="661"/>
      <c r="QW6" s="661"/>
      <c r="QX6" s="661"/>
      <c r="QY6" s="661"/>
      <c r="QZ6" s="661"/>
      <c r="RA6" s="661"/>
      <c r="RB6" s="661"/>
      <c r="RC6" s="661"/>
      <c r="RD6" s="661"/>
      <c r="RE6" s="661"/>
      <c r="RF6" s="661"/>
      <c r="RG6" s="661"/>
      <c r="RH6" s="661"/>
      <c r="RI6" s="661"/>
      <c r="RJ6" s="661"/>
      <c r="RK6" s="661"/>
      <c r="RL6" s="661"/>
      <c r="RM6" s="661"/>
      <c r="RN6" s="661"/>
      <c r="RO6" s="661"/>
      <c r="RP6" s="661"/>
      <c r="RQ6" s="661"/>
      <c r="RR6" s="661"/>
      <c r="RS6" s="661"/>
      <c r="RT6" s="661"/>
      <c r="RU6" s="661"/>
      <c r="RV6" s="661"/>
      <c r="RW6" s="661"/>
      <c r="RX6" s="661"/>
      <c r="RY6" s="661"/>
      <c r="RZ6" s="661"/>
      <c r="SA6" s="661"/>
      <c r="SB6" s="661"/>
      <c r="SC6" s="661"/>
      <c r="SD6" s="661"/>
      <c r="SE6" s="661"/>
      <c r="SF6" s="661"/>
      <c r="SG6" s="661"/>
      <c r="SH6" s="661"/>
      <c r="SI6" s="661"/>
      <c r="SJ6" s="661"/>
      <c r="SK6" s="661"/>
      <c r="SL6" s="661"/>
      <c r="SM6" s="661"/>
      <c r="SN6" s="661"/>
      <c r="SO6" s="661"/>
      <c r="SP6" s="661"/>
      <c r="SQ6" s="661"/>
      <c r="SR6" s="661"/>
      <c r="SS6" s="661"/>
      <c r="ST6" s="661"/>
      <c r="SU6" s="661"/>
      <c r="SV6" s="661"/>
      <c r="SW6" s="661"/>
      <c r="SX6" s="661"/>
      <c r="SY6" s="661"/>
      <c r="SZ6" s="661"/>
      <c r="TA6" s="661"/>
      <c r="TB6" s="661"/>
      <c r="TC6" s="661"/>
      <c r="TD6" s="661"/>
      <c r="TE6" s="661"/>
      <c r="TF6" s="661"/>
      <c r="TG6" s="661"/>
      <c r="TH6" s="661"/>
      <c r="TI6" s="661"/>
      <c r="TJ6" s="661"/>
      <c r="TK6" s="661"/>
      <c r="TL6" s="661"/>
      <c r="TM6" s="661"/>
      <c r="TN6" s="661"/>
      <c r="TO6" s="661"/>
      <c r="TP6" s="661"/>
      <c r="TQ6" s="661"/>
      <c r="TR6" s="661"/>
      <c r="TS6" s="661"/>
      <c r="TT6" s="661"/>
      <c r="TU6" s="661"/>
      <c r="TV6" s="661"/>
      <c r="TW6" s="661"/>
      <c r="TX6" s="661"/>
      <c r="TY6" s="661"/>
      <c r="TZ6" s="661"/>
      <c r="UA6" s="661"/>
      <c r="UB6" s="661"/>
      <c r="UC6" s="661"/>
      <c r="UD6" s="661"/>
      <c r="UE6" s="661"/>
      <c r="UF6" s="661"/>
      <c r="UG6" s="661"/>
      <c r="UH6" s="661"/>
      <c r="UI6" s="661"/>
      <c r="UJ6" s="661"/>
      <c r="UK6" s="661"/>
      <c r="UL6" s="661"/>
      <c r="UM6" s="661"/>
      <c r="UN6" s="661"/>
      <c r="UO6" s="661"/>
      <c r="UP6" s="661"/>
      <c r="UQ6" s="661"/>
      <c r="UR6" s="661"/>
      <c r="US6" s="661"/>
      <c r="UT6" s="661"/>
      <c r="UU6" s="661"/>
      <c r="UV6" s="661"/>
      <c r="UW6" s="661"/>
      <c r="UX6" s="661"/>
      <c r="UY6" s="661"/>
      <c r="UZ6" s="661"/>
      <c r="VA6" s="661"/>
      <c r="VB6" s="661"/>
      <c r="VC6" s="661"/>
      <c r="VD6" s="661"/>
      <c r="VE6" s="661"/>
      <c r="VF6" s="661"/>
      <c r="VG6" s="661"/>
      <c r="VH6" s="661"/>
      <c r="VI6" s="661"/>
      <c r="VJ6" s="661"/>
      <c r="VK6" s="661"/>
      <c r="VL6" s="661"/>
      <c r="VM6" s="661"/>
      <c r="VN6" s="661"/>
      <c r="VO6" s="661"/>
      <c r="VP6" s="661"/>
      <c r="VQ6" s="661"/>
      <c r="VR6" s="661"/>
      <c r="VS6" s="661"/>
      <c r="VT6" s="661"/>
      <c r="VU6" s="661"/>
      <c r="VV6" s="661"/>
      <c r="VW6" s="661"/>
      <c r="VX6" s="661"/>
      <c r="VY6" s="661"/>
      <c r="VZ6" s="661"/>
      <c r="WA6" s="661"/>
      <c r="WB6" s="661"/>
      <c r="WC6" s="661"/>
      <c r="WD6" s="661"/>
      <c r="WE6" s="661"/>
      <c r="WF6" s="661"/>
      <c r="WG6" s="661"/>
      <c r="WH6" s="661"/>
      <c r="WI6" s="661"/>
      <c r="WJ6" s="661"/>
      <c r="WK6" s="661"/>
      <c r="WL6" s="661"/>
      <c r="WM6" s="661"/>
      <c r="WN6" s="661"/>
      <c r="WO6" s="661"/>
      <c r="WP6" s="661"/>
      <c r="WQ6" s="661"/>
      <c r="WR6" s="661"/>
      <c r="WS6" s="661"/>
      <c r="WT6" s="661"/>
      <c r="WU6" s="661"/>
      <c r="WV6" s="661"/>
      <c r="WW6" s="661"/>
      <c r="WX6" s="661"/>
      <c r="WY6" s="661"/>
      <c r="WZ6" s="661"/>
      <c r="XA6" s="661"/>
      <c r="XB6" s="661"/>
      <c r="XC6" s="661"/>
      <c r="XD6" s="661"/>
      <c r="XE6" s="661"/>
      <c r="XF6" s="661"/>
      <c r="XG6" s="661"/>
      <c r="XH6" s="661"/>
      <c r="XI6" s="661"/>
      <c r="XJ6" s="661"/>
      <c r="XK6" s="661"/>
      <c r="XL6" s="661"/>
      <c r="XM6" s="661"/>
      <c r="XN6" s="661"/>
      <c r="XO6" s="661"/>
      <c r="XP6" s="661"/>
      <c r="XQ6" s="661"/>
      <c r="XR6" s="661"/>
      <c r="XS6" s="661"/>
      <c r="XT6" s="661"/>
      <c r="XU6" s="661"/>
      <c r="XV6" s="661"/>
      <c r="XW6" s="661"/>
      <c r="XX6" s="661"/>
      <c r="XY6" s="661"/>
      <c r="XZ6" s="661"/>
      <c r="YA6" s="661"/>
      <c r="YB6" s="661"/>
      <c r="YC6" s="661"/>
      <c r="YD6" s="661"/>
      <c r="YE6" s="661"/>
      <c r="YF6" s="661"/>
      <c r="YG6" s="661"/>
      <c r="YH6" s="661"/>
      <c r="YI6" s="661"/>
      <c r="YJ6" s="661"/>
      <c r="YK6" s="661"/>
      <c r="YL6" s="661"/>
      <c r="YM6" s="661"/>
      <c r="YN6" s="661"/>
      <c r="YO6" s="661"/>
      <c r="YP6" s="661"/>
      <c r="YQ6" s="661"/>
      <c r="YR6" s="661"/>
      <c r="YS6" s="661"/>
      <c r="YT6" s="661"/>
      <c r="YU6" s="661"/>
      <c r="YV6" s="661"/>
      <c r="YW6" s="661"/>
      <c r="YX6" s="661"/>
      <c r="YY6" s="661"/>
      <c r="YZ6" s="661"/>
      <c r="ZA6" s="661"/>
      <c r="ZB6" s="661"/>
      <c r="ZC6" s="661"/>
      <c r="ZD6" s="661"/>
      <c r="ZE6" s="661"/>
      <c r="ZF6" s="661"/>
      <c r="ZG6" s="661"/>
      <c r="ZH6" s="661"/>
      <c r="ZI6" s="661"/>
      <c r="ZJ6" s="661"/>
      <c r="ZK6" s="661"/>
      <c r="ZL6" s="661"/>
      <c r="ZM6" s="661"/>
      <c r="ZN6" s="661"/>
      <c r="ZO6" s="661"/>
      <c r="ZP6" s="661"/>
      <c r="ZQ6" s="661"/>
      <c r="ZR6" s="661"/>
      <c r="ZS6" s="661"/>
      <c r="ZT6" s="661"/>
      <c r="ZU6" s="661"/>
      <c r="ZV6" s="661"/>
      <c r="ZW6" s="661"/>
      <c r="ZX6" s="661"/>
      <c r="ZY6" s="661"/>
      <c r="ZZ6" s="661"/>
      <c r="AAA6" s="661"/>
      <c r="AAB6" s="661"/>
      <c r="AAC6" s="661"/>
      <c r="AAD6" s="661"/>
      <c r="AAE6" s="661"/>
      <c r="AAF6" s="661"/>
      <c r="AAG6" s="661"/>
      <c r="AAH6" s="661"/>
      <c r="AAI6" s="661"/>
      <c r="AAJ6" s="661"/>
      <c r="AAK6" s="661"/>
      <c r="AAL6" s="661"/>
      <c r="AAM6" s="661"/>
      <c r="AAN6" s="661"/>
      <c r="AAO6" s="661"/>
      <c r="AAP6" s="661"/>
      <c r="AAQ6" s="661"/>
      <c r="AAR6" s="661"/>
      <c r="AAS6" s="661"/>
      <c r="AAT6" s="661"/>
      <c r="AAU6" s="661"/>
      <c r="AAV6" s="661"/>
      <c r="AAW6" s="661"/>
      <c r="AAX6" s="661"/>
      <c r="AAY6" s="661"/>
      <c r="AAZ6" s="661"/>
      <c r="ABA6" s="661"/>
      <c r="ABB6" s="661"/>
      <c r="ABC6" s="661"/>
      <c r="ABD6" s="661"/>
      <c r="ABE6" s="661"/>
      <c r="ABF6" s="661"/>
      <c r="ABG6" s="661"/>
      <c r="ABH6" s="661"/>
      <c r="ABI6" s="661"/>
      <c r="ABJ6" s="661"/>
      <c r="ABK6" s="661"/>
      <c r="ABL6" s="661"/>
      <c r="ABM6" s="661"/>
      <c r="ABN6" s="661"/>
      <c r="ABO6" s="661"/>
      <c r="ABP6" s="661"/>
      <c r="ABQ6" s="661"/>
      <c r="ABR6" s="661"/>
      <c r="ABS6" s="661"/>
      <c r="ABT6" s="661"/>
      <c r="ABU6" s="661"/>
      <c r="ABV6" s="661"/>
      <c r="ABW6" s="661"/>
      <c r="ABX6" s="661"/>
      <c r="ABY6" s="661"/>
      <c r="ABZ6" s="661"/>
      <c r="ACA6" s="661"/>
      <c r="ACB6" s="661"/>
      <c r="ACC6" s="661"/>
      <c r="ACD6" s="661"/>
      <c r="ACE6" s="661"/>
      <c r="ACF6" s="661"/>
      <c r="ACG6" s="661"/>
      <c r="ACH6" s="661"/>
      <c r="ACI6" s="661"/>
      <c r="ACJ6" s="661"/>
      <c r="ACK6" s="661"/>
      <c r="ACL6" s="661"/>
      <c r="ACM6" s="661"/>
      <c r="ACN6" s="661"/>
      <c r="ACO6" s="661"/>
      <c r="ACP6" s="661"/>
      <c r="ACQ6" s="661"/>
      <c r="ACR6" s="661"/>
      <c r="ACS6" s="661"/>
      <c r="ACT6" s="661"/>
      <c r="ACU6" s="661"/>
      <c r="ACV6" s="661"/>
      <c r="ACW6" s="661"/>
      <c r="ACX6" s="661"/>
      <c r="ACY6" s="661"/>
      <c r="ACZ6" s="661"/>
      <c r="ADA6" s="661"/>
      <c r="ADB6" s="661"/>
      <c r="ADC6" s="661"/>
      <c r="ADD6" s="661"/>
      <c r="ADE6" s="661"/>
      <c r="ADF6" s="661"/>
      <c r="ADG6" s="661"/>
      <c r="ADH6" s="661"/>
      <c r="ADI6" s="661"/>
      <c r="ADJ6" s="661"/>
      <c r="ADK6" s="661"/>
      <c r="ADL6" s="661"/>
      <c r="ADM6" s="661"/>
      <c r="ADN6" s="661"/>
      <c r="ADO6" s="661"/>
      <c r="ADP6" s="661"/>
      <c r="ADQ6" s="661"/>
      <c r="ADR6" s="661"/>
      <c r="ADS6" s="661"/>
      <c r="ADT6" s="661"/>
      <c r="ADU6" s="661"/>
      <c r="ADV6" s="661"/>
      <c r="ADW6" s="661"/>
      <c r="ADX6" s="661"/>
      <c r="ADY6" s="661"/>
      <c r="ADZ6" s="661"/>
      <c r="AEA6" s="661"/>
      <c r="AEB6" s="661"/>
      <c r="AEC6" s="661"/>
      <c r="AED6" s="661"/>
      <c r="AEE6" s="661"/>
      <c r="AEF6" s="661"/>
      <c r="AEG6" s="661"/>
      <c r="AEH6" s="661"/>
      <c r="AEI6" s="661"/>
      <c r="AEJ6" s="661"/>
      <c r="AEK6" s="661"/>
      <c r="AEL6" s="661"/>
      <c r="AEM6" s="661"/>
      <c r="AEN6" s="661"/>
      <c r="AEO6" s="661"/>
      <c r="AEP6" s="661"/>
      <c r="AEQ6" s="661"/>
      <c r="AER6" s="661"/>
      <c r="AES6" s="661"/>
      <c r="AET6" s="661"/>
      <c r="AEU6" s="661"/>
      <c r="AEV6" s="661"/>
      <c r="AEW6" s="661"/>
      <c r="AEX6" s="661"/>
      <c r="AEY6" s="661"/>
      <c r="AEZ6" s="661"/>
      <c r="AFA6" s="661"/>
      <c r="AFB6" s="661"/>
      <c r="AFC6" s="661"/>
      <c r="AFD6" s="661"/>
      <c r="AFE6" s="661"/>
      <c r="AFF6" s="661"/>
      <c r="AFG6" s="661"/>
      <c r="AFH6" s="661"/>
      <c r="AFI6" s="661"/>
      <c r="AFJ6" s="661"/>
      <c r="AFK6" s="661"/>
      <c r="AFL6" s="661"/>
      <c r="AFM6" s="661"/>
      <c r="AFN6" s="661"/>
      <c r="AFO6" s="661"/>
      <c r="AFP6" s="661"/>
      <c r="AFQ6" s="661"/>
      <c r="AFR6" s="661"/>
      <c r="AFS6" s="661"/>
      <c r="AFT6" s="661"/>
      <c r="AFU6" s="661"/>
      <c r="AFV6" s="661"/>
      <c r="AFW6" s="661"/>
      <c r="AFX6" s="661"/>
      <c r="AFY6" s="661"/>
      <c r="AFZ6" s="661"/>
      <c r="AGA6" s="661"/>
      <c r="AGB6" s="661"/>
      <c r="AGC6" s="661"/>
      <c r="AGD6" s="661"/>
      <c r="AGE6" s="661"/>
      <c r="AGF6" s="661"/>
      <c r="AGG6" s="661"/>
      <c r="AGH6" s="661"/>
      <c r="AGI6" s="661"/>
      <c r="AGJ6" s="661"/>
      <c r="AGK6" s="661"/>
      <c r="AGL6" s="661"/>
      <c r="AGM6" s="661"/>
      <c r="AGN6" s="661"/>
      <c r="AGO6" s="661"/>
      <c r="AGP6" s="661"/>
      <c r="AGQ6" s="661"/>
      <c r="AGR6" s="661"/>
      <c r="AGS6" s="661"/>
      <c r="AGT6" s="661"/>
      <c r="AGU6" s="661"/>
      <c r="AGV6" s="661"/>
      <c r="AGW6" s="661"/>
      <c r="AGX6" s="661"/>
      <c r="AGY6" s="661"/>
      <c r="AGZ6" s="661"/>
      <c r="AHA6" s="661"/>
      <c r="AHB6" s="661"/>
      <c r="AHC6" s="661"/>
      <c r="AHD6" s="661"/>
      <c r="AHE6" s="661"/>
      <c r="AHF6" s="661"/>
      <c r="AHG6" s="661"/>
      <c r="AHH6" s="661"/>
      <c r="AHI6" s="661"/>
      <c r="AHJ6" s="661"/>
      <c r="AHK6" s="661"/>
      <c r="AHL6" s="661"/>
      <c r="AHM6" s="661"/>
      <c r="AHN6" s="661"/>
      <c r="AHO6" s="661"/>
      <c r="AHP6" s="661"/>
      <c r="AHQ6" s="661"/>
      <c r="AHR6" s="661"/>
      <c r="AHS6" s="661"/>
      <c r="AHT6" s="661"/>
      <c r="AHU6" s="661"/>
      <c r="AHV6" s="661"/>
      <c r="AHW6" s="661"/>
      <c r="AHX6" s="661"/>
      <c r="AHY6" s="661"/>
      <c r="AHZ6" s="661"/>
      <c r="AIA6" s="661"/>
      <c r="AIB6" s="661"/>
      <c r="AIC6" s="661"/>
      <c r="AID6" s="661"/>
      <c r="AIE6" s="661"/>
      <c r="AIF6" s="661"/>
      <c r="AIG6" s="661"/>
      <c r="AIH6" s="661"/>
      <c r="AII6" s="661"/>
      <c r="AIJ6" s="661"/>
      <c r="AIK6" s="661"/>
      <c r="AIL6" s="661"/>
      <c r="AIM6" s="661"/>
      <c r="AIN6" s="661"/>
      <c r="AIO6" s="661"/>
      <c r="AIP6" s="661"/>
      <c r="AIQ6" s="661"/>
      <c r="AIR6" s="661"/>
      <c r="AIS6" s="661"/>
      <c r="AIT6" s="661"/>
      <c r="AIU6" s="661"/>
      <c r="AIV6" s="661"/>
      <c r="AIW6" s="661"/>
      <c r="AIX6" s="661"/>
      <c r="AIY6" s="661"/>
      <c r="AIZ6" s="661"/>
      <c r="AJA6" s="661"/>
      <c r="AJB6" s="661"/>
      <c r="AJC6" s="661"/>
      <c r="AJD6" s="661"/>
      <c r="AJE6" s="661"/>
      <c r="AJF6" s="661"/>
      <c r="AJG6" s="661"/>
      <c r="AJH6" s="661"/>
      <c r="AJI6" s="661"/>
      <c r="AJJ6" s="661"/>
      <c r="AJK6" s="661"/>
      <c r="AJL6" s="661"/>
      <c r="AJM6" s="661"/>
      <c r="AJN6" s="661"/>
      <c r="AJO6" s="661"/>
      <c r="AJP6" s="661"/>
      <c r="AJQ6" s="661"/>
      <c r="AJR6" s="661"/>
      <c r="AJS6" s="661"/>
      <c r="AJT6" s="661"/>
      <c r="AJU6" s="661"/>
      <c r="AJV6" s="661"/>
      <c r="AJW6" s="661"/>
      <c r="AJX6" s="661"/>
      <c r="AJY6" s="661"/>
      <c r="AJZ6" s="661"/>
      <c r="AKA6" s="661"/>
      <c r="AKB6" s="661"/>
      <c r="AKC6" s="661"/>
      <c r="AKD6" s="661"/>
      <c r="AKE6" s="661"/>
      <c r="AKF6" s="661"/>
      <c r="AKG6" s="661"/>
      <c r="AKH6" s="661"/>
      <c r="AKI6" s="661"/>
      <c r="AKJ6" s="661"/>
      <c r="AKK6" s="661"/>
      <c r="AKL6" s="661"/>
      <c r="AKM6" s="661"/>
      <c r="AKN6" s="661"/>
      <c r="AKO6" s="661"/>
      <c r="AKP6" s="661"/>
      <c r="AKQ6" s="661"/>
      <c r="AKR6" s="661"/>
      <c r="AKS6" s="661"/>
      <c r="AKT6" s="661"/>
      <c r="AKU6" s="661"/>
      <c r="AKV6" s="661"/>
      <c r="AKW6" s="661"/>
      <c r="AKX6" s="661"/>
      <c r="AKY6" s="661"/>
      <c r="AKZ6" s="661"/>
      <c r="ALA6" s="661"/>
      <c r="ALB6" s="661"/>
      <c r="ALC6" s="661"/>
      <c r="ALD6" s="661"/>
      <c r="ALE6" s="661"/>
      <c r="ALF6" s="661"/>
      <c r="ALG6" s="661"/>
      <c r="ALH6" s="661"/>
      <c r="ALI6" s="661"/>
      <c r="ALJ6" s="661"/>
      <c r="ALK6" s="661"/>
      <c r="ALL6" s="661"/>
      <c r="ALM6" s="661"/>
      <c r="ALN6" s="661"/>
      <c r="ALO6" s="661"/>
      <c r="ALP6" s="661"/>
      <c r="ALQ6" s="661"/>
      <c r="ALR6" s="661"/>
      <c r="ALS6" s="661"/>
      <c r="ALT6" s="661"/>
      <c r="ALU6" s="661"/>
      <c r="ALV6" s="661"/>
      <c r="ALW6" s="661"/>
      <c r="ALX6" s="661"/>
      <c r="ALY6" s="661"/>
      <c r="ALZ6" s="661"/>
      <c r="AMA6" s="661"/>
      <c r="AMB6" s="661"/>
    </row>
    <row r="7" spans="1:1016" s="656" customFormat="1" ht="12">
      <c r="A7" s="654">
        <v>1</v>
      </c>
      <c r="B7" s="663" t="s">
        <v>2152</v>
      </c>
      <c r="C7" s="664" t="s">
        <v>1390</v>
      </c>
      <c r="D7" s="654">
        <v>7</v>
      </c>
      <c r="E7" s="665"/>
      <c r="F7" s="655">
        <f>E7*D7</f>
        <v>0</v>
      </c>
      <c r="H7" s="657"/>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6"/>
      <c r="BZ7" s="666"/>
      <c r="CA7" s="666"/>
      <c r="CB7" s="666"/>
      <c r="CC7" s="666"/>
      <c r="CD7" s="666"/>
      <c r="CE7" s="666"/>
      <c r="CF7" s="666"/>
      <c r="CG7" s="666"/>
      <c r="CH7" s="666"/>
      <c r="CI7" s="666"/>
      <c r="CJ7" s="666"/>
      <c r="CK7" s="666"/>
      <c r="CL7" s="666"/>
      <c r="CM7" s="666"/>
      <c r="CN7" s="666"/>
      <c r="CO7" s="666"/>
      <c r="CP7" s="666"/>
      <c r="CQ7" s="666"/>
      <c r="CR7" s="666"/>
      <c r="CS7" s="666"/>
      <c r="CT7" s="666"/>
      <c r="CU7" s="666"/>
      <c r="CV7" s="666"/>
      <c r="CW7" s="666"/>
      <c r="CX7" s="666"/>
      <c r="CY7" s="666"/>
      <c r="CZ7" s="666"/>
      <c r="DA7" s="666"/>
      <c r="DB7" s="666"/>
      <c r="DC7" s="666"/>
      <c r="DD7" s="666"/>
      <c r="DE7" s="666"/>
      <c r="DF7" s="666"/>
      <c r="DG7" s="666"/>
      <c r="DH7" s="666"/>
      <c r="DI7" s="666"/>
      <c r="DJ7" s="666"/>
      <c r="DK7" s="666"/>
      <c r="DL7" s="666"/>
      <c r="DM7" s="666"/>
      <c r="DN7" s="666"/>
      <c r="DO7" s="666"/>
      <c r="DP7" s="666"/>
      <c r="DQ7" s="666"/>
      <c r="DR7" s="666"/>
      <c r="DS7" s="666"/>
      <c r="DT7" s="666"/>
      <c r="DU7" s="666"/>
      <c r="DV7" s="666"/>
      <c r="DW7" s="666"/>
      <c r="DX7" s="666"/>
      <c r="DY7" s="666"/>
      <c r="DZ7" s="666"/>
      <c r="EA7" s="666"/>
      <c r="EB7" s="666"/>
      <c r="EC7" s="666"/>
      <c r="ED7" s="666"/>
      <c r="EE7" s="666"/>
      <c r="EF7" s="666"/>
      <c r="EG7" s="666"/>
      <c r="EH7" s="666"/>
      <c r="EI7" s="666"/>
      <c r="EJ7" s="666"/>
      <c r="EK7" s="666"/>
      <c r="EL7" s="666"/>
      <c r="EM7" s="666"/>
      <c r="EN7" s="666"/>
      <c r="EO7" s="666"/>
      <c r="EP7" s="666"/>
      <c r="EQ7" s="666"/>
      <c r="ER7" s="666"/>
      <c r="ES7" s="666"/>
      <c r="ET7" s="666"/>
      <c r="EU7" s="666"/>
      <c r="EV7" s="666"/>
      <c r="EW7" s="666"/>
      <c r="EX7" s="666"/>
      <c r="EY7" s="666"/>
      <c r="EZ7" s="666"/>
      <c r="FA7" s="666"/>
      <c r="FB7" s="666"/>
      <c r="FC7" s="666"/>
      <c r="FD7" s="666"/>
      <c r="FE7" s="666"/>
      <c r="FF7" s="666"/>
      <c r="FG7" s="666"/>
      <c r="FH7" s="666"/>
      <c r="FI7" s="666"/>
      <c r="FJ7" s="666"/>
      <c r="FK7" s="666"/>
      <c r="FL7" s="666"/>
      <c r="FM7" s="666"/>
      <c r="FN7" s="666"/>
      <c r="FO7" s="666"/>
      <c r="FP7" s="666"/>
      <c r="FQ7" s="666"/>
      <c r="FR7" s="666"/>
      <c r="FS7" s="666"/>
      <c r="FT7" s="666"/>
      <c r="FU7" s="666"/>
      <c r="FV7" s="666"/>
      <c r="FW7" s="666"/>
      <c r="FX7" s="666"/>
      <c r="FY7" s="666"/>
      <c r="FZ7" s="666"/>
      <c r="GA7" s="666"/>
      <c r="GB7" s="666"/>
      <c r="GC7" s="666"/>
      <c r="GD7" s="666"/>
      <c r="GE7" s="666"/>
      <c r="GF7" s="666"/>
      <c r="GG7" s="666"/>
      <c r="GH7" s="666"/>
      <c r="GI7" s="666"/>
      <c r="GJ7" s="666"/>
      <c r="GK7" s="666"/>
      <c r="GL7" s="666"/>
      <c r="GM7" s="666"/>
      <c r="GN7" s="666"/>
      <c r="GO7" s="666"/>
      <c r="GP7" s="666"/>
      <c r="GQ7" s="666"/>
      <c r="GR7" s="666"/>
      <c r="GS7" s="666"/>
      <c r="GT7" s="666"/>
      <c r="GU7" s="666"/>
      <c r="GV7" s="666"/>
      <c r="GW7" s="666"/>
      <c r="GX7" s="666"/>
      <c r="GY7" s="666"/>
      <c r="GZ7" s="666"/>
      <c r="HA7" s="666"/>
      <c r="HB7" s="666"/>
      <c r="HC7" s="666"/>
      <c r="HD7" s="666"/>
      <c r="HE7" s="666"/>
      <c r="HF7" s="666"/>
      <c r="HG7" s="666"/>
      <c r="HH7" s="666"/>
      <c r="HI7" s="666"/>
      <c r="HJ7" s="666"/>
      <c r="HK7" s="666"/>
      <c r="HL7" s="666"/>
      <c r="HM7" s="666"/>
      <c r="HN7" s="666"/>
      <c r="HO7" s="666"/>
      <c r="HP7" s="666"/>
      <c r="HQ7" s="666"/>
      <c r="HR7" s="666"/>
      <c r="HS7" s="666"/>
      <c r="HT7" s="666"/>
      <c r="HU7" s="666"/>
      <c r="HV7" s="666"/>
      <c r="HW7" s="666"/>
      <c r="HX7" s="666"/>
      <c r="HY7" s="666"/>
      <c r="HZ7" s="666"/>
      <c r="IA7" s="666"/>
      <c r="IB7" s="666"/>
      <c r="IC7" s="666"/>
      <c r="ID7" s="666"/>
      <c r="IE7" s="666"/>
      <c r="IF7" s="666"/>
      <c r="IG7" s="666"/>
      <c r="IH7" s="666"/>
      <c r="II7" s="666"/>
      <c r="IJ7" s="666"/>
      <c r="IK7" s="666"/>
      <c r="IL7" s="666"/>
      <c r="IM7" s="666"/>
      <c r="IN7" s="666"/>
      <c r="IO7" s="666"/>
      <c r="IP7" s="666"/>
      <c r="IQ7" s="666"/>
      <c r="IR7" s="666"/>
      <c r="IS7" s="666"/>
      <c r="IT7" s="666"/>
      <c r="IU7" s="666"/>
      <c r="IV7" s="666"/>
      <c r="IW7" s="666"/>
      <c r="IX7" s="666"/>
      <c r="IY7" s="666"/>
      <c r="IZ7" s="666"/>
      <c r="JA7" s="666"/>
      <c r="JB7" s="666"/>
      <c r="JC7" s="666"/>
      <c r="JD7" s="666"/>
      <c r="JE7" s="666"/>
      <c r="JF7" s="666"/>
      <c r="JG7" s="666"/>
      <c r="JH7" s="666"/>
      <c r="JI7" s="666"/>
      <c r="JJ7" s="666"/>
      <c r="JK7" s="666"/>
      <c r="JL7" s="666"/>
      <c r="JM7" s="666"/>
      <c r="JN7" s="666"/>
      <c r="JO7" s="666"/>
      <c r="JP7" s="666"/>
      <c r="JQ7" s="666"/>
      <c r="JR7" s="666"/>
      <c r="JS7" s="666"/>
      <c r="JT7" s="666"/>
      <c r="JU7" s="666"/>
      <c r="JV7" s="666"/>
      <c r="JW7" s="666"/>
      <c r="JX7" s="666"/>
      <c r="JY7" s="666"/>
      <c r="JZ7" s="666"/>
      <c r="KA7" s="666"/>
      <c r="KB7" s="666"/>
      <c r="KC7" s="666"/>
      <c r="KD7" s="666"/>
      <c r="KE7" s="666"/>
      <c r="KF7" s="666"/>
      <c r="KG7" s="666"/>
      <c r="KH7" s="666"/>
      <c r="KI7" s="666"/>
      <c r="KJ7" s="666"/>
      <c r="KK7" s="666"/>
      <c r="KL7" s="666"/>
      <c r="KM7" s="666"/>
      <c r="KN7" s="666"/>
      <c r="KO7" s="666"/>
      <c r="KP7" s="666"/>
      <c r="KQ7" s="666"/>
      <c r="KR7" s="666"/>
      <c r="KS7" s="666"/>
      <c r="KT7" s="666"/>
      <c r="KU7" s="666"/>
      <c r="KV7" s="666"/>
      <c r="KW7" s="666"/>
      <c r="KX7" s="666"/>
      <c r="KY7" s="666"/>
      <c r="KZ7" s="666"/>
      <c r="LA7" s="666"/>
      <c r="LB7" s="666"/>
      <c r="LC7" s="666"/>
      <c r="LD7" s="666"/>
      <c r="LE7" s="666"/>
      <c r="LF7" s="666"/>
      <c r="LG7" s="666"/>
      <c r="LH7" s="666"/>
      <c r="LI7" s="666"/>
      <c r="LJ7" s="666"/>
      <c r="LK7" s="666"/>
      <c r="LL7" s="666"/>
      <c r="LM7" s="666"/>
      <c r="LN7" s="666"/>
      <c r="LO7" s="666"/>
      <c r="LP7" s="666"/>
      <c r="LQ7" s="666"/>
      <c r="LR7" s="666"/>
      <c r="LS7" s="666"/>
      <c r="LT7" s="666"/>
      <c r="LU7" s="666"/>
      <c r="LV7" s="666"/>
      <c r="LW7" s="666"/>
      <c r="LX7" s="666"/>
      <c r="LY7" s="666"/>
      <c r="LZ7" s="666"/>
      <c r="MA7" s="666"/>
      <c r="MB7" s="666"/>
      <c r="MC7" s="666"/>
      <c r="MD7" s="666"/>
      <c r="ME7" s="666"/>
      <c r="MF7" s="666"/>
      <c r="MG7" s="666"/>
      <c r="MH7" s="666"/>
      <c r="MI7" s="666"/>
      <c r="MJ7" s="666"/>
      <c r="MK7" s="666"/>
      <c r="ML7" s="666"/>
      <c r="MM7" s="666"/>
      <c r="MN7" s="666"/>
      <c r="MO7" s="666"/>
      <c r="MP7" s="666"/>
      <c r="MQ7" s="666"/>
      <c r="MR7" s="666"/>
      <c r="MS7" s="666"/>
      <c r="MT7" s="666"/>
      <c r="MU7" s="666"/>
      <c r="MV7" s="666"/>
      <c r="MW7" s="666"/>
      <c r="MX7" s="666"/>
      <c r="MY7" s="666"/>
      <c r="MZ7" s="666"/>
      <c r="NA7" s="666"/>
      <c r="NB7" s="666"/>
      <c r="NC7" s="666"/>
      <c r="ND7" s="666"/>
      <c r="NE7" s="666"/>
      <c r="NF7" s="666"/>
      <c r="NG7" s="666"/>
      <c r="NH7" s="666"/>
      <c r="NI7" s="666"/>
      <c r="NJ7" s="666"/>
      <c r="NK7" s="666"/>
      <c r="NL7" s="666"/>
      <c r="NM7" s="666"/>
      <c r="NN7" s="666"/>
      <c r="NO7" s="666"/>
      <c r="NP7" s="666"/>
      <c r="NQ7" s="666"/>
      <c r="NR7" s="666"/>
      <c r="NS7" s="666"/>
      <c r="NT7" s="666"/>
      <c r="NU7" s="666"/>
      <c r="NV7" s="666"/>
      <c r="NW7" s="666"/>
      <c r="NX7" s="666"/>
      <c r="NY7" s="666"/>
      <c r="NZ7" s="666"/>
      <c r="OA7" s="666"/>
      <c r="OB7" s="666"/>
      <c r="OC7" s="666"/>
      <c r="OD7" s="666"/>
      <c r="OE7" s="666"/>
      <c r="OF7" s="666"/>
      <c r="OG7" s="666"/>
      <c r="OH7" s="666"/>
      <c r="OI7" s="666"/>
      <c r="OJ7" s="666"/>
      <c r="OK7" s="666"/>
      <c r="OL7" s="666"/>
      <c r="OM7" s="666"/>
      <c r="ON7" s="666"/>
      <c r="OO7" s="666"/>
      <c r="OP7" s="666"/>
      <c r="OQ7" s="666"/>
      <c r="OR7" s="666"/>
      <c r="OS7" s="666"/>
      <c r="OT7" s="666"/>
      <c r="OU7" s="666"/>
      <c r="OV7" s="666"/>
      <c r="OW7" s="666"/>
      <c r="OX7" s="666"/>
      <c r="OY7" s="666"/>
      <c r="OZ7" s="666"/>
      <c r="PA7" s="666"/>
      <c r="PB7" s="666"/>
      <c r="PC7" s="666"/>
      <c r="PD7" s="666"/>
      <c r="PE7" s="666"/>
      <c r="PF7" s="666"/>
      <c r="PG7" s="666"/>
      <c r="PH7" s="666"/>
      <c r="PI7" s="666"/>
      <c r="PJ7" s="666"/>
      <c r="PK7" s="666"/>
      <c r="PL7" s="666"/>
      <c r="PM7" s="666"/>
      <c r="PN7" s="666"/>
      <c r="PO7" s="666"/>
      <c r="PP7" s="666"/>
      <c r="PQ7" s="666"/>
      <c r="PR7" s="666"/>
      <c r="PS7" s="666"/>
      <c r="PT7" s="666"/>
      <c r="PU7" s="666"/>
      <c r="PV7" s="666"/>
      <c r="PW7" s="666"/>
      <c r="PX7" s="666"/>
      <c r="PY7" s="666"/>
      <c r="PZ7" s="666"/>
      <c r="QA7" s="666"/>
      <c r="QB7" s="666"/>
      <c r="QC7" s="666"/>
      <c r="QD7" s="666"/>
      <c r="QE7" s="666"/>
      <c r="QF7" s="666"/>
      <c r="QG7" s="666"/>
      <c r="QH7" s="666"/>
      <c r="QI7" s="666"/>
      <c r="QJ7" s="666"/>
      <c r="QK7" s="666"/>
      <c r="QL7" s="666"/>
      <c r="QM7" s="666"/>
      <c r="QN7" s="666"/>
      <c r="QO7" s="666"/>
      <c r="QP7" s="666"/>
      <c r="QQ7" s="666"/>
      <c r="QR7" s="666"/>
      <c r="QS7" s="666"/>
      <c r="QT7" s="666"/>
      <c r="QU7" s="666"/>
      <c r="QV7" s="666"/>
      <c r="QW7" s="666"/>
      <c r="QX7" s="666"/>
      <c r="QY7" s="666"/>
      <c r="QZ7" s="666"/>
      <c r="RA7" s="666"/>
      <c r="RB7" s="666"/>
      <c r="RC7" s="666"/>
      <c r="RD7" s="666"/>
      <c r="RE7" s="666"/>
      <c r="RF7" s="666"/>
      <c r="RG7" s="666"/>
      <c r="RH7" s="666"/>
      <c r="RI7" s="666"/>
      <c r="RJ7" s="666"/>
      <c r="RK7" s="666"/>
      <c r="RL7" s="666"/>
      <c r="RM7" s="666"/>
      <c r="RN7" s="666"/>
      <c r="RO7" s="666"/>
      <c r="RP7" s="666"/>
      <c r="RQ7" s="666"/>
      <c r="RR7" s="666"/>
      <c r="RS7" s="666"/>
      <c r="RT7" s="666"/>
      <c r="RU7" s="666"/>
      <c r="RV7" s="666"/>
      <c r="RW7" s="666"/>
      <c r="RX7" s="666"/>
      <c r="RY7" s="666"/>
      <c r="RZ7" s="666"/>
      <c r="SA7" s="666"/>
      <c r="SB7" s="666"/>
      <c r="SC7" s="666"/>
      <c r="SD7" s="666"/>
      <c r="SE7" s="666"/>
      <c r="SF7" s="666"/>
      <c r="SG7" s="666"/>
      <c r="SH7" s="666"/>
      <c r="SI7" s="666"/>
      <c r="SJ7" s="666"/>
      <c r="SK7" s="666"/>
      <c r="SL7" s="666"/>
      <c r="SM7" s="666"/>
      <c r="SN7" s="666"/>
      <c r="SO7" s="666"/>
      <c r="SP7" s="666"/>
      <c r="SQ7" s="666"/>
      <c r="SR7" s="666"/>
      <c r="SS7" s="666"/>
      <c r="ST7" s="666"/>
      <c r="SU7" s="666"/>
      <c r="SV7" s="666"/>
      <c r="SW7" s="666"/>
      <c r="SX7" s="666"/>
      <c r="SY7" s="666"/>
      <c r="SZ7" s="666"/>
      <c r="TA7" s="666"/>
      <c r="TB7" s="666"/>
      <c r="TC7" s="666"/>
      <c r="TD7" s="666"/>
      <c r="TE7" s="666"/>
      <c r="TF7" s="666"/>
      <c r="TG7" s="666"/>
      <c r="TH7" s="666"/>
      <c r="TI7" s="666"/>
      <c r="TJ7" s="666"/>
      <c r="TK7" s="666"/>
      <c r="TL7" s="666"/>
      <c r="TM7" s="666"/>
      <c r="TN7" s="666"/>
      <c r="TO7" s="666"/>
      <c r="TP7" s="666"/>
      <c r="TQ7" s="666"/>
      <c r="TR7" s="666"/>
      <c r="TS7" s="666"/>
      <c r="TT7" s="666"/>
      <c r="TU7" s="666"/>
      <c r="TV7" s="666"/>
      <c r="TW7" s="666"/>
      <c r="TX7" s="666"/>
      <c r="TY7" s="666"/>
      <c r="TZ7" s="666"/>
      <c r="UA7" s="666"/>
      <c r="UB7" s="666"/>
      <c r="UC7" s="666"/>
      <c r="UD7" s="666"/>
      <c r="UE7" s="666"/>
      <c r="UF7" s="666"/>
      <c r="UG7" s="666"/>
      <c r="UH7" s="666"/>
      <c r="UI7" s="666"/>
      <c r="UJ7" s="666"/>
      <c r="UK7" s="666"/>
      <c r="UL7" s="666"/>
      <c r="UM7" s="666"/>
      <c r="UN7" s="666"/>
      <c r="UO7" s="666"/>
      <c r="UP7" s="666"/>
      <c r="UQ7" s="666"/>
      <c r="UR7" s="666"/>
      <c r="US7" s="666"/>
      <c r="UT7" s="666"/>
      <c r="UU7" s="666"/>
      <c r="UV7" s="666"/>
      <c r="UW7" s="666"/>
      <c r="UX7" s="666"/>
      <c r="UY7" s="666"/>
      <c r="UZ7" s="666"/>
      <c r="VA7" s="666"/>
      <c r="VB7" s="666"/>
      <c r="VC7" s="666"/>
      <c r="VD7" s="666"/>
      <c r="VE7" s="666"/>
      <c r="VF7" s="666"/>
      <c r="VG7" s="666"/>
      <c r="VH7" s="666"/>
      <c r="VI7" s="666"/>
      <c r="VJ7" s="666"/>
      <c r="VK7" s="666"/>
      <c r="VL7" s="666"/>
      <c r="VM7" s="666"/>
      <c r="VN7" s="666"/>
      <c r="VO7" s="666"/>
      <c r="VP7" s="666"/>
      <c r="VQ7" s="666"/>
      <c r="VR7" s="666"/>
      <c r="VS7" s="666"/>
      <c r="VT7" s="666"/>
      <c r="VU7" s="666"/>
      <c r="VV7" s="666"/>
      <c r="VW7" s="666"/>
      <c r="VX7" s="666"/>
      <c r="VY7" s="666"/>
      <c r="VZ7" s="666"/>
      <c r="WA7" s="666"/>
      <c r="WB7" s="666"/>
      <c r="WC7" s="666"/>
      <c r="WD7" s="666"/>
      <c r="WE7" s="666"/>
      <c r="WF7" s="666"/>
      <c r="WG7" s="666"/>
      <c r="WH7" s="666"/>
      <c r="WI7" s="666"/>
      <c r="WJ7" s="666"/>
      <c r="WK7" s="666"/>
      <c r="WL7" s="666"/>
      <c r="WM7" s="666"/>
      <c r="WN7" s="666"/>
      <c r="WO7" s="666"/>
      <c r="WP7" s="666"/>
      <c r="WQ7" s="666"/>
      <c r="WR7" s="666"/>
      <c r="WS7" s="666"/>
      <c r="WT7" s="666"/>
      <c r="WU7" s="666"/>
      <c r="WV7" s="666"/>
      <c r="WW7" s="666"/>
      <c r="WX7" s="666"/>
      <c r="WY7" s="666"/>
      <c r="WZ7" s="666"/>
      <c r="XA7" s="666"/>
      <c r="XB7" s="666"/>
      <c r="XC7" s="666"/>
      <c r="XD7" s="666"/>
      <c r="XE7" s="666"/>
      <c r="XF7" s="666"/>
      <c r="XG7" s="666"/>
      <c r="XH7" s="666"/>
      <c r="XI7" s="666"/>
      <c r="XJ7" s="666"/>
      <c r="XK7" s="666"/>
      <c r="XL7" s="666"/>
      <c r="XM7" s="666"/>
      <c r="XN7" s="666"/>
      <c r="XO7" s="666"/>
      <c r="XP7" s="666"/>
      <c r="XQ7" s="666"/>
      <c r="XR7" s="666"/>
      <c r="XS7" s="666"/>
      <c r="XT7" s="666"/>
      <c r="XU7" s="666"/>
      <c r="XV7" s="666"/>
      <c r="XW7" s="666"/>
      <c r="XX7" s="666"/>
      <c r="XY7" s="666"/>
      <c r="XZ7" s="666"/>
      <c r="YA7" s="666"/>
      <c r="YB7" s="666"/>
      <c r="YC7" s="666"/>
      <c r="YD7" s="666"/>
      <c r="YE7" s="666"/>
      <c r="YF7" s="666"/>
      <c r="YG7" s="666"/>
      <c r="YH7" s="666"/>
      <c r="YI7" s="666"/>
      <c r="YJ7" s="666"/>
      <c r="YK7" s="666"/>
      <c r="YL7" s="666"/>
      <c r="YM7" s="666"/>
      <c r="YN7" s="666"/>
      <c r="YO7" s="666"/>
      <c r="YP7" s="666"/>
      <c r="YQ7" s="666"/>
      <c r="YR7" s="666"/>
      <c r="YS7" s="666"/>
      <c r="YT7" s="666"/>
      <c r="YU7" s="666"/>
      <c r="YV7" s="666"/>
      <c r="YW7" s="666"/>
      <c r="YX7" s="666"/>
      <c r="YY7" s="666"/>
      <c r="YZ7" s="666"/>
      <c r="ZA7" s="666"/>
      <c r="ZB7" s="666"/>
      <c r="ZC7" s="666"/>
      <c r="ZD7" s="666"/>
      <c r="ZE7" s="666"/>
      <c r="ZF7" s="666"/>
      <c r="ZG7" s="666"/>
      <c r="ZH7" s="666"/>
      <c r="ZI7" s="666"/>
      <c r="ZJ7" s="666"/>
      <c r="ZK7" s="666"/>
      <c r="ZL7" s="666"/>
      <c r="ZM7" s="666"/>
      <c r="ZN7" s="666"/>
      <c r="ZO7" s="666"/>
      <c r="ZP7" s="666"/>
      <c r="ZQ7" s="666"/>
      <c r="ZR7" s="666"/>
      <c r="ZS7" s="666"/>
      <c r="ZT7" s="666"/>
      <c r="ZU7" s="666"/>
      <c r="ZV7" s="666"/>
      <c r="ZW7" s="666"/>
      <c r="ZX7" s="666"/>
      <c r="ZY7" s="666"/>
      <c r="ZZ7" s="666"/>
      <c r="AAA7" s="666"/>
      <c r="AAB7" s="666"/>
      <c r="AAC7" s="666"/>
      <c r="AAD7" s="666"/>
      <c r="AAE7" s="666"/>
      <c r="AAF7" s="666"/>
      <c r="AAG7" s="666"/>
      <c r="AAH7" s="666"/>
      <c r="AAI7" s="666"/>
      <c r="AAJ7" s="666"/>
      <c r="AAK7" s="666"/>
      <c r="AAL7" s="666"/>
      <c r="AAM7" s="666"/>
      <c r="AAN7" s="666"/>
      <c r="AAO7" s="666"/>
      <c r="AAP7" s="666"/>
      <c r="AAQ7" s="666"/>
      <c r="AAR7" s="666"/>
      <c r="AAS7" s="666"/>
      <c r="AAT7" s="666"/>
      <c r="AAU7" s="666"/>
      <c r="AAV7" s="666"/>
      <c r="AAW7" s="666"/>
      <c r="AAX7" s="666"/>
      <c r="AAY7" s="666"/>
      <c r="AAZ7" s="666"/>
      <c r="ABA7" s="666"/>
      <c r="ABB7" s="666"/>
      <c r="ABC7" s="666"/>
      <c r="ABD7" s="666"/>
      <c r="ABE7" s="666"/>
      <c r="ABF7" s="666"/>
      <c r="ABG7" s="666"/>
      <c r="ABH7" s="666"/>
      <c r="ABI7" s="666"/>
      <c r="ABJ7" s="666"/>
      <c r="ABK7" s="666"/>
      <c r="ABL7" s="666"/>
      <c r="ABM7" s="666"/>
      <c r="ABN7" s="666"/>
      <c r="ABO7" s="666"/>
      <c r="ABP7" s="666"/>
      <c r="ABQ7" s="666"/>
      <c r="ABR7" s="666"/>
      <c r="ABS7" s="666"/>
      <c r="ABT7" s="666"/>
      <c r="ABU7" s="666"/>
      <c r="ABV7" s="666"/>
      <c r="ABW7" s="666"/>
      <c r="ABX7" s="666"/>
      <c r="ABY7" s="666"/>
      <c r="ABZ7" s="666"/>
      <c r="ACA7" s="666"/>
      <c r="ACB7" s="666"/>
      <c r="ACC7" s="666"/>
      <c r="ACD7" s="666"/>
      <c r="ACE7" s="666"/>
      <c r="ACF7" s="666"/>
      <c r="ACG7" s="666"/>
      <c r="ACH7" s="666"/>
      <c r="ACI7" s="666"/>
      <c r="ACJ7" s="666"/>
      <c r="ACK7" s="666"/>
      <c r="ACL7" s="666"/>
      <c r="ACM7" s="666"/>
      <c r="ACN7" s="666"/>
      <c r="ACO7" s="666"/>
      <c r="ACP7" s="666"/>
      <c r="ACQ7" s="666"/>
      <c r="ACR7" s="666"/>
      <c r="ACS7" s="666"/>
      <c r="ACT7" s="666"/>
      <c r="ACU7" s="666"/>
      <c r="ACV7" s="666"/>
      <c r="ACW7" s="666"/>
      <c r="ACX7" s="666"/>
      <c r="ACY7" s="666"/>
      <c r="ACZ7" s="666"/>
      <c r="ADA7" s="666"/>
      <c r="ADB7" s="666"/>
      <c r="ADC7" s="666"/>
      <c r="ADD7" s="666"/>
      <c r="ADE7" s="666"/>
      <c r="ADF7" s="666"/>
      <c r="ADG7" s="666"/>
      <c r="ADH7" s="666"/>
      <c r="ADI7" s="666"/>
      <c r="ADJ7" s="666"/>
      <c r="ADK7" s="666"/>
      <c r="ADL7" s="666"/>
      <c r="ADM7" s="666"/>
      <c r="ADN7" s="666"/>
      <c r="ADO7" s="666"/>
      <c r="ADP7" s="666"/>
      <c r="ADQ7" s="666"/>
      <c r="ADR7" s="666"/>
      <c r="ADS7" s="666"/>
      <c r="ADT7" s="666"/>
      <c r="ADU7" s="666"/>
      <c r="ADV7" s="666"/>
      <c r="ADW7" s="666"/>
      <c r="ADX7" s="666"/>
      <c r="ADY7" s="666"/>
      <c r="ADZ7" s="666"/>
      <c r="AEA7" s="666"/>
      <c r="AEB7" s="666"/>
      <c r="AEC7" s="666"/>
      <c r="AED7" s="666"/>
      <c r="AEE7" s="666"/>
      <c r="AEF7" s="666"/>
      <c r="AEG7" s="666"/>
      <c r="AEH7" s="666"/>
      <c r="AEI7" s="666"/>
      <c r="AEJ7" s="666"/>
      <c r="AEK7" s="666"/>
      <c r="AEL7" s="666"/>
      <c r="AEM7" s="666"/>
      <c r="AEN7" s="666"/>
      <c r="AEO7" s="666"/>
      <c r="AEP7" s="666"/>
      <c r="AEQ7" s="666"/>
      <c r="AER7" s="666"/>
      <c r="AES7" s="666"/>
      <c r="AET7" s="666"/>
      <c r="AEU7" s="666"/>
      <c r="AEV7" s="666"/>
      <c r="AEW7" s="666"/>
      <c r="AEX7" s="666"/>
      <c r="AEY7" s="666"/>
      <c r="AEZ7" s="666"/>
      <c r="AFA7" s="666"/>
      <c r="AFB7" s="666"/>
      <c r="AFC7" s="666"/>
      <c r="AFD7" s="666"/>
      <c r="AFE7" s="666"/>
      <c r="AFF7" s="666"/>
      <c r="AFG7" s="666"/>
      <c r="AFH7" s="666"/>
      <c r="AFI7" s="666"/>
      <c r="AFJ7" s="666"/>
      <c r="AFK7" s="666"/>
      <c r="AFL7" s="666"/>
      <c r="AFM7" s="666"/>
      <c r="AFN7" s="666"/>
      <c r="AFO7" s="666"/>
      <c r="AFP7" s="666"/>
      <c r="AFQ7" s="666"/>
      <c r="AFR7" s="666"/>
      <c r="AFS7" s="666"/>
      <c r="AFT7" s="666"/>
      <c r="AFU7" s="666"/>
      <c r="AFV7" s="666"/>
      <c r="AFW7" s="666"/>
      <c r="AFX7" s="666"/>
      <c r="AFY7" s="666"/>
      <c r="AFZ7" s="666"/>
      <c r="AGA7" s="666"/>
      <c r="AGB7" s="666"/>
      <c r="AGC7" s="666"/>
      <c r="AGD7" s="666"/>
      <c r="AGE7" s="666"/>
      <c r="AGF7" s="666"/>
      <c r="AGG7" s="666"/>
      <c r="AGH7" s="666"/>
      <c r="AGI7" s="666"/>
      <c r="AGJ7" s="666"/>
      <c r="AGK7" s="666"/>
      <c r="AGL7" s="666"/>
      <c r="AGM7" s="666"/>
      <c r="AGN7" s="666"/>
      <c r="AGO7" s="666"/>
      <c r="AGP7" s="666"/>
      <c r="AGQ7" s="666"/>
      <c r="AGR7" s="666"/>
      <c r="AGS7" s="666"/>
      <c r="AGT7" s="666"/>
      <c r="AGU7" s="666"/>
      <c r="AGV7" s="666"/>
      <c r="AGW7" s="666"/>
      <c r="AGX7" s="666"/>
      <c r="AGY7" s="666"/>
      <c r="AGZ7" s="666"/>
      <c r="AHA7" s="666"/>
      <c r="AHB7" s="666"/>
      <c r="AHC7" s="666"/>
      <c r="AHD7" s="666"/>
      <c r="AHE7" s="666"/>
      <c r="AHF7" s="666"/>
      <c r="AHG7" s="666"/>
      <c r="AHH7" s="666"/>
      <c r="AHI7" s="666"/>
      <c r="AHJ7" s="666"/>
      <c r="AHK7" s="666"/>
      <c r="AHL7" s="666"/>
      <c r="AHM7" s="666"/>
      <c r="AHN7" s="666"/>
      <c r="AHO7" s="666"/>
      <c r="AHP7" s="666"/>
      <c r="AHQ7" s="666"/>
      <c r="AHR7" s="666"/>
      <c r="AHS7" s="666"/>
      <c r="AHT7" s="666"/>
      <c r="AHU7" s="666"/>
      <c r="AHV7" s="666"/>
      <c r="AHW7" s="666"/>
      <c r="AHX7" s="666"/>
      <c r="AHY7" s="666"/>
      <c r="AHZ7" s="666"/>
      <c r="AIA7" s="666"/>
      <c r="AIB7" s="666"/>
      <c r="AIC7" s="666"/>
      <c r="AID7" s="666"/>
      <c r="AIE7" s="666"/>
      <c r="AIF7" s="666"/>
      <c r="AIG7" s="666"/>
      <c r="AIH7" s="666"/>
      <c r="AII7" s="666"/>
      <c r="AIJ7" s="666"/>
      <c r="AIK7" s="666"/>
      <c r="AIL7" s="666"/>
      <c r="AIM7" s="666"/>
      <c r="AIN7" s="666"/>
      <c r="AIO7" s="666"/>
      <c r="AIP7" s="666"/>
      <c r="AIQ7" s="666"/>
      <c r="AIR7" s="666"/>
      <c r="AIS7" s="666"/>
      <c r="AIT7" s="666"/>
      <c r="AIU7" s="666"/>
      <c r="AIV7" s="666"/>
      <c r="AIW7" s="666"/>
      <c r="AIX7" s="666"/>
      <c r="AIY7" s="666"/>
      <c r="AIZ7" s="666"/>
      <c r="AJA7" s="666"/>
      <c r="AJB7" s="666"/>
      <c r="AJC7" s="666"/>
      <c r="AJD7" s="666"/>
      <c r="AJE7" s="666"/>
      <c r="AJF7" s="666"/>
      <c r="AJG7" s="666"/>
      <c r="AJH7" s="666"/>
      <c r="AJI7" s="666"/>
      <c r="AJJ7" s="666"/>
      <c r="AJK7" s="666"/>
      <c r="AJL7" s="666"/>
      <c r="AJM7" s="666"/>
      <c r="AJN7" s="666"/>
      <c r="AJO7" s="666"/>
      <c r="AJP7" s="666"/>
      <c r="AJQ7" s="666"/>
      <c r="AJR7" s="666"/>
      <c r="AJS7" s="666"/>
      <c r="AJT7" s="666"/>
      <c r="AJU7" s="666"/>
      <c r="AJV7" s="666"/>
      <c r="AJW7" s="666"/>
      <c r="AJX7" s="666"/>
      <c r="AJY7" s="666"/>
      <c r="AJZ7" s="666"/>
      <c r="AKA7" s="666"/>
      <c r="AKB7" s="666"/>
      <c r="AKC7" s="666"/>
      <c r="AKD7" s="666"/>
      <c r="AKE7" s="666"/>
      <c r="AKF7" s="666"/>
      <c r="AKG7" s="666"/>
      <c r="AKH7" s="666"/>
      <c r="AKI7" s="666"/>
      <c r="AKJ7" s="666"/>
      <c r="AKK7" s="666"/>
      <c r="AKL7" s="666"/>
      <c r="AKM7" s="666"/>
      <c r="AKN7" s="666"/>
      <c r="AKO7" s="666"/>
      <c r="AKP7" s="666"/>
      <c r="AKQ7" s="666"/>
      <c r="AKR7" s="666"/>
      <c r="AKS7" s="666"/>
      <c r="AKT7" s="666"/>
      <c r="AKU7" s="666"/>
      <c r="AKV7" s="666"/>
      <c r="AKW7" s="666"/>
      <c r="AKX7" s="666"/>
      <c r="AKY7" s="666"/>
      <c r="AKZ7" s="666"/>
      <c r="ALA7" s="666"/>
      <c r="ALB7" s="666"/>
      <c r="ALC7" s="666"/>
      <c r="ALD7" s="666"/>
      <c r="ALE7" s="666"/>
      <c r="ALF7" s="666"/>
      <c r="ALG7" s="666"/>
      <c r="ALH7" s="666"/>
      <c r="ALI7" s="666"/>
      <c r="ALJ7" s="666"/>
      <c r="ALK7" s="666"/>
      <c r="ALL7" s="666"/>
      <c r="ALM7" s="666"/>
      <c r="ALN7" s="666"/>
      <c r="ALO7" s="666"/>
      <c r="ALP7" s="666"/>
      <c r="ALQ7" s="666"/>
      <c r="ALR7" s="666"/>
      <c r="ALS7" s="666"/>
      <c r="ALT7" s="666"/>
      <c r="ALU7" s="666"/>
      <c r="ALV7" s="666"/>
      <c r="ALW7" s="666"/>
      <c r="ALX7" s="666"/>
      <c r="ALY7" s="666"/>
      <c r="ALZ7" s="666"/>
      <c r="AMA7" s="666"/>
      <c r="AMB7" s="666"/>
    </row>
    <row r="8" spans="1:1016" ht="21.45">
      <c r="A8" s="667"/>
      <c r="B8" s="668" t="s">
        <v>2153</v>
      </c>
      <c r="C8" s="668"/>
      <c r="D8" s="668"/>
      <c r="E8" s="669"/>
      <c r="F8" s="670"/>
      <c r="G8" s="645"/>
      <c r="H8" s="671"/>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645"/>
      <c r="AW8" s="645"/>
      <c r="AX8" s="645"/>
      <c r="AY8" s="645"/>
      <c r="AZ8" s="645"/>
      <c r="BA8" s="645"/>
      <c r="BB8" s="645"/>
      <c r="BC8" s="645"/>
      <c r="BD8" s="645"/>
      <c r="BE8" s="645"/>
      <c r="BF8" s="645"/>
      <c r="BG8" s="645"/>
      <c r="BH8" s="645"/>
      <c r="BI8" s="645"/>
      <c r="BJ8" s="645"/>
      <c r="BK8" s="645"/>
      <c r="BL8" s="645"/>
      <c r="BM8" s="645"/>
      <c r="BN8" s="645"/>
      <c r="BO8" s="645"/>
      <c r="BP8" s="645"/>
      <c r="BQ8" s="645"/>
      <c r="BR8" s="645"/>
      <c r="BS8" s="645"/>
      <c r="BT8" s="645"/>
      <c r="BU8" s="645"/>
      <c r="BV8" s="645"/>
      <c r="BW8" s="645"/>
      <c r="BX8" s="645"/>
      <c r="BY8" s="645"/>
      <c r="BZ8" s="645"/>
      <c r="CA8" s="645"/>
      <c r="CB8" s="645"/>
      <c r="CC8" s="645"/>
      <c r="CD8" s="645"/>
      <c r="CE8" s="645"/>
      <c r="CF8" s="645"/>
      <c r="CG8" s="645"/>
      <c r="CH8" s="645"/>
      <c r="CI8" s="645"/>
      <c r="CJ8" s="645"/>
      <c r="CK8" s="645"/>
      <c r="CL8" s="645"/>
      <c r="CM8" s="645"/>
      <c r="CN8" s="645"/>
      <c r="CO8" s="645"/>
      <c r="CP8" s="645"/>
      <c r="CQ8" s="645"/>
      <c r="CR8" s="645"/>
      <c r="CS8" s="645"/>
      <c r="CT8" s="645"/>
      <c r="CU8" s="645"/>
      <c r="CV8" s="645"/>
      <c r="CW8" s="645"/>
      <c r="CX8" s="645"/>
      <c r="CY8" s="645"/>
      <c r="CZ8" s="645"/>
      <c r="DA8" s="645"/>
      <c r="DB8" s="645"/>
      <c r="DC8" s="645"/>
      <c r="DD8" s="645"/>
      <c r="DE8" s="645"/>
      <c r="DF8" s="645"/>
      <c r="DG8" s="645"/>
      <c r="DH8" s="645"/>
      <c r="DI8" s="645"/>
      <c r="DJ8" s="645"/>
      <c r="DK8" s="645"/>
      <c r="DL8" s="645"/>
      <c r="DM8" s="645"/>
      <c r="DN8" s="645"/>
      <c r="DO8" s="645"/>
      <c r="DP8" s="645"/>
      <c r="DQ8" s="645"/>
      <c r="DR8" s="645"/>
      <c r="DS8" s="645"/>
      <c r="DT8" s="645"/>
      <c r="DU8" s="645"/>
      <c r="DV8" s="645"/>
      <c r="DW8" s="645"/>
      <c r="DX8" s="645"/>
      <c r="DY8" s="645"/>
      <c r="DZ8" s="645"/>
      <c r="EA8" s="645"/>
      <c r="EB8" s="645"/>
      <c r="EC8" s="645"/>
      <c r="ED8" s="645"/>
      <c r="EE8" s="645"/>
      <c r="EF8" s="645"/>
      <c r="EG8" s="645"/>
      <c r="EH8" s="645"/>
      <c r="EI8" s="645"/>
      <c r="EJ8" s="645"/>
      <c r="EK8" s="645"/>
      <c r="EL8" s="645"/>
      <c r="EM8" s="645"/>
      <c r="EN8" s="645"/>
      <c r="EO8" s="645"/>
      <c r="EP8" s="645"/>
      <c r="EQ8" s="645"/>
      <c r="ER8" s="645"/>
      <c r="ES8" s="645"/>
      <c r="ET8" s="645"/>
      <c r="EU8" s="645"/>
      <c r="EV8" s="645"/>
      <c r="EW8" s="645"/>
      <c r="EX8" s="645"/>
      <c r="EY8" s="645"/>
      <c r="EZ8" s="645"/>
      <c r="FA8" s="645"/>
      <c r="FB8" s="645"/>
      <c r="FC8" s="645"/>
      <c r="FD8" s="645"/>
      <c r="FE8" s="645"/>
      <c r="FF8" s="645"/>
      <c r="FG8" s="645"/>
      <c r="FH8" s="645"/>
      <c r="FI8" s="645"/>
      <c r="FJ8" s="645"/>
      <c r="FK8" s="645"/>
      <c r="FL8" s="645"/>
      <c r="FM8" s="645"/>
      <c r="FN8" s="645"/>
      <c r="FO8" s="645"/>
      <c r="FP8" s="645"/>
      <c r="FQ8" s="645"/>
      <c r="FR8" s="645"/>
      <c r="FS8" s="645"/>
      <c r="FT8" s="645"/>
      <c r="FU8" s="645"/>
      <c r="FV8" s="645"/>
      <c r="FW8" s="645"/>
      <c r="FX8" s="645"/>
      <c r="FY8" s="645"/>
      <c r="FZ8" s="645"/>
      <c r="GA8" s="645"/>
      <c r="GB8" s="645"/>
      <c r="GC8" s="645"/>
      <c r="GD8" s="645"/>
      <c r="GE8" s="645"/>
      <c r="GF8" s="645"/>
      <c r="GG8" s="645"/>
      <c r="GH8" s="645"/>
      <c r="GI8" s="645"/>
      <c r="GJ8" s="645"/>
      <c r="GK8" s="645"/>
      <c r="GL8" s="645"/>
      <c r="GM8" s="645"/>
      <c r="GN8" s="645"/>
      <c r="GO8" s="645"/>
      <c r="GP8" s="645"/>
      <c r="GQ8" s="645"/>
      <c r="GR8" s="645"/>
      <c r="GS8" s="645"/>
      <c r="GT8" s="645"/>
      <c r="GU8" s="645"/>
      <c r="GV8" s="645"/>
      <c r="GW8" s="645"/>
      <c r="GX8" s="645"/>
      <c r="GY8" s="645"/>
      <c r="GZ8" s="645"/>
      <c r="HA8" s="645"/>
      <c r="HB8" s="645"/>
      <c r="HC8" s="645"/>
      <c r="HD8" s="645"/>
      <c r="HE8" s="645"/>
      <c r="HF8" s="645"/>
      <c r="HG8" s="645"/>
      <c r="HH8" s="645"/>
      <c r="HI8" s="645"/>
      <c r="HJ8" s="645"/>
      <c r="HK8" s="645"/>
      <c r="HL8" s="645"/>
      <c r="HM8" s="645"/>
      <c r="HN8" s="645"/>
      <c r="HO8" s="645"/>
      <c r="HP8" s="645"/>
      <c r="HQ8" s="645"/>
      <c r="HR8" s="645"/>
      <c r="HS8" s="645"/>
      <c r="HT8" s="645"/>
      <c r="HU8" s="645"/>
      <c r="HV8" s="645"/>
      <c r="HW8" s="645"/>
      <c r="HX8" s="645"/>
      <c r="HY8" s="645"/>
      <c r="HZ8" s="645"/>
      <c r="IA8" s="645"/>
      <c r="IB8" s="645"/>
      <c r="IC8" s="645"/>
      <c r="ID8" s="645"/>
      <c r="IE8" s="645"/>
      <c r="IF8" s="645"/>
      <c r="IG8" s="645"/>
      <c r="IH8" s="645"/>
      <c r="II8" s="645"/>
      <c r="IJ8" s="645"/>
      <c r="IK8" s="645"/>
      <c r="IL8" s="645"/>
      <c r="IM8" s="645"/>
      <c r="IN8" s="645"/>
      <c r="IO8" s="645"/>
      <c r="IP8" s="645"/>
      <c r="IQ8" s="645"/>
      <c r="IR8" s="645"/>
      <c r="IS8" s="645"/>
      <c r="IT8" s="645"/>
      <c r="IU8" s="645"/>
      <c r="IV8" s="645"/>
      <c r="IW8" s="645"/>
      <c r="IX8" s="645"/>
      <c r="IY8" s="645"/>
      <c r="IZ8" s="645"/>
      <c r="JA8" s="645"/>
      <c r="JB8" s="645"/>
      <c r="JC8" s="645"/>
      <c r="JD8" s="645"/>
      <c r="JE8" s="645"/>
      <c r="JF8" s="645"/>
      <c r="JG8" s="645"/>
      <c r="JH8" s="645"/>
      <c r="JI8" s="645"/>
      <c r="JJ8" s="645"/>
      <c r="JK8" s="645"/>
      <c r="JL8" s="645"/>
      <c r="JM8" s="645"/>
      <c r="JN8" s="645"/>
      <c r="JO8" s="645"/>
      <c r="JP8" s="645"/>
      <c r="JQ8" s="645"/>
      <c r="JR8" s="645"/>
      <c r="JS8" s="645"/>
      <c r="JT8" s="645"/>
      <c r="JU8" s="645"/>
      <c r="JV8" s="645"/>
      <c r="JW8" s="645"/>
      <c r="JX8" s="645"/>
      <c r="JY8" s="645"/>
      <c r="JZ8" s="645"/>
      <c r="KA8" s="645"/>
      <c r="KB8" s="645"/>
      <c r="KC8" s="645"/>
      <c r="KD8" s="645"/>
      <c r="KE8" s="645"/>
      <c r="KF8" s="645"/>
      <c r="KG8" s="645"/>
      <c r="KH8" s="645"/>
      <c r="KI8" s="645"/>
      <c r="KJ8" s="645"/>
      <c r="KK8" s="645"/>
      <c r="KL8" s="645"/>
      <c r="KM8" s="645"/>
      <c r="KN8" s="645"/>
      <c r="KO8" s="645"/>
      <c r="KP8" s="645"/>
      <c r="KQ8" s="645"/>
      <c r="KR8" s="645"/>
      <c r="KS8" s="645"/>
      <c r="KT8" s="645"/>
      <c r="KU8" s="645"/>
      <c r="KV8" s="645"/>
      <c r="KW8" s="645"/>
      <c r="KX8" s="645"/>
      <c r="KY8" s="645"/>
      <c r="KZ8" s="645"/>
      <c r="LA8" s="645"/>
      <c r="LB8" s="645"/>
      <c r="LC8" s="645"/>
      <c r="LD8" s="645"/>
      <c r="LE8" s="645"/>
      <c r="LF8" s="645"/>
      <c r="LG8" s="645"/>
      <c r="LH8" s="645"/>
      <c r="LI8" s="645"/>
      <c r="LJ8" s="645"/>
      <c r="LK8" s="645"/>
      <c r="LL8" s="645"/>
      <c r="LM8" s="645"/>
      <c r="LN8" s="645"/>
      <c r="LO8" s="645"/>
      <c r="LP8" s="645"/>
      <c r="LQ8" s="645"/>
      <c r="LR8" s="645"/>
      <c r="LS8" s="645"/>
      <c r="LT8" s="645"/>
      <c r="LU8" s="645"/>
      <c r="LV8" s="645"/>
      <c r="LW8" s="645"/>
      <c r="LX8" s="645"/>
      <c r="LY8" s="645"/>
      <c r="LZ8" s="645"/>
      <c r="MA8" s="645"/>
      <c r="MB8" s="645"/>
      <c r="MC8" s="645"/>
      <c r="MD8" s="645"/>
      <c r="ME8" s="645"/>
      <c r="MF8" s="645"/>
      <c r="MG8" s="645"/>
      <c r="MH8" s="645"/>
      <c r="MI8" s="645"/>
      <c r="MJ8" s="645"/>
      <c r="MK8" s="645"/>
      <c r="ML8" s="645"/>
      <c r="MM8" s="645"/>
      <c r="MN8" s="645"/>
      <c r="MO8" s="645"/>
      <c r="MP8" s="645"/>
      <c r="MQ8" s="645"/>
      <c r="MR8" s="645"/>
      <c r="MS8" s="645"/>
      <c r="MT8" s="645"/>
      <c r="MU8" s="645"/>
      <c r="MV8" s="645"/>
      <c r="MW8" s="645"/>
      <c r="MX8" s="645"/>
      <c r="MY8" s="645"/>
      <c r="MZ8" s="645"/>
      <c r="NA8" s="645"/>
      <c r="NB8" s="645"/>
      <c r="NC8" s="645"/>
      <c r="ND8" s="645"/>
      <c r="NE8" s="645"/>
      <c r="NF8" s="645"/>
      <c r="NG8" s="645"/>
      <c r="NH8" s="645"/>
      <c r="NI8" s="645"/>
      <c r="NJ8" s="645"/>
      <c r="NK8" s="645"/>
      <c r="NL8" s="645"/>
      <c r="NM8" s="645"/>
      <c r="NN8" s="645"/>
      <c r="NO8" s="645"/>
      <c r="NP8" s="645"/>
      <c r="NQ8" s="645"/>
      <c r="NR8" s="645"/>
      <c r="NS8" s="645"/>
      <c r="NT8" s="645"/>
      <c r="NU8" s="645"/>
      <c r="NV8" s="645"/>
      <c r="NW8" s="645"/>
      <c r="NX8" s="645"/>
      <c r="NY8" s="645"/>
      <c r="NZ8" s="645"/>
      <c r="OA8" s="645"/>
      <c r="OB8" s="645"/>
      <c r="OC8" s="645"/>
      <c r="OD8" s="645"/>
      <c r="OE8" s="645"/>
      <c r="OF8" s="645"/>
      <c r="OG8" s="645"/>
      <c r="OH8" s="645"/>
      <c r="OI8" s="645"/>
      <c r="OJ8" s="645"/>
      <c r="OK8" s="645"/>
      <c r="OL8" s="645"/>
      <c r="OM8" s="645"/>
      <c r="ON8" s="645"/>
      <c r="OO8" s="645"/>
      <c r="OP8" s="645"/>
      <c r="OQ8" s="645"/>
      <c r="OR8" s="645"/>
      <c r="OS8" s="645"/>
      <c r="OT8" s="645"/>
      <c r="OU8" s="645"/>
      <c r="OV8" s="645"/>
      <c r="OW8" s="645"/>
      <c r="OX8" s="645"/>
      <c r="OY8" s="645"/>
      <c r="OZ8" s="645"/>
      <c r="PA8" s="645"/>
      <c r="PB8" s="645"/>
      <c r="PC8" s="645"/>
      <c r="PD8" s="645"/>
      <c r="PE8" s="645"/>
      <c r="PF8" s="645"/>
      <c r="PG8" s="645"/>
      <c r="PH8" s="645"/>
      <c r="PI8" s="645"/>
      <c r="PJ8" s="645"/>
      <c r="PK8" s="645"/>
      <c r="PL8" s="645"/>
      <c r="PM8" s="645"/>
      <c r="PN8" s="645"/>
      <c r="PO8" s="645"/>
      <c r="PP8" s="645"/>
      <c r="PQ8" s="645"/>
      <c r="PR8" s="645"/>
      <c r="PS8" s="645"/>
      <c r="PT8" s="645"/>
      <c r="PU8" s="645"/>
      <c r="PV8" s="645"/>
      <c r="PW8" s="645"/>
      <c r="PX8" s="645"/>
      <c r="PY8" s="645"/>
      <c r="PZ8" s="645"/>
      <c r="QA8" s="645"/>
      <c r="QB8" s="645"/>
      <c r="QC8" s="645"/>
      <c r="QD8" s="645"/>
      <c r="QE8" s="645"/>
      <c r="QF8" s="645"/>
      <c r="QG8" s="645"/>
      <c r="QH8" s="645"/>
      <c r="QI8" s="645"/>
      <c r="QJ8" s="645"/>
      <c r="QK8" s="645"/>
      <c r="QL8" s="645"/>
      <c r="QM8" s="645"/>
      <c r="QN8" s="645"/>
      <c r="QO8" s="645"/>
      <c r="QP8" s="645"/>
      <c r="QQ8" s="645"/>
      <c r="QR8" s="645"/>
      <c r="QS8" s="645"/>
      <c r="QT8" s="645"/>
      <c r="QU8" s="645"/>
      <c r="QV8" s="645"/>
      <c r="QW8" s="645"/>
      <c r="QX8" s="645"/>
      <c r="QY8" s="645"/>
      <c r="QZ8" s="645"/>
      <c r="RA8" s="645"/>
      <c r="RB8" s="645"/>
      <c r="RC8" s="645"/>
      <c r="RD8" s="645"/>
      <c r="RE8" s="645"/>
      <c r="RF8" s="645"/>
      <c r="RG8" s="645"/>
      <c r="RH8" s="645"/>
      <c r="RI8" s="645"/>
      <c r="RJ8" s="645"/>
      <c r="RK8" s="645"/>
      <c r="RL8" s="645"/>
      <c r="RM8" s="645"/>
      <c r="RN8" s="645"/>
      <c r="RO8" s="645"/>
      <c r="RP8" s="645"/>
      <c r="RQ8" s="645"/>
      <c r="RR8" s="645"/>
      <c r="RS8" s="645"/>
      <c r="RT8" s="645"/>
      <c r="RU8" s="645"/>
      <c r="RV8" s="645"/>
      <c r="RW8" s="645"/>
      <c r="RX8" s="645"/>
      <c r="RY8" s="645"/>
      <c r="RZ8" s="645"/>
      <c r="SA8" s="645"/>
      <c r="SB8" s="645"/>
      <c r="SC8" s="645"/>
      <c r="SD8" s="645"/>
      <c r="SE8" s="645"/>
      <c r="SF8" s="645"/>
      <c r="SG8" s="645"/>
      <c r="SH8" s="645"/>
      <c r="SI8" s="645"/>
      <c r="SJ8" s="645"/>
      <c r="SK8" s="645"/>
      <c r="SL8" s="645"/>
      <c r="SM8" s="645"/>
      <c r="SN8" s="645"/>
      <c r="SO8" s="645"/>
      <c r="SP8" s="645"/>
      <c r="SQ8" s="645"/>
      <c r="SR8" s="645"/>
      <c r="SS8" s="645"/>
      <c r="ST8" s="645"/>
      <c r="SU8" s="645"/>
      <c r="SV8" s="645"/>
      <c r="SW8" s="645"/>
      <c r="SX8" s="645"/>
      <c r="SY8" s="645"/>
      <c r="SZ8" s="645"/>
      <c r="TA8" s="645"/>
      <c r="TB8" s="645"/>
      <c r="TC8" s="645"/>
      <c r="TD8" s="645"/>
      <c r="TE8" s="645"/>
      <c r="TF8" s="645"/>
      <c r="TG8" s="645"/>
      <c r="TH8" s="645"/>
      <c r="TI8" s="645"/>
      <c r="TJ8" s="645"/>
      <c r="TK8" s="645"/>
      <c r="TL8" s="645"/>
      <c r="TM8" s="645"/>
      <c r="TN8" s="645"/>
      <c r="TO8" s="645"/>
      <c r="TP8" s="645"/>
      <c r="TQ8" s="645"/>
      <c r="TR8" s="645"/>
      <c r="TS8" s="645"/>
      <c r="TT8" s="645"/>
      <c r="TU8" s="645"/>
      <c r="TV8" s="645"/>
      <c r="TW8" s="645"/>
      <c r="TX8" s="645"/>
      <c r="TY8" s="645"/>
      <c r="TZ8" s="645"/>
      <c r="UA8" s="645"/>
      <c r="UB8" s="645"/>
      <c r="UC8" s="645"/>
      <c r="UD8" s="645"/>
      <c r="UE8" s="645"/>
      <c r="UF8" s="645"/>
      <c r="UG8" s="645"/>
      <c r="UH8" s="645"/>
      <c r="UI8" s="645"/>
      <c r="UJ8" s="645"/>
      <c r="UK8" s="645"/>
      <c r="UL8" s="645"/>
      <c r="UM8" s="645"/>
      <c r="UN8" s="645"/>
      <c r="UO8" s="645"/>
      <c r="UP8" s="645"/>
      <c r="UQ8" s="645"/>
      <c r="UR8" s="645"/>
      <c r="US8" s="645"/>
      <c r="UT8" s="645"/>
      <c r="UU8" s="645"/>
      <c r="UV8" s="645"/>
      <c r="UW8" s="645"/>
      <c r="UX8" s="645"/>
      <c r="UY8" s="645"/>
      <c r="UZ8" s="645"/>
      <c r="VA8" s="645"/>
      <c r="VB8" s="645"/>
      <c r="VC8" s="645"/>
      <c r="VD8" s="645"/>
      <c r="VE8" s="645"/>
      <c r="VF8" s="645"/>
      <c r="VG8" s="645"/>
      <c r="VH8" s="645"/>
      <c r="VI8" s="645"/>
      <c r="VJ8" s="645"/>
      <c r="VK8" s="645"/>
      <c r="VL8" s="645"/>
      <c r="VM8" s="645"/>
      <c r="VN8" s="645"/>
      <c r="VO8" s="645"/>
      <c r="VP8" s="645"/>
      <c r="VQ8" s="645"/>
      <c r="VR8" s="645"/>
      <c r="VS8" s="645"/>
      <c r="VT8" s="645"/>
      <c r="VU8" s="645"/>
      <c r="VV8" s="645"/>
      <c r="VW8" s="645"/>
      <c r="VX8" s="645"/>
      <c r="VY8" s="645"/>
      <c r="VZ8" s="645"/>
      <c r="WA8" s="645"/>
      <c r="WB8" s="645"/>
      <c r="WC8" s="645"/>
      <c r="WD8" s="645"/>
      <c r="WE8" s="645"/>
      <c r="WF8" s="645"/>
      <c r="WG8" s="645"/>
      <c r="WH8" s="645"/>
      <c r="WI8" s="645"/>
      <c r="WJ8" s="645"/>
      <c r="WK8" s="645"/>
      <c r="WL8" s="645"/>
      <c r="WM8" s="645"/>
      <c r="WN8" s="645"/>
      <c r="WO8" s="645"/>
      <c r="WP8" s="645"/>
      <c r="WQ8" s="645"/>
      <c r="WR8" s="645"/>
      <c r="WS8" s="645"/>
      <c r="WT8" s="645"/>
      <c r="WU8" s="645"/>
      <c r="WV8" s="645"/>
      <c r="WW8" s="645"/>
      <c r="WX8" s="645"/>
      <c r="WY8" s="645"/>
      <c r="WZ8" s="645"/>
      <c r="XA8" s="645"/>
      <c r="XB8" s="645"/>
      <c r="XC8" s="645"/>
      <c r="XD8" s="645"/>
      <c r="XE8" s="645"/>
      <c r="XF8" s="645"/>
      <c r="XG8" s="645"/>
      <c r="XH8" s="645"/>
      <c r="XI8" s="645"/>
      <c r="XJ8" s="645"/>
      <c r="XK8" s="645"/>
      <c r="XL8" s="645"/>
      <c r="XM8" s="645"/>
      <c r="XN8" s="645"/>
      <c r="XO8" s="645"/>
      <c r="XP8" s="645"/>
      <c r="XQ8" s="645"/>
      <c r="XR8" s="645"/>
      <c r="XS8" s="645"/>
      <c r="XT8" s="645"/>
      <c r="XU8" s="645"/>
      <c r="XV8" s="645"/>
      <c r="XW8" s="645"/>
      <c r="XX8" s="645"/>
      <c r="XY8" s="645"/>
      <c r="XZ8" s="645"/>
      <c r="YA8" s="645"/>
      <c r="YB8" s="645"/>
      <c r="YC8" s="645"/>
      <c r="YD8" s="645"/>
      <c r="YE8" s="645"/>
      <c r="YF8" s="645"/>
      <c r="YG8" s="645"/>
      <c r="YH8" s="645"/>
      <c r="YI8" s="645"/>
      <c r="YJ8" s="645"/>
      <c r="YK8" s="645"/>
      <c r="YL8" s="645"/>
      <c r="YM8" s="645"/>
      <c r="YN8" s="645"/>
      <c r="YO8" s="645"/>
      <c r="YP8" s="645"/>
      <c r="YQ8" s="645"/>
      <c r="YR8" s="645"/>
      <c r="YS8" s="645"/>
      <c r="YT8" s="645"/>
      <c r="YU8" s="645"/>
      <c r="YV8" s="645"/>
      <c r="YW8" s="645"/>
      <c r="YX8" s="645"/>
      <c r="YY8" s="645"/>
      <c r="YZ8" s="645"/>
      <c r="ZA8" s="645"/>
      <c r="ZB8" s="645"/>
      <c r="ZC8" s="645"/>
      <c r="ZD8" s="645"/>
      <c r="ZE8" s="645"/>
      <c r="ZF8" s="645"/>
      <c r="ZG8" s="645"/>
      <c r="ZH8" s="645"/>
      <c r="ZI8" s="645"/>
      <c r="ZJ8" s="645"/>
      <c r="ZK8" s="645"/>
      <c r="ZL8" s="645"/>
      <c r="ZM8" s="645"/>
      <c r="ZN8" s="645"/>
      <c r="ZO8" s="645"/>
      <c r="ZP8" s="645"/>
      <c r="ZQ8" s="645"/>
      <c r="ZR8" s="645"/>
      <c r="ZS8" s="645"/>
      <c r="ZT8" s="645"/>
      <c r="ZU8" s="645"/>
      <c r="ZV8" s="645"/>
      <c r="ZW8" s="645"/>
      <c r="ZX8" s="645"/>
      <c r="ZY8" s="645"/>
      <c r="ZZ8" s="645"/>
      <c r="AAA8" s="645"/>
      <c r="AAB8" s="645"/>
      <c r="AAC8" s="645"/>
      <c r="AAD8" s="645"/>
      <c r="AAE8" s="645"/>
      <c r="AAF8" s="645"/>
      <c r="AAG8" s="645"/>
      <c r="AAH8" s="645"/>
      <c r="AAI8" s="645"/>
      <c r="AAJ8" s="645"/>
      <c r="AAK8" s="645"/>
      <c r="AAL8" s="645"/>
      <c r="AAM8" s="645"/>
      <c r="AAN8" s="645"/>
      <c r="AAO8" s="645"/>
      <c r="AAP8" s="645"/>
      <c r="AAQ8" s="645"/>
      <c r="AAR8" s="645"/>
      <c r="AAS8" s="645"/>
      <c r="AAT8" s="645"/>
      <c r="AAU8" s="645"/>
      <c r="AAV8" s="645"/>
      <c r="AAW8" s="645"/>
      <c r="AAX8" s="645"/>
      <c r="AAY8" s="645"/>
      <c r="AAZ8" s="645"/>
      <c r="ABA8" s="645"/>
      <c r="ABB8" s="645"/>
      <c r="ABC8" s="645"/>
      <c r="ABD8" s="645"/>
      <c r="ABE8" s="645"/>
      <c r="ABF8" s="645"/>
      <c r="ABG8" s="645"/>
      <c r="ABH8" s="645"/>
      <c r="ABI8" s="645"/>
      <c r="ABJ8" s="645"/>
      <c r="ABK8" s="645"/>
      <c r="ABL8" s="645"/>
      <c r="ABM8" s="645"/>
      <c r="ABN8" s="645"/>
      <c r="ABO8" s="645"/>
      <c r="ABP8" s="645"/>
      <c r="ABQ8" s="645"/>
      <c r="ABR8" s="645"/>
      <c r="ABS8" s="645"/>
      <c r="ABT8" s="645"/>
      <c r="ABU8" s="645"/>
      <c r="ABV8" s="645"/>
      <c r="ABW8" s="645"/>
      <c r="ABX8" s="645"/>
      <c r="ABY8" s="645"/>
      <c r="ABZ8" s="645"/>
      <c r="ACA8" s="645"/>
      <c r="ACB8" s="645"/>
      <c r="ACC8" s="645"/>
      <c r="ACD8" s="645"/>
      <c r="ACE8" s="645"/>
      <c r="ACF8" s="645"/>
      <c r="ACG8" s="645"/>
      <c r="ACH8" s="645"/>
      <c r="ACI8" s="645"/>
      <c r="ACJ8" s="645"/>
      <c r="ACK8" s="645"/>
      <c r="ACL8" s="645"/>
      <c r="ACM8" s="645"/>
      <c r="ACN8" s="645"/>
      <c r="ACO8" s="645"/>
      <c r="ACP8" s="645"/>
      <c r="ACQ8" s="645"/>
      <c r="ACR8" s="645"/>
      <c r="ACS8" s="645"/>
      <c r="ACT8" s="645"/>
      <c r="ACU8" s="645"/>
      <c r="ACV8" s="645"/>
      <c r="ACW8" s="645"/>
      <c r="ACX8" s="645"/>
      <c r="ACY8" s="645"/>
      <c r="ACZ8" s="645"/>
      <c r="ADA8" s="645"/>
      <c r="ADB8" s="645"/>
      <c r="ADC8" s="645"/>
      <c r="ADD8" s="645"/>
      <c r="ADE8" s="645"/>
      <c r="ADF8" s="645"/>
      <c r="ADG8" s="645"/>
      <c r="ADH8" s="645"/>
      <c r="ADI8" s="645"/>
      <c r="ADJ8" s="645"/>
      <c r="ADK8" s="645"/>
      <c r="ADL8" s="645"/>
      <c r="ADM8" s="645"/>
      <c r="ADN8" s="645"/>
      <c r="ADO8" s="645"/>
      <c r="ADP8" s="645"/>
      <c r="ADQ8" s="645"/>
      <c r="ADR8" s="645"/>
      <c r="ADS8" s="645"/>
      <c r="ADT8" s="645"/>
      <c r="ADU8" s="645"/>
      <c r="ADV8" s="645"/>
      <c r="ADW8" s="645"/>
      <c r="ADX8" s="645"/>
      <c r="ADY8" s="645"/>
      <c r="ADZ8" s="645"/>
      <c r="AEA8" s="645"/>
      <c r="AEB8" s="645"/>
      <c r="AEC8" s="645"/>
      <c r="AED8" s="645"/>
      <c r="AEE8" s="645"/>
      <c r="AEF8" s="645"/>
      <c r="AEG8" s="645"/>
      <c r="AEH8" s="645"/>
      <c r="AEI8" s="645"/>
      <c r="AEJ8" s="645"/>
      <c r="AEK8" s="645"/>
      <c r="AEL8" s="645"/>
      <c r="AEM8" s="645"/>
      <c r="AEN8" s="645"/>
      <c r="AEO8" s="645"/>
      <c r="AEP8" s="645"/>
      <c r="AEQ8" s="645"/>
      <c r="AER8" s="645"/>
      <c r="AES8" s="645"/>
      <c r="AET8" s="645"/>
      <c r="AEU8" s="645"/>
      <c r="AEV8" s="645"/>
      <c r="AEW8" s="645"/>
      <c r="AEX8" s="645"/>
      <c r="AEY8" s="645"/>
      <c r="AEZ8" s="645"/>
      <c r="AFA8" s="645"/>
      <c r="AFB8" s="645"/>
      <c r="AFC8" s="645"/>
      <c r="AFD8" s="645"/>
      <c r="AFE8" s="645"/>
      <c r="AFF8" s="645"/>
      <c r="AFG8" s="645"/>
      <c r="AFH8" s="645"/>
      <c r="AFI8" s="645"/>
      <c r="AFJ8" s="645"/>
      <c r="AFK8" s="645"/>
      <c r="AFL8" s="645"/>
      <c r="AFM8" s="645"/>
      <c r="AFN8" s="645"/>
      <c r="AFO8" s="645"/>
      <c r="AFP8" s="645"/>
      <c r="AFQ8" s="645"/>
      <c r="AFR8" s="645"/>
      <c r="AFS8" s="645"/>
      <c r="AFT8" s="645"/>
      <c r="AFU8" s="645"/>
      <c r="AFV8" s="645"/>
      <c r="AFW8" s="645"/>
      <c r="AFX8" s="645"/>
      <c r="AFY8" s="645"/>
      <c r="AFZ8" s="645"/>
      <c r="AGA8" s="645"/>
      <c r="AGB8" s="645"/>
      <c r="AGC8" s="645"/>
      <c r="AGD8" s="645"/>
      <c r="AGE8" s="645"/>
      <c r="AGF8" s="645"/>
      <c r="AGG8" s="645"/>
      <c r="AGH8" s="645"/>
      <c r="AGI8" s="645"/>
      <c r="AGJ8" s="645"/>
      <c r="AGK8" s="645"/>
      <c r="AGL8" s="645"/>
      <c r="AGM8" s="645"/>
      <c r="AGN8" s="645"/>
      <c r="AGO8" s="645"/>
      <c r="AGP8" s="645"/>
      <c r="AGQ8" s="645"/>
      <c r="AGR8" s="645"/>
      <c r="AGS8" s="645"/>
      <c r="AGT8" s="645"/>
      <c r="AGU8" s="645"/>
      <c r="AGV8" s="645"/>
      <c r="AGW8" s="645"/>
      <c r="AGX8" s="645"/>
      <c r="AGY8" s="645"/>
      <c r="AGZ8" s="645"/>
      <c r="AHA8" s="645"/>
      <c r="AHB8" s="645"/>
      <c r="AHC8" s="645"/>
      <c r="AHD8" s="645"/>
      <c r="AHE8" s="645"/>
      <c r="AHF8" s="645"/>
      <c r="AHG8" s="645"/>
      <c r="AHH8" s="645"/>
      <c r="AHI8" s="645"/>
      <c r="AHJ8" s="645"/>
      <c r="AHK8" s="645"/>
      <c r="AHL8" s="645"/>
      <c r="AHM8" s="645"/>
      <c r="AHN8" s="645"/>
      <c r="AHO8" s="645"/>
      <c r="AHP8" s="645"/>
      <c r="AHQ8" s="645"/>
      <c r="AHR8" s="645"/>
      <c r="AHS8" s="645"/>
      <c r="AHT8" s="645"/>
      <c r="AHU8" s="645"/>
      <c r="AHV8" s="645"/>
      <c r="AHW8" s="645"/>
      <c r="AHX8" s="645"/>
      <c r="AHY8" s="645"/>
      <c r="AHZ8" s="645"/>
      <c r="AIA8" s="645"/>
      <c r="AIB8" s="645"/>
      <c r="AIC8" s="645"/>
      <c r="AID8" s="645"/>
      <c r="AIE8" s="645"/>
      <c r="AIF8" s="645"/>
      <c r="AIG8" s="645"/>
      <c r="AIH8" s="645"/>
      <c r="AII8" s="645"/>
      <c r="AIJ8" s="645"/>
      <c r="AIK8" s="645"/>
      <c r="AIL8" s="645"/>
      <c r="AIM8" s="645"/>
      <c r="AIN8" s="645"/>
      <c r="AIO8" s="645"/>
      <c r="AIP8" s="645"/>
      <c r="AIQ8" s="645"/>
      <c r="AIR8" s="645"/>
      <c r="AIS8" s="645"/>
      <c r="AIT8" s="645"/>
      <c r="AIU8" s="645"/>
      <c r="AIV8" s="645"/>
      <c r="AIW8" s="645"/>
      <c r="AIX8" s="645"/>
      <c r="AIY8" s="645"/>
      <c r="AIZ8" s="645"/>
      <c r="AJA8" s="645"/>
      <c r="AJB8" s="645"/>
      <c r="AJC8" s="645"/>
      <c r="AJD8" s="645"/>
      <c r="AJE8" s="645"/>
      <c r="AJF8" s="645"/>
      <c r="AJG8" s="645"/>
      <c r="AJH8" s="645"/>
      <c r="AJI8" s="645"/>
      <c r="AJJ8" s="645"/>
      <c r="AJK8" s="645"/>
      <c r="AJL8" s="645"/>
      <c r="AJM8" s="645"/>
      <c r="AJN8" s="645"/>
      <c r="AJO8" s="645"/>
      <c r="AJP8" s="645"/>
      <c r="AJQ8" s="645"/>
      <c r="AJR8" s="645"/>
      <c r="AJS8" s="645"/>
      <c r="AJT8" s="645"/>
      <c r="AJU8" s="645"/>
      <c r="AJV8" s="645"/>
      <c r="AJW8" s="645"/>
      <c r="AJX8" s="645"/>
      <c r="AJY8" s="645"/>
      <c r="AJZ8" s="645"/>
      <c r="AKA8" s="645"/>
      <c r="AKB8" s="645"/>
      <c r="AKC8" s="645"/>
      <c r="AKD8" s="645"/>
      <c r="AKE8" s="645"/>
      <c r="AKF8" s="645"/>
      <c r="AKG8" s="645"/>
      <c r="AKH8" s="645"/>
      <c r="AKI8" s="645"/>
      <c r="AKJ8" s="645"/>
      <c r="AKK8" s="645"/>
      <c r="AKL8" s="645"/>
      <c r="AKM8" s="645"/>
      <c r="AKN8" s="645"/>
      <c r="AKO8" s="645"/>
      <c r="AKP8" s="645"/>
      <c r="AKQ8" s="645"/>
      <c r="AKR8" s="645"/>
      <c r="AKS8" s="645"/>
      <c r="AKT8" s="645"/>
      <c r="AKU8" s="645"/>
      <c r="AKV8" s="645"/>
      <c r="AKW8" s="645"/>
      <c r="AKX8" s="645"/>
      <c r="AKY8" s="645"/>
      <c r="AKZ8" s="645"/>
      <c r="ALA8" s="645"/>
      <c r="ALB8" s="645"/>
      <c r="ALC8" s="645"/>
      <c r="ALD8" s="645"/>
      <c r="ALE8" s="645"/>
      <c r="ALF8" s="645"/>
      <c r="ALG8" s="645"/>
      <c r="ALH8" s="645"/>
      <c r="ALI8" s="645"/>
      <c r="ALJ8" s="645"/>
      <c r="ALK8" s="645"/>
      <c r="ALL8" s="645"/>
      <c r="ALM8" s="645"/>
      <c r="ALN8" s="645"/>
      <c r="ALO8" s="645"/>
      <c r="ALP8" s="645"/>
      <c r="ALQ8" s="645"/>
      <c r="ALR8" s="645"/>
      <c r="ALS8" s="645"/>
      <c r="ALT8" s="645"/>
      <c r="ALU8" s="645"/>
      <c r="ALV8" s="645"/>
      <c r="ALW8" s="645"/>
      <c r="ALX8" s="645"/>
      <c r="ALY8" s="645"/>
      <c r="ALZ8" s="645"/>
      <c r="AMA8" s="645"/>
      <c r="AMB8" s="645"/>
    </row>
    <row r="9" spans="1:1016" s="656" customFormat="1" ht="12">
      <c r="A9" s="672">
        <f>A7+1</f>
        <v>2</v>
      </c>
      <c r="B9" s="673" t="s">
        <v>2154</v>
      </c>
      <c r="C9" s="674" t="s">
        <v>1390</v>
      </c>
      <c r="D9" s="672">
        <v>3</v>
      </c>
      <c r="E9" s="665"/>
      <c r="F9" s="675">
        <f>E9*D9</f>
        <v>0</v>
      </c>
      <c r="H9" s="657"/>
      <c r="I9" s="649"/>
    </row>
    <row r="10" spans="1:1016" ht="21.45">
      <c r="A10" s="667"/>
      <c r="B10" s="668" t="s">
        <v>2155</v>
      </c>
      <c r="C10" s="668"/>
      <c r="D10" s="668"/>
      <c r="E10" s="669"/>
      <c r="F10" s="670"/>
      <c r="G10" s="645"/>
      <c r="H10" s="671"/>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5"/>
      <c r="AY10" s="645"/>
      <c r="AZ10" s="645"/>
      <c r="BA10" s="645"/>
      <c r="BB10" s="645"/>
      <c r="BC10" s="645"/>
      <c r="BD10" s="645"/>
      <c r="BE10" s="645"/>
      <c r="BF10" s="645"/>
      <c r="BG10" s="645"/>
      <c r="BH10" s="645"/>
      <c r="BI10" s="645"/>
      <c r="BJ10" s="645"/>
      <c r="BK10" s="645"/>
      <c r="BL10" s="645"/>
      <c r="BM10" s="645"/>
      <c r="BN10" s="645"/>
      <c r="BO10" s="645"/>
      <c r="BP10" s="645"/>
      <c r="BQ10" s="645"/>
      <c r="BR10" s="645"/>
      <c r="BS10" s="645"/>
      <c r="BT10" s="645"/>
      <c r="BU10" s="645"/>
      <c r="BV10" s="645"/>
      <c r="BW10" s="645"/>
      <c r="BX10" s="645"/>
      <c r="BY10" s="645"/>
      <c r="BZ10" s="645"/>
      <c r="CA10" s="645"/>
      <c r="CB10" s="645"/>
      <c r="CC10" s="645"/>
      <c r="CD10" s="645"/>
      <c r="CE10" s="645"/>
      <c r="CF10" s="645"/>
      <c r="CG10" s="645"/>
      <c r="CH10" s="645"/>
      <c r="CI10" s="645"/>
      <c r="CJ10" s="645"/>
      <c r="CK10" s="645"/>
      <c r="CL10" s="645"/>
      <c r="CM10" s="645"/>
      <c r="CN10" s="645"/>
      <c r="CO10" s="645"/>
      <c r="CP10" s="645"/>
      <c r="CQ10" s="645"/>
      <c r="CR10" s="645"/>
      <c r="CS10" s="645"/>
      <c r="CT10" s="645"/>
      <c r="CU10" s="645"/>
      <c r="CV10" s="645"/>
      <c r="CW10" s="645"/>
      <c r="CX10" s="645"/>
      <c r="CY10" s="645"/>
      <c r="CZ10" s="645"/>
      <c r="DA10" s="645"/>
      <c r="DB10" s="645"/>
      <c r="DC10" s="645"/>
      <c r="DD10" s="645"/>
      <c r="DE10" s="645"/>
      <c r="DF10" s="645"/>
      <c r="DG10" s="645"/>
      <c r="DH10" s="645"/>
      <c r="DI10" s="645"/>
      <c r="DJ10" s="645"/>
      <c r="DK10" s="645"/>
      <c r="DL10" s="645"/>
      <c r="DM10" s="645"/>
      <c r="DN10" s="645"/>
      <c r="DO10" s="645"/>
      <c r="DP10" s="645"/>
      <c r="DQ10" s="645"/>
      <c r="DR10" s="645"/>
      <c r="DS10" s="645"/>
      <c r="DT10" s="645"/>
      <c r="DU10" s="645"/>
      <c r="DV10" s="645"/>
      <c r="DW10" s="645"/>
      <c r="DX10" s="645"/>
      <c r="DY10" s="645"/>
      <c r="DZ10" s="645"/>
      <c r="EA10" s="645"/>
      <c r="EB10" s="645"/>
      <c r="EC10" s="645"/>
      <c r="ED10" s="645"/>
      <c r="EE10" s="645"/>
      <c r="EF10" s="645"/>
      <c r="EG10" s="645"/>
      <c r="EH10" s="645"/>
      <c r="EI10" s="645"/>
      <c r="EJ10" s="645"/>
      <c r="EK10" s="645"/>
      <c r="EL10" s="645"/>
      <c r="EM10" s="645"/>
      <c r="EN10" s="645"/>
      <c r="EO10" s="645"/>
      <c r="EP10" s="645"/>
      <c r="EQ10" s="645"/>
      <c r="ER10" s="645"/>
      <c r="ES10" s="645"/>
      <c r="ET10" s="645"/>
      <c r="EU10" s="645"/>
      <c r="EV10" s="645"/>
      <c r="EW10" s="645"/>
      <c r="EX10" s="645"/>
      <c r="EY10" s="645"/>
      <c r="EZ10" s="645"/>
      <c r="FA10" s="645"/>
      <c r="FB10" s="645"/>
      <c r="FC10" s="645"/>
      <c r="FD10" s="645"/>
      <c r="FE10" s="645"/>
      <c r="FF10" s="645"/>
      <c r="FG10" s="645"/>
      <c r="FH10" s="645"/>
      <c r="FI10" s="645"/>
      <c r="FJ10" s="645"/>
      <c r="FK10" s="645"/>
      <c r="FL10" s="645"/>
      <c r="FM10" s="645"/>
      <c r="FN10" s="645"/>
      <c r="FO10" s="645"/>
      <c r="FP10" s="645"/>
      <c r="FQ10" s="645"/>
      <c r="FR10" s="645"/>
      <c r="FS10" s="645"/>
      <c r="FT10" s="645"/>
      <c r="FU10" s="645"/>
      <c r="FV10" s="645"/>
      <c r="FW10" s="645"/>
      <c r="FX10" s="645"/>
      <c r="FY10" s="645"/>
      <c r="FZ10" s="645"/>
      <c r="GA10" s="645"/>
      <c r="GB10" s="645"/>
      <c r="GC10" s="645"/>
      <c r="GD10" s="645"/>
      <c r="GE10" s="645"/>
      <c r="GF10" s="645"/>
      <c r="GG10" s="645"/>
      <c r="GH10" s="645"/>
      <c r="GI10" s="645"/>
      <c r="GJ10" s="645"/>
      <c r="GK10" s="645"/>
      <c r="GL10" s="645"/>
      <c r="GM10" s="645"/>
      <c r="GN10" s="645"/>
      <c r="GO10" s="645"/>
      <c r="GP10" s="645"/>
      <c r="GQ10" s="645"/>
      <c r="GR10" s="645"/>
      <c r="GS10" s="645"/>
      <c r="GT10" s="645"/>
      <c r="GU10" s="645"/>
      <c r="GV10" s="645"/>
      <c r="GW10" s="645"/>
      <c r="GX10" s="645"/>
      <c r="GY10" s="645"/>
      <c r="GZ10" s="645"/>
      <c r="HA10" s="645"/>
      <c r="HB10" s="645"/>
      <c r="HC10" s="645"/>
      <c r="HD10" s="645"/>
      <c r="HE10" s="645"/>
      <c r="HF10" s="645"/>
      <c r="HG10" s="645"/>
      <c r="HH10" s="645"/>
      <c r="HI10" s="645"/>
      <c r="HJ10" s="645"/>
      <c r="HK10" s="645"/>
      <c r="HL10" s="645"/>
      <c r="HM10" s="645"/>
      <c r="HN10" s="645"/>
      <c r="HO10" s="645"/>
      <c r="HP10" s="645"/>
      <c r="HQ10" s="645"/>
      <c r="HR10" s="645"/>
      <c r="HS10" s="645"/>
      <c r="HT10" s="645"/>
      <c r="HU10" s="645"/>
      <c r="HV10" s="645"/>
      <c r="HW10" s="645"/>
      <c r="HX10" s="645"/>
      <c r="HY10" s="645"/>
      <c r="HZ10" s="645"/>
      <c r="IA10" s="645"/>
      <c r="IB10" s="645"/>
      <c r="IC10" s="645"/>
      <c r="ID10" s="645"/>
      <c r="IE10" s="645"/>
      <c r="IF10" s="645"/>
      <c r="IG10" s="645"/>
      <c r="IH10" s="645"/>
      <c r="II10" s="645"/>
      <c r="IJ10" s="645"/>
      <c r="IK10" s="645"/>
      <c r="IL10" s="645"/>
      <c r="IM10" s="645"/>
      <c r="IN10" s="645"/>
      <c r="IO10" s="645"/>
      <c r="IP10" s="645"/>
      <c r="IQ10" s="645"/>
      <c r="IR10" s="645"/>
      <c r="IS10" s="645"/>
      <c r="IT10" s="645"/>
      <c r="IU10" s="645"/>
      <c r="IV10" s="645"/>
      <c r="IW10" s="645"/>
      <c r="IX10" s="645"/>
      <c r="IY10" s="645"/>
      <c r="IZ10" s="645"/>
      <c r="JA10" s="645"/>
      <c r="JB10" s="645"/>
      <c r="JC10" s="645"/>
      <c r="JD10" s="645"/>
      <c r="JE10" s="645"/>
      <c r="JF10" s="645"/>
      <c r="JG10" s="645"/>
      <c r="JH10" s="645"/>
      <c r="JI10" s="645"/>
      <c r="JJ10" s="645"/>
      <c r="JK10" s="645"/>
      <c r="JL10" s="645"/>
      <c r="JM10" s="645"/>
      <c r="JN10" s="645"/>
      <c r="JO10" s="645"/>
      <c r="JP10" s="645"/>
      <c r="JQ10" s="645"/>
      <c r="JR10" s="645"/>
      <c r="JS10" s="645"/>
      <c r="JT10" s="645"/>
      <c r="JU10" s="645"/>
      <c r="JV10" s="645"/>
      <c r="JW10" s="645"/>
      <c r="JX10" s="645"/>
      <c r="JY10" s="645"/>
      <c r="JZ10" s="645"/>
      <c r="KA10" s="645"/>
      <c r="KB10" s="645"/>
      <c r="KC10" s="645"/>
      <c r="KD10" s="645"/>
      <c r="KE10" s="645"/>
      <c r="KF10" s="645"/>
      <c r="KG10" s="645"/>
      <c r="KH10" s="645"/>
      <c r="KI10" s="645"/>
      <c r="KJ10" s="645"/>
      <c r="KK10" s="645"/>
      <c r="KL10" s="645"/>
      <c r="KM10" s="645"/>
      <c r="KN10" s="645"/>
      <c r="KO10" s="645"/>
      <c r="KP10" s="645"/>
      <c r="KQ10" s="645"/>
      <c r="KR10" s="645"/>
      <c r="KS10" s="645"/>
      <c r="KT10" s="645"/>
      <c r="KU10" s="645"/>
      <c r="KV10" s="645"/>
      <c r="KW10" s="645"/>
      <c r="KX10" s="645"/>
      <c r="KY10" s="645"/>
      <c r="KZ10" s="645"/>
      <c r="LA10" s="645"/>
      <c r="LB10" s="645"/>
      <c r="LC10" s="645"/>
      <c r="LD10" s="645"/>
      <c r="LE10" s="645"/>
      <c r="LF10" s="645"/>
      <c r="LG10" s="645"/>
      <c r="LH10" s="645"/>
      <c r="LI10" s="645"/>
      <c r="LJ10" s="645"/>
      <c r="LK10" s="645"/>
      <c r="LL10" s="645"/>
      <c r="LM10" s="645"/>
      <c r="LN10" s="645"/>
      <c r="LO10" s="645"/>
      <c r="LP10" s="645"/>
      <c r="LQ10" s="645"/>
      <c r="LR10" s="645"/>
      <c r="LS10" s="645"/>
      <c r="LT10" s="645"/>
      <c r="LU10" s="645"/>
      <c r="LV10" s="645"/>
      <c r="LW10" s="645"/>
      <c r="LX10" s="645"/>
      <c r="LY10" s="645"/>
      <c r="LZ10" s="645"/>
      <c r="MA10" s="645"/>
      <c r="MB10" s="645"/>
      <c r="MC10" s="645"/>
      <c r="MD10" s="645"/>
      <c r="ME10" s="645"/>
      <c r="MF10" s="645"/>
      <c r="MG10" s="645"/>
      <c r="MH10" s="645"/>
      <c r="MI10" s="645"/>
      <c r="MJ10" s="645"/>
      <c r="MK10" s="645"/>
      <c r="ML10" s="645"/>
      <c r="MM10" s="645"/>
      <c r="MN10" s="645"/>
      <c r="MO10" s="645"/>
      <c r="MP10" s="645"/>
      <c r="MQ10" s="645"/>
      <c r="MR10" s="645"/>
      <c r="MS10" s="645"/>
      <c r="MT10" s="645"/>
      <c r="MU10" s="645"/>
      <c r="MV10" s="645"/>
      <c r="MW10" s="645"/>
      <c r="MX10" s="645"/>
      <c r="MY10" s="645"/>
      <c r="MZ10" s="645"/>
      <c r="NA10" s="645"/>
      <c r="NB10" s="645"/>
      <c r="NC10" s="645"/>
      <c r="ND10" s="645"/>
      <c r="NE10" s="645"/>
      <c r="NF10" s="645"/>
      <c r="NG10" s="645"/>
      <c r="NH10" s="645"/>
      <c r="NI10" s="645"/>
      <c r="NJ10" s="645"/>
      <c r="NK10" s="645"/>
      <c r="NL10" s="645"/>
      <c r="NM10" s="645"/>
      <c r="NN10" s="645"/>
      <c r="NO10" s="645"/>
      <c r="NP10" s="645"/>
      <c r="NQ10" s="645"/>
      <c r="NR10" s="645"/>
      <c r="NS10" s="645"/>
      <c r="NT10" s="645"/>
      <c r="NU10" s="645"/>
      <c r="NV10" s="645"/>
      <c r="NW10" s="645"/>
      <c r="NX10" s="645"/>
      <c r="NY10" s="645"/>
      <c r="NZ10" s="645"/>
      <c r="OA10" s="645"/>
      <c r="OB10" s="645"/>
      <c r="OC10" s="645"/>
      <c r="OD10" s="645"/>
      <c r="OE10" s="645"/>
      <c r="OF10" s="645"/>
      <c r="OG10" s="645"/>
      <c r="OH10" s="645"/>
      <c r="OI10" s="645"/>
      <c r="OJ10" s="645"/>
      <c r="OK10" s="645"/>
      <c r="OL10" s="645"/>
      <c r="OM10" s="645"/>
      <c r="ON10" s="645"/>
      <c r="OO10" s="645"/>
      <c r="OP10" s="645"/>
      <c r="OQ10" s="645"/>
      <c r="OR10" s="645"/>
      <c r="OS10" s="645"/>
      <c r="OT10" s="645"/>
      <c r="OU10" s="645"/>
      <c r="OV10" s="645"/>
      <c r="OW10" s="645"/>
      <c r="OX10" s="645"/>
      <c r="OY10" s="645"/>
      <c r="OZ10" s="645"/>
      <c r="PA10" s="645"/>
      <c r="PB10" s="645"/>
      <c r="PC10" s="645"/>
      <c r="PD10" s="645"/>
      <c r="PE10" s="645"/>
      <c r="PF10" s="645"/>
      <c r="PG10" s="645"/>
      <c r="PH10" s="645"/>
      <c r="PI10" s="645"/>
      <c r="PJ10" s="645"/>
      <c r="PK10" s="645"/>
      <c r="PL10" s="645"/>
      <c r="PM10" s="645"/>
      <c r="PN10" s="645"/>
      <c r="PO10" s="645"/>
      <c r="PP10" s="645"/>
      <c r="PQ10" s="645"/>
      <c r="PR10" s="645"/>
      <c r="PS10" s="645"/>
      <c r="PT10" s="645"/>
      <c r="PU10" s="645"/>
      <c r="PV10" s="645"/>
      <c r="PW10" s="645"/>
      <c r="PX10" s="645"/>
      <c r="PY10" s="645"/>
      <c r="PZ10" s="645"/>
      <c r="QA10" s="645"/>
      <c r="QB10" s="645"/>
      <c r="QC10" s="645"/>
      <c r="QD10" s="645"/>
      <c r="QE10" s="645"/>
      <c r="QF10" s="645"/>
      <c r="QG10" s="645"/>
      <c r="QH10" s="645"/>
      <c r="QI10" s="645"/>
      <c r="QJ10" s="645"/>
      <c r="QK10" s="645"/>
      <c r="QL10" s="645"/>
      <c r="QM10" s="645"/>
      <c r="QN10" s="645"/>
      <c r="QO10" s="645"/>
      <c r="QP10" s="645"/>
      <c r="QQ10" s="645"/>
      <c r="QR10" s="645"/>
      <c r="QS10" s="645"/>
      <c r="QT10" s="645"/>
      <c r="QU10" s="645"/>
      <c r="QV10" s="645"/>
      <c r="QW10" s="645"/>
      <c r="QX10" s="645"/>
      <c r="QY10" s="645"/>
      <c r="QZ10" s="645"/>
      <c r="RA10" s="645"/>
      <c r="RB10" s="645"/>
      <c r="RC10" s="645"/>
      <c r="RD10" s="645"/>
      <c r="RE10" s="645"/>
      <c r="RF10" s="645"/>
      <c r="RG10" s="645"/>
      <c r="RH10" s="645"/>
      <c r="RI10" s="645"/>
      <c r="RJ10" s="645"/>
      <c r="RK10" s="645"/>
      <c r="RL10" s="645"/>
      <c r="RM10" s="645"/>
      <c r="RN10" s="645"/>
      <c r="RO10" s="645"/>
      <c r="RP10" s="645"/>
      <c r="RQ10" s="645"/>
      <c r="RR10" s="645"/>
      <c r="RS10" s="645"/>
      <c r="RT10" s="645"/>
      <c r="RU10" s="645"/>
      <c r="RV10" s="645"/>
      <c r="RW10" s="645"/>
      <c r="RX10" s="645"/>
      <c r="RY10" s="645"/>
      <c r="RZ10" s="645"/>
      <c r="SA10" s="645"/>
      <c r="SB10" s="645"/>
      <c r="SC10" s="645"/>
      <c r="SD10" s="645"/>
      <c r="SE10" s="645"/>
      <c r="SF10" s="645"/>
      <c r="SG10" s="645"/>
      <c r="SH10" s="645"/>
      <c r="SI10" s="645"/>
      <c r="SJ10" s="645"/>
      <c r="SK10" s="645"/>
      <c r="SL10" s="645"/>
      <c r="SM10" s="645"/>
      <c r="SN10" s="645"/>
      <c r="SO10" s="645"/>
      <c r="SP10" s="645"/>
      <c r="SQ10" s="645"/>
      <c r="SR10" s="645"/>
      <c r="SS10" s="645"/>
      <c r="ST10" s="645"/>
      <c r="SU10" s="645"/>
      <c r="SV10" s="645"/>
      <c r="SW10" s="645"/>
      <c r="SX10" s="645"/>
      <c r="SY10" s="645"/>
      <c r="SZ10" s="645"/>
      <c r="TA10" s="645"/>
      <c r="TB10" s="645"/>
      <c r="TC10" s="645"/>
      <c r="TD10" s="645"/>
      <c r="TE10" s="645"/>
      <c r="TF10" s="645"/>
      <c r="TG10" s="645"/>
      <c r="TH10" s="645"/>
      <c r="TI10" s="645"/>
      <c r="TJ10" s="645"/>
      <c r="TK10" s="645"/>
      <c r="TL10" s="645"/>
      <c r="TM10" s="645"/>
      <c r="TN10" s="645"/>
      <c r="TO10" s="645"/>
      <c r="TP10" s="645"/>
      <c r="TQ10" s="645"/>
      <c r="TR10" s="645"/>
      <c r="TS10" s="645"/>
      <c r="TT10" s="645"/>
      <c r="TU10" s="645"/>
      <c r="TV10" s="645"/>
      <c r="TW10" s="645"/>
      <c r="TX10" s="645"/>
      <c r="TY10" s="645"/>
      <c r="TZ10" s="645"/>
      <c r="UA10" s="645"/>
      <c r="UB10" s="645"/>
      <c r="UC10" s="645"/>
      <c r="UD10" s="645"/>
      <c r="UE10" s="645"/>
      <c r="UF10" s="645"/>
      <c r="UG10" s="645"/>
      <c r="UH10" s="645"/>
      <c r="UI10" s="645"/>
      <c r="UJ10" s="645"/>
      <c r="UK10" s="645"/>
      <c r="UL10" s="645"/>
      <c r="UM10" s="645"/>
      <c r="UN10" s="645"/>
      <c r="UO10" s="645"/>
      <c r="UP10" s="645"/>
      <c r="UQ10" s="645"/>
      <c r="UR10" s="645"/>
      <c r="US10" s="645"/>
      <c r="UT10" s="645"/>
      <c r="UU10" s="645"/>
      <c r="UV10" s="645"/>
      <c r="UW10" s="645"/>
      <c r="UX10" s="645"/>
      <c r="UY10" s="645"/>
      <c r="UZ10" s="645"/>
      <c r="VA10" s="645"/>
      <c r="VB10" s="645"/>
      <c r="VC10" s="645"/>
      <c r="VD10" s="645"/>
      <c r="VE10" s="645"/>
      <c r="VF10" s="645"/>
      <c r="VG10" s="645"/>
      <c r="VH10" s="645"/>
      <c r="VI10" s="645"/>
      <c r="VJ10" s="645"/>
      <c r="VK10" s="645"/>
      <c r="VL10" s="645"/>
      <c r="VM10" s="645"/>
      <c r="VN10" s="645"/>
      <c r="VO10" s="645"/>
      <c r="VP10" s="645"/>
      <c r="VQ10" s="645"/>
      <c r="VR10" s="645"/>
      <c r="VS10" s="645"/>
      <c r="VT10" s="645"/>
      <c r="VU10" s="645"/>
      <c r="VV10" s="645"/>
      <c r="VW10" s="645"/>
      <c r="VX10" s="645"/>
      <c r="VY10" s="645"/>
      <c r="VZ10" s="645"/>
      <c r="WA10" s="645"/>
      <c r="WB10" s="645"/>
      <c r="WC10" s="645"/>
      <c r="WD10" s="645"/>
      <c r="WE10" s="645"/>
      <c r="WF10" s="645"/>
      <c r="WG10" s="645"/>
      <c r="WH10" s="645"/>
      <c r="WI10" s="645"/>
      <c r="WJ10" s="645"/>
      <c r="WK10" s="645"/>
      <c r="WL10" s="645"/>
      <c r="WM10" s="645"/>
      <c r="WN10" s="645"/>
      <c r="WO10" s="645"/>
      <c r="WP10" s="645"/>
      <c r="WQ10" s="645"/>
      <c r="WR10" s="645"/>
      <c r="WS10" s="645"/>
      <c r="WT10" s="645"/>
      <c r="WU10" s="645"/>
      <c r="WV10" s="645"/>
      <c r="WW10" s="645"/>
      <c r="WX10" s="645"/>
      <c r="WY10" s="645"/>
      <c r="WZ10" s="645"/>
      <c r="XA10" s="645"/>
      <c r="XB10" s="645"/>
      <c r="XC10" s="645"/>
      <c r="XD10" s="645"/>
      <c r="XE10" s="645"/>
      <c r="XF10" s="645"/>
      <c r="XG10" s="645"/>
      <c r="XH10" s="645"/>
      <c r="XI10" s="645"/>
      <c r="XJ10" s="645"/>
      <c r="XK10" s="645"/>
      <c r="XL10" s="645"/>
      <c r="XM10" s="645"/>
      <c r="XN10" s="645"/>
      <c r="XO10" s="645"/>
      <c r="XP10" s="645"/>
      <c r="XQ10" s="645"/>
      <c r="XR10" s="645"/>
      <c r="XS10" s="645"/>
      <c r="XT10" s="645"/>
      <c r="XU10" s="645"/>
      <c r="XV10" s="645"/>
      <c r="XW10" s="645"/>
      <c r="XX10" s="645"/>
      <c r="XY10" s="645"/>
      <c r="XZ10" s="645"/>
      <c r="YA10" s="645"/>
      <c r="YB10" s="645"/>
      <c r="YC10" s="645"/>
      <c r="YD10" s="645"/>
      <c r="YE10" s="645"/>
      <c r="YF10" s="645"/>
      <c r="YG10" s="645"/>
      <c r="YH10" s="645"/>
      <c r="YI10" s="645"/>
      <c r="YJ10" s="645"/>
      <c r="YK10" s="645"/>
      <c r="YL10" s="645"/>
      <c r="YM10" s="645"/>
      <c r="YN10" s="645"/>
      <c r="YO10" s="645"/>
      <c r="YP10" s="645"/>
      <c r="YQ10" s="645"/>
      <c r="YR10" s="645"/>
      <c r="YS10" s="645"/>
      <c r="YT10" s="645"/>
      <c r="YU10" s="645"/>
      <c r="YV10" s="645"/>
      <c r="YW10" s="645"/>
      <c r="YX10" s="645"/>
      <c r="YY10" s="645"/>
      <c r="YZ10" s="645"/>
      <c r="ZA10" s="645"/>
      <c r="ZB10" s="645"/>
      <c r="ZC10" s="645"/>
      <c r="ZD10" s="645"/>
      <c r="ZE10" s="645"/>
      <c r="ZF10" s="645"/>
      <c r="ZG10" s="645"/>
      <c r="ZH10" s="645"/>
      <c r="ZI10" s="645"/>
      <c r="ZJ10" s="645"/>
      <c r="ZK10" s="645"/>
      <c r="ZL10" s="645"/>
      <c r="ZM10" s="645"/>
      <c r="ZN10" s="645"/>
      <c r="ZO10" s="645"/>
      <c r="ZP10" s="645"/>
      <c r="ZQ10" s="645"/>
      <c r="ZR10" s="645"/>
      <c r="ZS10" s="645"/>
      <c r="ZT10" s="645"/>
      <c r="ZU10" s="645"/>
      <c r="ZV10" s="645"/>
      <c r="ZW10" s="645"/>
      <c r="ZX10" s="645"/>
      <c r="ZY10" s="645"/>
      <c r="ZZ10" s="645"/>
      <c r="AAA10" s="645"/>
      <c r="AAB10" s="645"/>
      <c r="AAC10" s="645"/>
      <c r="AAD10" s="645"/>
      <c r="AAE10" s="645"/>
      <c r="AAF10" s="645"/>
      <c r="AAG10" s="645"/>
      <c r="AAH10" s="645"/>
      <c r="AAI10" s="645"/>
      <c r="AAJ10" s="645"/>
      <c r="AAK10" s="645"/>
      <c r="AAL10" s="645"/>
      <c r="AAM10" s="645"/>
      <c r="AAN10" s="645"/>
      <c r="AAO10" s="645"/>
      <c r="AAP10" s="645"/>
      <c r="AAQ10" s="645"/>
      <c r="AAR10" s="645"/>
      <c r="AAS10" s="645"/>
      <c r="AAT10" s="645"/>
      <c r="AAU10" s="645"/>
      <c r="AAV10" s="645"/>
      <c r="AAW10" s="645"/>
      <c r="AAX10" s="645"/>
      <c r="AAY10" s="645"/>
      <c r="AAZ10" s="645"/>
      <c r="ABA10" s="645"/>
      <c r="ABB10" s="645"/>
      <c r="ABC10" s="645"/>
      <c r="ABD10" s="645"/>
      <c r="ABE10" s="645"/>
      <c r="ABF10" s="645"/>
      <c r="ABG10" s="645"/>
      <c r="ABH10" s="645"/>
      <c r="ABI10" s="645"/>
      <c r="ABJ10" s="645"/>
      <c r="ABK10" s="645"/>
      <c r="ABL10" s="645"/>
      <c r="ABM10" s="645"/>
      <c r="ABN10" s="645"/>
      <c r="ABO10" s="645"/>
      <c r="ABP10" s="645"/>
      <c r="ABQ10" s="645"/>
      <c r="ABR10" s="645"/>
      <c r="ABS10" s="645"/>
      <c r="ABT10" s="645"/>
      <c r="ABU10" s="645"/>
      <c r="ABV10" s="645"/>
      <c r="ABW10" s="645"/>
      <c r="ABX10" s="645"/>
      <c r="ABY10" s="645"/>
      <c r="ABZ10" s="645"/>
      <c r="ACA10" s="645"/>
      <c r="ACB10" s="645"/>
      <c r="ACC10" s="645"/>
      <c r="ACD10" s="645"/>
      <c r="ACE10" s="645"/>
      <c r="ACF10" s="645"/>
      <c r="ACG10" s="645"/>
      <c r="ACH10" s="645"/>
      <c r="ACI10" s="645"/>
      <c r="ACJ10" s="645"/>
      <c r="ACK10" s="645"/>
      <c r="ACL10" s="645"/>
      <c r="ACM10" s="645"/>
      <c r="ACN10" s="645"/>
      <c r="ACO10" s="645"/>
      <c r="ACP10" s="645"/>
      <c r="ACQ10" s="645"/>
      <c r="ACR10" s="645"/>
      <c r="ACS10" s="645"/>
      <c r="ACT10" s="645"/>
      <c r="ACU10" s="645"/>
      <c r="ACV10" s="645"/>
      <c r="ACW10" s="645"/>
      <c r="ACX10" s="645"/>
      <c r="ACY10" s="645"/>
      <c r="ACZ10" s="645"/>
      <c r="ADA10" s="645"/>
      <c r="ADB10" s="645"/>
      <c r="ADC10" s="645"/>
      <c r="ADD10" s="645"/>
      <c r="ADE10" s="645"/>
      <c r="ADF10" s="645"/>
      <c r="ADG10" s="645"/>
      <c r="ADH10" s="645"/>
      <c r="ADI10" s="645"/>
      <c r="ADJ10" s="645"/>
      <c r="ADK10" s="645"/>
      <c r="ADL10" s="645"/>
      <c r="ADM10" s="645"/>
      <c r="ADN10" s="645"/>
      <c r="ADO10" s="645"/>
      <c r="ADP10" s="645"/>
      <c r="ADQ10" s="645"/>
      <c r="ADR10" s="645"/>
      <c r="ADS10" s="645"/>
      <c r="ADT10" s="645"/>
      <c r="ADU10" s="645"/>
      <c r="ADV10" s="645"/>
      <c r="ADW10" s="645"/>
      <c r="ADX10" s="645"/>
      <c r="ADY10" s="645"/>
      <c r="ADZ10" s="645"/>
      <c r="AEA10" s="645"/>
      <c r="AEB10" s="645"/>
      <c r="AEC10" s="645"/>
      <c r="AED10" s="645"/>
      <c r="AEE10" s="645"/>
      <c r="AEF10" s="645"/>
      <c r="AEG10" s="645"/>
      <c r="AEH10" s="645"/>
      <c r="AEI10" s="645"/>
      <c r="AEJ10" s="645"/>
      <c r="AEK10" s="645"/>
      <c r="AEL10" s="645"/>
      <c r="AEM10" s="645"/>
      <c r="AEN10" s="645"/>
      <c r="AEO10" s="645"/>
      <c r="AEP10" s="645"/>
      <c r="AEQ10" s="645"/>
      <c r="AER10" s="645"/>
      <c r="AES10" s="645"/>
      <c r="AET10" s="645"/>
      <c r="AEU10" s="645"/>
      <c r="AEV10" s="645"/>
      <c r="AEW10" s="645"/>
      <c r="AEX10" s="645"/>
      <c r="AEY10" s="645"/>
      <c r="AEZ10" s="645"/>
      <c r="AFA10" s="645"/>
      <c r="AFB10" s="645"/>
      <c r="AFC10" s="645"/>
      <c r="AFD10" s="645"/>
      <c r="AFE10" s="645"/>
      <c r="AFF10" s="645"/>
      <c r="AFG10" s="645"/>
      <c r="AFH10" s="645"/>
      <c r="AFI10" s="645"/>
      <c r="AFJ10" s="645"/>
      <c r="AFK10" s="645"/>
      <c r="AFL10" s="645"/>
      <c r="AFM10" s="645"/>
      <c r="AFN10" s="645"/>
      <c r="AFO10" s="645"/>
      <c r="AFP10" s="645"/>
      <c r="AFQ10" s="645"/>
      <c r="AFR10" s="645"/>
      <c r="AFS10" s="645"/>
      <c r="AFT10" s="645"/>
      <c r="AFU10" s="645"/>
      <c r="AFV10" s="645"/>
      <c r="AFW10" s="645"/>
      <c r="AFX10" s="645"/>
      <c r="AFY10" s="645"/>
      <c r="AFZ10" s="645"/>
      <c r="AGA10" s="645"/>
      <c r="AGB10" s="645"/>
      <c r="AGC10" s="645"/>
      <c r="AGD10" s="645"/>
      <c r="AGE10" s="645"/>
      <c r="AGF10" s="645"/>
      <c r="AGG10" s="645"/>
      <c r="AGH10" s="645"/>
      <c r="AGI10" s="645"/>
      <c r="AGJ10" s="645"/>
      <c r="AGK10" s="645"/>
      <c r="AGL10" s="645"/>
      <c r="AGM10" s="645"/>
      <c r="AGN10" s="645"/>
      <c r="AGO10" s="645"/>
      <c r="AGP10" s="645"/>
      <c r="AGQ10" s="645"/>
      <c r="AGR10" s="645"/>
      <c r="AGS10" s="645"/>
      <c r="AGT10" s="645"/>
      <c r="AGU10" s="645"/>
      <c r="AGV10" s="645"/>
      <c r="AGW10" s="645"/>
      <c r="AGX10" s="645"/>
      <c r="AGY10" s="645"/>
      <c r="AGZ10" s="645"/>
      <c r="AHA10" s="645"/>
      <c r="AHB10" s="645"/>
      <c r="AHC10" s="645"/>
      <c r="AHD10" s="645"/>
      <c r="AHE10" s="645"/>
      <c r="AHF10" s="645"/>
      <c r="AHG10" s="645"/>
      <c r="AHH10" s="645"/>
      <c r="AHI10" s="645"/>
      <c r="AHJ10" s="645"/>
      <c r="AHK10" s="645"/>
      <c r="AHL10" s="645"/>
      <c r="AHM10" s="645"/>
      <c r="AHN10" s="645"/>
      <c r="AHO10" s="645"/>
      <c r="AHP10" s="645"/>
      <c r="AHQ10" s="645"/>
      <c r="AHR10" s="645"/>
      <c r="AHS10" s="645"/>
      <c r="AHT10" s="645"/>
      <c r="AHU10" s="645"/>
      <c r="AHV10" s="645"/>
      <c r="AHW10" s="645"/>
      <c r="AHX10" s="645"/>
      <c r="AHY10" s="645"/>
      <c r="AHZ10" s="645"/>
      <c r="AIA10" s="645"/>
      <c r="AIB10" s="645"/>
      <c r="AIC10" s="645"/>
      <c r="AID10" s="645"/>
      <c r="AIE10" s="645"/>
      <c r="AIF10" s="645"/>
      <c r="AIG10" s="645"/>
      <c r="AIH10" s="645"/>
      <c r="AII10" s="645"/>
      <c r="AIJ10" s="645"/>
      <c r="AIK10" s="645"/>
      <c r="AIL10" s="645"/>
      <c r="AIM10" s="645"/>
      <c r="AIN10" s="645"/>
      <c r="AIO10" s="645"/>
      <c r="AIP10" s="645"/>
      <c r="AIQ10" s="645"/>
      <c r="AIR10" s="645"/>
      <c r="AIS10" s="645"/>
      <c r="AIT10" s="645"/>
      <c r="AIU10" s="645"/>
      <c r="AIV10" s="645"/>
      <c r="AIW10" s="645"/>
      <c r="AIX10" s="645"/>
      <c r="AIY10" s="645"/>
      <c r="AIZ10" s="645"/>
      <c r="AJA10" s="645"/>
      <c r="AJB10" s="645"/>
      <c r="AJC10" s="645"/>
      <c r="AJD10" s="645"/>
      <c r="AJE10" s="645"/>
      <c r="AJF10" s="645"/>
      <c r="AJG10" s="645"/>
      <c r="AJH10" s="645"/>
      <c r="AJI10" s="645"/>
      <c r="AJJ10" s="645"/>
      <c r="AJK10" s="645"/>
      <c r="AJL10" s="645"/>
      <c r="AJM10" s="645"/>
      <c r="AJN10" s="645"/>
      <c r="AJO10" s="645"/>
      <c r="AJP10" s="645"/>
      <c r="AJQ10" s="645"/>
      <c r="AJR10" s="645"/>
      <c r="AJS10" s="645"/>
      <c r="AJT10" s="645"/>
      <c r="AJU10" s="645"/>
      <c r="AJV10" s="645"/>
      <c r="AJW10" s="645"/>
      <c r="AJX10" s="645"/>
      <c r="AJY10" s="645"/>
      <c r="AJZ10" s="645"/>
      <c r="AKA10" s="645"/>
      <c r="AKB10" s="645"/>
      <c r="AKC10" s="645"/>
      <c r="AKD10" s="645"/>
      <c r="AKE10" s="645"/>
      <c r="AKF10" s="645"/>
      <c r="AKG10" s="645"/>
      <c r="AKH10" s="645"/>
      <c r="AKI10" s="645"/>
      <c r="AKJ10" s="645"/>
      <c r="AKK10" s="645"/>
      <c r="AKL10" s="645"/>
      <c r="AKM10" s="645"/>
      <c r="AKN10" s="645"/>
      <c r="AKO10" s="645"/>
      <c r="AKP10" s="645"/>
      <c r="AKQ10" s="645"/>
      <c r="AKR10" s="645"/>
      <c r="AKS10" s="645"/>
      <c r="AKT10" s="645"/>
      <c r="AKU10" s="645"/>
      <c r="AKV10" s="645"/>
      <c r="AKW10" s="645"/>
      <c r="AKX10" s="645"/>
      <c r="AKY10" s="645"/>
      <c r="AKZ10" s="645"/>
      <c r="ALA10" s="645"/>
      <c r="ALB10" s="645"/>
      <c r="ALC10" s="645"/>
      <c r="ALD10" s="645"/>
      <c r="ALE10" s="645"/>
      <c r="ALF10" s="645"/>
      <c r="ALG10" s="645"/>
      <c r="ALH10" s="645"/>
      <c r="ALI10" s="645"/>
      <c r="ALJ10" s="645"/>
      <c r="ALK10" s="645"/>
      <c r="ALL10" s="645"/>
      <c r="ALM10" s="645"/>
      <c r="ALN10" s="645"/>
      <c r="ALO10" s="645"/>
      <c r="ALP10" s="645"/>
      <c r="ALQ10" s="645"/>
      <c r="ALR10" s="645"/>
      <c r="ALS10" s="645"/>
      <c r="ALT10" s="645"/>
      <c r="ALU10" s="645"/>
      <c r="ALV10" s="645"/>
      <c r="ALW10" s="645"/>
      <c r="ALX10" s="645"/>
      <c r="ALY10" s="645"/>
      <c r="ALZ10" s="645"/>
      <c r="AMA10" s="645"/>
      <c r="AMB10" s="645"/>
    </row>
    <row r="11" spans="1:1016" s="666" customFormat="1" ht="12">
      <c r="A11" s="672">
        <f>A9+1</f>
        <v>3</v>
      </c>
      <c r="B11" s="673" t="s">
        <v>2154</v>
      </c>
      <c r="C11" s="674" t="s">
        <v>1390</v>
      </c>
      <c r="D11" s="672">
        <v>4</v>
      </c>
      <c r="E11" s="665"/>
      <c r="F11" s="675">
        <f>E11*D11</f>
        <v>0</v>
      </c>
      <c r="G11" s="656"/>
      <c r="H11" s="676"/>
    </row>
    <row r="12" spans="1:1016" ht="21.45">
      <c r="A12" s="667"/>
      <c r="B12" s="668" t="s">
        <v>2156</v>
      </c>
      <c r="C12" s="668"/>
      <c r="D12" s="668"/>
      <c r="E12" s="669"/>
      <c r="F12" s="670"/>
      <c r="G12" s="645"/>
      <c r="H12" s="671"/>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645"/>
      <c r="BG12" s="645"/>
      <c r="BH12" s="645"/>
      <c r="BI12" s="645"/>
      <c r="BJ12" s="645"/>
      <c r="BK12" s="645"/>
      <c r="BL12" s="645"/>
      <c r="BM12" s="645"/>
      <c r="BN12" s="645"/>
      <c r="BO12" s="645"/>
      <c r="BP12" s="645"/>
      <c r="BQ12" s="645"/>
      <c r="BR12" s="645"/>
      <c r="BS12" s="645"/>
      <c r="BT12" s="645"/>
      <c r="BU12" s="645"/>
      <c r="BV12" s="645"/>
      <c r="BW12" s="645"/>
      <c r="BX12" s="645"/>
      <c r="BY12" s="645"/>
      <c r="BZ12" s="645"/>
      <c r="CA12" s="645"/>
      <c r="CB12" s="645"/>
      <c r="CC12" s="645"/>
      <c r="CD12" s="645"/>
      <c r="CE12" s="645"/>
      <c r="CF12" s="645"/>
      <c r="CG12" s="645"/>
      <c r="CH12" s="645"/>
      <c r="CI12" s="645"/>
      <c r="CJ12" s="645"/>
      <c r="CK12" s="645"/>
      <c r="CL12" s="645"/>
      <c r="CM12" s="645"/>
      <c r="CN12" s="645"/>
      <c r="CO12" s="645"/>
      <c r="CP12" s="645"/>
      <c r="CQ12" s="645"/>
      <c r="CR12" s="645"/>
      <c r="CS12" s="645"/>
      <c r="CT12" s="645"/>
      <c r="CU12" s="645"/>
      <c r="CV12" s="645"/>
      <c r="CW12" s="645"/>
      <c r="CX12" s="645"/>
      <c r="CY12" s="645"/>
      <c r="CZ12" s="645"/>
      <c r="DA12" s="645"/>
      <c r="DB12" s="645"/>
      <c r="DC12" s="645"/>
      <c r="DD12" s="645"/>
      <c r="DE12" s="645"/>
      <c r="DF12" s="645"/>
      <c r="DG12" s="645"/>
      <c r="DH12" s="645"/>
      <c r="DI12" s="645"/>
      <c r="DJ12" s="645"/>
      <c r="DK12" s="645"/>
      <c r="DL12" s="645"/>
      <c r="DM12" s="645"/>
      <c r="DN12" s="645"/>
      <c r="DO12" s="645"/>
      <c r="DP12" s="645"/>
      <c r="DQ12" s="645"/>
      <c r="DR12" s="645"/>
      <c r="DS12" s="645"/>
      <c r="DT12" s="645"/>
      <c r="DU12" s="645"/>
      <c r="DV12" s="645"/>
      <c r="DW12" s="645"/>
      <c r="DX12" s="645"/>
      <c r="DY12" s="645"/>
      <c r="DZ12" s="645"/>
      <c r="EA12" s="645"/>
      <c r="EB12" s="645"/>
      <c r="EC12" s="645"/>
      <c r="ED12" s="645"/>
      <c r="EE12" s="645"/>
      <c r="EF12" s="645"/>
      <c r="EG12" s="645"/>
      <c r="EH12" s="645"/>
      <c r="EI12" s="645"/>
      <c r="EJ12" s="645"/>
      <c r="EK12" s="645"/>
      <c r="EL12" s="645"/>
      <c r="EM12" s="645"/>
      <c r="EN12" s="645"/>
      <c r="EO12" s="645"/>
      <c r="EP12" s="645"/>
      <c r="EQ12" s="645"/>
      <c r="ER12" s="645"/>
      <c r="ES12" s="645"/>
      <c r="ET12" s="645"/>
      <c r="EU12" s="645"/>
      <c r="EV12" s="645"/>
      <c r="EW12" s="645"/>
      <c r="EX12" s="645"/>
      <c r="EY12" s="645"/>
      <c r="EZ12" s="645"/>
      <c r="FA12" s="645"/>
      <c r="FB12" s="645"/>
      <c r="FC12" s="645"/>
      <c r="FD12" s="645"/>
      <c r="FE12" s="645"/>
      <c r="FF12" s="645"/>
      <c r="FG12" s="645"/>
      <c r="FH12" s="645"/>
      <c r="FI12" s="645"/>
      <c r="FJ12" s="645"/>
      <c r="FK12" s="645"/>
      <c r="FL12" s="645"/>
      <c r="FM12" s="645"/>
      <c r="FN12" s="645"/>
      <c r="FO12" s="645"/>
      <c r="FP12" s="645"/>
      <c r="FQ12" s="645"/>
      <c r="FR12" s="645"/>
      <c r="FS12" s="645"/>
      <c r="FT12" s="645"/>
      <c r="FU12" s="645"/>
      <c r="FV12" s="645"/>
      <c r="FW12" s="645"/>
      <c r="FX12" s="645"/>
      <c r="FY12" s="645"/>
      <c r="FZ12" s="645"/>
      <c r="GA12" s="645"/>
      <c r="GB12" s="645"/>
      <c r="GC12" s="645"/>
      <c r="GD12" s="645"/>
      <c r="GE12" s="645"/>
      <c r="GF12" s="645"/>
      <c r="GG12" s="645"/>
      <c r="GH12" s="645"/>
      <c r="GI12" s="645"/>
      <c r="GJ12" s="645"/>
      <c r="GK12" s="645"/>
      <c r="GL12" s="645"/>
      <c r="GM12" s="645"/>
      <c r="GN12" s="645"/>
      <c r="GO12" s="645"/>
      <c r="GP12" s="645"/>
      <c r="GQ12" s="645"/>
      <c r="GR12" s="645"/>
      <c r="GS12" s="645"/>
      <c r="GT12" s="645"/>
      <c r="GU12" s="645"/>
      <c r="GV12" s="645"/>
      <c r="GW12" s="645"/>
      <c r="GX12" s="645"/>
      <c r="GY12" s="645"/>
      <c r="GZ12" s="645"/>
      <c r="HA12" s="645"/>
      <c r="HB12" s="645"/>
      <c r="HC12" s="645"/>
      <c r="HD12" s="645"/>
      <c r="HE12" s="645"/>
      <c r="HF12" s="645"/>
      <c r="HG12" s="645"/>
      <c r="HH12" s="645"/>
      <c r="HI12" s="645"/>
      <c r="HJ12" s="645"/>
      <c r="HK12" s="645"/>
      <c r="HL12" s="645"/>
      <c r="HM12" s="645"/>
      <c r="HN12" s="645"/>
      <c r="HO12" s="645"/>
      <c r="HP12" s="645"/>
      <c r="HQ12" s="645"/>
      <c r="HR12" s="645"/>
      <c r="HS12" s="645"/>
      <c r="HT12" s="645"/>
      <c r="HU12" s="645"/>
      <c r="HV12" s="645"/>
      <c r="HW12" s="645"/>
      <c r="HX12" s="645"/>
      <c r="HY12" s="645"/>
      <c r="HZ12" s="645"/>
      <c r="IA12" s="645"/>
      <c r="IB12" s="645"/>
      <c r="IC12" s="645"/>
      <c r="ID12" s="645"/>
      <c r="IE12" s="645"/>
      <c r="IF12" s="645"/>
      <c r="IG12" s="645"/>
      <c r="IH12" s="645"/>
      <c r="II12" s="645"/>
      <c r="IJ12" s="645"/>
      <c r="IK12" s="645"/>
      <c r="IL12" s="645"/>
      <c r="IM12" s="645"/>
      <c r="IN12" s="645"/>
      <c r="IO12" s="645"/>
      <c r="IP12" s="645"/>
      <c r="IQ12" s="645"/>
      <c r="IR12" s="645"/>
      <c r="IS12" s="645"/>
      <c r="IT12" s="645"/>
      <c r="IU12" s="645"/>
      <c r="IV12" s="645"/>
      <c r="IW12" s="645"/>
      <c r="IX12" s="645"/>
      <c r="IY12" s="645"/>
      <c r="IZ12" s="645"/>
      <c r="JA12" s="645"/>
      <c r="JB12" s="645"/>
      <c r="JC12" s="645"/>
      <c r="JD12" s="645"/>
      <c r="JE12" s="645"/>
      <c r="JF12" s="645"/>
      <c r="JG12" s="645"/>
      <c r="JH12" s="645"/>
      <c r="JI12" s="645"/>
      <c r="JJ12" s="645"/>
      <c r="JK12" s="645"/>
      <c r="JL12" s="645"/>
      <c r="JM12" s="645"/>
      <c r="JN12" s="645"/>
      <c r="JO12" s="645"/>
      <c r="JP12" s="645"/>
      <c r="JQ12" s="645"/>
      <c r="JR12" s="645"/>
      <c r="JS12" s="645"/>
      <c r="JT12" s="645"/>
      <c r="JU12" s="645"/>
      <c r="JV12" s="645"/>
      <c r="JW12" s="645"/>
      <c r="JX12" s="645"/>
      <c r="JY12" s="645"/>
      <c r="JZ12" s="645"/>
      <c r="KA12" s="645"/>
      <c r="KB12" s="645"/>
      <c r="KC12" s="645"/>
      <c r="KD12" s="645"/>
      <c r="KE12" s="645"/>
      <c r="KF12" s="645"/>
      <c r="KG12" s="645"/>
      <c r="KH12" s="645"/>
      <c r="KI12" s="645"/>
      <c r="KJ12" s="645"/>
      <c r="KK12" s="645"/>
      <c r="KL12" s="645"/>
      <c r="KM12" s="645"/>
      <c r="KN12" s="645"/>
      <c r="KO12" s="645"/>
      <c r="KP12" s="645"/>
      <c r="KQ12" s="645"/>
      <c r="KR12" s="645"/>
      <c r="KS12" s="645"/>
      <c r="KT12" s="645"/>
      <c r="KU12" s="645"/>
      <c r="KV12" s="645"/>
      <c r="KW12" s="645"/>
      <c r="KX12" s="645"/>
      <c r="KY12" s="645"/>
      <c r="KZ12" s="645"/>
      <c r="LA12" s="645"/>
      <c r="LB12" s="645"/>
      <c r="LC12" s="645"/>
      <c r="LD12" s="645"/>
      <c r="LE12" s="645"/>
      <c r="LF12" s="645"/>
      <c r="LG12" s="645"/>
      <c r="LH12" s="645"/>
      <c r="LI12" s="645"/>
      <c r="LJ12" s="645"/>
      <c r="LK12" s="645"/>
      <c r="LL12" s="645"/>
      <c r="LM12" s="645"/>
      <c r="LN12" s="645"/>
      <c r="LO12" s="645"/>
      <c r="LP12" s="645"/>
      <c r="LQ12" s="645"/>
      <c r="LR12" s="645"/>
      <c r="LS12" s="645"/>
      <c r="LT12" s="645"/>
      <c r="LU12" s="645"/>
      <c r="LV12" s="645"/>
      <c r="LW12" s="645"/>
      <c r="LX12" s="645"/>
      <c r="LY12" s="645"/>
      <c r="LZ12" s="645"/>
      <c r="MA12" s="645"/>
      <c r="MB12" s="645"/>
      <c r="MC12" s="645"/>
      <c r="MD12" s="645"/>
      <c r="ME12" s="645"/>
      <c r="MF12" s="645"/>
      <c r="MG12" s="645"/>
      <c r="MH12" s="645"/>
      <c r="MI12" s="645"/>
      <c r="MJ12" s="645"/>
      <c r="MK12" s="645"/>
      <c r="ML12" s="645"/>
      <c r="MM12" s="645"/>
      <c r="MN12" s="645"/>
      <c r="MO12" s="645"/>
      <c r="MP12" s="645"/>
      <c r="MQ12" s="645"/>
      <c r="MR12" s="645"/>
      <c r="MS12" s="645"/>
      <c r="MT12" s="645"/>
      <c r="MU12" s="645"/>
      <c r="MV12" s="645"/>
      <c r="MW12" s="645"/>
      <c r="MX12" s="645"/>
      <c r="MY12" s="645"/>
      <c r="MZ12" s="645"/>
      <c r="NA12" s="645"/>
      <c r="NB12" s="645"/>
      <c r="NC12" s="645"/>
      <c r="ND12" s="645"/>
      <c r="NE12" s="645"/>
      <c r="NF12" s="645"/>
      <c r="NG12" s="645"/>
      <c r="NH12" s="645"/>
      <c r="NI12" s="645"/>
      <c r="NJ12" s="645"/>
      <c r="NK12" s="645"/>
      <c r="NL12" s="645"/>
      <c r="NM12" s="645"/>
      <c r="NN12" s="645"/>
      <c r="NO12" s="645"/>
      <c r="NP12" s="645"/>
      <c r="NQ12" s="645"/>
      <c r="NR12" s="645"/>
      <c r="NS12" s="645"/>
      <c r="NT12" s="645"/>
      <c r="NU12" s="645"/>
      <c r="NV12" s="645"/>
      <c r="NW12" s="645"/>
      <c r="NX12" s="645"/>
      <c r="NY12" s="645"/>
      <c r="NZ12" s="645"/>
      <c r="OA12" s="645"/>
      <c r="OB12" s="645"/>
      <c r="OC12" s="645"/>
      <c r="OD12" s="645"/>
      <c r="OE12" s="645"/>
      <c r="OF12" s="645"/>
      <c r="OG12" s="645"/>
      <c r="OH12" s="645"/>
      <c r="OI12" s="645"/>
      <c r="OJ12" s="645"/>
      <c r="OK12" s="645"/>
      <c r="OL12" s="645"/>
      <c r="OM12" s="645"/>
      <c r="ON12" s="645"/>
      <c r="OO12" s="645"/>
      <c r="OP12" s="645"/>
      <c r="OQ12" s="645"/>
      <c r="OR12" s="645"/>
      <c r="OS12" s="645"/>
      <c r="OT12" s="645"/>
      <c r="OU12" s="645"/>
      <c r="OV12" s="645"/>
      <c r="OW12" s="645"/>
      <c r="OX12" s="645"/>
      <c r="OY12" s="645"/>
      <c r="OZ12" s="645"/>
      <c r="PA12" s="645"/>
      <c r="PB12" s="645"/>
      <c r="PC12" s="645"/>
      <c r="PD12" s="645"/>
      <c r="PE12" s="645"/>
      <c r="PF12" s="645"/>
      <c r="PG12" s="645"/>
      <c r="PH12" s="645"/>
      <c r="PI12" s="645"/>
      <c r="PJ12" s="645"/>
      <c r="PK12" s="645"/>
      <c r="PL12" s="645"/>
      <c r="PM12" s="645"/>
      <c r="PN12" s="645"/>
      <c r="PO12" s="645"/>
      <c r="PP12" s="645"/>
      <c r="PQ12" s="645"/>
      <c r="PR12" s="645"/>
      <c r="PS12" s="645"/>
      <c r="PT12" s="645"/>
      <c r="PU12" s="645"/>
      <c r="PV12" s="645"/>
      <c r="PW12" s="645"/>
      <c r="PX12" s="645"/>
      <c r="PY12" s="645"/>
      <c r="PZ12" s="645"/>
      <c r="QA12" s="645"/>
      <c r="QB12" s="645"/>
      <c r="QC12" s="645"/>
      <c r="QD12" s="645"/>
      <c r="QE12" s="645"/>
      <c r="QF12" s="645"/>
      <c r="QG12" s="645"/>
      <c r="QH12" s="645"/>
      <c r="QI12" s="645"/>
      <c r="QJ12" s="645"/>
      <c r="QK12" s="645"/>
      <c r="QL12" s="645"/>
      <c r="QM12" s="645"/>
      <c r="QN12" s="645"/>
      <c r="QO12" s="645"/>
      <c r="QP12" s="645"/>
      <c r="QQ12" s="645"/>
      <c r="QR12" s="645"/>
      <c r="QS12" s="645"/>
      <c r="QT12" s="645"/>
      <c r="QU12" s="645"/>
      <c r="QV12" s="645"/>
      <c r="QW12" s="645"/>
      <c r="QX12" s="645"/>
      <c r="QY12" s="645"/>
      <c r="QZ12" s="645"/>
      <c r="RA12" s="645"/>
      <c r="RB12" s="645"/>
      <c r="RC12" s="645"/>
      <c r="RD12" s="645"/>
      <c r="RE12" s="645"/>
      <c r="RF12" s="645"/>
      <c r="RG12" s="645"/>
      <c r="RH12" s="645"/>
      <c r="RI12" s="645"/>
      <c r="RJ12" s="645"/>
      <c r="RK12" s="645"/>
      <c r="RL12" s="645"/>
      <c r="RM12" s="645"/>
      <c r="RN12" s="645"/>
      <c r="RO12" s="645"/>
      <c r="RP12" s="645"/>
      <c r="RQ12" s="645"/>
      <c r="RR12" s="645"/>
      <c r="RS12" s="645"/>
      <c r="RT12" s="645"/>
      <c r="RU12" s="645"/>
      <c r="RV12" s="645"/>
      <c r="RW12" s="645"/>
      <c r="RX12" s="645"/>
      <c r="RY12" s="645"/>
      <c r="RZ12" s="645"/>
      <c r="SA12" s="645"/>
      <c r="SB12" s="645"/>
      <c r="SC12" s="645"/>
      <c r="SD12" s="645"/>
      <c r="SE12" s="645"/>
      <c r="SF12" s="645"/>
      <c r="SG12" s="645"/>
      <c r="SH12" s="645"/>
      <c r="SI12" s="645"/>
      <c r="SJ12" s="645"/>
      <c r="SK12" s="645"/>
      <c r="SL12" s="645"/>
      <c r="SM12" s="645"/>
      <c r="SN12" s="645"/>
      <c r="SO12" s="645"/>
      <c r="SP12" s="645"/>
      <c r="SQ12" s="645"/>
      <c r="SR12" s="645"/>
      <c r="SS12" s="645"/>
      <c r="ST12" s="645"/>
      <c r="SU12" s="645"/>
      <c r="SV12" s="645"/>
      <c r="SW12" s="645"/>
      <c r="SX12" s="645"/>
      <c r="SY12" s="645"/>
      <c r="SZ12" s="645"/>
      <c r="TA12" s="645"/>
      <c r="TB12" s="645"/>
      <c r="TC12" s="645"/>
      <c r="TD12" s="645"/>
      <c r="TE12" s="645"/>
      <c r="TF12" s="645"/>
      <c r="TG12" s="645"/>
      <c r="TH12" s="645"/>
      <c r="TI12" s="645"/>
      <c r="TJ12" s="645"/>
      <c r="TK12" s="645"/>
      <c r="TL12" s="645"/>
      <c r="TM12" s="645"/>
      <c r="TN12" s="645"/>
      <c r="TO12" s="645"/>
      <c r="TP12" s="645"/>
      <c r="TQ12" s="645"/>
      <c r="TR12" s="645"/>
      <c r="TS12" s="645"/>
      <c r="TT12" s="645"/>
      <c r="TU12" s="645"/>
      <c r="TV12" s="645"/>
      <c r="TW12" s="645"/>
      <c r="TX12" s="645"/>
      <c r="TY12" s="645"/>
      <c r="TZ12" s="645"/>
      <c r="UA12" s="645"/>
      <c r="UB12" s="645"/>
      <c r="UC12" s="645"/>
      <c r="UD12" s="645"/>
      <c r="UE12" s="645"/>
      <c r="UF12" s="645"/>
      <c r="UG12" s="645"/>
      <c r="UH12" s="645"/>
      <c r="UI12" s="645"/>
      <c r="UJ12" s="645"/>
      <c r="UK12" s="645"/>
      <c r="UL12" s="645"/>
      <c r="UM12" s="645"/>
      <c r="UN12" s="645"/>
      <c r="UO12" s="645"/>
      <c r="UP12" s="645"/>
      <c r="UQ12" s="645"/>
      <c r="UR12" s="645"/>
      <c r="US12" s="645"/>
      <c r="UT12" s="645"/>
      <c r="UU12" s="645"/>
      <c r="UV12" s="645"/>
      <c r="UW12" s="645"/>
      <c r="UX12" s="645"/>
      <c r="UY12" s="645"/>
      <c r="UZ12" s="645"/>
      <c r="VA12" s="645"/>
      <c r="VB12" s="645"/>
      <c r="VC12" s="645"/>
      <c r="VD12" s="645"/>
      <c r="VE12" s="645"/>
      <c r="VF12" s="645"/>
      <c r="VG12" s="645"/>
      <c r="VH12" s="645"/>
      <c r="VI12" s="645"/>
      <c r="VJ12" s="645"/>
      <c r="VK12" s="645"/>
      <c r="VL12" s="645"/>
      <c r="VM12" s="645"/>
      <c r="VN12" s="645"/>
      <c r="VO12" s="645"/>
      <c r="VP12" s="645"/>
      <c r="VQ12" s="645"/>
      <c r="VR12" s="645"/>
      <c r="VS12" s="645"/>
      <c r="VT12" s="645"/>
      <c r="VU12" s="645"/>
      <c r="VV12" s="645"/>
      <c r="VW12" s="645"/>
      <c r="VX12" s="645"/>
      <c r="VY12" s="645"/>
      <c r="VZ12" s="645"/>
      <c r="WA12" s="645"/>
      <c r="WB12" s="645"/>
      <c r="WC12" s="645"/>
      <c r="WD12" s="645"/>
      <c r="WE12" s="645"/>
      <c r="WF12" s="645"/>
      <c r="WG12" s="645"/>
      <c r="WH12" s="645"/>
      <c r="WI12" s="645"/>
      <c r="WJ12" s="645"/>
      <c r="WK12" s="645"/>
      <c r="WL12" s="645"/>
      <c r="WM12" s="645"/>
      <c r="WN12" s="645"/>
      <c r="WO12" s="645"/>
      <c r="WP12" s="645"/>
      <c r="WQ12" s="645"/>
      <c r="WR12" s="645"/>
      <c r="WS12" s="645"/>
      <c r="WT12" s="645"/>
      <c r="WU12" s="645"/>
      <c r="WV12" s="645"/>
      <c r="WW12" s="645"/>
      <c r="WX12" s="645"/>
      <c r="WY12" s="645"/>
      <c r="WZ12" s="645"/>
      <c r="XA12" s="645"/>
      <c r="XB12" s="645"/>
      <c r="XC12" s="645"/>
      <c r="XD12" s="645"/>
      <c r="XE12" s="645"/>
      <c r="XF12" s="645"/>
      <c r="XG12" s="645"/>
      <c r="XH12" s="645"/>
      <c r="XI12" s="645"/>
      <c r="XJ12" s="645"/>
      <c r="XK12" s="645"/>
      <c r="XL12" s="645"/>
      <c r="XM12" s="645"/>
      <c r="XN12" s="645"/>
      <c r="XO12" s="645"/>
      <c r="XP12" s="645"/>
      <c r="XQ12" s="645"/>
      <c r="XR12" s="645"/>
      <c r="XS12" s="645"/>
      <c r="XT12" s="645"/>
      <c r="XU12" s="645"/>
      <c r="XV12" s="645"/>
      <c r="XW12" s="645"/>
      <c r="XX12" s="645"/>
      <c r="XY12" s="645"/>
      <c r="XZ12" s="645"/>
      <c r="YA12" s="645"/>
      <c r="YB12" s="645"/>
      <c r="YC12" s="645"/>
      <c r="YD12" s="645"/>
      <c r="YE12" s="645"/>
      <c r="YF12" s="645"/>
      <c r="YG12" s="645"/>
      <c r="YH12" s="645"/>
      <c r="YI12" s="645"/>
      <c r="YJ12" s="645"/>
      <c r="YK12" s="645"/>
      <c r="YL12" s="645"/>
      <c r="YM12" s="645"/>
      <c r="YN12" s="645"/>
      <c r="YO12" s="645"/>
      <c r="YP12" s="645"/>
      <c r="YQ12" s="645"/>
      <c r="YR12" s="645"/>
      <c r="YS12" s="645"/>
      <c r="YT12" s="645"/>
      <c r="YU12" s="645"/>
      <c r="YV12" s="645"/>
      <c r="YW12" s="645"/>
      <c r="YX12" s="645"/>
      <c r="YY12" s="645"/>
      <c r="YZ12" s="645"/>
      <c r="ZA12" s="645"/>
      <c r="ZB12" s="645"/>
      <c r="ZC12" s="645"/>
      <c r="ZD12" s="645"/>
      <c r="ZE12" s="645"/>
      <c r="ZF12" s="645"/>
      <c r="ZG12" s="645"/>
      <c r="ZH12" s="645"/>
      <c r="ZI12" s="645"/>
      <c r="ZJ12" s="645"/>
      <c r="ZK12" s="645"/>
      <c r="ZL12" s="645"/>
      <c r="ZM12" s="645"/>
      <c r="ZN12" s="645"/>
      <c r="ZO12" s="645"/>
      <c r="ZP12" s="645"/>
      <c r="ZQ12" s="645"/>
      <c r="ZR12" s="645"/>
      <c r="ZS12" s="645"/>
      <c r="ZT12" s="645"/>
      <c r="ZU12" s="645"/>
      <c r="ZV12" s="645"/>
      <c r="ZW12" s="645"/>
      <c r="ZX12" s="645"/>
      <c r="ZY12" s="645"/>
      <c r="ZZ12" s="645"/>
      <c r="AAA12" s="645"/>
      <c r="AAB12" s="645"/>
      <c r="AAC12" s="645"/>
      <c r="AAD12" s="645"/>
      <c r="AAE12" s="645"/>
      <c r="AAF12" s="645"/>
      <c r="AAG12" s="645"/>
      <c r="AAH12" s="645"/>
      <c r="AAI12" s="645"/>
      <c r="AAJ12" s="645"/>
      <c r="AAK12" s="645"/>
      <c r="AAL12" s="645"/>
      <c r="AAM12" s="645"/>
      <c r="AAN12" s="645"/>
      <c r="AAO12" s="645"/>
      <c r="AAP12" s="645"/>
      <c r="AAQ12" s="645"/>
      <c r="AAR12" s="645"/>
      <c r="AAS12" s="645"/>
      <c r="AAT12" s="645"/>
      <c r="AAU12" s="645"/>
      <c r="AAV12" s="645"/>
      <c r="AAW12" s="645"/>
      <c r="AAX12" s="645"/>
      <c r="AAY12" s="645"/>
      <c r="AAZ12" s="645"/>
      <c r="ABA12" s="645"/>
      <c r="ABB12" s="645"/>
      <c r="ABC12" s="645"/>
      <c r="ABD12" s="645"/>
      <c r="ABE12" s="645"/>
      <c r="ABF12" s="645"/>
      <c r="ABG12" s="645"/>
      <c r="ABH12" s="645"/>
      <c r="ABI12" s="645"/>
      <c r="ABJ12" s="645"/>
      <c r="ABK12" s="645"/>
      <c r="ABL12" s="645"/>
      <c r="ABM12" s="645"/>
      <c r="ABN12" s="645"/>
      <c r="ABO12" s="645"/>
      <c r="ABP12" s="645"/>
      <c r="ABQ12" s="645"/>
      <c r="ABR12" s="645"/>
      <c r="ABS12" s="645"/>
      <c r="ABT12" s="645"/>
      <c r="ABU12" s="645"/>
      <c r="ABV12" s="645"/>
      <c r="ABW12" s="645"/>
      <c r="ABX12" s="645"/>
      <c r="ABY12" s="645"/>
      <c r="ABZ12" s="645"/>
      <c r="ACA12" s="645"/>
      <c r="ACB12" s="645"/>
      <c r="ACC12" s="645"/>
      <c r="ACD12" s="645"/>
      <c r="ACE12" s="645"/>
      <c r="ACF12" s="645"/>
      <c r="ACG12" s="645"/>
      <c r="ACH12" s="645"/>
      <c r="ACI12" s="645"/>
      <c r="ACJ12" s="645"/>
      <c r="ACK12" s="645"/>
      <c r="ACL12" s="645"/>
      <c r="ACM12" s="645"/>
      <c r="ACN12" s="645"/>
      <c r="ACO12" s="645"/>
      <c r="ACP12" s="645"/>
      <c r="ACQ12" s="645"/>
      <c r="ACR12" s="645"/>
      <c r="ACS12" s="645"/>
      <c r="ACT12" s="645"/>
      <c r="ACU12" s="645"/>
      <c r="ACV12" s="645"/>
      <c r="ACW12" s="645"/>
      <c r="ACX12" s="645"/>
      <c r="ACY12" s="645"/>
      <c r="ACZ12" s="645"/>
      <c r="ADA12" s="645"/>
      <c r="ADB12" s="645"/>
      <c r="ADC12" s="645"/>
      <c r="ADD12" s="645"/>
      <c r="ADE12" s="645"/>
      <c r="ADF12" s="645"/>
      <c r="ADG12" s="645"/>
      <c r="ADH12" s="645"/>
      <c r="ADI12" s="645"/>
      <c r="ADJ12" s="645"/>
      <c r="ADK12" s="645"/>
      <c r="ADL12" s="645"/>
      <c r="ADM12" s="645"/>
      <c r="ADN12" s="645"/>
      <c r="ADO12" s="645"/>
      <c r="ADP12" s="645"/>
      <c r="ADQ12" s="645"/>
      <c r="ADR12" s="645"/>
      <c r="ADS12" s="645"/>
      <c r="ADT12" s="645"/>
      <c r="ADU12" s="645"/>
      <c r="ADV12" s="645"/>
      <c r="ADW12" s="645"/>
      <c r="ADX12" s="645"/>
      <c r="ADY12" s="645"/>
      <c r="ADZ12" s="645"/>
      <c r="AEA12" s="645"/>
      <c r="AEB12" s="645"/>
      <c r="AEC12" s="645"/>
      <c r="AED12" s="645"/>
      <c r="AEE12" s="645"/>
      <c r="AEF12" s="645"/>
      <c r="AEG12" s="645"/>
      <c r="AEH12" s="645"/>
      <c r="AEI12" s="645"/>
      <c r="AEJ12" s="645"/>
      <c r="AEK12" s="645"/>
      <c r="AEL12" s="645"/>
      <c r="AEM12" s="645"/>
      <c r="AEN12" s="645"/>
      <c r="AEO12" s="645"/>
      <c r="AEP12" s="645"/>
      <c r="AEQ12" s="645"/>
      <c r="AER12" s="645"/>
      <c r="AES12" s="645"/>
      <c r="AET12" s="645"/>
      <c r="AEU12" s="645"/>
      <c r="AEV12" s="645"/>
      <c r="AEW12" s="645"/>
      <c r="AEX12" s="645"/>
      <c r="AEY12" s="645"/>
      <c r="AEZ12" s="645"/>
      <c r="AFA12" s="645"/>
      <c r="AFB12" s="645"/>
      <c r="AFC12" s="645"/>
      <c r="AFD12" s="645"/>
      <c r="AFE12" s="645"/>
      <c r="AFF12" s="645"/>
      <c r="AFG12" s="645"/>
      <c r="AFH12" s="645"/>
      <c r="AFI12" s="645"/>
      <c r="AFJ12" s="645"/>
      <c r="AFK12" s="645"/>
      <c r="AFL12" s="645"/>
      <c r="AFM12" s="645"/>
      <c r="AFN12" s="645"/>
      <c r="AFO12" s="645"/>
      <c r="AFP12" s="645"/>
      <c r="AFQ12" s="645"/>
      <c r="AFR12" s="645"/>
      <c r="AFS12" s="645"/>
      <c r="AFT12" s="645"/>
      <c r="AFU12" s="645"/>
      <c r="AFV12" s="645"/>
      <c r="AFW12" s="645"/>
      <c r="AFX12" s="645"/>
      <c r="AFY12" s="645"/>
      <c r="AFZ12" s="645"/>
      <c r="AGA12" s="645"/>
      <c r="AGB12" s="645"/>
      <c r="AGC12" s="645"/>
      <c r="AGD12" s="645"/>
      <c r="AGE12" s="645"/>
      <c r="AGF12" s="645"/>
      <c r="AGG12" s="645"/>
      <c r="AGH12" s="645"/>
      <c r="AGI12" s="645"/>
      <c r="AGJ12" s="645"/>
      <c r="AGK12" s="645"/>
      <c r="AGL12" s="645"/>
      <c r="AGM12" s="645"/>
      <c r="AGN12" s="645"/>
      <c r="AGO12" s="645"/>
      <c r="AGP12" s="645"/>
      <c r="AGQ12" s="645"/>
      <c r="AGR12" s="645"/>
      <c r="AGS12" s="645"/>
      <c r="AGT12" s="645"/>
      <c r="AGU12" s="645"/>
      <c r="AGV12" s="645"/>
      <c r="AGW12" s="645"/>
      <c r="AGX12" s="645"/>
      <c r="AGY12" s="645"/>
      <c r="AGZ12" s="645"/>
      <c r="AHA12" s="645"/>
      <c r="AHB12" s="645"/>
      <c r="AHC12" s="645"/>
      <c r="AHD12" s="645"/>
      <c r="AHE12" s="645"/>
      <c r="AHF12" s="645"/>
      <c r="AHG12" s="645"/>
      <c r="AHH12" s="645"/>
      <c r="AHI12" s="645"/>
      <c r="AHJ12" s="645"/>
      <c r="AHK12" s="645"/>
      <c r="AHL12" s="645"/>
      <c r="AHM12" s="645"/>
      <c r="AHN12" s="645"/>
      <c r="AHO12" s="645"/>
      <c r="AHP12" s="645"/>
      <c r="AHQ12" s="645"/>
      <c r="AHR12" s="645"/>
      <c r="AHS12" s="645"/>
      <c r="AHT12" s="645"/>
      <c r="AHU12" s="645"/>
      <c r="AHV12" s="645"/>
      <c r="AHW12" s="645"/>
      <c r="AHX12" s="645"/>
      <c r="AHY12" s="645"/>
      <c r="AHZ12" s="645"/>
      <c r="AIA12" s="645"/>
      <c r="AIB12" s="645"/>
      <c r="AIC12" s="645"/>
      <c r="AID12" s="645"/>
      <c r="AIE12" s="645"/>
      <c r="AIF12" s="645"/>
      <c r="AIG12" s="645"/>
      <c r="AIH12" s="645"/>
      <c r="AII12" s="645"/>
      <c r="AIJ12" s="645"/>
      <c r="AIK12" s="645"/>
      <c r="AIL12" s="645"/>
      <c r="AIM12" s="645"/>
      <c r="AIN12" s="645"/>
      <c r="AIO12" s="645"/>
      <c r="AIP12" s="645"/>
      <c r="AIQ12" s="645"/>
      <c r="AIR12" s="645"/>
      <c r="AIS12" s="645"/>
      <c r="AIT12" s="645"/>
      <c r="AIU12" s="645"/>
      <c r="AIV12" s="645"/>
      <c r="AIW12" s="645"/>
      <c r="AIX12" s="645"/>
      <c r="AIY12" s="645"/>
      <c r="AIZ12" s="645"/>
      <c r="AJA12" s="645"/>
      <c r="AJB12" s="645"/>
      <c r="AJC12" s="645"/>
      <c r="AJD12" s="645"/>
      <c r="AJE12" s="645"/>
      <c r="AJF12" s="645"/>
      <c r="AJG12" s="645"/>
      <c r="AJH12" s="645"/>
      <c r="AJI12" s="645"/>
      <c r="AJJ12" s="645"/>
      <c r="AJK12" s="645"/>
      <c r="AJL12" s="645"/>
      <c r="AJM12" s="645"/>
      <c r="AJN12" s="645"/>
      <c r="AJO12" s="645"/>
      <c r="AJP12" s="645"/>
      <c r="AJQ12" s="645"/>
      <c r="AJR12" s="645"/>
      <c r="AJS12" s="645"/>
      <c r="AJT12" s="645"/>
      <c r="AJU12" s="645"/>
      <c r="AJV12" s="645"/>
      <c r="AJW12" s="645"/>
      <c r="AJX12" s="645"/>
      <c r="AJY12" s="645"/>
      <c r="AJZ12" s="645"/>
      <c r="AKA12" s="645"/>
      <c r="AKB12" s="645"/>
      <c r="AKC12" s="645"/>
      <c r="AKD12" s="645"/>
      <c r="AKE12" s="645"/>
      <c r="AKF12" s="645"/>
      <c r="AKG12" s="645"/>
      <c r="AKH12" s="645"/>
      <c r="AKI12" s="645"/>
      <c r="AKJ12" s="645"/>
      <c r="AKK12" s="645"/>
      <c r="AKL12" s="645"/>
      <c r="AKM12" s="645"/>
      <c r="AKN12" s="645"/>
      <c r="AKO12" s="645"/>
      <c r="AKP12" s="645"/>
      <c r="AKQ12" s="645"/>
      <c r="AKR12" s="645"/>
      <c r="AKS12" s="645"/>
      <c r="AKT12" s="645"/>
      <c r="AKU12" s="645"/>
      <c r="AKV12" s="645"/>
      <c r="AKW12" s="645"/>
      <c r="AKX12" s="645"/>
      <c r="AKY12" s="645"/>
      <c r="AKZ12" s="645"/>
      <c r="ALA12" s="645"/>
      <c r="ALB12" s="645"/>
      <c r="ALC12" s="645"/>
      <c r="ALD12" s="645"/>
      <c r="ALE12" s="645"/>
      <c r="ALF12" s="645"/>
      <c r="ALG12" s="645"/>
      <c r="ALH12" s="645"/>
      <c r="ALI12" s="645"/>
      <c r="ALJ12" s="645"/>
      <c r="ALK12" s="645"/>
      <c r="ALL12" s="645"/>
      <c r="ALM12" s="645"/>
      <c r="ALN12" s="645"/>
      <c r="ALO12" s="645"/>
      <c r="ALP12" s="645"/>
      <c r="ALQ12" s="645"/>
      <c r="ALR12" s="645"/>
      <c r="ALS12" s="645"/>
      <c r="ALT12" s="645"/>
      <c r="ALU12" s="645"/>
      <c r="ALV12" s="645"/>
      <c r="ALW12" s="645"/>
      <c r="ALX12" s="645"/>
      <c r="ALY12" s="645"/>
      <c r="ALZ12" s="645"/>
      <c r="AMA12" s="645"/>
      <c r="AMB12" s="645"/>
    </row>
    <row r="13" spans="1:1016" s="666" customFormat="1" ht="12">
      <c r="A13" s="672">
        <f>A11+1</f>
        <v>4</v>
      </c>
      <c r="B13" s="673" t="s">
        <v>2157</v>
      </c>
      <c r="C13" s="674" t="s">
        <v>1390</v>
      </c>
      <c r="D13" s="672">
        <v>1</v>
      </c>
      <c r="E13" s="665"/>
      <c r="F13" s="675">
        <f>E13*D13</f>
        <v>0</v>
      </c>
      <c r="G13" s="656"/>
      <c r="H13" s="676"/>
    </row>
    <row r="14" spans="1:1016">
      <c r="A14" s="667"/>
      <c r="B14" s="668" t="s">
        <v>2158</v>
      </c>
      <c r="C14" s="668"/>
      <c r="D14" s="668"/>
      <c r="E14" s="669"/>
      <c r="F14" s="670"/>
      <c r="G14" s="645"/>
      <c r="H14" s="671"/>
      <c r="I14" s="645"/>
      <c r="J14" s="645"/>
      <c r="K14" s="645"/>
      <c r="L14" s="645"/>
      <c r="M14" s="645"/>
      <c r="N14" s="645"/>
      <c r="O14" s="645"/>
      <c r="P14" s="645"/>
      <c r="Q14" s="645"/>
      <c r="R14" s="645"/>
      <c r="S14" s="645"/>
      <c r="T14" s="645"/>
      <c r="U14" s="645"/>
      <c r="V14" s="645"/>
      <c r="W14" s="645"/>
      <c r="X14" s="645"/>
      <c r="Y14" s="645"/>
      <c r="Z14" s="645"/>
      <c r="AA14" s="645"/>
      <c r="AB14" s="645"/>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645"/>
      <c r="BG14" s="645"/>
      <c r="BH14" s="645"/>
      <c r="BI14" s="645"/>
      <c r="BJ14" s="645"/>
      <c r="BK14" s="645"/>
      <c r="BL14" s="645"/>
      <c r="BM14" s="645"/>
      <c r="BN14" s="645"/>
      <c r="BO14" s="645"/>
      <c r="BP14" s="645"/>
      <c r="BQ14" s="645"/>
      <c r="BR14" s="645"/>
      <c r="BS14" s="645"/>
      <c r="BT14" s="645"/>
      <c r="BU14" s="645"/>
      <c r="BV14" s="645"/>
      <c r="BW14" s="645"/>
      <c r="BX14" s="645"/>
      <c r="BY14" s="645"/>
      <c r="BZ14" s="645"/>
      <c r="CA14" s="645"/>
      <c r="CB14" s="645"/>
      <c r="CC14" s="645"/>
      <c r="CD14" s="645"/>
      <c r="CE14" s="645"/>
      <c r="CF14" s="645"/>
      <c r="CG14" s="645"/>
      <c r="CH14" s="645"/>
      <c r="CI14" s="645"/>
      <c r="CJ14" s="645"/>
      <c r="CK14" s="645"/>
      <c r="CL14" s="645"/>
      <c r="CM14" s="645"/>
      <c r="CN14" s="645"/>
      <c r="CO14" s="645"/>
      <c r="CP14" s="645"/>
      <c r="CQ14" s="645"/>
      <c r="CR14" s="645"/>
      <c r="CS14" s="645"/>
      <c r="CT14" s="645"/>
      <c r="CU14" s="645"/>
      <c r="CV14" s="645"/>
      <c r="CW14" s="645"/>
      <c r="CX14" s="645"/>
      <c r="CY14" s="645"/>
      <c r="CZ14" s="645"/>
      <c r="DA14" s="645"/>
      <c r="DB14" s="645"/>
      <c r="DC14" s="645"/>
      <c r="DD14" s="645"/>
      <c r="DE14" s="645"/>
      <c r="DF14" s="645"/>
      <c r="DG14" s="645"/>
      <c r="DH14" s="645"/>
      <c r="DI14" s="645"/>
      <c r="DJ14" s="645"/>
      <c r="DK14" s="645"/>
      <c r="DL14" s="645"/>
      <c r="DM14" s="645"/>
      <c r="DN14" s="645"/>
      <c r="DO14" s="645"/>
      <c r="DP14" s="645"/>
      <c r="DQ14" s="645"/>
      <c r="DR14" s="645"/>
      <c r="DS14" s="645"/>
      <c r="DT14" s="645"/>
      <c r="DU14" s="645"/>
      <c r="DV14" s="645"/>
      <c r="DW14" s="645"/>
      <c r="DX14" s="645"/>
      <c r="DY14" s="645"/>
      <c r="DZ14" s="645"/>
      <c r="EA14" s="645"/>
      <c r="EB14" s="645"/>
      <c r="EC14" s="645"/>
      <c r="ED14" s="645"/>
      <c r="EE14" s="645"/>
      <c r="EF14" s="645"/>
      <c r="EG14" s="645"/>
      <c r="EH14" s="645"/>
      <c r="EI14" s="645"/>
      <c r="EJ14" s="645"/>
      <c r="EK14" s="645"/>
      <c r="EL14" s="645"/>
      <c r="EM14" s="645"/>
      <c r="EN14" s="645"/>
      <c r="EO14" s="645"/>
      <c r="EP14" s="645"/>
      <c r="EQ14" s="645"/>
      <c r="ER14" s="645"/>
      <c r="ES14" s="645"/>
      <c r="ET14" s="645"/>
      <c r="EU14" s="645"/>
      <c r="EV14" s="645"/>
      <c r="EW14" s="645"/>
      <c r="EX14" s="645"/>
      <c r="EY14" s="645"/>
      <c r="EZ14" s="645"/>
      <c r="FA14" s="645"/>
      <c r="FB14" s="645"/>
      <c r="FC14" s="645"/>
      <c r="FD14" s="645"/>
      <c r="FE14" s="645"/>
      <c r="FF14" s="645"/>
      <c r="FG14" s="645"/>
      <c r="FH14" s="645"/>
      <c r="FI14" s="645"/>
      <c r="FJ14" s="645"/>
      <c r="FK14" s="645"/>
      <c r="FL14" s="645"/>
      <c r="FM14" s="645"/>
      <c r="FN14" s="645"/>
      <c r="FO14" s="645"/>
      <c r="FP14" s="645"/>
      <c r="FQ14" s="645"/>
      <c r="FR14" s="645"/>
      <c r="FS14" s="645"/>
      <c r="FT14" s="645"/>
      <c r="FU14" s="645"/>
      <c r="FV14" s="645"/>
      <c r="FW14" s="645"/>
      <c r="FX14" s="645"/>
      <c r="FY14" s="645"/>
      <c r="FZ14" s="645"/>
      <c r="GA14" s="645"/>
      <c r="GB14" s="645"/>
      <c r="GC14" s="645"/>
      <c r="GD14" s="645"/>
      <c r="GE14" s="645"/>
      <c r="GF14" s="645"/>
      <c r="GG14" s="645"/>
      <c r="GH14" s="645"/>
      <c r="GI14" s="645"/>
      <c r="GJ14" s="645"/>
      <c r="GK14" s="645"/>
      <c r="GL14" s="645"/>
      <c r="GM14" s="645"/>
      <c r="GN14" s="645"/>
      <c r="GO14" s="645"/>
      <c r="GP14" s="645"/>
      <c r="GQ14" s="645"/>
      <c r="GR14" s="645"/>
      <c r="GS14" s="645"/>
      <c r="GT14" s="645"/>
      <c r="GU14" s="645"/>
      <c r="GV14" s="645"/>
      <c r="GW14" s="645"/>
      <c r="GX14" s="645"/>
      <c r="GY14" s="645"/>
      <c r="GZ14" s="645"/>
      <c r="HA14" s="645"/>
      <c r="HB14" s="645"/>
      <c r="HC14" s="645"/>
      <c r="HD14" s="645"/>
      <c r="HE14" s="645"/>
      <c r="HF14" s="645"/>
      <c r="HG14" s="645"/>
      <c r="HH14" s="645"/>
      <c r="HI14" s="645"/>
      <c r="HJ14" s="645"/>
      <c r="HK14" s="645"/>
      <c r="HL14" s="645"/>
      <c r="HM14" s="645"/>
      <c r="HN14" s="645"/>
      <c r="HO14" s="645"/>
      <c r="HP14" s="645"/>
      <c r="HQ14" s="645"/>
      <c r="HR14" s="645"/>
      <c r="HS14" s="645"/>
      <c r="HT14" s="645"/>
      <c r="HU14" s="645"/>
      <c r="HV14" s="645"/>
      <c r="HW14" s="645"/>
      <c r="HX14" s="645"/>
      <c r="HY14" s="645"/>
      <c r="HZ14" s="645"/>
      <c r="IA14" s="645"/>
      <c r="IB14" s="645"/>
      <c r="IC14" s="645"/>
      <c r="ID14" s="645"/>
      <c r="IE14" s="645"/>
      <c r="IF14" s="645"/>
      <c r="IG14" s="645"/>
      <c r="IH14" s="645"/>
      <c r="II14" s="645"/>
      <c r="IJ14" s="645"/>
      <c r="IK14" s="645"/>
      <c r="IL14" s="645"/>
      <c r="IM14" s="645"/>
      <c r="IN14" s="645"/>
      <c r="IO14" s="645"/>
      <c r="IP14" s="645"/>
      <c r="IQ14" s="645"/>
      <c r="IR14" s="645"/>
      <c r="IS14" s="645"/>
      <c r="IT14" s="645"/>
      <c r="IU14" s="645"/>
      <c r="IV14" s="645"/>
      <c r="IW14" s="645"/>
      <c r="IX14" s="645"/>
      <c r="IY14" s="645"/>
      <c r="IZ14" s="645"/>
      <c r="JA14" s="645"/>
      <c r="JB14" s="645"/>
      <c r="JC14" s="645"/>
      <c r="JD14" s="645"/>
      <c r="JE14" s="645"/>
      <c r="JF14" s="645"/>
      <c r="JG14" s="645"/>
      <c r="JH14" s="645"/>
      <c r="JI14" s="645"/>
      <c r="JJ14" s="645"/>
      <c r="JK14" s="645"/>
      <c r="JL14" s="645"/>
      <c r="JM14" s="645"/>
      <c r="JN14" s="645"/>
      <c r="JO14" s="645"/>
      <c r="JP14" s="645"/>
      <c r="JQ14" s="645"/>
      <c r="JR14" s="645"/>
      <c r="JS14" s="645"/>
      <c r="JT14" s="645"/>
      <c r="JU14" s="645"/>
      <c r="JV14" s="645"/>
      <c r="JW14" s="645"/>
      <c r="JX14" s="645"/>
      <c r="JY14" s="645"/>
      <c r="JZ14" s="645"/>
      <c r="KA14" s="645"/>
      <c r="KB14" s="645"/>
      <c r="KC14" s="645"/>
      <c r="KD14" s="645"/>
      <c r="KE14" s="645"/>
      <c r="KF14" s="645"/>
      <c r="KG14" s="645"/>
      <c r="KH14" s="645"/>
      <c r="KI14" s="645"/>
      <c r="KJ14" s="645"/>
      <c r="KK14" s="645"/>
      <c r="KL14" s="645"/>
      <c r="KM14" s="645"/>
      <c r="KN14" s="645"/>
      <c r="KO14" s="645"/>
      <c r="KP14" s="645"/>
      <c r="KQ14" s="645"/>
      <c r="KR14" s="645"/>
      <c r="KS14" s="645"/>
      <c r="KT14" s="645"/>
      <c r="KU14" s="645"/>
      <c r="KV14" s="645"/>
      <c r="KW14" s="645"/>
      <c r="KX14" s="645"/>
      <c r="KY14" s="645"/>
      <c r="KZ14" s="645"/>
      <c r="LA14" s="645"/>
      <c r="LB14" s="645"/>
      <c r="LC14" s="645"/>
      <c r="LD14" s="645"/>
      <c r="LE14" s="645"/>
      <c r="LF14" s="645"/>
      <c r="LG14" s="645"/>
      <c r="LH14" s="645"/>
      <c r="LI14" s="645"/>
      <c r="LJ14" s="645"/>
      <c r="LK14" s="645"/>
      <c r="LL14" s="645"/>
      <c r="LM14" s="645"/>
      <c r="LN14" s="645"/>
      <c r="LO14" s="645"/>
      <c r="LP14" s="645"/>
      <c r="LQ14" s="645"/>
      <c r="LR14" s="645"/>
      <c r="LS14" s="645"/>
      <c r="LT14" s="645"/>
      <c r="LU14" s="645"/>
      <c r="LV14" s="645"/>
      <c r="LW14" s="645"/>
      <c r="LX14" s="645"/>
      <c r="LY14" s="645"/>
      <c r="LZ14" s="645"/>
      <c r="MA14" s="645"/>
      <c r="MB14" s="645"/>
      <c r="MC14" s="645"/>
      <c r="MD14" s="645"/>
      <c r="ME14" s="645"/>
      <c r="MF14" s="645"/>
      <c r="MG14" s="645"/>
      <c r="MH14" s="645"/>
      <c r="MI14" s="645"/>
      <c r="MJ14" s="645"/>
      <c r="MK14" s="645"/>
      <c r="ML14" s="645"/>
      <c r="MM14" s="645"/>
      <c r="MN14" s="645"/>
      <c r="MO14" s="645"/>
      <c r="MP14" s="645"/>
      <c r="MQ14" s="645"/>
      <c r="MR14" s="645"/>
      <c r="MS14" s="645"/>
      <c r="MT14" s="645"/>
      <c r="MU14" s="645"/>
      <c r="MV14" s="645"/>
      <c r="MW14" s="645"/>
      <c r="MX14" s="645"/>
      <c r="MY14" s="645"/>
      <c r="MZ14" s="645"/>
      <c r="NA14" s="645"/>
      <c r="NB14" s="645"/>
      <c r="NC14" s="645"/>
      <c r="ND14" s="645"/>
      <c r="NE14" s="645"/>
      <c r="NF14" s="645"/>
      <c r="NG14" s="645"/>
      <c r="NH14" s="645"/>
      <c r="NI14" s="645"/>
      <c r="NJ14" s="645"/>
      <c r="NK14" s="645"/>
      <c r="NL14" s="645"/>
      <c r="NM14" s="645"/>
      <c r="NN14" s="645"/>
      <c r="NO14" s="645"/>
      <c r="NP14" s="645"/>
      <c r="NQ14" s="645"/>
      <c r="NR14" s="645"/>
      <c r="NS14" s="645"/>
      <c r="NT14" s="645"/>
      <c r="NU14" s="645"/>
      <c r="NV14" s="645"/>
      <c r="NW14" s="645"/>
      <c r="NX14" s="645"/>
      <c r="NY14" s="645"/>
      <c r="NZ14" s="645"/>
      <c r="OA14" s="645"/>
      <c r="OB14" s="645"/>
      <c r="OC14" s="645"/>
      <c r="OD14" s="645"/>
      <c r="OE14" s="645"/>
      <c r="OF14" s="645"/>
      <c r="OG14" s="645"/>
      <c r="OH14" s="645"/>
      <c r="OI14" s="645"/>
      <c r="OJ14" s="645"/>
      <c r="OK14" s="645"/>
      <c r="OL14" s="645"/>
      <c r="OM14" s="645"/>
      <c r="ON14" s="645"/>
      <c r="OO14" s="645"/>
      <c r="OP14" s="645"/>
      <c r="OQ14" s="645"/>
      <c r="OR14" s="645"/>
      <c r="OS14" s="645"/>
      <c r="OT14" s="645"/>
      <c r="OU14" s="645"/>
      <c r="OV14" s="645"/>
      <c r="OW14" s="645"/>
      <c r="OX14" s="645"/>
      <c r="OY14" s="645"/>
      <c r="OZ14" s="645"/>
      <c r="PA14" s="645"/>
      <c r="PB14" s="645"/>
      <c r="PC14" s="645"/>
      <c r="PD14" s="645"/>
      <c r="PE14" s="645"/>
      <c r="PF14" s="645"/>
      <c r="PG14" s="645"/>
      <c r="PH14" s="645"/>
      <c r="PI14" s="645"/>
      <c r="PJ14" s="645"/>
      <c r="PK14" s="645"/>
      <c r="PL14" s="645"/>
      <c r="PM14" s="645"/>
      <c r="PN14" s="645"/>
      <c r="PO14" s="645"/>
      <c r="PP14" s="645"/>
      <c r="PQ14" s="645"/>
      <c r="PR14" s="645"/>
      <c r="PS14" s="645"/>
      <c r="PT14" s="645"/>
      <c r="PU14" s="645"/>
      <c r="PV14" s="645"/>
      <c r="PW14" s="645"/>
      <c r="PX14" s="645"/>
      <c r="PY14" s="645"/>
      <c r="PZ14" s="645"/>
      <c r="QA14" s="645"/>
      <c r="QB14" s="645"/>
      <c r="QC14" s="645"/>
      <c r="QD14" s="645"/>
      <c r="QE14" s="645"/>
      <c r="QF14" s="645"/>
      <c r="QG14" s="645"/>
      <c r="QH14" s="645"/>
      <c r="QI14" s="645"/>
      <c r="QJ14" s="645"/>
      <c r="QK14" s="645"/>
      <c r="QL14" s="645"/>
      <c r="QM14" s="645"/>
      <c r="QN14" s="645"/>
      <c r="QO14" s="645"/>
      <c r="QP14" s="645"/>
      <c r="QQ14" s="645"/>
      <c r="QR14" s="645"/>
      <c r="QS14" s="645"/>
      <c r="QT14" s="645"/>
      <c r="QU14" s="645"/>
      <c r="QV14" s="645"/>
      <c r="QW14" s="645"/>
      <c r="QX14" s="645"/>
      <c r="QY14" s="645"/>
      <c r="QZ14" s="645"/>
      <c r="RA14" s="645"/>
      <c r="RB14" s="645"/>
      <c r="RC14" s="645"/>
      <c r="RD14" s="645"/>
      <c r="RE14" s="645"/>
      <c r="RF14" s="645"/>
      <c r="RG14" s="645"/>
      <c r="RH14" s="645"/>
      <c r="RI14" s="645"/>
      <c r="RJ14" s="645"/>
      <c r="RK14" s="645"/>
      <c r="RL14" s="645"/>
      <c r="RM14" s="645"/>
      <c r="RN14" s="645"/>
      <c r="RO14" s="645"/>
      <c r="RP14" s="645"/>
      <c r="RQ14" s="645"/>
      <c r="RR14" s="645"/>
      <c r="RS14" s="645"/>
      <c r="RT14" s="645"/>
      <c r="RU14" s="645"/>
      <c r="RV14" s="645"/>
      <c r="RW14" s="645"/>
      <c r="RX14" s="645"/>
      <c r="RY14" s="645"/>
      <c r="RZ14" s="645"/>
      <c r="SA14" s="645"/>
      <c r="SB14" s="645"/>
      <c r="SC14" s="645"/>
      <c r="SD14" s="645"/>
      <c r="SE14" s="645"/>
      <c r="SF14" s="645"/>
      <c r="SG14" s="645"/>
      <c r="SH14" s="645"/>
      <c r="SI14" s="645"/>
      <c r="SJ14" s="645"/>
      <c r="SK14" s="645"/>
      <c r="SL14" s="645"/>
      <c r="SM14" s="645"/>
      <c r="SN14" s="645"/>
      <c r="SO14" s="645"/>
      <c r="SP14" s="645"/>
      <c r="SQ14" s="645"/>
      <c r="SR14" s="645"/>
      <c r="SS14" s="645"/>
      <c r="ST14" s="645"/>
      <c r="SU14" s="645"/>
      <c r="SV14" s="645"/>
      <c r="SW14" s="645"/>
      <c r="SX14" s="645"/>
      <c r="SY14" s="645"/>
      <c r="SZ14" s="645"/>
      <c r="TA14" s="645"/>
      <c r="TB14" s="645"/>
      <c r="TC14" s="645"/>
      <c r="TD14" s="645"/>
      <c r="TE14" s="645"/>
      <c r="TF14" s="645"/>
      <c r="TG14" s="645"/>
      <c r="TH14" s="645"/>
      <c r="TI14" s="645"/>
      <c r="TJ14" s="645"/>
      <c r="TK14" s="645"/>
      <c r="TL14" s="645"/>
      <c r="TM14" s="645"/>
      <c r="TN14" s="645"/>
      <c r="TO14" s="645"/>
      <c r="TP14" s="645"/>
      <c r="TQ14" s="645"/>
      <c r="TR14" s="645"/>
      <c r="TS14" s="645"/>
      <c r="TT14" s="645"/>
      <c r="TU14" s="645"/>
      <c r="TV14" s="645"/>
      <c r="TW14" s="645"/>
      <c r="TX14" s="645"/>
      <c r="TY14" s="645"/>
      <c r="TZ14" s="645"/>
      <c r="UA14" s="645"/>
      <c r="UB14" s="645"/>
      <c r="UC14" s="645"/>
      <c r="UD14" s="645"/>
      <c r="UE14" s="645"/>
      <c r="UF14" s="645"/>
      <c r="UG14" s="645"/>
      <c r="UH14" s="645"/>
      <c r="UI14" s="645"/>
      <c r="UJ14" s="645"/>
      <c r="UK14" s="645"/>
      <c r="UL14" s="645"/>
      <c r="UM14" s="645"/>
      <c r="UN14" s="645"/>
      <c r="UO14" s="645"/>
      <c r="UP14" s="645"/>
      <c r="UQ14" s="645"/>
      <c r="UR14" s="645"/>
      <c r="US14" s="645"/>
      <c r="UT14" s="645"/>
      <c r="UU14" s="645"/>
      <c r="UV14" s="645"/>
      <c r="UW14" s="645"/>
      <c r="UX14" s="645"/>
      <c r="UY14" s="645"/>
      <c r="UZ14" s="645"/>
      <c r="VA14" s="645"/>
      <c r="VB14" s="645"/>
      <c r="VC14" s="645"/>
      <c r="VD14" s="645"/>
      <c r="VE14" s="645"/>
      <c r="VF14" s="645"/>
      <c r="VG14" s="645"/>
      <c r="VH14" s="645"/>
      <c r="VI14" s="645"/>
      <c r="VJ14" s="645"/>
      <c r="VK14" s="645"/>
      <c r="VL14" s="645"/>
      <c r="VM14" s="645"/>
      <c r="VN14" s="645"/>
      <c r="VO14" s="645"/>
      <c r="VP14" s="645"/>
      <c r="VQ14" s="645"/>
      <c r="VR14" s="645"/>
      <c r="VS14" s="645"/>
      <c r="VT14" s="645"/>
      <c r="VU14" s="645"/>
      <c r="VV14" s="645"/>
      <c r="VW14" s="645"/>
      <c r="VX14" s="645"/>
      <c r="VY14" s="645"/>
      <c r="VZ14" s="645"/>
      <c r="WA14" s="645"/>
      <c r="WB14" s="645"/>
      <c r="WC14" s="645"/>
      <c r="WD14" s="645"/>
      <c r="WE14" s="645"/>
      <c r="WF14" s="645"/>
      <c r="WG14" s="645"/>
      <c r="WH14" s="645"/>
      <c r="WI14" s="645"/>
      <c r="WJ14" s="645"/>
      <c r="WK14" s="645"/>
      <c r="WL14" s="645"/>
      <c r="WM14" s="645"/>
      <c r="WN14" s="645"/>
      <c r="WO14" s="645"/>
      <c r="WP14" s="645"/>
      <c r="WQ14" s="645"/>
      <c r="WR14" s="645"/>
      <c r="WS14" s="645"/>
      <c r="WT14" s="645"/>
      <c r="WU14" s="645"/>
      <c r="WV14" s="645"/>
      <c r="WW14" s="645"/>
      <c r="WX14" s="645"/>
      <c r="WY14" s="645"/>
      <c r="WZ14" s="645"/>
      <c r="XA14" s="645"/>
      <c r="XB14" s="645"/>
      <c r="XC14" s="645"/>
      <c r="XD14" s="645"/>
      <c r="XE14" s="645"/>
      <c r="XF14" s="645"/>
      <c r="XG14" s="645"/>
      <c r="XH14" s="645"/>
      <c r="XI14" s="645"/>
      <c r="XJ14" s="645"/>
      <c r="XK14" s="645"/>
      <c r="XL14" s="645"/>
      <c r="XM14" s="645"/>
      <c r="XN14" s="645"/>
      <c r="XO14" s="645"/>
      <c r="XP14" s="645"/>
      <c r="XQ14" s="645"/>
      <c r="XR14" s="645"/>
      <c r="XS14" s="645"/>
      <c r="XT14" s="645"/>
      <c r="XU14" s="645"/>
      <c r="XV14" s="645"/>
      <c r="XW14" s="645"/>
      <c r="XX14" s="645"/>
      <c r="XY14" s="645"/>
      <c r="XZ14" s="645"/>
      <c r="YA14" s="645"/>
      <c r="YB14" s="645"/>
      <c r="YC14" s="645"/>
      <c r="YD14" s="645"/>
      <c r="YE14" s="645"/>
      <c r="YF14" s="645"/>
      <c r="YG14" s="645"/>
      <c r="YH14" s="645"/>
      <c r="YI14" s="645"/>
      <c r="YJ14" s="645"/>
      <c r="YK14" s="645"/>
      <c r="YL14" s="645"/>
      <c r="YM14" s="645"/>
      <c r="YN14" s="645"/>
      <c r="YO14" s="645"/>
      <c r="YP14" s="645"/>
      <c r="YQ14" s="645"/>
      <c r="YR14" s="645"/>
      <c r="YS14" s="645"/>
      <c r="YT14" s="645"/>
      <c r="YU14" s="645"/>
      <c r="YV14" s="645"/>
      <c r="YW14" s="645"/>
      <c r="YX14" s="645"/>
      <c r="YY14" s="645"/>
      <c r="YZ14" s="645"/>
      <c r="ZA14" s="645"/>
      <c r="ZB14" s="645"/>
      <c r="ZC14" s="645"/>
      <c r="ZD14" s="645"/>
      <c r="ZE14" s="645"/>
      <c r="ZF14" s="645"/>
      <c r="ZG14" s="645"/>
      <c r="ZH14" s="645"/>
      <c r="ZI14" s="645"/>
      <c r="ZJ14" s="645"/>
      <c r="ZK14" s="645"/>
      <c r="ZL14" s="645"/>
      <c r="ZM14" s="645"/>
      <c r="ZN14" s="645"/>
      <c r="ZO14" s="645"/>
      <c r="ZP14" s="645"/>
      <c r="ZQ14" s="645"/>
      <c r="ZR14" s="645"/>
      <c r="ZS14" s="645"/>
      <c r="ZT14" s="645"/>
      <c r="ZU14" s="645"/>
      <c r="ZV14" s="645"/>
      <c r="ZW14" s="645"/>
      <c r="ZX14" s="645"/>
      <c r="ZY14" s="645"/>
      <c r="ZZ14" s="645"/>
      <c r="AAA14" s="645"/>
      <c r="AAB14" s="645"/>
      <c r="AAC14" s="645"/>
      <c r="AAD14" s="645"/>
      <c r="AAE14" s="645"/>
      <c r="AAF14" s="645"/>
      <c r="AAG14" s="645"/>
      <c r="AAH14" s="645"/>
      <c r="AAI14" s="645"/>
      <c r="AAJ14" s="645"/>
      <c r="AAK14" s="645"/>
      <c r="AAL14" s="645"/>
      <c r="AAM14" s="645"/>
      <c r="AAN14" s="645"/>
      <c r="AAO14" s="645"/>
      <c r="AAP14" s="645"/>
      <c r="AAQ14" s="645"/>
      <c r="AAR14" s="645"/>
      <c r="AAS14" s="645"/>
      <c r="AAT14" s="645"/>
      <c r="AAU14" s="645"/>
      <c r="AAV14" s="645"/>
      <c r="AAW14" s="645"/>
      <c r="AAX14" s="645"/>
      <c r="AAY14" s="645"/>
      <c r="AAZ14" s="645"/>
      <c r="ABA14" s="645"/>
      <c r="ABB14" s="645"/>
      <c r="ABC14" s="645"/>
      <c r="ABD14" s="645"/>
      <c r="ABE14" s="645"/>
      <c r="ABF14" s="645"/>
      <c r="ABG14" s="645"/>
      <c r="ABH14" s="645"/>
      <c r="ABI14" s="645"/>
      <c r="ABJ14" s="645"/>
      <c r="ABK14" s="645"/>
      <c r="ABL14" s="645"/>
      <c r="ABM14" s="645"/>
      <c r="ABN14" s="645"/>
      <c r="ABO14" s="645"/>
      <c r="ABP14" s="645"/>
      <c r="ABQ14" s="645"/>
      <c r="ABR14" s="645"/>
      <c r="ABS14" s="645"/>
      <c r="ABT14" s="645"/>
      <c r="ABU14" s="645"/>
      <c r="ABV14" s="645"/>
      <c r="ABW14" s="645"/>
      <c r="ABX14" s="645"/>
      <c r="ABY14" s="645"/>
      <c r="ABZ14" s="645"/>
      <c r="ACA14" s="645"/>
      <c r="ACB14" s="645"/>
      <c r="ACC14" s="645"/>
      <c r="ACD14" s="645"/>
      <c r="ACE14" s="645"/>
      <c r="ACF14" s="645"/>
      <c r="ACG14" s="645"/>
      <c r="ACH14" s="645"/>
      <c r="ACI14" s="645"/>
      <c r="ACJ14" s="645"/>
      <c r="ACK14" s="645"/>
      <c r="ACL14" s="645"/>
      <c r="ACM14" s="645"/>
      <c r="ACN14" s="645"/>
      <c r="ACO14" s="645"/>
      <c r="ACP14" s="645"/>
      <c r="ACQ14" s="645"/>
      <c r="ACR14" s="645"/>
      <c r="ACS14" s="645"/>
      <c r="ACT14" s="645"/>
      <c r="ACU14" s="645"/>
      <c r="ACV14" s="645"/>
      <c r="ACW14" s="645"/>
      <c r="ACX14" s="645"/>
      <c r="ACY14" s="645"/>
      <c r="ACZ14" s="645"/>
      <c r="ADA14" s="645"/>
      <c r="ADB14" s="645"/>
      <c r="ADC14" s="645"/>
      <c r="ADD14" s="645"/>
      <c r="ADE14" s="645"/>
      <c r="ADF14" s="645"/>
      <c r="ADG14" s="645"/>
      <c r="ADH14" s="645"/>
      <c r="ADI14" s="645"/>
      <c r="ADJ14" s="645"/>
      <c r="ADK14" s="645"/>
      <c r="ADL14" s="645"/>
      <c r="ADM14" s="645"/>
      <c r="ADN14" s="645"/>
      <c r="ADO14" s="645"/>
      <c r="ADP14" s="645"/>
      <c r="ADQ14" s="645"/>
      <c r="ADR14" s="645"/>
      <c r="ADS14" s="645"/>
      <c r="ADT14" s="645"/>
      <c r="ADU14" s="645"/>
      <c r="ADV14" s="645"/>
      <c r="ADW14" s="645"/>
      <c r="ADX14" s="645"/>
      <c r="ADY14" s="645"/>
      <c r="ADZ14" s="645"/>
      <c r="AEA14" s="645"/>
      <c r="AEB14" s="645"/>
      <c r="AEC14" s="645"/>
      <c r="AED14" s="645"/>
      <c r="AEE14" s="645"/>
      <c r="AEF14" s="645"/>
      <c r="AEG14" s="645"/>
      <c r="AEH14" s="645"/>
      <c r="AEI14" s="645"/>
      <c r="AEJ14" s="645"/>
      <c r="AEK14" s="645"/>
      <c r="AEL14" s="645"/>
      <c r="AEM14" s="645"/>
      <c r="AEN14" s="645"/>
      <c r="AEO14" s="645"/>
      <c r="AEP14" s="645"/>
      <c r="AEQ14" s="645"/>
      <c r="AER14" s="645"/>
      <c r="AES14" s="645"/>
      <c r="AET14" s="645"/>
      <c r="AEU14" s="645"/>
      <c r="AEV14" s="645"/>
      <c r="AEW14" s="645"/>
      <c r="AEX14" s="645"/>
      <c r="AEY14" s="645"/>
      <c r="AEZ14" s="645"/>
      <c r="AFA14" s="645"/>
      <c r="AFB14" s="645"/>
      <c r="AFC14" s="645"/>
      <c r="AFD14" s="645"/>
      <c r="AFE14" s="645"/>
      <c r="AFF14" s="645"/>
      <c r="AFG14" s="645"/>
      <c r="AFH14" s="645"/>
      <c r="AFI14" s="645"/>
      <c r="AFJ14" s="645"/>
      <c r="AFK14" s="645"/>
      <c r="AFL14" s="645"/>
      <c r="AFM14" s="645"/>
      <c r="AFN14" s="645"/>
      <c r="AFO14" s="645"/>
      <c r="AFP14" s="645"/>
      <c r="AFQ14" s="645"/>
      <c r="AFR14" s="645"/>
      <c r="AFS14" s="645"/>
      <c r="AFT14" s="645"/>
      <c r="AFU14" s="645"/>
      <c r="AFV14" s="645"/>
      <c r="AFW14" s="645"/>
      <c r="AFX14" s="645"/>
      <c r="AFY14" s="645"/>
      <c r="AFZ14" s="645"/>
      <c r="AGA14" s="645"/>
      <c r="AGB14" s="645"/>
      <c r="AGC14" s="645"/>
      <c r="AGD14" s="645"/>
      <c r="AGE14" s="645"/>
      <c r="AGF14" s="645"/>
      <c r="AGG14" s="645"/>
      <c r="AGH14" s="645"/>
      <c r="AGI14" s="645"/>
      <c r="AGJ14" s="645"/>
      <c r="AGK14" s="645"/>
      <c r="AGL14" s="645"/>
      <c r="AGM14" s="645"/>
      <c r="AGN14" s="645"/>
      <c r="AGO14" s="645"/>
      <c r="AGP14" s="645"/>
      <c r="AGQ14" s="645"/>
      <c r="AGR14" s="645"/>
      <c r="AGS14" s="645"/>
      <c r="AGT14" s="645"/>
      <c r="AGU14" s="645"/>
      <c r="AGV14" s="645"/>
      <c r="AGW14" s="645"/>
      <c r="AGX14" s="645"/>
      <c r="AGY14" s="645"/>
      <c r="AGZ14" s="645"/>
      <c r="AHA14" s="645"/>
      <c r="AHB14" s="645"/>
      <c r="AHC14" s="645"/>
      <c r="AHD14" s="645"/>
      <c r="AHE14" s="645"/>
      <c r="AHF14" s="645"/>
      <c r="AHG14" s="645"/>
      <c r="AHH14" s="645"/>
      <c r="AHI14" s="645"/>
      <c r="AHJ14" s="645"/>
      <c r="AHK14" s="645"/>
      <c r="AHL14" s="645"/>
      <c r="AHM14" s="645"/>
      <c r="AHN14" s="645"/>
      <c r="AHO14" s="645"/>
      <c r="AHP14" s="645"/>
      <c r="AHQ14" s="645"/>
      <c r="AHR14" s="645"/>
      <c r="AHS14" s="645"/>
      <c r="AHT14" s="645"/>
      <c r="AHU14" s="645"/>
      <c r="AHV14" s="645"/>
      <c r="AHW14" s="645"/>
      <c r="AHX14" s="645"/>
      <c r="AHY14" s="645"/>
      <c r="AHZ14" s="645"/>
      <c r="AIA14" s="645"/>
      <c r="AIB14" s="645"/>
      <c r="AIC14" s="645"/>
      <c r="AID14" s="645"/>
      <c r="AIE14" s="645"/>
      <c r="AIF14" s="645"/>
      <c r="AIG14" s="645"/>
      <c r="AIH14" s="645"/>
      <c r="AII14" s="645"/>
      <c r="AIJ14" s="645"/>
      <c r="AIK14" s="645"/>
      <c r="AIL14" s="645"/>
      <c r="AIM14" s="645"/>
      <c r="AIN14" s="645"/>
      <c r="AIO14" s="645"/>
      <c r="AIP14" s="645"/>
      <c r="AIQ14" s="645"/>
      <c r="AIR14" s="645"/>
      <c r="AIS14" s="645"/>
      <c r="AIT14" s="645"/>
      <c r="AIU14" s="645"/>
      <c r="AIV14" s="645"/>
      <c r="AIW14" s="645"/>
      <c r="AIX14" s="645"/>
      <c r="AIY14" s="645"/>
      <c r="AIZ14" s="645"/>
      <c r="AJA14" s="645"/>
      <c r="AJB14" s="645"/>
      <c r="AJC14" s="645"/>
      <c r="AJD14" s="645"/>
      <c r="AJE14" s="645"/>
      <c r="AJF14" s="645"/>
      <c r="AJG14" s="645"/>
      <c r="AJH14" s="645"/>
      <c r="AJI14" s="645"/>
      <c r="AJJ14" s="645"/>
      <c r="AJK14" s="645"/>
      <c r="AJL14" s="645"/>
      <c r="AJM14" s="645"/>
      <c r="AJN14" s="645"/>
      <c r="AJO14" s="645"/>
      <c r="AJP14" s="645"/>
      <c r="AJQ14" s="645"/>
      <c r="AJR14" s="645"/>
      <c r="AJS14" s="645"/>
      <c r="AJT14" s="645"/>
      <c r="AJU14" s="645"/>
      <c r="AJV14" s="645"/>
      <c r="AJW14" s="645"/>
      <c r="AJX14" s="645"/>
      <c r="AJY14" s="645"/>
      <c r="AJZ14" s="645"/>
      <c r="AKA14" s="645"/>
      <c r="AKB14" s="645"/>
      <c r="AKC14" s="645"/>
      <c r="AKD14" s="645"/>
      <c r="AKE14" s="645"/>
      <c r="AKF14" s="645"/>
      <c r="AKG14" s="645"/>
      <c r="AKH14" s="645"/>
      <c r="AKI14" s="645"/>
      <c r="AKJ14" s="645"/>
      <c r="AKK14" s="645"/>
      <c r="AKL14" s="645"/>
      <c r="AKM14" s="645"/>
      <c r="AKN14" s="645"/>
      <c r="AKO14" s="645"/>
      <c r="AKP14" s="645"/>
      <c r="AKQ14" s="645"/>
      <c r="AKR14" s="645"/>
      <c r="AKS14" s="645"/>
      <c r="AKT14" s="645"/>
      <c r="AKU14" s="645"/>
      <c r="AKV14" s="645"/>
      <c r="AKW14" s="645"/>
      <c r="AKX14" s="645"/>
      <c r="AKY14" s="645"/>
      <c r="AKZ14" s="645"/>
      <c r="ALA14" s="645"/>
      <c r="ALB14" s="645"/>
      <c r="ALC14" s="645"/>
      <c r="ALD14" s="645"/>
      <c r="ALE14" s="645"/>
      <c r="ALF14" s="645"/>
      <c r="ALG14" s="645"/>
      <c r="ALH14" s="645"/>
      <c r="ALI14" s="645"/>
      <c r="ALJ14" s="645"/>
      <c r="ALK14" s="645"/>
      <c r="ALL14" s="645"/>
      <c r="ALM14" s="645"/>
      <c r="ALN14" s="645"/>
      <c r="ALO14" s="645"/>
      <c r="ALP14" s="645"/>
      <c r="ALQ14" s="645"/>
      <c r="ALR14" s="645"/>
      <c r="ALS14" s="645"/>
      <c r="ALT14" s="645"/>
      <c r="ALU14" s="645"/>
      <c r="ALV14" s="645"/>
      <c r="ALW14" s="645"/>
      <c r="ALX14" s="645"/>
      <c r="ALY14" s="645"/>
      <c r="ALZ14" s="645"/>
      <c r="AMA14" s="645"/>
      <c r="AMB14" s="645"/>
    </row>
    <row r="15" spans="1:1016" s="666" customFormat="1" ht="12">
      <c r="A15" s="672">
        <f>A13+1</f>
        <v>5</v>
      </c>
      <c r="B15" s="673" t="s">
        <v>2159</v>
      </c>
      <c r="C15" s="674" t="s">
        <v>1390</v>
      </c>
      <c r="D15" s="672">
        <v>7</v>
      </c>
      <c r="E15" s="665"/>
      <c r="F15" s="675">
        <f>E15*D15</f>
        <v>0</v>
      </c>
      <c r="G15" s="656"/>
      <c r="H15" s="676"/>
    </row>
    <row r="16" spans="1:1016" ht="21.45">
      <c r="A16" s="667"/>
      <c r="B16" s="668" t="s">
        <v>2160</v>
      </c>
      <c r="C16" s="668"/>
      <c r="D16" s="668"/>
      <c r="E16" s="669"/>
      <c r="F16" s="670"/>
      <c r="G16" s="645"/>
      <c r="H16" s="671"/>
      <c r="I16" s="645"/>
      <c r="J16" s="645"/>
      <c r="K16" s="645"/>
      <c r="L16" s="645"/>
      <c r="M16" s="645"/>
      <c r="N16" s="645"/>
      <c r="O16" s="645"/>
      <c r="P16" s="645"/>
      <c r="Q16" s="645"/>
      <c r="R16" s="645"/>
      <c r="S16" s="645"/>
      <c r="T16" s="645"/>
      <c r="U16" s="645"/>
      <c r="V16" s="645"/>
      <c r="W16" s="645"/>
      <c r="X16" s="645"/>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5"/>
      <c r="AZ16" s="645"/>
      <c r="BA16" s="645"/>
      <c r="BB16" s="645"/>
      <c r="BC16" s="645"/>
      <c r="BD16" s="645"/>
      <c r="BE16" s="645"/>
      <c r="BF16" s="645"/>
      <c r="BG16" s="645"/>
      <c r="BH16" s="645"/>
      <c r="BI16" s="645"/>
      <c r="BJ16" s="645"/>
      <c r="BK16" s="645"/>
      <c r="BL16" s="645"/>
      <c r="BM16" s="645"/>
      <c r="BN16" s="645"/>
      <c r="BO16" s="645"/>
      <c r="BP16" s="645"/>
      <c r="BQ16" s="645"/>
      <c r="BR16" s="645"/>
      <c r="BS16" s="645"/>
      <c r="BT16" s="645"/>
      <c r="BU16" s="645"/>
      <c r="BV16" s="645"/>
      <c r="BW16" s="645"/>
      <c r="BX16" s="645"/>
      <c r="BY16" s="645"/>
      <c r="BZ16" s="645"/>
      <c r="CA16" s="645"/>
      <c r="CB16" s="645"/>
      <c r="CC16" s="645"/>
      <c r="CD16" s="645"/>
      <c r="CE16" s="645"/>
      <c r="CF16" s="645"/>
      <c r="CG16" s="645"/>
      <c r="CH16" s="645"/>
      <c r="CI16" s="645"/>
      <c r="CJ16" s="645"/>
      <c r="CK16" s="645"/>
      <c r="CL16" s="645"/>
      <c r="CM16" s="645"/>
      <c r="CN16" s="645"/>
      <c r="CO16" s="645"/>
      <c r="CP16" s="645"/>
      <c r="CQ16" s="645"/>
      <c r="CR16" s="645"/>
      <c r="CS16" s="645"/>
      <c r="CT16" s="645"/>
      <c r="CU16" s="645"/>
      <c r="CV16" s="645"/>
      <c r="CW16" s="645"/>
      <c r="CX16" s="645"/>
      <c r="CY16" s="645"/>
      <c r="CZ16" s="645"/>
      <c r="DA16" s="645"/>
      <c r="DB16" s="645"/>
      <c r="DC16" s="645"/>
      <c r="DD16" s="645"/>
      <c r="DE16" s="645"/>
      <c r="DF16" s="645"/>
      <c r="DG16" s="645"/>
      <c r="DH16" s="645"/>
      <c r="DI16" s="645"/>
      <c r="DJ16" s="645"/>
      <c r="DK16" s="645"/>
      <c r="DL16" s="645"/>
      <c r="DM16" s="645"/>
      <c r="DN16" s="645"/>
      <c r="DO16" s="645"/>
      <c r="DP16" s="645"/>
      <c r="DQ16" s="645"/>
      <c r="DR16" s="645"/>
      <c r="DS16" s="645"/>
      <c r="DT16" s="645"/>
      <c r="DU16" s="645"/>
      <c r="DV16" s="645"/>
      <c r="DW16" s="645"/>
      <c r="DX16" s="645"/>
      <c r="DY16" s="645"/>
      <c r="DZ16" s="645"/>
      <c r="EA16" s="645"/>
      <c r="EB16" s="645"/>
      <c r="EC16" s="645"/>
      <c r="ED16" s="645"/>
      <c r="EE16" s="645"/>
      <c r="EF16" s="645"/>
      <c r="EG16" s="645"/>
      <c r="EH16" s="645"/>
      <c r="EI16" s="645"/>
      <c r="EJ16" s="645"/>
      <c r="EK16" s="645"/>
      <c r="EL16" s="645"/>
      <c r="EM16" s="645"/>
      <c r="EN16" s="645"/>
      <c r="EO16" s="645"/>
      <c r="EP16" s="645"/>
      <c r="EQ16" s="645"/>
      <c r="ER16" s="645"/>
      <c r="ES16" s="645"/>
      <c r="ET16" s="645"/>
      <c r="EU16" s="645"/>
      <c r="EV16" s="645"/>
      <c r="EW16" s="645"/>
      <c r="EX16" s="645"/>
      <c r="EY16" s="645"/>
      <c r="EZ16" s="645"/>
      <c r="FA16" s="645"/>
      <c r="FB16" s="645"/>
      <c r="FC16" s="645"/>
      <c r="FD16" s="645"/>
      <c r="FE16" s="645"/>
      <c r="FF16" s="645"/>
      <c r="FG16" s="645"/>
      <c r="FH16" s="645"/>
      <c r="FI16" s="645"/>
      <c r="FJ16" s="645"/>
      <c r="FK16" s="645"/>
      <c r="FL16" s="645"/>
      <c r="FM16" s="645"/>
      <c r="FN16" s="645"/>
      <c r="FO16" s="645"/>
      <c r="FP16" s="645"/>
      <c r="FQ16" s="645"/>
      <c r="FR16" s="645"/>
      <c r="FS16" s="645"/>
      <c r="FT16" s="645"/>
      <c r="FU16" s="645"/>
      <c r="FV16" s="645"/>
      <c r="FW16" s="645"/>
      <c r="FX16" s="645"/>
      <c r="FY16" s="645"/>
      <c r="FZ16" s="645"/>
      <c r="GA16" s="645"/>
      <c r="GB16" s="645"/>
      <c r="GC16" s="645"/>
      <c r="GD16" s="645"/>
      <c r="GE16" s="645"/>
      <c r="GF16" s="645"/>
      <c r="GG16" s="645"/>
      <c r="GH16" s="645"/>
      <c r="GI16" s="645"/>
      <c r="GJ16" s="645"/>
      <c r="GK16" s="645"/>
      <c r="GL16" s="645"/>
      <c r="GM16" s="645"/>
      <c r="GN16" s="645"/>
      <c r="GO16" s="645"/>
      <c r="GP16" s="645"/>
      <c r="GQ16" s="645"/>
      <c r="GR16" s="645"/>
      <c r="GS16" s="645"/>
      <c r="GT16" s="645"/>
      <c r="GU16" s="645"/>
      <c r="GV16" s="645"/>
      <c r="GW16" s="645"/>
      <c r="GX16" s="645"/>
      <c r="GY16" s="645"/>
      <c r="GZ16" s="645"/>
      <c r="HA16" s="645"/>
      <c r="HB16" s="645"/>
      <c r="HC16" s="645"/>
      <c r="HD16" s="645"/>
      <c r="HE16" s="645"/>
      <c r="HF16" s="645"/>
      <c r="HG16" s="645"/>
      <c r="HH16" s="645"/>
      <c r="HI16" s="645"/>
      <c r="HJ16" s="645"/>
      <c r="HK16" s="645"/>
      <c r="HL16" s="645"/>
      <c r="HM16" s="645"/>
      <c r="HN16" s="645"/>
      <c r="HO16" s="645"/>
      <c r="HP16" s="645"/>
      <c r="HQ16" s="645"/>
      <c r="HR16" s="645"/>
      <c r="HS16" s="645"/>
      <c r="HT16" s="645"/>
      <c r="HU16" s="645"/>
      <c r="HV16" s="645"/>
      <c r="HW16" s="645"/>
      <c r="HX16" s="645"/>
      <c r="HY16" s="645"/>
      <c r="HZ16" s="645"/>
      <c r="IA16" s="645"/>
      <c r="IB16" s="645"/>
      <c r="IC16" s="645"/>
      <c r="ID16" s="645"/>
      <c r="IE16" s="645"/>
      <c r="IF16" s="645"/>
      <c r="IG16" s="645"/>
      <c r="IH16" s="645"/>
      <c r="II16" s="645"/>
      <c r="IJ16" s="645"/>
      <c r="IK16" s="645"/>
      <c r="IL16" s="645"/>
      <c r="IM16" s="645"/>
      <c r="IN16" s="645"/>
      <c r="IO16" s="645"/>
      <c r="IP16" s="645"/>
      <c r="IQ16" s="645"/>
      <c r="IR16" s="645"/>
      <c r="IS16" s="645"/>
      <c r="IT16" s="645"/>
      <c r="IU16" s="645"/>
      <c r="IV16" s="645"/>
      <c r="IW16" s="645"/>
      <c r="IX16" s="645"/>
      <c r="IY16" s="645"/>
      <c r="IZ16" s="645"/>
      <c r="JA16" s="645"/>
      <c r="JB16" s="645"/>
      <c r="JC16" s="645"/>
      <c r="JD16" s="645"/>
      <c r="JE16" s="645"/>
      <c r="JF16" s="645"/>
      <c r="JG16" s="645"/>
      <c r="JH16" s="645"/>
      <c r="JI16" s="645"/>
      <c r="JJ16" s="645"/>
      <c r="JK16" s="645"/>
      <c r="JL16" s="645"/>
      <c r="JM16" s="645"/>
      <c r="JN16" s="645"/>
      <c r="JO16" s="645"/>
      <c r="JP16" s="645"/>
      <c r="JQ16" s="645"/>
      <c r="JR16" s="645"/>
      <c r="JS16" s="645"/>
      <c r="JT16" s="645"/>
      <c r="JU16" s="645"/>
      <c r="JV16" s="645"/>
      <c r="JW16" s="645"/>
      <c r="JX16" s="645"/>
      <c r="JY16" s="645"/>
      <c r="JZ16" s="645"/>
      <c r="KA16" s="645"/>
      <c r="KB16" s="645"/>
      <c r="KC16" s="645"/>
      <c r="KD16" s="645"/>
      <c r="KE16" s="645"/>
      <c r="KF16" s="645"/>
      <c r="KG16" s="645"/>
      <c r="KH16" s="645"/>
      <c r="KI16" s="645"/>
      <c r="KJ16" s="645"/>
      <c r="KK16" s="645"/>
      <c r="KL16" s="645"/>
      <c r="KM16" s="645"/>
      <c r="KN16" s="645"/>
      <c r="KO16" s="645"/>
      <c r="KP16" s="645"/>
      <c r="KQ16" s="645"/>
      <c r="KR16" s="645"/>
      <c r="KS16" s="645"/>
      <c r="KT16" s="645"/>
      <c r="KU16" s="645"/>
      <c r="KV16" s="645"/>
      <c r="KW16" s="645"/>
      <c r="KX16" s="645"/>
      <c r="KY16" s="645"/>
      <c r="KZ16" s="645"/>
      <c r="LA16" s="645"/>
      <c r="LB16" s="645"/>
      <c r="LC16" s="645"/>
      <c r="LD16" s="645"/>
      <c r="LE16" s="645"/>
      <c r="LF16" s="645"/>
      <c r="LG16" s="645"/>
      <c r="LH16" s="645"/>
      <c r="LI16" s="645"/>
      <c r="LJ16" s="645"/>
      <c r="LK16" s="645"/>
      <c r="LL16" s="645"/>
      <c r="LM16" s="645"/>
      <c r="LN16" s="645"/>
      <c r="LO16" s="645"/>
      <c r="LP16" s="645"/>
      <c r="LQ16" s="645"/>
      <c r="LR16" s="645"/>
      <c r="LS16" s="645"/>
      <c r="LT16" s="645"/>
      <c r="LU16" s="645"/>
      <c r="LV16" s="645"/>
      <c r="LW16" s="645"/>
      <c r="LX16" s="645"/>
      <c r="LY16" s="645"/>
      <c r="LZ16" s="645"/>
      <c r="MA16" s="645"/>
      <c r="MB16" s="645"/>
      <c r="MC16" s="645"/>
      <c r="MD16" s="645"/>
      <c r="ME16" s="645"/>
      <c r="MF16" s="645"/>
      <c r="MG16" s="645"/>
      <c r="MH16" s="645"/>
      <c r="MI16" s="645"/>
      <c r="MJ16" s="645"/>
      <c r="MK16" s="645"/>
      <c r="ML16" s="645"/>
      <c r="MM16" s="645"/>
      <c r="MN16" s="645"/>
      <c r="MO16" s="645"/>
      <c r="MP16" s="645"/>
      <c r="MQ16" s="645"/>
      <c r="MR16" s="645"/>
      <c r="MS16" s="645"/>
      <c r="MT16" s="645"/>
      <c r="MU16" s="645"/>
      <c r="MV16" s="645"/>
      <c r="MW16" s="645"/>
      <c r="MX16" s="645"/>
      <c r="MY16" s="645"/>
      <c r="MZ16" s="645"/>
      <c r="NA16" s="645"/>
      <c r="NB16" s="645"/>
      <c r="NC16" s="645"/>
      <c r="ND16" s="645"/>
      <c r="NE16" s="645"/>
      <c r="NF16" s="645"/>
      <c r="NG16" s="645"/>
      <c r="NH16" s="645"/>
      <c r="NI16" s="645"/>
      <c r="NJ16" s="645"/>
      <c r="NK16" s="645"/>
      <c r="NL16" s="645"/>
      <c r="NM16" s="645"/>
      <c r="NN16" s="645"/>
      <c r="NO16" s="645"/>
      <c r="NP16" s="645"/>
      <c r="NQ16" s="645"/>
      <c r="NR16" s="645"/>
      <c r="NS16" s="645"/>
      <c r="NT16" s="645"/>
      <c r="NU16" s="645"/>
      <c r="NV16" s="645"/>
      <c r="NW16" s="645"/>
      <c r="NX16" s="645"/>
      <c r="NY16" s="645"/>
      <c r="NZ16" s="645"/>
      <c r="OA16" s="645"/>
      <c r="OB16" s="645"/>
      <c r="OC16" s="645"/>
      <c r="OD16" s="645"/>
      <c r="OE16" s="645"/>
      <c r="OF16" s="645"/>
      <c r="OG16" s="645"/>
      <c r="OH16" s="645"/>
      <c r="OI16" s="645"/>
      <c r="OJ16" s="645"/>
      <c r="OK16" s="645"/>
      <c r="OL16" s="645"/>
      <c r="OM16" s="645"/>
      <c r="ON16" s="645"/>
      <c r="OO16" s="645"/>
      <c r="OP16" s="645"/>
      <c r="OQ16" s="645"/>
      <c r="OR16" s="645"/>
      <c r="OS16" s="645"/>
      <c r="OT16" s="645"/>
      <c r="OU16" s="645"/>
      <c r="OV16" s="645"/>
      <c r="OW16" s="645"/>
      <c r="OX16" s="645"/>
      <c r="OY16" s="645"/>
      <c r="OZ16" s="645"/>
      <c r="PA16" s="645"/>
      <c r="PB16" s="645"/>
      <c r="PC16" s="645"/>
      <c r="PD16" s="645"/>
      <c r="PE16" s="645"/>
      <c r="PF16" s="645"/>
      <c r="PG16" s="645"/>
      <c r="PH16" s="645"/>
      <c r="PI16" s="645"/>
      <c r="PJ16" s="645"/>
      <c r="PK16" s="645"/>
      <c r="PL16" s="645"/>
      <c r="PM16" s="645"/>
      <c r="PN16" s="645"/>
      <c r="PO16" s="645"/>
      <c r="PP16" s="645"/>
      <c r="PQ16" s="645"/>
      <c r="PR16" s="645"/>
      <c r="PS16" s="645"/>
      <c r="PT16" s="645"/>
      <c r="PU16" s="645"/>
      <c r="PV16" s="645"/>
      <c r="PW16" s="645"/>
      <c r="PX16" s="645"/>
      <c r="PY16" s="645"/>
      <c r="PZ16" s="645"/>
      <c r="QA16" s="645"/>
      <c r="QB16" s="645"/>
      <c r="QC16" s="645"/>
      <c r="QD16" s="645"/>
      <c r="QE16" s="645"/>
      <c r="QF16" s="645"/>
      <c r="QG16" s="645"/>
      <c r="QH16" s="645"/>
      <c r="QI16" s="645"/>
      <c r="QJ16" s="645"/>
      <c r="QK16" s="645"/>
      <c r="QL16" s="645"/>
      <c r="QM16" s="645"/>
      <c r="QN16" s="645"/>
      <c r="QO16" s="645"/>
      <c r="QP16" s="645"/>
      <c r="QQ16" s="645"/>
      <c r="QR16" s="645"/>
      <c r="QS16" s="645"/>
      <c r="QT16" s="645"/>
      <c r="QU16" s="645"/>
      <c r="QV16" s="645"/>
      <c r="QW16" s="645"/>
      <c r="QX16" s="645"/>
      <c r="QY16" s="645"/>
      <c r="QZ16" s="645"/>
      <c r="RA16" s="645"/>
      <c r="RB16" s="645"/>
      <c r="RC16" s="645"/>
      <c r="RD16" s="645"/>
      <c r="RE16" s="645"/>
      <c r="RF16" s="645"/>
      <c r="RG16" s="645"/>
      <c r="RH16" s="645"/>
      <c r="RI16" s="645"/>
      <c r="RJ16" s="645"/>
      <c r="RK16" s="645"/>
      <c r="RL16" s="645"/>
      <c r="RM16" s="645"/>
      <c r="RN16" s="645"/>
      <c r="RO16" s="645"/>
      <c r="RP16" s="645"/>
      <c r="RQ16" s="645"/>
      <c r="RR16" s="645"/>
      <c r="RS16" s="645"/>
      <c r="RT16" s="645"/>
      <c r="RU16" s="645"/>
      <c r="RV16" s="645"/>
      <c r="RW16" s="645"/>
      <c r="RX16" s="645"/>
      <c r="RY16" s="645"/>
      <c r="RZ16" s="645"/>
      <c r="SA16" s="645"/>
      <c r="SB16" s="645"/>
      <c r="SC16" s="645"/>
      <c r="SD16" s="645"/>
      <c r="SE16" s="645"/>
      <c r="SF16" s="645"/>
      <c r="SG16" s="645"/>
      <c r="SH16" s="645"/>
      <c r="SI16" s="645"/>
      <c r="SJ16" s="645"/>
      <c r="SK16" s="645"/>
      <c r="SL16" s="645"/>
      <c r="SM16" s="645"/>
      <c r="SN16" s="645"/>
      <c r="SO16" s="645"/>
      <c r="SP16" s="645"/>
      <c r="SQ16" s="645"/>
      <c r="SR16" s="645"/>
      <c r="SS16" s="645"/>
      <c r="ST16" s="645"/>
      <c r="SU16" s="645"/>
      <c r="SV16" s="645"/>
      <c r="SW16" s="645"/>
      <c r="SX16" s="645"/>
      <c r="SY16" s="645"/>
      <c r="SZ16" s="645"/>
      <c r="TA16" s="645"/>
      <c r="TB16" s="645"/>
      <c r="TC16" s="645"/>
      <c r="TD16" s="645"/>
      <c r="TE16" s="645"/>
      <c r="TF16" s="645"/>
      <c r="TG16" s="645"/>
      <c r="TH16" s="645"/>
      <c r="TI16" s="645"/>
      <c r="TJ16" s="645"/>
      <c r="TK16" s="645"/>
      <c r="TL16" s="645"/>
      <c r="TM16" s="645"/>
      <c r="TN16" s="645"/>
      <c r="TO16" s="645"/>
      <c r="TP16" s="645"/>
      <c r="TQ16" s="645"/>
      <c r="TR16" s="645"/>
      <c r="TS16" s="645"/>
      <c r="TT16" s="645"/>
      <c r="TU16" s="645"/>
      <c r="TV16" s="645"/>
      <c r="TW16" s="645"/>
      <c r="TX16" s="645"/>
      <c r="TY16" s="645"/>
      <c r="TZ16" s="645"/>
      <c r="UA16" s="645"/>
      <c r="UB16" s="645"/>
      <c r="UC16" s="645"/>
      <c r="UD16" s="645"/>
      <c r="UE16" s="645"/>
      <c r="UF16" s="645"/>
      <c r="UG16" s="645"/>
      <c r="UH16" s="645"/>
      <c r="UI16" s="645"/>
      <c r="UJ16" s="645"/>
      <c r="UK16" s="645"/>
      <c r="UL16" s="645"/>
      <c r="UM16" s="645"/>
      <c r="UN16" s="645"/>
      <c r="UO16" s="645"/>
      <c r="UP16" s="645"/>
      <c r="UQ16" s="645"/>
      <c r="UR16" s="645"/>
      <c r="US16" s="645"/>
      <c r="UT16" s="645"/>
      <c r="UU16" s="645"/>
      <c r="UV16" s="645"/>
      <c r="UW16" s="645"/>
      <c r="UX16" s="645"/>
      <c r="UY16" s="645"/>
      <c r="UZ16" s="645"/>
      <c r="VA16" s="645"/>
      <c r="VB16" s="645"/>
      <c r="VC16" s="645"/>
      <c r="VD16" s="645"/>
      <c r="VE16" s="645"/>
      <c r="VF16" s="645"/>
      <c r="VG16" s="645"/>
      <c r="VH16" s="645"/>
      <c r="VI16" s="645"/>
      <c r="VJ16" s="645"/>
      <c r="VK16" s="645"/>
      <c r="VL16" s="645"/>
      <c r="VM16" s="645"/>
      <c r="VN16" s="645"/>
      <c r="VO16" s="645"/>
      <c r="VP16" s="645"/>
      <c r="VQ16" s="645"/>
      <c r="VR16" s="645"/>
      <c r="VS16" s="645"/>
      <c r="VT16" s="645"/>
      <c r="VU16" s="645"/>
      <c r="VV16" s="645"/>
      <c r="VW16" s="645"/>
      <c r="VX16" s="645"/>
      <c r="VY16" s="645"/>
      <c r="VZ16" s="645"/>
      <c r="WA16" s="645"/>
      <c r="WB16" s="645"/>
      <c r="WC16" s="645"/>
      <c r="WD16" s="645"/>
      <c r="WE16" s="645"/>
      <c r="WF16" s="645"/>
      <c r="WG16" s="645"/>
      <c r="WH16" s="645"/>
      <c r="WI16" s="645"/>
      <c r="WJ16" s="645"/>
      <c r="WK16" s="645"/>
      <c r="WL16" s="645"/>
      <c r="WM16" s="645"/>
      <c r="WN16" s="645"/>
      <c r="WO16" s="645"/>
      <c r="WP16" s="645"/>
      <c r="WQ16" s="645"/>
      <c r="WR16" s="645"/>
      <c r="WS16" s="645"/>
      <c r="WT16" s="645"/>
      <c r="WU16" s="645"/>
      <c r="WV16" s="645"/>
      <c r="WW16" s="645"/>
      <c r="WX16" s="645"/>
      <c r="WY16" s="645"/>
      <c r="WZ16" s="645"/>
      <c r="XA16" s="645"/>
      <c r="XB16" s="645"/>
      <c r="XC16" s="645"/>
      <c r="XD16" s="645"/>
      <c r="XE16" s="645"/>
      <c r="XF16" s="645"/>
      <c r="XG16" s="645"/>
      <c r="XH16" s="645"/>
      <c r="XI16" s="645"/>
      <c r="XJ16" s="645"/>
      <c r="XK16" s="645"/>
      <c r="XL16" s="645"/>
      <c r="XM16" s="645"/>
      <c r="XN16" s="645"/>
      <c r="XO16" s="645"/>
      <c r="XP16" s="645"/>
      <c r="XQ16" s="645"/>
      <c r="XR16" s="645"/>
      <c r="XS16" s="645"/>
      <c r="XT16" s="645"/>
      <c r="XU16" s="645"/>
      <c r="XV16" s="645"/>
      <c r="XW16" s="645"/>
      <c r="XX16" s="645"/>
      <c r="XY16" s="645"/>
      <c r="XZ16" s="645"/>
      <c r="YA16" s="645"/>
      <c r="YB16" s="645"/>
      <c r="YC16" s="645"/>
      <c r="YD16" s="645"/>
      <c r="YE16" s="645"/>
      <c r="YF16" s="645"/>
      <c r="YG16" s="645"/>
      <c r="YH16" s="645"/>
      <c r="YI16" s="645"/>
      <c r="YJ16" s="645"/>
      <c r="YK16" s="645"/>
      <c r="YL16" s="645"/>
      <c r="YM16" s="645"/>
      <c r="YN16" s="645"/>
      <c r="YO16" s="645"/>
      <c r="YP16" s="645"/>
      <c r="YQ16" s="645"/>
      <c r="YR16" s="645"/>
      <c r="YS16" s="645"/>
      <c r="YT16" s="645"/>
      <c r="YU16" s="645"/>
      <c r="YV16" s="645"/>
      <c r="YW16" s="645"/>
      <c r="YX16" s="645"/>
      <c r="YY16" s="645"/>
      <c r="YZ16" s="645"/>
      <c r="ZA16" s="645"/>
      <c r="ZB16" s="645"/>
      <c r="ZC16" s="645"/>
      <c r="ZD16" s="645"/>
      <c r="ZE16" s="645"/>
      <c r="ZF16" s="645"/>
      <c r="ZG16" s="645"/>
      <c r="ZH16" s="645"/>
      <c r="ZI16" s="645"/>
      <c r="ZJ16" s="645"/>
      <c r="ZK16" s="645"/>
      <c r="ZL16" s="645"/>
      <c r="ZM16" s="645"/>
      <c r="ZN16" s="645"/>
      <c r="ZO16" s="645"/>
      <c r="ZP16" s="645"/>
      <c r="ZQ16" s="645"/>
      <c r="ZR16" s="645"/>
      <c r="ZS16" s="645"/>
      <c r="ZT16" s="645"/>
      <c r="ZU16" s="645"/>
      <c r="ZV16" s="645"/>
      <c r="ZW16" s="645"/>
      <c r="ZX16" s="645"/>
      <c r="ZY16" s="645"/>
      <c r="ZZ16" s="645"/>
      <c r="AAA16" s="645"/>
      <c r="AAB16" s="645"/>
      <c r="AAC16" s="645"/>
      <c r="AAD16" s="645"/>
      <c r="AAE16" s="645"/>
      <c r="AAF16" s="645"/>
      <c r="AAG16" s="645"/>
      <c r="AAH16" s="645"/>
      <c r="AAI16" s="645"/>
      <c r="AAJ16" s="645"/>
      <c r="AAK16" s="645"/>
      <c r="AAL16" s="645"/>
      <c r="AAM16" s="645"/>
      <c r="AAN16" s="645"/>
      <c r="AAO16" s="645"/>
      <c r="AAP16" s="645"/>
      <c r="AAQ16" s="645"/>
      <c r="AAR16" s="645"/>
      <c r="AAS16" s="645"/>
      <c r="AAT16" s="645"/>
      <c r="AAU16" s="645"/>
      <c r="AAV16" s="645"/>
      <c r="AAW16" s="645"/>
      <c r="AAX16" s="645"/>
      <c r="AAY16" s="645"/>
      <c r="AAZ16" s="645"/>
      <c r="ABA16" s="645"/>
      <c r="ABB16" s="645"/>
      <c r="ABC16" s="645"/>
      <c r="ABD16" s="645"/>
      <c r="ABE16" s="645"/>
      <c r="ABF16" s="645"/>
      <c r="ABG16" s="645"/>
      <c r="ABH16" s="645"/>
      <c r="ABI16" s="645"/>
      <c r="ABJ16" s="645"/>
      <c r="ABK16" s="645"/>
      <c r="ABL16" s="645"/>
      <c r="ABM16" s="645"/>
      <c r="ABN16" s="645"/>
      <c r="ABO16" s="645"/>
      <c r="ABP16" s="645"/>
      <c r="ABQ16" s="645"/>
      <c r="ABR16" s="645"/>
      <c r="ABS16" s="645"/>
      <c r="ABT16" s="645"/>
      <c r="ABU16" s="645"/>
      <c r="ABV16" s="645"/>
      <c r="ABW16" s="645"/>
      <c r="ABX16" s="645"/>
      <c r="ABY16" s="645"/>
      <c r="ABZ16" s="645"/>
      <c r="ACA16" s="645"/>
      <c r="ACB16" s="645"/>
      <c r="ACC16" s="645"/>
      <c r="ACD16" s="645"/>
      <c r="ACE16" s="645"/>
      <c r="ACF16" s="645"/>
      <c r="ACG16" s="645"/>
      <c r="ACH16" s="645"/>
      <c r="ACI16" s="645"/>
      <c r="ACJ16" s="645"/>
      <c r="ACK16" s="645"/>
      <c r="ACL16" s="645"/>
      <c r="ACM16" s="645"/>
      <c r="ACN16" s="645"/>
      <c r="ACO16" s="645"/>
      <c r="ACP16" s="645"/>
      <c r="ACQ16" s="645"/>
      <c r="ACR16" s="645"/>
      <c r="ACS16" s="645"/>
      <c r="ACT16" s="645"/>
      <c r="ACU16" s="645"/>
      <c r="ACV16" s="645"/>
      <c r="ACW16" s="645"/>
      <c r="ACX16" s="645"/>
      <c r="ACY16" s="645"/>
      <c r="ACZ16" s="645"/>
      <c r="ADA16" s="645"/>
      <c r="ADB16" s="645"/>
      <c r="ADC16" s="645"/>
      <c r="ADD16" s="645"/>
      <c r="ADE16" s="645"/>
      <c r="ADF16" s="645"/>
      <c r="ADG16" s="645"/>
      <c r="ADH16" s="645"/>
      <c r="ADI16" s="645"/>
      <c r="ADJ16" s="645"/>
      <c r="ADK16" s="645"/>
      <c r="ADL16" s="645"/>
      <c r="ADM16" s="645"/>
      <c r="ADN16" s="645"/>
      <c r="ADO16" s="645"/>
      <c r="ADP16" s="645"/>
      <c r="ADQ16" s="645"/>
      <c r="ADR16" s="645"/>
      <c r="ADS16" s="645"/>
      <c r="ADT16" s="645"/>
      <c r="ADU16" s="645"/>
      <c r="ADV16" s="645"/>
      <c r="ADW16" s="645"/>
      <c r="ADX16" s="645"/>
      <c r="ADY16" s="645"/>
      <c r="ADZ16" s="645"/>
      <c r="AEA16" s="645"/>
      <c r="AEB16" s="645"/>
      <c r="AEC16" s="645"/>
      <c r="AED16" s="645"/>
      <c r="AEE16" s="645"/>
      <c r="AEF16" s="645"/>
      <c r="AEG16" s="645"/>
      <c r="AEH16" s="645"/>
      <c r="AEI16" s="645"/>
      <c r="AEJ16" s="645"/>
      <c r="AEK16" s="645"/>
      <c r="AEL16" s="645"/>
      <c r="AEM16" s="645"/>
      <c r="AEN16" s="645"/>
      <c r="AEO16" s="645"/>
      <c r="AEP16" s="645"/>
      <c r="AEQ16" s="645"/>
      <c r="AER16" s="645"/>
      <c r="AES16" s="645"/>
      <c r="AET16" s="645"/>
      <c r="AEU16" s="645"/>
      <c r="AEV16" s="645"/>
      <c r="AEW16" s="645"/>
      <c r="AEX16" s="645"/>
      <c r="AEY16" s="645"/>
      <c r="AEZ16" s="645"/>
      <c r="AFA16" s="645"/>
      <c r="AFB16" s="645"/>
      <c r="AFC16" s="645"/>
      <c r="AFD16" s="645"/>
      <c r="AFE16" s="645"/>
      <c r="AFF16" s="645"/>
      <c r="AFG16" s="645"/>
      <c r="AFH16" s="645"/>
      <c r="AFI16" s="645"/>
      <c r="AFJ16" s="645"/>
      <c r="AFK16" s="645"/>
      <c r="AFL16" s="645"/>
      <c r="AFM16" s="645"/>
      <c r="AFN16" s="645"/>
      <c r="AFO16" s="645"/>
      <c r="AFP16" s="645"/>
      <c r="AFQ16" s="645"/>
      <c r="AFR16" s="645"/>
      <c r="AFS16" s="645"/>
      <c r="AFT16" s="645"/>
      <c r="AFU16" s="645"/>
      <c r="AFV16" s="645"/>
      <c r="AFW16" s="645"/>
      <c r="AFX16" s="645"/>
      <c r="AFY16" s="645"/>
      <c r="AFZ16" s="645"/>
      <c r="AGA16" s="645"/>
      <c r="AGB16" s="645"/>
      <c r="AGC16" s="645"/>
      <c r="AGD16" s="645"/>
      <c r="AGE16" s="645"/>
      <c r="AGF16" s="645"/>
      <c r="AGG16" s="645"/>
      <c r="AGH16" s="645"/>
      <c r="AGI16" s="645"/>
      <c r="AGJ16" s="645"/>
      <c r="AGK16" s="645"/>
      <c r="AGL16" s="645"/>
      <c r="AGM16" s="645"/>
      <c r="AGN16" s="645"/>
      <c r="AGO16" s="645"/>
      <c r="AGP16" s="645"/>
      <c r="AGQ16" s="645"/>
      <c r="AGR16" s="645"/>
      <c r="AGS16" s="645"/>
      <c r="AGT16" s="645"/>
      <c r="AGU16" s="645"/>
      <c r="AGV16" s="645"/>
      <c r="AGW16" s="645"/>
      <c r="AGX16" s="645"/>
      <c r="AGY16" s="645"/>
      <c r="AGZ16" s="645"/>
      <c r="AHA16" s="645"/>
      <c r="AHB16" s="645"/>
      <c r="AHC16" s="645"/>
      <c r="AHD16" s="645"/>
      <c r="AHE16" s="645"/>
      <c r="AHF16" s="645"/>
      <c r="AHG16" s="645"/>
      <c r="AHH16" s="645"/>
      <c r="AHI16" s="645"/>
      <c r="AHJ16" s="645"/>
      <c r="AHK16" s="645"/>
      <c r="AHL16" s="645"/>
      <c r="AHM16" s="645"/>
      <c r="AHN16" s="645"/>
      <c r="AHO16" s="645"/>
      <c r="AHP16" s="645"/>
      <c r="AHQ16" s="645"/>
      <c r="AHR16" s="645"/>
      <c r="AHS16" s="645"/>
      <c r="AHT16" s="645"/>
      <c r="AHU16" s="645"/>
      <c r="AHV16" s="645"/>
      <c r="AHW16" s="645"/>
      <c r="AHX16" s="645"/>
      <c r="AHY16" s="645"/>
      <c r="AHZ16" s="645"/>
      <c r="AIA16" s="645"/>
      <c r="AIB16" s="645"/>
      <c r="AIC16" s="645"/>
      <c r="AID16" s="645"/>
      <c r="AIE16" s="645"/>
      <c r="AIF16" s="645"/>
      <c r="AIG16" s="645"/>
      <c r="AIH16" s="645"/>
      <c r="AII16" s="645"/>
      <c r="AIJ16" s="645"/>
      <c r="AIK16" s="645"/>
      <c r="AIL16" s="645"/>
      <c r="AIM16" s="645"/>
      <c r="AIN16" s="645"/>
      <c r="AIO16" s="645"/>
      <c r="AIP16" s="645"/>
      <c r="AIQ16" s="645"/>
      <c r="AIR16" s="645"/>
      <c r="AIS16" s="645"/>
      <c r="AIT16" s="645"/>
      <c r="AIU16" s="645"/>
      <c r="AIV16" s="645"/>
      <c r="AIW16" s="645"/>
      <c r="AIX16" s="645"/>
      <c r="AIY16" s="645"/>
      <c r="AIZ16" s="645"/>
      <c r="AJA16" s="645"/>
      <c r="AJB16" s="645"/>
      <c r="AJC16" s="645"/>
      <c r="AJD16" s="645"/>
      <c r="AJE16" s="645"/>
      <c r="AJF16" s="645"/>
      <c r="AJG16" s="645"/>
      <c r="AJH16" s="645"/>
      <c r="AJI16" s="645"/>
      <c r="AJJ16" s="645"/>
      <c r="AJK16" s="645"/>
      <c r="AJL16" s="645"/>
      <c r="AJM16" s="645"/>
      <c r="AJN16" s="645"/>
      <c r="AJO16" s="645"/>
      <c r="AJP16" s="645"/>
      <c r="AJQ16" s="645"/>
      <c r="AJR16" s="645"/>
      <c r="AJS16" s="645"/>
      <c r="AJT16" s="645"/>
      <c r="AJU16" s="645"/>
      <c r="AJV16" s="645"/>
      <c r="AJW16" s="645"/>
      <c r="AJX16" s="645"/>
      <c r="AJY16" s="645"/>
      <c r="AJZ16" s="645"/>
      <c r="AKA16" s="645"/>
      <c r="AKB16" s="645"/>
      <c r="AKC16" s="645"/>
      <c r="AKD16" s="645"/>
      <c r="AKE16" s="645"/>
      <c r="AKF16" s="645"/>
      <c r="AKG16" s="645"/>
      <c r="AKH16" s="645"/>
      <c r="AKI16" s="645"/>
      <c r="AKJ16" s="645"/>
      <c r="AKK16" s="645"/>
      <c r="AKL16" s="645"/>
      <c r="AKM16" s="645"/>
      <c r="AKN16" s="645"/>
      <c r="AKO16" s="645"/>
      <c r="AKP16" s="645"/>
      <c r="AKQ16" s="645"/>
      <c r="AKR16" s="645"/>
      <c r="AKS16" s="645"/>
      <c r="AKT16" s="645"/>
      <c r="AKU16" s="645"/>
      <c r="AKV16" s="645"/>
      <c r="AKW16" s="645"/>
      <c r="AKX16" s="645"/>
      <c r="AKY16" s="645"/>
      <c r="AKZ16" s="645"/>
      <c r="ALA16" s="645"/>
      <c r="ALB16" s="645"/>
      <c r="ALC16" s="645"/>
      <c r="ALD16" s="645"/>
      <c r="ALE16" s="645"/>
      <c r="ALF16" s="645"/>
      <c r="ALG16" s="645"/>
      <c r="ALH16" s="645"/>
      <c r="ALI16" s="645"/>
      <c r="ALJ16" s="645"/>
      <c r="ALK16" s="645"/>
      <c r="ALL16" s="645"/>
      <c r="ALM16" s="645"/>
      <c r="ALN16" s="645"/>
      <c r="ALO16" s="645"/>
      <c r="ALP16" s="645"/>
      <c r="ALQ16" s="645"/>
      <c r="ALR16" s="645"/>
      <c r="ALS16" s="645"/>
      <c r="ALT16" s="645"/>
      <c r="ALU16" s="645"/>
      <c r="ALV16" s="645"/>
      <c r="ALW16" s="645"/>
      <c r="ALX16" s="645"/>
      <c r="ALY16" s="645"/>
      <c r="ALZ16" s="645"/>
      <c r="AMA16" s="645"/>
      <c r="AMB16" s="645"/>
    </row>
    <row r="17" spans="1:1016" s="666" customFormat="1" ht="12">
      <c r="A17" s="672">
        <f>A15+1</f>
        <v>6</v>
      </c>
      <c r="B17" s="673" t="s">
        <v>2161</v>
      </c>
      <c r="C17" s="674" t="s">
        <v>1390</v>
      </c>
      <c r="D17" s="672">
        <v>1</v>
      </c>
      <c r="E17" s="665"/>
      <c r="F17" s="675">
        <f>E17*D17</f>
        <v>0</v>
      </c>
      <c r="G17" s="656"/>
      <c r="H17" s="676"/>
    </row>
    <row r="18" spans="1:1016" ht="21.45">
      <c r="A18" s="667"/>
      <c r="B18" s="668" t="s">
        <v>2162</v>
      </c>
      <c r="C18" s="668"/>
      <c r="D18" s="668"/>
      <c r="E18" s="669"/>
      <c r="F18" s="670"/>
      <c r="G18" s="645"/>
      <c r="H18" s="671"/>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5"/>
      <c r="BA18" s="645"/>
      <c r="BB18" s="645"/>
      <c r="BC18" s="645"/>
      <c r="BD18" s="645"/>
      <c r="BE18" s="645"/>
      <c r="BF18" s="645"/>
      <c r="BG18" s="645"/>
      <c r="BH18" s="645"/>
      <c r="BI18" s="645"/>
      <c r="BJ18" s="645"/>
      <c r="BK18" s="645"/>
      <c r="BL18" s="645"/>
      <c r="BM18" s="645"/>
      <c r="BN18" s="645"/>
      <c r="BO18" s="645"/>
      <c r="BP18" s="645"/>
      <c r="BQ18" s="645"/>
      <c r="BR18" s="645"/>
      <c r="BS18" s="645"/>
      <c r="BT18" s="645"/>
      <c r="BU18" s="645"/>
      <c r="BV18" s="645"/>
      <c r="BW18" s="645"/>
      <c r="BX18" s="645"/>
      <c r="BY18" s="645"/>
      <c r="BZ18" s="645"/>
      <c r="CA18" s="645"/>
      <c r="CB18" s="645"/>
      <c r="CC18" s="645"/>
      <c r="CD18" s="645"/>
      <c r="CE18" s="645"/>
      <c r="CF18" s="645"/>
      <c r="CG18" s="645"/>
      <c r="CH18" s="645"/>
      <c r="CI18" s="645"/>
      <c r="CJ18" s="645"/>
      <c r="CK18" s="645"/>
      <c r="CL18" s="645"/>
      <c r="CM18" s="645"/>
      <c r="CN18" s="645"/>
      <c r="CO18" s="645"/>
      <c r="CP18" s="645"/>
      <c r="CQ18" s="645"/>
      <c r="CR18" s="645"/>
      <c r="CS18" s="645"/>
      <c r="CT18" s="645"/>
      <c r="CU18" s="645"/>
      <c r="CV18" s="645"/>
      <c r="CW18" s="645"/>
      <c r="CX18" s="645"/>
      <c r="CY18" s="645"/>
      <c r="CZ18" s="645"/>
      <c r="DA18" s="645"/>
      <c r="DB18" s="645"/>
      <c r="DC18" s="645"/>
      <c r="DD18" s="645"/>
      <c r="DE18" s="645"/>
      <c r="DF18" s="645"/>
      <c r="DG18" s="645"/>
      <c r="DH18" s="645"/>
      <c r="DI18" s="645"/>
      <c r="DJ18" s="645"/>
      <c r="DK18" s="645"/>
      <c r="DL18" s="645"/>
      <c r="DM18" s="645"/>
      <c r="DN18" s="645"/>
      <c r="DO18" s="645"/>
      <c r="DP18" s="645"/>
      <c r="DQ18" s="645"/>
      <c r="DR18" s="645"/>
      <c r="DS18" s="645"/>
      <c r="DT18" s="645"/>
      <c r="DU18" s="645"/>
      <c r="DV18" s="645"/>
      <c r="DW18" s="645"/>
      <c r="DX18" s="645"/>
      <c r="DY18" s="645"/>
      <c r="DZ18" s="645"/>
      <c r="EA18" s="645"/>
      <c r="EB18" s="645"/>
      <c r="EC18" s="645"/>
      <c r="ED18" s="645"/>
      <c r="EE18" s="645"/>
      <c r="EF18" s="645"/>
      <c r="EG18" s="645"/>
      <c r="EH18" s="645"/>
      <c r="EI18" s="645"/>
      <c r="EJ18" s="645"/>
      <c r="EK18" s="645"/>
      <c r="EL18" s="645"/>
      <c r="EM18" s="645"/>
      <c r="EN18" s="645"/>
      <c r="EO18" s="645"/>
      <c r="EP18" s="645"/>
      <c r="EQ18" s="645"/>
      <c r="ER18" s="645"/>
      <c r="ES18" s="645"/>
      <c r="ET18" s="645"/>
      <c r="EU18" s="645"/>
      <c r="EV18" s="645"/>
      <c r="EW18" s="645"/>
      <c r="EX18" s="645"/>
      <c r="EY18" s="645"/>
      <c r="EZ18" s="645"/>
      <c r="FA18" s="645"/>
      <c r="FB18" s="645"/>
      <c r="FC18" s="645"/>
      <c r="FD18" s="645"/>
      <c r="FE18" s="645"/>
      <c r="FF18" s="645"/>
      <c r="FG18" s="645"/>
      <c r="FH18" s="645"/>
      <c r="FI18" s="645"/>
      <c r="FJ18" s="645"/>
      <c r="FK18" s="645"/>
      <c r="FL18" s="645"/>
      <c r="FM18" s="645"/>
      <c r="FN18" s="645"/>
      <c r="FO18" s="645"/>
      <c r="FP18" s="645"/>
      <c r="FQ18" s="645"/>
      <c r="FR18" s="645"/>
      <c r="FS18" s="645"/>
      <c r="FT18" s="645"/>
      <c r="FU18" s="645"/>
      <c r="FV18" s="645"/>
      <c r="FW18" s="645"/>
      <c r="FX18" s="645"/>
      <c r="FY18" s="645"/>
      <c r="FZ18" s="645"/>
      <c r="GA18" s="645"/>
      <c r="GB18" s="645"/>
      <c r="GC18" s="645"/>
      <c r="GD18" s="645"/>
      <c r="GE18" s="645"/>
      <c r="GF18" s="645"/>
      <c r="GG18" s="645"/>
      <c r="GH18" s="645"/>
      <c r="GI18" s="645"/>
      <c r="GJ18" s="645"/>
      <c r="GK18" s="645"/>
      <c r="GL18" s="645"/>
      <c r="GM18" s="645"/>
      <c r="GN18" s="645"/>
      <c r="GO18" s="645"/>
      <c r="GP18" s="645"/>
      <c r="GQ18" s="645"/>
      <c r="GR18" s="645"/>
      <c r="GS18" s="645"/>
      <c r="GT18" s="645"/>
      <c r="GU18" s="645"/>
      <c r="GV18" s="645"/>
      <c r="GW18" s="645"/>
      <c r="GX18" s="645"/>
      <c r="GY18" s="645"/>
      <c r="GZ18" s="645"/>
      <c r="HA18" s="645"/>
      <c r="HB18" s="645"/>
      <c r="HC18" s="645"/>
      <c r="HD18" s="645"/>
      <c r="HE18" s="645"/>
      <c r="HF18" s="645"/>
      <c r="HG18" s="645"/>
      <c r="HH18" s="645"/>
      <c r="HI18" s="645"/>
      <c r="HJ18" s="645"/>
      <c r="HK18" s="645"/>
      <c r="HL18" s="645"/>
      <c r="HM18" s="645"/>
      <c r="HN18" s="645"/>
      <c r="HO18" s="645"/>
      <c r="HP18" s="645"/>
      <c r="HQ18" s="645"/>
      <c r="HR18" s="645"/>
      <c r="HS18" s="645"/>
      <c r="HT18" s="645"/>
      <c r="HU18" s="645"/>
      <c r="HV18" s="645"/>
      <c r="HW18" s="645"/>
      <c r="HX18" s="645"/>
      <c r="HY18" s="645"/>
      <c r="HZ18" s="645"/>
      <c r="IA18" s="645"/>
      <c r="IB18" s="645"/>
      <c r="IC18" s="645"/>
      <c r="ID18" s="645"/>
      <c r="IE18" s="645"/>
      <c r="IF18" s="645"/>
      <c r="IG18" s="645"/>
      <c r="IH18" s="645"/>
      <c r="II18" s="645"/>
      <c r="IJ18" s="645"/>
      <c r="IK18" s="645"/>
      <c r="IL18" s="645"/>
      <c r="IM18" s="645"/>
      <c r="IN18" s="645"/>
      <c r="IO18" s="645"/>
      <c r="IP18" s="645"/>
      <c r="IQ18" s="645"/>
      <c r="IR18" s="645"/>
      <c r="IS18" s="645"/>
      <c r="IT18" s="645"/>
      <c r="IU18" s="645"/>
      <c r="IV18" s="645"/>
      <c r="IW18" s="645"/>
      <c r="IX18" s="645"/>
      <c r="IY18" s="645"/>
      <c r="IZ18" s="645"/>
      <c r="JA18" s="645"/>
      <c r="JB18" s="645"/>
      <c r="JC18" s="645"/>
      <c r="JD18" s="645"/>
      <c r="JE18" s="645"/>
      <c r="JF18" s="645"/>
      <c r="JG18" s="645"/>
      <c r="JH18" s="645"/>
      <c r="JI18" s="645"/>
      <c r="JJ18" s="645"/>
      <c r="JK18" s="645"/>
      <c r="JL18" s="645"/>
      <c r="JM18" s="645"/>
      <c r="JN18" s="645"/>
      <c r="JO18" s="645"/>
      <c r="JP18" s="645"/>
      <c r="JQ18" s="645"/>
      <c r="JR18" s="645"/>
      <c r="JS18" s="645"/>
      <c r="JT18" s="645"/>
      <c r="JU18" s="645"/>
      <c r="JV18" s="645"/>
      <c r="JW18" s="645"/>
      <c r="JX18" s="645"/>
      <c r="JY18" s="645"/>
      <c r="JZ18" s="645"/>
      <c r="KA18" s="645"/>
      <c r="KB18" s="645"/>
      <c r="KC18" s="645"/>
      <c r="KD18" s="645"/>
      <c r="KE18" s="645"/>
      <c r="KF18" s="645"/>
      <c r="KG18" s="645"/>
      <c r="KH18" s="645"/>
      <c r="KI18" s="645"/>
      <c r="KJ18" s="645"/>
      <c r="KK18" s="645"/>
      <c r="KL18" s="645"/>
      <c r="KM18" s="645"/>
      <c r="KN18" s="645"/>
      <c r="KO18" s="645"/>
      <c r="KP18" s="645"/>
      <c r="KQ18" s="645"/>
      <c r="KR18" s="645"/>
      <c r="KS18" s="645"/>
      <c r="KT18" s="645"/>
      <c r="KU18" s="645"/>
      <c r="KV18" s="645"/>
      <c r="KW18" s="645"/>
      <c r="KX18" s="645"/>
      <c r="KY18" s="645"/>
      <c r="KZ18" s="645"/>
      <c r="LA18" s="645"/>
      <c r="LB18" s="645"/>
      <c r="LC18" s="645"/>
      <c r="LD18" s="645"/>
      <c r="LE18" s="645"/>
      <c r="LF18" s="645"/>
      <c r="LG18" s="645"/>
      <c r="LH18" s="645"/>
      <c r="LI18" s="645"/>
      <c r="LJ18" s="645"/>
      <c r="LK18" s="645"/>
      <c r="LL18" s="645"/>
      <c r="LM18" s="645"/>
      <c r="LN18" s="645"/>
      <c r="LO18" s="645"/>
      <c r="LP18" s="645"/>
      <c r="LQ18" s="645"/>
      <c r="LR18" s="645"/>
      <c r="LS18" s="645"/>
      <c r="LT18" s="645"/>
      <c r="LU18" s="645"/>
      <c r="LV18" s="645"/>
      <c r="LW18" s="645"/>
      <c r="LX18" s="645"/>
      <c r="LY18" s="645"/>
      <c r="LZ18" s="645"/>
      <c r="MA18" s="645"/>
      <c r="MB18" s="645"/>
      <c r="MC18" s="645"/>
      <c r="MD18" s="645"/>
      <c r="ME18" s="645"/>
      <c r="MF18" s="645"/>
      <c r="MG18" s="645"/>
      <c r="MH18" s="645"/>
      <c r="MI18" s="645"/>
      <c r="MJ18" s="645"/>
      <c r="MK18" s="645"/>
      <c r="ML18" s="645"/>
      <c r="MM18" s="645"/>
      <c r="MN18" s="645"/>
      <c r="MO18" s="645"/>
      <c r="MP18" s="645"/>
      <c r="MQ18" s="645"/>
      <c r="MR18" s="645"/>
      <c r="MS18" s="645"/>
      <c r="MT18" s="645"/>
      <c r="MU18" s="645"/>
      <c r="MV18" s="645"/>
      <c r="MW18" s="645"/>
      <c r="MX18" s="645"/>
      <c r="MY18" s="645"/>
      <c r="MZ18" s="645"/>
      <c r="NA18" s="645"/>
      <c r="NB18" s="645"/>
      <c r="NC18" s="645"/>
      <c r="ND18" s="645"/>
      <c r="NE18" s="645"/>
      <c r="NF18" s="645"/>
      <c r="NG18" s="645"/>
      <c r="NH18" s="645"/>
      <c r="NI18" s="645"/>
      <c r="NJ18" s="645"/>
      <c r="NK18" s="645"/>
      <c r="NL18" s="645"/>
      <c r="NM18" s="645"/>
      <c r="NN18" s="645"/>
      <c r="NO18" s="645"/>
      <c r="NP18" s="645"/>
      <c r="NQ18" s="645"/>
      <c r="NR18" s="645"/>
      <c r="NS18" s="645"/>
      <c r="NT18" s="645"/>
      <c r="NU18" s="645"/>
      <c r="NV18" s="645"/>
      <c r="NW18" s="645"/>
      <c r="NX18" s="645"/>
      <c r="NY18" s="645"/>
      <c r="NZ18" s="645"/>
      <c r="OA18" s="645"/>
      <c r="OB18" s="645"/>
      <c r="OC18" s="645"/>
      <c r="OD18" s="645"/>
      <c r="OE18" s="645"/>
      <c r="OF18" s="645"/>
      <c r="OG18" s="645"/>
      <c r="OH18" s="645"/>
      <c r="OI18" s="645"/>
      <c r="OJ18" s="645"/>
      <c r="OK18" s="645"/>
      <c r="OL18" s="645"/>
      <c r="OM18" s="645"/>
      <c r="ON18" s="645"/>
      <c r="OO18" s="645"/>
      <c r="OP18" s="645"/>
      <c r="OQ18" s="645"/>
      <c r="OR18" s="645"/>
      <c r="OS18" s="645"/>
      <c r="OT18" s="645"/>
      <c r="OU18" s="645"/>
      <c r="OV18" s="645"/>
      <c r="OW18" s="645"/>
      <c r="OX18" s="645"/>
      <c r="OY18" s="645"/>
      <c r="OZ18" s="645"/>
      <c r="PA18" s="645"/>
      <c r="PB18" s="645"/>
      <c r="PC18" s="645"/>
      <c r="PD18" s="645"/>
      <c r="PE18" s="645"/>
      <c r="PF18" s="645"/>
      <c r="PG18" s="645"/>
      <c r="PH18" s="645"/>
      <c r="PI18" s="645"/>
      <c r="PJ18" s="645"/>
      <c r="PK18" s="645"/>
      <c r="PL18" s="645"/>
      <c r="PM18" s="645"/>
      <c r="PN18" s="645"/>
      <c r="PO18" s="645"/>
      <c r="PP18" s="645"/>
      <c r="PQ18" s="645"/>
      <c r="PR18" s="645"/>
      <c r="PS18" s="645"/>
      <c r="PT18" s="645"/>
      <c r="PU18" s="645"/>
      <c r="PV18" s="645"/>
      <c r="PW18" s="645"/>
      <c r="PX18" s="645"/>
      <c r="PY18" s="645"/>
      <c r="PZ18" s="645"/>
      <c r="QA18" s="645"/>
      <c r="QB18" s="645"/>
      <c r="QC18" s="645"/>
      <c r="QD18" s="645"/>
      <c r="QE18" s="645"/>
      <c r="QF18" s="645"/>
      <c r="QG18" s="645"/>
      <c r="QH18" s="645"/>
      <c r="QI18" s="645"/>
      <c r="QJ18" s="645"/>
      <c r="QK18" s="645"/>
      <c r="QL18" s="645"/>
      <c r="QM18" s="645"/>
      <c r="QN18" s="645"/>
      <c r="QO18" s="645"/>
      <c r="QP18" s="645"/>
      <c r="QQ18" s="645"/>
      <c r="QR18" s="645"/>
      <c r="QS18" s="645"/>
      <c r="QT18" s="645"/>
      <c r="QU18" s="645"/>
      <c r="QV18" s="645"/>
      <c r="QW18" s="645"/>
      <c r="QX18" s="645"/>
      <c r="QY18" s="645"/>
      <c r="QZ18" s="645"/>
      <c r="RA18" s="645"/>
      <c r="RB18" s="645"/>
      <c r="RC18" s="645"/>
      <c r="RD18" s="645"/>
      <c r="RE18" s="645"/>
      <c r="RF18" s="645"/>
      <c r="RG18" s="645"/>
      <c r="RH18" s="645"/>
      <c r="RI18" s="645"/>
      <c r="RJ18" s="645"/>
      <c r="RK18" s="645"/>
      <c r="RL18" s="645"/>
      <c r="RM18" s="645"/>
      <c r="RN18" s="645"/>
      <c r="RO18" s="645"/>
      <c r="RP18" s="645"/>
      <c r="RQ18" s="645"/>
      <c r="RR18" s="645"/>
      <c r="RS18" s="645"/>
      <c r="RT18" s="645"/>
      <c r="RU18" s="645"/>
      <c r="RV18" s="645"/>
      <c r="RW18" s="645"/>
      <c r="RX18" s="645"/>
      <c r="RY18" s="645"/>
      <c r="RZ18" s="645"/>
      <c r="SA18" s="645"/>
      <c r="SB18" s="645"/>
      <c r="SC18" s="645"/>
      <c r="SD18" s="645"/>
      <c r="SE18" s="645"/>
      <c r="SF18" s="645"/>
      <c r="SG18" s="645"/>
      <c r="SH18" s="645"/>
      <c r="SI18" s="645"/>
      <c r="SJ18" s="645"/>
      <c r="SK18" s="645"/>
      <c r="SL18" s="645"/>
      <c r="SM18" s="645"/>
      <c r="SN18" s="645"/>
      <c r="SO18" s="645"/>
      <c r="SP18" s="645"/>
      <c r="SQ18" s="645"/>
      <c r="SR18" s="645"/>
      <c r="SS18" s="645"/>
      <c r="ST18" s="645"/>
      <c r="SU18" s="645"/>
      <c r="SV18" s="645"/>
      <c r="SW18" s="645"/>
      <c r="SX18" s="645"/>
      <c r="SY18" s="645"/>
      <c r="SZ18" s="645"/>
      <c r="TA18" s="645"/>
      <c r="TB18" s="645"/>
      <c r="TC18" s="645"/>
      <c r="TD18" s="645"/>
      <c r="TE18" s="645"/>
      <c r="TF18" s="645"/>
      <c r="TG18" s="645"/>
      <c r="TH18" s="645"/>
      <c r="TI18" s="645"/>
      <c r="TJ18" s="645"/>
      <c r="TK18" s="645"/>
      <c r="TL18" s="645"/>
      <c r="TM18" s="645"/>
      <c r="TN18" s="645"/>
      <c r="TO18" s="645"/>
      <c r="TP18" s="645"/>
      <c r="TQ18" s="645"/>
      <c r="TR18" s="645"/>
      <c r="TS18" s="645"/>
      <c r="TT18" s="645"/>
      <c r="TU18" s="645"/>
      <c r="TV18" s="645"/>
      <c r="TW18" s="645"/>
      <c r="TX18" s="645"/>
      <c r="TY18" s="645"/>
      <c r="TZ18" s="645"/>
      <c r="UA18" s="645"/>
      <c r="UB18" s="645"/>
      <c r="UC18" s="645"/>
      <c r="UD18" s="645"/>
      <c r="UE18" s="645"/>
      <c r="UF18" s="645"/>
      <c r="UG18" s="645"/>
      <c r="UH18" s="645"/>
      <c r="UI18" s="645"/>
      <c r="UJ18" s="645"/>
      <c r="UK18" s="645"/>
      <c r="UL18" s="645"/>
      <c r="UM18" s="645"/>
      <c r="UN18" s="645"/>
      <c r="UO18" s="645"/>
      <c r="UP18" s="645"/>
      <c r="UQ18" s="645"/>
      <c r="UR18" s="645"/>
      <c r="US18" s="645"/>
      <c r="UT18" s="645"/>
      <c r="UU18" s="645"/>
      <c r="UV18" s="645"/>
      <c r="UW18" s="645"/>
      <c r="UX18" s="645"/>
      <c r="UY18" s="645"/>
      <c r="UZ18" s="645"/>
      <c r="VA18" s="645"/>
      <c r="VB18" s="645"/>
      <c r="VC18" s="645"/>
      <c r="VD18" s="645"/>
      <c r="VE18" s="645"/>
      <c r="VF18" s="645"/>
      <c r="VG18" s="645"/>
      <c r="VH18" s="645"/>
      <c r="VI18" s="645"/>
      <c r="VJ18" s="645"/>
      <c r="VK18" s="645"/>
      <c r="VL18" s="645"/>
      <c r="VM18" s="645"/>
      <c r="VN18" s="645"/>
      <c r="VO18" s="645"/>
      <c r="VP18" s="645"/>
      <c r="VQ18" s="645"/>
      <c r="VR18" s="645"/>
      <c r="VS18" s="645"/>
      <c r="VT18" s="645"/>
      <c r="VU18" s="645"/>
      <c r="VV18" s="645"/>
      <c r="VW18" s="645"/>
      <c r="VX18" s="645"/>
      <c r="VY18" s="645"/>
      <c r="VZ18" s="645"/>
      <c r="WA18" s="645"/>
      <c r="WB18" s="645"/>
      <c r="WC18" s="645"/>
      <c r="WD18" s="645"/>
      <c r="WE18" s="645"/>
      <c r="WF18" s="645"/>
      <c r="WG18" s="645"/>
      <c r="WH18" s="645"/>
      <c r="WI18" s="645"/>
      <c r="WJ18" s="645"/>
      <c r="WK18" s="645"/>
      <c r="WL18" s="645"/>
      <c r="WM18" s="645"/>
      <c r="WN18" s="645"/>
      <c r="WO18" s="645"/>
      <c r="WP18" s="645"/>
      <c r="WQ18" s="645"/>
      <c r="WR18" s="645"/>
      <c r="WS18" s="645"/>
      <c r="WT18" s="645"/>
      <c r="WU18" s="645"/>
      <c r="WV18" s="645"/>
      <c r="WW18" s="645"/>
      <c r="WX18" s="645"/>
      <c r="WY18" s="645"/>
      <c r="WZ18" s="645"/>
      <c r="XA18" s="645"/>
      <c r="XB18" s="645"/>
      <c r="XC18" s="645"/>
      <c r="XD18" s="645"/>
      <c r="XE18" s="645"/>
      <c r="XF18" s="645"/>
      <c r="XG18" s="645"/>
      <c r="XH18" s="645"/>
      <c r="XI18" s="645"/>
      <c r="XJ18" s="645"/>
      <c r="XK18" s="645"/>
      <c r="XL18" s="645"/>
      <c r="XM18" s="645"/>
      <c r="XN18" s="645"/>
      <c r="XO18" s="645"/>
      <c r="XP18" s="645"/>
      <c r="XQ18" s="645"/>
      <c r="XR18" s="645"/>
      <c r="XS18" s="645"/>
      <c r="XT18" s="645"/>
      <c r="XU18" s="645"/>
      <c r="XV18" s="645"/>
      <c r="XW18" s="645"/>
      <c r="XX18" s="645"/>
      <c r="XY18" s="645"/>
      <c r="XZ18" s="645"/>
      <c r="YA18" s="645"/>
      <c r="YB18" s="645"/>
      <c r="YC18" s="645"/>
      <c r="YD18" s="645"/>
      <c r="YE18" s="645"/>
      <c r="YF18" s="645"/>
      <c r="YG18" s="645"/>
      <c r="YH18" s="645"/>
      <c r="YI18" s="645"/>
      <c r="YJ18" s="645"/>
      <c r="YK18" s="645"/>
      <c r="YL18" s="645"/>
      <c r="YM18" s="645"/>
      <c r="YN18" s="645"/>
      <c r="YO18" s="645"/>
      <c r="YP18" s="645"/>
      <c r="YQ18" s="645"/>
      <c r="YR18" s="645"/>
      <c r="YS18" s="645"/>
      <c r="YT18" s="645"/>
      <c r="YU18" s="645"/>
      <c r="YV18" s="645"/>
      <c r="YW18" s="645"/>
      <c r="YX18" s="645"/>
      <c r="YY18" s="645"/>
      <c r="YZ18" s="645"/>
      <c r="ZA18" s="645"/>
      <c r="ZB18" s="645"/>
      <c r="ZC18" s="645"/>
      <c r="ZD18" s="645"/>
      <c r="ZE18" s="645"/>
      <c r="ZF18" s="645"/>
      <c r="ZG18" s="645"/>
      <c r="ZH18" s="645"/>
      <c r="ZI18" s="645"/>
      <c r="ZJ18" s="645"/>
      <c r="ZK18" s="645"/>
      <c r="ZL18" s="645"/>
      <c r="ZM18" s="645"/>
      <c r="ZN18" s="645"/>
      <c r="ZO18" s="645"/>
      <c r="ZP18" s="645"/>
      <c r="ZQ18" s="645"/>
      <c r="ZR18" s="645"/>
      <c r="ZS18" s="645"/>
      <c r="ZT18" s="645"/>
      <c r="ZU18" s="645"/>
      <c r="ZV18" s="645"/>
      <c r="ZW18" s="645"/>
      <c r="ZX18" s="645"/>
      <c r="ZY18" s="645"/>
      <c r="ZZ18" s="645"/>
      <c r="AAA18" s="645"/>
      <c r="AAB18" s="645"/>
      <c r="AAC18" s="645"/>
      <c r="AAD18" s="645"/>
      <c r="AAE18" s="645"/>
      <c r="AAF18" s="645"/>
      <c r="AAG18" s="645"/>
      <c r="AAH18" s="645"/>
      <c r="AAI18" s="645"/>
      <c r="AAJ18" s="645"/>
      <c r="AAK18" s="645"/>
      <c r="AAL18" s="645"/>
      <c r="AAM18" s="645"/>
      <c r="AAN18" s="645"/>
      <c r="AAO18" s="645"/>
      <c r="AAP18" s="645"/>
      <c r="AAQ18" s="645"/>
      <c r="AAR18" s="645"/>
      <c r="AAS18" s="645"/>
      <c r="AAT18" s="645"/>
      <c r="AAU18" s="645"/>
      <c r="AAV18" s="645"/>
      <c r="AAW18" s="645"/>
      <c r="AAX18" s="645"/>
      <c r="AAY18" s="645"/>
      <c r="AAZ18" s="645"/>
      <c r="ABA18" s="645"/>
      <c r="ABB18" s="645"/>
      <c r="ABC18" s="645"/>
      <c r="ABD18" s="645"/>
      <c r="ABE18" s="645"/>
      <c r="ABF18" s="645"/>
      <c r="ABG18" s="645"/>
      <c r="ABH18" s="645"/>
      <c r="ABI18" s="645"/>
      <c r="ABJ18" s="645"/>
      <c r="ABK18" s="645"/>
      <c r="ABL18" s="645"/>
      <c r="ABM18" s="645"/>
      <c r="ABN18" s="645"/>
      <c r="ABO18" s="645"/>
      <c r="ABP18" s="645"/>
      <c r="ABQ18" s="645"/>
      <c r="ABR18" s="645"/>
      <c r="ABS18" s="645"/>
      <c r="ABT18" s="645"/>
      <c r="ABU18" s="645"/>
      <c r="ABV18" s="645"/>
      <c r="ABW18" s="645"/>
      <c r="ABX18" s="645"/>
      <c r="ABY18" s="645"/>
      <c r="ABZ18" s="645"/>
      <c r="ACA18" s="645"/>
      <c r="ACB18" s="645"/>
      <c r="ACC18" s="645"/>
      <c r="ACD18" s="645"/>
      <c r="ACE18" s="645"/>
      <c r="ACF18" s="645"/>
      <c r="ACG18" s="645"/>
      <c r="ACH18" s="645"/>
      <c r="ACI18" s="645"/>
      <c r="ACJ18" s="645"/>
      <c r="ACK18" s="645"/>
      <c r="ACL18" s="645"/>
      <c r="ACM18" s="645"/>
      <c r="ACN18" s="645"/>
      <c r="ACO18" s="645"/>
      <c r="ACP18" s="645"/>
      <c r="ACQ18" s="645"/>
      <c r="ACR18" s="645"/>
      <c r="ACS18" s="645"/>
      <c r="ACT18" s="645"/>
      <c r="ACU18" s="645"/>
      <c r="ACV18" s="645"/>
      <c r="ACW18" s="645"/>
      <c r="ACX18" s="645"/>
      <c r="ACY18" s="645"/>
      <c r="ACZ18" s="645"/>
      <c r="ADA18" s="645"/>
      <c r="ADB18" s="645"/>
      <c r="ADC18" s="645"/>
      <c r="ADD18" s="645"/>
      <c r="ADE18" s="645"/>
      <c r="ADF18" s="645"/>
      <c r="ADG18" s="645"/>
      <c r="ADH18" s="645"/>
      <c r="ADI18" s="645"/>
      <c r="ADJ18" s="645"/>
      <c r="ADK18" s="645"/>
      <c r="ADL18" s="645"/>
      <c r="ADM18" s="645"/>
      <c r="ADN18" s="645"/>
      <c r="ADO18" s="645"/>
      <c r="ADP18" s="645"/>
      <c r="ADQ18" s="645"/>
      <c r="ADR18" s="645"/>
      <c r="ADS18" s="645"/>
      <c r="ADT18" s="645"/>
      <c r="ADU18" s="645"/>
      <c r="ADV18" s="645"/>
      <c r="ADW18" s="645"/>
      <c r="ADX18" s="645"/>
      <c r="ADY18" s="645"/>
      <c r="ADZ18" s="645"/>
      <c r="AEA18" s="645"/>
      <c r="AEB18" s="645"/>
      <c r="AEC18" s="645"/>
      <c r="AED18" s="645"/>
      <c r="AEE18" s="645"/>
      <c r="AEF18" s="645"/>
      <c r="AEG18" s="645"/>
      <c r="AEH18" s="645"/>
      <c r="AEI18" s="645"/>
      <c r="AEJ18" s="645"/>
      <c r="AEK18" s="645"/>
      <c r="AEL18" s="645"/>
      <c r="AEM18" s="645"/>
      <c r="AEN18" s="645"/>
      <c r="AEO18" s="645"/>
      <c r="AEP18" s="645"/>
      <c r="AEQ18" s="645"/>
      <c r="AER18" s="645"/>
      <c r="AES18" s="645"/>
      <c r="AET18" s="645"/>
      <c r="AEU18" s="645"/>
      <c r="AEV18" s="645"/>
      <c r="AEW18" s="645"/>
      <c r="AEX18" s="645"/>
      <c r="AEY18" s="645"/>
      <c r="AEZ18" s="645"/>
      <c r="AFA18" s="645"/>
      <c r="AFB18" s="645"/>
      <c r="AFC18" s="645"/>
      <c r="AFD18" s="645"/>
      <c r="AFE18" s="645"/>
      <c r="AFF18" s="645"/>
      <c r="AFG18" s="645"/>
      <c r="AFH18" s="645"/>
      <c r="AFI18" s="645"/>
      <c r="AFJ18" s="645"/>
      <c r="AFK18" s="645"/>
      <c r="AFL18" s="645"/>
      <c r="AFM18" s="645"/>
      <c r="AFN18" s="645"/>
      <c r="AFO18" s="645"/>
      <c r="AFP18" s="645"/>
      <c r="AFQ18" s="645"/>
      <c r="AFR18" s="645"/>
      <c r="AFS18" s="645"/>
      <c r="AFT18" s="645"/>
      <c r="AFU18" s="645"/>
      <c r="AFV18" s="645"/>
      <c r="AFW18" s="645"/>
      <c r="AFX18" s="645"/>
      <c r="AFY18" s="645"/>
      <c r="AFZ18" s="645"/>
      <c r="AGA18" s="645"/>
      <c r="AGB18" s="645"/>
      <c r="AGC18" s="645"/>
      <c r="AGD18" s="645"/>
      <c r="AGE18" s="645"/>
      <c r="AGF18" s="645"/>
      <c r="AGG18" s="645"/>
      <c r="AGH18" s="645"/>
      <c r="AGI18" s="645"/>
      <c r="AGJ18" s="645"/>
      <c r="AGK18" s="645"/>
      <c r="AGL18" s="645"/>
      <c r="AGM18" s="645"/>
      <c r="AGN18" s="645"/>
      <c r="AGO18" s="645"/>
      <c r="AGP18" s="645"/>
      <c r="AGQ18" s="645"/>
      <c r="AGR18" s="645"/>
      <c r="AGS18" s="645"/>
      <c r="AGT18" s="645"/>
      <c r="AGU18" s="645"/>
      <c r="AGV18" s="645"/>
      <c r="AGW18" s="645"/>
      <c r="AGX18" s="645"/>
      <c r="AGY18" s="645"/>
      <c r="AGZ18" s="645"/>
      <c r="AHA18" s="645"/>
      <c r="AHB18" s="645"/>
      <c r="AHC18" s="645"/>
      <c r="AHD18" s="645"/>
      <c r="AHE18" s="645"/>
      <c r="AHF18" s="645"/>
      <c r="AHG18" s="645"/>
      <c r="AHH18" s="645"/>
      <c r="AHI18" s="645"/>
      <c r="AHJ18" s="645"/>
      <c r="AHK18" s="645"/>
      <c r="AHL18" s="645"/>
      <c r="AHM18" s="645"/>
      <c r="AHN18" s="645"/>
      <c r="AHO18" s="645"/>
      <c r="AHP18" s="645"/>
      <c r="AHQ18" s="645"/>
      <c r="AHR18" s="645"/>
      <c r="AHS18" s="645"/>
      <c r="AHT18" s="645"/>
      <c r="AHU18" s="645"/>
      <c r="AHV18" s="645"/>
      <c r="AHW18" s="645"/>
      <c r="AHX18" s="645"/>
      <c r="AHY18" s="645"/>
      <c r="AHZ18" s="645"/>
      <c r="AIA18" s="645"/>
      <c r="AIB18" s="645"/>
      <c r="AIC18" s="645"/>
      <c r="AID18" s="645"/>
      <c r="AIE18" s="645"/>
      <c r="AIF18" s="645"/>
      <c r="AIG18" s="645"/>
      <c r="AIH18" s="645"/>
      <c r="AII18" s="645"/>
      <c r="AIJ18" s="645"/>
      <c r="AIK18" s="645"/>
      <c r="AIL18" s="645"/>
      <c r="AIM18" s="645"/>
      <c r="AIN18" s="645"/>
      <c r="AIO18" s="645"/>
      <c r="AIP18" s="645"/>
      <c r="AIQ18" s="645"/>
      <c r="AIR18" s="645"/>
      <c r="AIS18" s="645"/>
      <c r="AIT18" s="645"/>
      <c r="AIU18" s="645"/>
      <c r="AIV18" s="645"/>
      <c r="AIW18" s="645"/>
      <c r="AIX18" s="645"/>
      <c r="AIY18" s="645"/>
      <c r="AIZ18" s="645"/>
      <c r="AJA18" s="645"/>
      <c r="AJB18" s="645"/>
      <c r="AJC18" s="645"/>
      <c r="AJD18" s="645"/>
      <c r="AJE18" s="645"/>
      <c r="AJF18" s="645"/>
      <c r="AJG18" s="645"/>
      <c r="AJH18" s="645"/>
      <c r="AJI18" s="645"/>
      <c r="AJJ18" s="645"/>
      <c r="AJK18" s="645"/>
      <c r="AJL18" s="645"/>
      <c r="AJM18" s="645"/>
      <c r="AJN18" s="645"/>
      <c r="AJO18" s="645"/>
      <c r="AJP18" s="645"/>
      <c r="AJQ18" s="645"/>
      <c r="AJR18" s="645"/>
      <c r="AJS18" s="645"/>
      <c r="AJT18" s="645"/>
      <c r="AJU18" s="645"/>
      <c r="AJV18" s="645"/>
      <c r="AJW18" s="645"/>
      <c r="AJX18" s="645"/>
      <c r="AJY18" s="645"/>
      <c r="AJZ18" s="645"/>
      <c r="AKA18" s="645"/>
      <c r="AKB18" s="645"/>
      <c r="AKC18" s="645"/>
      <c r="AKD18" s="645"/>
      <c r="AKE18" s="645"/>
      <c r="AKF18" s="645"/>
      <c r="AKG18" s="645"/>
      <c r="AKH18" s="645"/>
      <c r="AKI18" s="645"/>
      <c r="AKJ18" s="645"/>
      <c r="AKK18" s="645"/>
      <c r="AKL18" s="645"/>
      <c r="AKM18" s="645"/>
      <c r="AKN18" s="645"/>
      <c r="AKO18" s="645"/>
      <c r="AKP18" s="645"/>
      <c r="AKQ18" s="645"/>
      <c r="AKR18" s="645"/>
      <c r="AKS18" s="645"/>
      <c r="AKT18" s="645"/>
      <c r="AKU18" s="645"/>
      <c r="AKV18" s="645"/>
      <c r="AKW18" s="645"/>
      <c r="AKX18" s="645"/>
      <c r="AKY18" s="645"/>
      <c r="AKZ18" s="645"/>
      <c r="ALA18" s="645"/>
      <c r="ALB18" s="645"/>
      <c r="ALC18" s="645"/>
      <c r="ALD18" s="645"/>
      <c r="ALE18" s="645"/>
      <c r="ALF18" s="645"/>
      <c r="ALG18" s="645"/>
      <c r="ALH18" s="645"/>
      <c r="ALI18" s="645"/>
      <c r="ALJ18" s="645"/>
      <c r="ALK18" s="645"/>
      <c r="ALL18" s="645"/>
      <c r="ALM18" s="645"/>
      <c r="ALN18" s="645"/>
      <c r="ALO18" s="645"/>
      <c r="ALP18" s="645"/>
      <c r="ALQ18" s="645"/>
      <c r="ALR18" s="645"/>
      <c r="ALS18" s="645"/>
      <c r="ALT18" s="645"/>
      <c r="ALU18" s="645"/>
      <c r="ALV18" s="645"/>
      <c r="ALW18" s="645"/>
      <c r="ALX18" s="645"/>
      <c r="ALY18" s="645"/>
      <c r="ALZ18" s="645"/>
      <c r="AMA18" s="645"/>
      <c r="AMB18" s="645"/>
    </row>
    <row r="19" spans="1:1016" s="666" customFormat="1" ht="12">
      <c r="A19" s="672">
        <f>A17+1</f>
        <v>7</v>
      </c>
      <c r="B19" s="673" t="s">
        <v>2161</v>
      </c>
      <c r="C19" s="674" t="s">
        <v>1390</v>
      </c>
      <c r="D19" s="672">
        <v>2</v>
      </c>
      <c r="E19" s="665"/>
      <c r="F19" s="675">
        <f>E19*D19</f>
        <v>0</v>
      </c>
      <c r="G19" s="656"/>
      <c r="H19" s="676"/>
    </row>
    <row r="20" spans="1:1016" ht="21.45">
      <c r="A20" s="650"/>
      <c r="B20" s="645" t="s">
        <v>2163</v>
      </c>
      <c r="C20" s="645"/>
      <c r="D20" s="645"/>
      <c r="E20" s="677"/>
      <c r="F20" s="678"/>
      <c r="G20" s="645"/>
      <c r="H20" s="671"/>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5"/>
      <c r="AZ20" s="645"/>
      <c r="BA20" s="645"/>
      <c r="BB20" s="645"/>
      <c r="BC20" s="645"/>
      <c r="BD20" s="645"/>
      <c r="BE20" s="645"/>
      <c r="BF20" s="645"/>
      <c r="BG20" s="645"/>
      <c r="BH20" s="645"/>
      <c r="BI20" s="645"/>
      <c r="BJ20" s="645"/>
      <c r="BK20" s="645"/>
      <c r="BL20" s="645"/>
      <c r="BM20" s="645"/>
      <c r="BN20" s="645"/>
      <c r="BO20" s="645"/>
      <c r="BP20" s="645"/>
      <c r="BQ20" s="645"/>
      <c r="BR20" s="645"/>
      <c r="BS20" s="645"/>
      <c r="BT20" s="645"/>
      <c r="BU20" s="645"/>
      <c r="BV20" s="645"/>
      <c r="BW20" s="645"/>
      <c r="BX20" s="645"/>
      <c r="BY20" s="645"/>
      <c r="BZ20" s="645"/>
      <c r="CA20" s="645"/>
      <c r="CB20" s="645"/>
      <c r="CC20" s="645"/>
      <c r="CD20" s="645"/>
      <c r="CE20" s="645"/>
      <c r="CF20" s="645"/>
      <c r="CG20" s="645"/>
      <c r="CH20" s="645"/>
      <c r="CI20" s="645"/>
      <c r="CJ20" s="645"/>
      <c r="CK20" s="645"/>
      <c r="CL20" s="645"/>
      <c r="CM20" s="645"/>
      <c r="CN20" s="645"/>
      <c r="CO20" s="645"/>
      <c r="CP20" s="645"/>
      <c r="CQ20" s="645"/>
      <c r="CR20" s="645"/>
      <c r="CS20" s="645"/>
      <c r="CT20" s="645"/>
      <c r="CU20" s="645"/>
      <c r="CV20" s="645"/>
      <c r="CW20" s="645"/>
      <c r="CX20" s="645"/>
      <c r="CY20" s="645"/>
      <c r="CZ20" s="645"/>
      <c r="DA20" s="645"/>
      <c r="DB20" s="645"/>
      <c r="DC20" s="645"/>
      <c r="DD20" s="645"/>
      <c r="DE20" s="645"/>
      <c r="DF20" s="645"/>
      <c r="DG20" s="645"/>
      <c r="DH20" s="645"/>
      <c r="DI20" s="645"/>
      <c r="DJ20" s="645"/>
      <c r="DK20" s="645"/>
      <c r="DL20" s="645"/>
      <c r="DM20" s="645"/>
      <c r="DN20" s="645"/>
      <c r="DO20" s="645"/>
      <c r="DP20" s="645"/>
      <c r="DQ20" s="645"/>
      <c r="DR20" s="645"/>
      <c r="DS20" s="645"/>
      <c r="DT20" s="645"/>
      <c r="DU20" s="645"/>
      <c r="DV20" s="645"/>
      <c r="DW20" s="645"/>
      <c r="DX20" s="645"/>
      <c r="DY20" s="645"/>
      <c r="DZ20" s="645"/>
      <c r="EA20" s="645"/>
      <c r="EB20" s="645"/>
      <c r="EC20" s="645"/>
      <c r="ED20" s="645"/>
      <c r="EE20" s="645"/>
      <c r="EF20" s="645"/>
      <c r="EG20" s="645"/>
      <c r="EH20" s="645"/>
      <c r="EI20" s="645"/>
      <c r="EJ20" s="645"/>
      <c r="EK20" s="645"/>
      <c r="EL20" s="645"/>
      <c r="EM20" s="645"/>
      <c r="EN20" s="645"/>
      <c r="EO20" s="645"/>
      <c r="EP20" s="645"/>
      <c r="EQ20" s="645"/>
      <c r="ER20" s="645"/>
      <c r="ES20" s="645"/>
      <c r="ET20" s="645"/>
      <c r="EU20" s="645"/>
      <c r="EV20" s="645"/>
      <c r="EW20" s="645"/>
      <c r="EX20" s="645"/>
      <c r="EY20" s="645"/>
      <c r="EZ20" s="645"/>
      <c r="FA20" s="645"/>
      <c r="FB20" s="645"/>
      <c r="FC20" s="645"/>
      <c r="FD20" s="645"/>
      <c r="FE20" s="645"/>
      <c r="FF20" s="645"/>
      <c r="FG20" s="645"/>
      <c r="FH20" s="645"/>
      <c r="FI20" s="645"/>
      <c r="FJ20" s="645"/>
      <c r="FK20" s="645"/>
      <c r="FL20" s="645"/>
      <c r="FM20" s="645"/>
      <c r="FN20" s="645"/>
      <c r="FO20" s="645"/>
      <c r="FP20" s="645"/>
      <c r="FQ20" s="645"/>
      <c r="FR20" s="645"/>
      <c r="FS20" s="645"/>
      <c r="FT20" s="645"/>
      <c r="FU20" s="645"/>
      <c r="FV20" s="645"/>
      <c r="FW20" s="645"/>
      <c r="FX20" s="645"/>
      <c r="FY20" s="645"/>
      <c r="FZ20" s="645"/>
      <c r="GA20" s="645"/>
      <c r="GB20" s="645"/>
      <c r="GC20" s="645"/>
      <c r="GD20" s="645"/>
      <c r="GE20" s="645"/>
      <c r="GF20" s="645"/>
      <c r="GG20" s="645"/>
      <c r="GH20" s="645"/>
      <c r="GI20" s="645"/>
      <c r="GJ20" s="645"/>
      <c r="GK20" s="645"/>
      <c r="GL20" s="645"/>
      <c r="GM20" s="645"/>
      <c r="GN20" s="645"/>
      <c r="GO20" s="645"/>
      <c r="GP20" s="645"/>
      <c r="GQ20" s="645"/>
      <c r="GR20" s="645"/>
      <c r="GS20" s="645"/>
      <c r="GT20" s="645"/>
      <c r="GU20" s="645"/>
      <c r="GV20" s="645"/>
      <c r="GW20" s="645"/>
      <c r="GX20" s="645"/>
      <c r="GY20" s="645"/>
      <c r="GZ20" s="645"/>
      <c r="HA20" s="645"/>
      <c r="HB20" s="645"/>
      <c r="HC20" s="645"/>
      <c r="HD20" s="645"/>
      <c r="HE20" s="645"/>
      <c r="HF20" s="645"/>
      <c r="HG20" s="645"/>
      <c r="HH20" s="645"/>
      <c r="HI20" s="645"/>
      <c r="HJ20" s="645"/>
      <c r="HK20" s="645"/>
      <c r="HL20" s="645"/>
      <c r="HM20" s="645"/>
      <c r="HN20" s="645"/>
      <c r="HO20" s="645"/>
      <c r="HP20" s="645"/>
      <c r="HQ20" s="645"/>
      <c r="HR20" s="645"/>
      <c r="HS20" s="645"/>
      <c r="HT20" s="645"/>
      <c r="HU20" s="645"/>
      <c r="HV20" s="645"/>
      <c r="HW20" s="645"/>
      <c r="HX20" s="645"/>
      <c r="HY20" s="645"/>
      <c r="HZ20" s="645"/>
      <c r="IA20" s="645"/>
      <c r="IB20" s="645"/>
      <c r="IC20" s="645"/>
      <c r="ID20" s="645"/>
      <c r="IE20" s="645"/>
      <c r="IF20" s="645"/>
      <c r="IG20" s="645"/>
      <c r="IH20" s="645"/>
      <c r="II20" s="645"/>
      <c r="IJ20" s="645"/>
      <c r="IK20" s="645"/>
      <c r="IL20" s="645"/>
      <c r="IM20" s="645"/>
      <c r="IN20" s="645"/>
      <c r="IO20" s="645"/>
      <c r="IP20" s="645"/>
      <c r="IQ20" s="645"/>
      <c r="IR20" s="645"/>
      <c r="IS20" s="645"/>
      <c r="IT20" s="645"/>
      <c r="IU20" s="645"/>
      <c r="IV20" s="645"/>
      <c r="IW20" s="645"/>
      <c r="IX20" s="645"/>
      <c r="IY20" s="645"/>
      <c r="IZ20" s="645"/>
      <c r="JA20" s="645"/>
      <c r="JB20" s="645"/>
      <c r="JC20" s="645"/>
      <c r="JD20" s="645"/>
      <c r="JE20" s="645"/>
      <c r="JF20" s="645"/>
      <c r="JG20" s="645"/>
      <c r="JH20" s="645"/>
      <c r="JI20" s="645"/>
      <c r="JJ20" s="645"/>
      <c r="JK20" s="645"/>
      <c r="JL20" s="645"/>
      <c r="JM20" s="645"/>
      <c r="JN20" s="645"/>
      <c r="JO20" s="645"/>
      <c r="JP20" s="645"/>
      <c r="JQ20" s="645"/>
      <c r="JR20" s="645"/>
      <c r="JS20" s="645"/>
      <c r="JT20" s="645"/>
      <c r="JU20" s="645"/>
      <c r="JV20" s="645"/>
      <c r="JW20" s="645"/>
      <c r="JX20" s="645"/>
      <c r="JY20" s="645"/>
      <c r="JZ20" s="645"/>
      <c r="KA20" s="645"/>
      <c r="KB20" s="645"/>
      <c r="KC20" s="645"/>
      <c r="KD20" s="645"/>
      <c r="KE20" s="645"/>
      <c r="KF20" s="645"/>
      <c r="KG20" s="645"/>
      <c r="KH20" s="645"/>
      <c r="KI20" s="645"/>
      <c r="KJ20" s="645"/>
      <c r="KK20" s="645"/>
      <c r="KL20" s="645"/>
      <c r="KM20" s="645"/>
      <c r="KN20" s="645"/>
      <c r="KO20" s="645"/>
      <c r="KP20" s="645"/>
      <c r="KQ20" s="645"/>
      <c r="KR20" s="645"/>
      <c r="KS20" s="645"/>
      <c r="KT20" s="645"/>
      <c r="KU20" s="645"/>
      <c r="KV20" s="645"/>
      <c r="KW20" s="645"/>
      <c r="KX20" s="645"/>
      <c r="KY20" s="645"/>
      <c r="KZ20" s="645"/>
      <c r="LA20" s="645"/>
      <c r="LB20" s="645"/>
      <c r="LC20" s="645"/>
      <c r="LD20" s="645"/>
      <c r="LE20" s="645"/>
      <c r="LF20" s="645"/>
      <c r="LG20" s="645"/>
      <c r="LH20" s="645"/>
      <c r="LI20" s="645"/>
      <c r="LJ20" s="645"/>
      <c r="LK20" s="645"/>
      <c r="LL20" s="645"/>
      <c r="LM20" s="645"/>
      <c r="LN20" s="645"/>
      <c r="LO20" s="645"/>
      <c r="LP20" s="645"/>
      <c r="LQ20" s="645"/>
      <c r="LR20" s="645"/>
      <c r="LS20" s="645"/>
      <c r="LT20" s="645"/>
      <c r="LU20" s="645"/>
      <c r="LV20" s="645"/>
      <c r="LW20" s="645"/>
      <c r="LX20" s="645"/>
      <c r="LY20" s="645"/>
      <c r="LZ20" s="645"/>
      <c r="MA20" s="645"/>
      <c r="MB20" s="645"/>
      <c r="MC20" s="645"/>
      <c r="MD20" s="645"/>
      <c r="ME20" s="645"/>
      <c r="MF20" s="645"/>
      <c r="MG20" s="645"/>
      <c r="MH20" s="645"/>
      <c r="MI20" s="645"/>
      <c r="MJ20" s="645"/>
      <c r="MK20" s="645"/>
      <c r="ML20" s="645"/>
      <c r="MM20" s="645"/>
      <c r="MN20" s="645"/>
      <c r="MO20" s="645"/>
      <c r="MP20" s="645"/>
      <c r="MQ20" s="645"/>
      <c r="MR20" s="645"/>
      <c r="MS20" s="645"/>
      <c r="MT20" s="645"/>
      <c r="MU20" s="645"/>
      <c r="MV20" s="645"/>
      <c r="MW20" s="645"/>
      <c r="MX20" s="645"/>
      <c r="MY20" s="645"/>
      <c r="MZ20" s="645"/>
      <c r="NA20" s="645"/>
      <c r="NB20" s="645"/>
      <c r="NC20" s="645"/>
      <c r="ND20" s="645"/>
      <c r="NE20" s="645"/>
      <c r="NF20" s="645"/>
      <c r="NG20" s="645"/>
      <c r="NH20" s="645"/>
      <c r="NI20" s="645"/>
      <c r="NJ20" s="645"/>
      <c r="NK20" s="645"/>
      <c r="NL20" s="645"/>
      <c r="NM20" s="645"/>
      <c r="NN20" s="645"/>
      <c r="NO20" s="645"/>
      <c r="NP20" s="645"/>
      <c r="NQ20" s="645"/>
      <c r="NR20" s="645"/>
      <c r="NS20" s="645"/>
      <c r="NT20" s="645"/>
      <c r="NU20" s="645"/>
      <c r="NV20" s="645"/>
      <c r="NW20" s="645"/>
      <c r="NX20" s="645"/>
      <c r="NY20" s="645"/>
      <c r="NZ20" s="645"/>
      <c r="OA20" s="645"/>
      <c r="OB20" s="645"/>
      <c r="OC20" s="645"/>
      <c r="OD20" s="645"/>
      <c r="OE20" s="645"/>
      <c r="OF20" s="645"/>
      <c r="OG20" s="645"/>
      <c r="OH20" s="645"/>
      <c r="OI20" s="645"/>
      <c r="OJ20" s="645"/>
      <c r="OK20" s="645"/>
      <c r="OL20" s="645"/>
      <c r="OM20" s="645"/>
      <c r="ON20" s="645"/>
      <c r="OO20" s="645"/>
      <c r="OP20" s="645"/>
      <c r="OQ20" s="645"/>
      <c r="OR20" s="645"/>
      <c r="OS20" s="645"/>
      <c r="OT20" s="645"/>
      <c r="OU20" s="645"/>
      <c r="OV20" s="645"/>
      <c r="OW20" s="645"/>
      <c r="OX20" s="645"/>
      <c r="OY20" s="645"/>
      <c r="OZ20" s="645"/>
      <c r="PA20" s="645"/>
      <c r="PB20" s="645"/>
      <c r="PC20" s="645"/>
      <c r="PD20" s="645"/>
      <c r="PE20" s="645"/>
      <c r="PF20" s="645"/>
      <c r="PG20" s="645"/>
      <c r="PH20" s="645"/>
      <c r="PI20" s="645"/>
      <c r="PJ20" s="645"/>
      <c r="PK20" s="645"/>
      <c r="PL20" s="645"/>
      <c r="PM20" s="645"/>
      <c r="PN20" s="645"/>
      <c r="PO20" s="645"/>
      <c r="PP20" s="645"/>
      <c r="PQ20" s="645"/>
      <c r="PR20" s="645"/>
      <c r="PS20" s="645"/>
      <c r="PT20" s="645"/>
      <c r="PU20" s="645"/>
      <c r="PV20" s="645"/>
      <c r="PW20" s="645"/>
      <c r="PX20" s="645"/>
      <c r="PY20" s="645"/>
      <c r="PZ20" s="645"/>
      <c r="QA20" s="645"/>
      <c r="QB20" s="645"/>
      <c r="QC20" s="645"/>
      <c r="QD20" s="645"/>
      <c r="QE20" s="645"/>
      <c r="QF20" s="645"/>
      <c r="QG20" s="645"/>
      <c r="QH20" s="645"/>
      <c r="QI20" s="645"/>
      <c r="QJ20" s="645"/>
      <c r="QK20" s="645"/>
      <c r="QL20" s="645"/>
      <c r="QM20" s="645"/>
      <c r="QN20" s="645"/>
      <c r="QO20" s="645"/>
      <c r="QP20" s="645"/>
      <c r="QQ20" s="645"/>
      <c r="QR20" s="645"/>
      <c r="QS20" s="645"/>
      <c r="QT20" s="645"/>
      <c r="QU20" s="645"/>
      <c r="QV20" s="645"/>
      <c r="QW20" s="645"/>
      <c r="QX20" s="645"/>
      <c r="QY20" s="645"/>
      <c r="QZ20" s="645"/>
      <c r="RA20" s="645"/>
      <c r="RB20" s="645"/>
      <c r="RC20" s="645"/>
      <c r="RD20" s="645"/>
      <c r="RE20" s="645"/>
      <c r="RF20" s="645"/>
      <c r="RG20" s="645"/>
      <c r="RH20" s="645"/>
      <c r="RI20" s="645"/>
      <c r="RJ20" s="645"/>
      <c r="RK20" s="645"/>
      <c r="RL20" s="645"/>
      <c r="RM20" s="645"/>
      <c r="RN20" s="645"/>
      <c r="RO20" s="645"/>
      <c r="RP20" s="645"/>
      <c r="RQ20" s="645"/>
      <c r="RR20" s="645"/>
      <c r="RS20" s="645"/>
      <c r="RT20" s="645"/>
      <c r="RU20" s="645"/>
      <c r="RV20" s="645"/>
      <c r="RW20" s="645"/>
      <c r="RX20" s="645"/>
      <c r="RY20" s="645"/>
      <c r="RZ20" s="645"/>
      <c r="SA20" s="645"/>
      <c r="SB20" s="645"/>
      <c r="SC20" s="645"/>
      <c r="SD20" s="645"/>
      <c r="SE20" s="645"/>
      <c r="SF20" s="645"/>
      <c r="SG20" s="645"/>
      <c r="SH20" s="645"/>
      <c r="SI20" s="645"/>
      <c r="SJ20" s="645"/>
      <c r="SK20" s="645"/>
      <c r="SL20" s="645"/>
      <c r="SM20" s="645"/>
      <c r="SN20" s="645"/>
      <c r="SO20" s="645"/>
      <c r="SP20" s="645"/>
      <c r="SQ20" s="645"/>
      <c r="SR20" s="645"/>
      <c r="SS20" s="645"/>
      <c r="ST20" s="645"/>
      <c r="SU20" s="645"/>
      <c r="SV20" s="645"/>
      <c r="SW20" s="645"/>
      <c r="SX20" s="645"/>
      <c r="SY20" s="645"/>
      <c r="SZ20" s="645"/>
      <c r="TA20" s="645"/>
      <c r="TB20" s="645"/>
      <c r="TC20" s="645"/>
      <c r="TD20" s="645"/>
      <c r="TE20" s="645"/>
      <c r="TF20" s="645"/>
      <c r="TG20" s="645"/>
      <c r="TH20" s="645"/>
      <c r="TI20" s="645"/>
      <c r="TJ20" s="645"/>
      <c r="TK20" s="645"/>
      <c r="TL20" s="645"/>
      <c r="TM20" s="645"/>
      <c r="TN20" s="645"/>
      <c r="TO20" s="645"/>
      <c r="TP20" s="645"/>
      <c r="TQ20" s="645"/>
      <c r="TR20" s="645"/>
      <c r="TS20" s="645"/>
      <c r="TT20" s="645"/>
      <c r="TU20" s="645"/>
      <c r="TV20" s="645"/>
      <c r="TW20" s="645"/>
      <c r="TX20" s="645"/>
      <c r="TY20" s="645"/>
      <c r="TZ20" s="645"/>
      <c r="UA20" s="645"/>
      <c r="UB20" s="645"/>
      <c r="UC20" s="645"/>
      <c r="UD20" s="645"/>
      <c r="UE20" s="645"/>
      <c r="UF20" s="645"/>
      <c r="UG20" s="645"/>
      <c r="UH20" s="645"/>
      <c r="UI20" s="645"/>
      <c r="UJ20" s="645"/>
      <c r="UK20" s="645"/>
      <c r="UL20" s="645"/>
      <c r="UM20" s="645"/>
      <c r="UN20" s="645"/>
      <c r="UO20" s="645"/>
      <c r="UP20" s="645"/>
      <c r="UQ20" s="645"/>
      <c r="UR20" s="645"/>
      <c r="US20" s="645"/>
      <c r="UT20" s="645"/>
      <c r="UU20" s="645"/>
      <c r="UV20" s="645"/>
      <c r="UW20" s="645"/>
      <c r="UX20" s="645"/>
      <c r="UY20" s="645"/>
      <c r="UZ20" s="645"/>
      <c r="VA20" s="645"/>
      <c r="VB20" s="645"/>
      <c r="VC20" s="645"/>
      <c r="VD20" s="645"/>
      <c r="VE20" s="645"/>
      <c r="VF20" s="645"/>
      <c r="VG20" s="645"/>
      <c r="VH20" s="645"/>
      <c r="VI20" s="645"/>
      <c r="VJ20" s="645"/>
      <c r="VK20" s="645"/>
      <c r="VL20" s="645"/>
      <c r="VM20" s="645"/>
      <c r="VN20" s="645"/>
      <c r="VO20" s="645"/>
      <c r="VP20" s="645"/>
      <c r="VQ20" s="645"/>
      <c r="VR20" s="645"/>
      <c r="VS20" s="645"/>
      <c r="VT20" s="645"/>
      <c r="VU20" s="645"/>
      <c r="VV20" s="645"/>
      <c r="VW20" s="645"/>
      <c r="VX20" s="645"/>
      <c r="VY20" s="645"/>
      <c r="VZ20" s="645"/>
      <c r="WA20" s="645"/>
      <c r="WB20" s="645"/>
      <c r="WC20" s="645"/>
      <c r="WD20" s="645"/>
      <c r="WE20" s="645"/>
      <c r="WF20" s="645"/>
      <c r="WG20" s="645"/>
      <c r="WH20" s="645"/>
      <c r="WI20" s="645"/>
      <c r="WJ20" s="645"/>
      <c r="WK20" s="645"/>
      <c r="WL20" s="645"/>
      <c r="WM20" s="645"/>
      <c r="WN20" s="645"/>
      <c r="WO20" s="645"/>
      <c r="WP20" s="645"/>
      <c r="WQ20" s="645"/>
      <c r="WR20" s="645"/>
      <c r="WS20" s="645"/>
      <c r="WT20" s="645"/>
      <c r="WU20" s="645"/>
      <c r="WV20" s="645"/>
      <c r="WW20" s="645"/>
      <c r="WX20" s="645"/>
      <c r="WY20" s="645"/>
      <c r="WZ20" s="645"/>
      <c r="XA20" s="645"/>
      <c r="XB20" s="645"/>
      <c r="XC20" s="645"/>
      <c r="XD20" s="645"/>
      <c r="XE20" s="645"/>
      <c r="XF20" s="645"/>
      <c r="XG20" s="645"/>
      <c r="XH20" s="645"/>
      <c r="XI20" s="645"/>
      <c r="XJ20" s="645"/>
      <c r="XK20" s="645"/>
      <c r="XL20" s="645"/>
      <c r="XM20" s="645"/>
      <c r="XN20" s="645"/>
      <c r="XO20" s="645"/>
      <c r="XP20" s="645"/>
      <c r="XQ20" s="645"/>
      <c r="XR20" s="645"/>
      <c r="XS20" s="645"/>
      <c r="XT20" s="645"/>
      <c r="XU20" s="645"/>
      <c r="XV20" s="645"/>
      <c r="XW20" s="645"/>
      <c r="XX20" s="645"/>
      <c r="XY20" s="645"/>
      <c r="XZ20" s="645"/>
      <c r="YA20" s="645"/>
      <c r="YB20" s="645"/>
      <c r="YC20" s="645"/>
      <c r="YD20" s="645"/>
      <c r="YE20" s="645"/>
      <c r="YF20" s="645"/>
      <c r="YG20" s="645"/>
      <c r="YH20" s="645"/>
      <c r="YI20" s="645"/>
      <c r="YJ20" s="645"/>
      <c r="YK20" s="645"/>
      <c r="YL20" s="645"/>
      <c r="YM20" s="645"/>
      <c r="YN20" s="645"/>
      <c r="YO20" s="645"/>
      <c r="YP20" s="645"/>
      <c r="YQ20" s="645"/>
      <c r="YR20" s="645"/>
      <c r="YS20" s="645"/>
      <c r="YT20" s="645"/>
      <c r="YU20" s="645"/>
      <c r="YV20" s="645"/>
      <c r="YW20" s="645"/>
      <c r="YX20" s="645"/>
      <c r="YY20" s="645"/>
      <c r="YZ20" s="645"/>
      <c r="ZA20" s="645"/>
      <c r="ZB20" s="645"/>
      <c r="ZC20" s="645"/>
      <c r="ZD20" s="645"/>
      <c r="ZE20" s="645"/>
      <c r="ZF20" s="645"/>
      <c r="ZG20" s="645"/>
      <c r="ZH20" s="645"/>
      <c r="ZI20" s="645"/>
      <c r="ZJ20" s="645"/>
      <c r="ZK20" s="645"/>
      <c r="ZL20" s="645"/>
      <c r="ZM20" s="645"/>
      <c r="ZN20" s="645"/>
      <c r="ZO20" s="645"/>
      <c r="ZP20" s="645"/>
      <c r="ZQ20" s="645"/>
      <c r="ZR20" s="645"/>
      <c r="ZS20" s="645"/>
      <c r="ZT20" s="645"/>
      <c r="ZU20" s="645"/>
      <c r="ZV20" s="645"/>
      <c r="ZW20" s="645"/>
      <c r="ZX20" s="645"/>
      <c r="ZY20" s="645"/>
      <c r="ZZ20" s="645"/>
      <c r="AAA20" s="645"/>
      <c r="AAB20" s="645"/>
      <c r="AAC20" s="645"/>
      <c r="AAD20" s="645"/>
      <c r="AAE20" s="645"/>
      <c r="AAF20" s="645"/>
      <c r="AAG20" s="645"/>
      <c r="AAH20" s="645"/>
      <c r="AAI20" s="645"/>
      <c r="AAJ20" s="645"/>
      <c r="AAK20" s="645"/>
      <c r="AAL20" s="645"/>
      <c r="AAM20" s="645"/>
      <c r="AAN20" s="645"/>
      <c r="AAO20" s="645"/>
      <c r="AAP20" s="645"/>
      <c r="AAQ20" s="645"/>
      <c r="AAR20" s="645"/>
      <c r="AAS20" s="645"/>
      <c r="AAT20" s="645"/>
      <c r="AAU20" s="645"/>
      <c r="AAV20" s="645"/>
      <c r="AAW20" s="645"/>
      <c r="AAX20" s="645"/>
      <c r="AAY20" s="645"/>
      <c r="AAZ20" s="645"/>
      <c r="ABA20" s="645"/>
      <c r="ABB20" s="645"/>
      <c r="ABC20" s="645"/>
      <c r="ABD20" s="645"/>
      <c r="ABE20" s="645"/>
      <c r="ABF20" s="645"/>
      <c r="ABG20" s="645"/>
      <c r="ABH20" s="645"/>
      <c r="ABI20" s="645"/>
      <c r="ABJ20" s="645"/>
      <c r="ABK20" s="645"/>
      <c r="ABL20" s="645"/>
      <c r="ABM20" s="645"/>
      <c r="ABN20" s="645"/>
      <c r="ABO20" s="645"/>
      <c r="ABP20" s="645"/>
      <c r="ABQ20" s="645"/>
      <c r="ABR20" s="645"/>
      <c r="ABS20" s="645"/>
      <c r="ABT20" s="645"/>
      <c r="ABU20" s="645"/>
      <c r="ABV20" s="645"/>
      <c r="ABW20" s="645"/>
      <c r="ABX20" s="645"/>
      <c r="ABY20" s="645"/>
      <c r="ABZ20" s="645"/>
      <c r="ACA20" s="645"/>
      <c r="ACB20" s="645"/>
      <c r="ACC20" s="645"/>
      <c r="ACD20" s="645"/>
      <c r="ACE20" s="645"/>
      <c r="ACF20" s="645"/>
      <c r="ACG20" s="645"/>
      <c r="ACH20" s="645"/>
      <c r="ACI20" s="645"/>
      <c r="ACJ20" s="645"/>
      <c r="ACK20" s="645"/>
      <c r="ACL20" s="645"/>
      <c r="ACM20" s="645"/>
      <c r="ACN20" s="645"/>
      <c r="ACO20" s="645"/>
      <c r="ACP20" s="645"/>
      <c r="ACQ20" s="645"/>
      <c r="ACR20" s="645"/>
      <c r="ACS20" s="645"/>
      <c r="ACT20" s="645"/>
      <c r="ACU20" s="645"/>
      <c r="ACV20" s="645"/>
      <c r="ACW20" s="645"/>
      <c r="ACX20" s="645"/>
      <c r="ACY20" s="645"/>
      <c r="ACZ20" s="645"/>
      <c r="ADA20" s="645"/>
      <c r="ADB20" s="645"/>
      <c r="ADC20" s="645"/>
      <c r="ADD20" s="645"/>
      <c r="ADE20" s="645"/>
      <c r="ADF20" s="645"/>
      <c r="ADG20" s="645"/>
      <c r="ADH20" s="645"/>
      <c r="ADI20" s="645"/>
      <c r="ADJ20" s="645"/>
      <c r="ADK20" s="645"/>
      <c r="ADL20" s="645"/>
      <c r="ADM20" s="645"/>
      <c r="ADN20" s="645"/>
      <c r="ADO20" s="645"/>
      <c r="ADP20" s="645"/>
      <c r="ADQ20" s="645"/>
      <c r="ADR20" s="645"/>
      <c r="ADS20" s="645"/>
      <c r="ADT20" s="645"/>
      <c r="ADU20" s="645"/>
      <c r="ADV20" s="645"/>
      <c r="ADW20" s="645"/>
      <c r="ADX20" s="645"/>
      <c r="ADY20" s="645"/>
      <c r="ADZ20" s="645"/>
      <c r="AEA20" s="645"/>
      <c r="AEB20" s="645"/>
      <c r="AEC20" s="645"/>
      <c r="AED20" s="645"/>
      <c r="AEE20" s="645"/>
      <c r="AEF20" s="645"/>
      <c r="AEG20" s="645"/>
      <c r="AEH20" s="645"/>
      <c r="AEI20" s="645"/>
      <c r="AEJ20" s="645"/>
      <c r="AEK20" s="645"/>
      <c r="AEL20" s="645"/>
      <c r="AEM20" s="645"/>
      <c r="AEN20" s="645"/>
      <c r="AEO20" s="645"/>
      <c r="AEP20" s="645"/>
      <c r="AEQ20" s="645"/>
      <c r="AER20" s="645"/>
      <c r="AES20" s="645"/>
      <c r="AET20" s="645"/>
      <c r="AEU20" s="645"/>
      <c r="AEV20" s="645"/>
      <c r="AEW20" s="645"/>
      <c r="AEX20" s="645"/>
      <c r="AEY20" s="645"/>
      <c r="AEZ20" s="645"/>
      <c r="AFA20" s="645"/>
      <c r="AFB20" s="645"/>
      <c r="AFC20" s="645"/>
      <c r="AFD20" s="645"/>
      <c r="AFE20" s="645"/>
      <c r="AFF20" s="645"/>
      <c r="AFG20" s="645"/>
      <c r="AFH20" s="645"/>
      <c r="AFI20" s="645"/>
      <c r="AFJ20" s="645"/>
      <c r="AFK20" s="645"/>
      <c r="AFL20" s="645"/>
      <c r="AFM20" s="645"/>
      <c r="AFN20" s="645"/>
      <c r="AFO20" s="645"/>
      <c r="AFP20" s="645"/>
      <c r="AFQ20" s="645"/>
      <c r="AFR20" s="645"/>
      <c r="AFS20" s="645"/>
      <c r="AFT20" s="645"/>
      <c r="AFU20" s="645"/>
      <c r="AFV20" s="645"/>
      <c r="AFW20" s="645"/>
      <c r="AFX20" s="645"/>
      <c r="AFY20" s="645"/>
      <c r="AFZ20" s="645"/>
      <c r="AGA20" s="645"/>
      <c r="AGB20" s="645"/>
      <c r="AGC20" s="645"/>
      <c r="AGD20" s="645"/>
      <c r="AGE20" s="645"/>
      <c r="AGF20" s="645"/>
      <c r="AGG20" s="645"/>
      <c r="AGH20" s="645"/>
      <c r="AGI20" s="645"/>
      <c r="AGJ20" s="645"/>
      <c r="AGK20" s="645"/>
      <c r="AGL20" s="645"/>
      <c r="AGM20" s="645"/>
      <c r="AGN20" s="645"/>
      <c r="AGO20" s="645"/>
      <c r="AGP20" s="645"/>
      <c r="AGQ20" s="645"/>
      <c r="AGR20" s="645"/>
      <c r="AGS20" s="645"/>
      <c r="AGT20" s="645"/>
      <c r="AGU20" s="645"/>
      <c r="AGV20" s="645"/>
      <c r="AGW20" s="645"/>
      <c r="AGX20" s="645"/>
      <c r="AGY20" s="645"/>
      <c r="AGZ20" s="645"/>
      <c r="AHA20" s="645"/>
      <c r="AHB20" s="645"/>
      <c r="AHC20" s="645"/>
      <c r="AHD20" s="645"/>
      <c r="AHE20" s="645"/>
      <c r="AHF20" s="645"/>
      <c r="AHG20" s="645"/>
      <c r="AHH20" s="645"/>
      <c r="AHI20" s="645"/>
      <c r="AHJ20" s="645"/>
      <c r="AHK20" s="645"/>
      <c r="AHL20" s="645"/>
      <c r="AHM20" s="645"/>
      <c r="AHN20" s="645"/>
      <c r="AHO20" s="645"/>
      <c r="AHP20" s="645"/>
      <c r="AHQ20" s="645"/>
      <c r="AHR20" s="645"/>
      <c r="AHS20" s="645"/>
      <c r="AHT20" s="645"/>
      <c r="AHU20" s="645"/>
      <c r="AHV20" s="645"/>
      <c r="AHW20" s="645"/>
      <c r="AHX20" s="645"/>
      <c r="AHY20" s="645"/>
      <c r="AHZ20" s="645"/>
      <c r="AIA20" s="645"/>
      <c r="AIB20" s="645"/>
      <c r="AIC20" s="645"/>
      <c r="AID20" s="645"/>
      <c r="AIE20" s="645"/>
      <c r="AIF20" s="645"/>
      <c r="AIG20" s="645"/>
      <c r="AIH20" s="645"/>
      <c r="AII20" s="645"/>
      <c r="AIJ20" s="645"/>
      <c r="AIK20" s="645"/>
      <c r="AIL20" s="645"/>
      <c r="AIM20" s="645"/>
      <c r="AIN20" s="645"/>
      <c r="AIO20" s="645"/>
      <c r="AIP20" s="645"/>
      <c r="AIQ20" s="645"/>
      <c r="AIR20" s="645"/>
      <c r="AIS20" s="645"/>
      <c r="AIT20" s="645"/>
      <c r="AIU20" s="645"/>
      <c r="AIV20" s="645"/>
      <c r="AIW20" s="645"/>
      <c r="AIX20" s="645"/>
      <c r="AIY20" s="645"/>
      <c r="AIZ20" s="645"/>
      <c r="AJA20" s="645"/>
      <c r="AJB20" s="645"/>
      <c r="AJC20" s="645"/>
      <c r="AJD20" s="645"/>
      <c r="AJE20" s="645"/>
      <c r="AJF20" s="645"/>
      <c r="AJG20" s="645"/>
      <c r="AJH20" s="645"/>
      <c r="AJI20" s="645"/>
      <c r="AJJ20" s="645"/>
      <c r="AJK20" s="645"/>
      <c r="AJL20" s="645"/>
      <c r="AJM20" s="645"/>
      <c r="AJN20" s="645"/>
      <c r="AJO20" s="645"/>
      <c r="AJP20" s="645"/>
      <c r="AJQ20" s="645"/>
      <c r="AJR20" s="645"/>
      <c r="AJS20" s="645"/>
      <c r="AJT20" s="645"/>
      <c r="AJU20" s="645"/>
      <c r="AJV20" s="645"/>
      <c r="AJW20" s="645"/>
      <c r="AJX20" s="645"/>
      <c r="AJY20" s="645"/>
      <c r="AJZ20" s="645"/>
      <c r="AKA20" s="645"/>
      <c r="AKB20" s="645"/>
      <c r="AKC20" s="645"/>
      <c r="AKD20" s="645"/>
      <c r="AKE20" s="645"/>
      <c r="AKF20" s="645"/>
      <c r="AKG20" s="645"/>
      <c r="AKH20" s="645"/>
      <c r="AKI20" s="645"/>
      <c r="AKJ20" s="645"/>
      <c r="AKK20" s="645"/>
      <c r="AKL20" s="645"/>
      <c r="AKM20" s="645"/>
      <c r="AKN20" s="645"/>
      <c r="AKO20" s="645"/>
      <c r="AKP20" s="645"/>
      <c r="AKQ20" s="645"/>
      <c r="AKR20" s="645"/>
      <c r="AKS20" s="645"/>
      <c r="AKT20" s="645"/>
      <c r="AKU20" s="645"/>
      <c r="AKV20" s="645"/>
      <c r="AKW20" s="645"/>
      <c r="AKX20" s="645"/>
      <c r="AKY20" s="645"/>
      <c r="AKZ20" s="645"/>
      <c r="ALA20" s="645"/>
      <c r="ALB20" s="645"/>
      <c r="ALC20" s="645"/>
      <c r="ALD20" s="645"/>
      <c r="ALE20" s="645"/>
      <c r="ALF20" s="645"/>
      <c r="ALG20" s="645"/>
      <c r="ALH20" s="645"/>
      <c r="ALI20" s="645"/>
      <c r="ALJ20" s="645"/>
      <c r="ALK20" s="645"/>
      <c r="ALL20" s="645"/>
      <c r="ALM20" s="645"/>
      <c r="ALN20" s="645"/>
      <c r="ALO20" s="645"/>
      <c r="ALP20" s="645"/>
      <c r="ALQ20" s="645"/>
      <c r="ALR20" s="645"/>
      <c r="ALS20" s="645"/>
      <c r="ALT20" s="645"/>
      <c r="ALU20" s="645"/>
      <c r="ALV20" s="645"/>
      <c r="ALW20" s="645"/>
      <c r="ALX20" s="645"/>
      <c r="ALY20" s="645"/>
      <c r="ALZ20" s="645"/>
      <c r="AMA20" s="645"/>
      <c r="AMB20" s="645"/>
    </row>
    <row r="21" spans="1:1016" ht="12.9">
      <c r="A21" s="806" t="s">
        <v>2164</v>
      </c>
      <c r="B21" s="806"/>
      <c r="C21" s="806"/>
      <c r="D21" s="807">
        <f>SUM(F22:F27)</f>
        <v>0</v>
      </c>
      <c r="E21" s="807"/>
      <c r="F21" s="658"/>
      <c r="G21" s="659"/>
      <c r="H21" s="660"/>
      <c r="I21" s="659"/>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1"/>
      <c r="AZ21" s="661"/>
      <c r="BA21" s="661"/>
      <c r="BB21" s="661"/>
      <c r="BC21" s="661"/>
      <c r="BD21" s="661"/>
      <c r="BE21" s="661"/>
      <c r="BF21" s="661"/>
      <c r="BG21" s="661"/>
      <c r="BH21" s="661"/>
      <c r="BI21" s="661"/>
      <c r="BJ21" s="661"/>
      <c r="BK21" s="661"/>
      <c r="BL21" s="661"/>
      <c r="BM21" s="661"/>
      <c r="BN21" s="661"/>
      <c r="BO21" s="661"/>
      <c r="BP21" s="661"/>
      <c r="BQ21" s="661"/>
      <c r="BR21" s="661"/>
      <c r="BS21" s="661"/>
      <c r="BT21" s="661"/>
      <c r="BU21" s="661"/>
      <c r="BV21" s="661"/>
      <c r="BW21" s="661"/>
      <c r="BX21" s="661"/>
      <c r="BY21" s="661"/>
      <c r="BZ21" s="661"/>
      <c r="CA21" s="661"/>
      <c r="CB21" s="661"/>
      <c r="CC21" s="661"/>
      <c r="CD21" s="661"/>
      <c r="CE21" s="661"/>
      <c r="CF21" s="661"/>
      <c r="CG21" s="661"/>
      <c r="CH21" s="661"/>
      <c r="CI21" s="661"/>
      <c r="CJ21" s="661"/>
      <c r="CK21" s="661"/>
      <c r="CL21" s="661"/>
      <c r="CM21" s="661"/>
      <c r="CN21" s="661"/>
      <c r="CO21" s="661"/>
      <c r="CP21" s="661"/>
      <c r="CQ21" s="661"/>
      <c r="CR21" s="661"/>
      <c r="CS21" s="661"/>
      <c r="CT21" s="661"/>
      <c r="CU21" s="661"/>
      <c r="CV21" s="661"/>
      <c r="CW21" s="661"/>
      <c r="CX21" s="661"/>
      <c r="CY21" s="661"/>
      <c r="CZ21" s="661"/>
      <c r="DA21" s="661"/>
      <c r="DB21" s="661"/>
      <c r="DC21" s="661"/>
      <c r="DD21" s="661"/>
      <c r="DE21" s="661"/>
      <c r="DF21" s="661"/>
      <c r="DG21" s="661"/>
      <c r="DH21" s="661"/>
      <c r="DI21" s="661"/>
      <c r="DJ21" s="661"/>
      <c r="DK21" s="661"/>
      <c r="DL21" s="661"/>
      <c r="DM21" s="661"/>
      <c r="DN21" s="661"/>
      <c r="DO21" s="661"/>
      <c r="DP21" s="661"/>
      <c r="DQ21" s="661"/>
      <c r="DR21" s="661"/>
      <c r="DS21" s="661"/>
      <c r="DT21" s="661"/>
      <c r="DU21" s="661"/>
      <c r="DV21" s="661"/>
      <c r="DW21" s="661"/>
      <c r="DX21" s="661"/>
      <c r="DY21" s="661"/>
      <c r="DZ21" s="661"/>
      <c r="EA21" s="661"/>
      <c r="EB21" s="661"/>
      <c r="EC21" s="661"/>
      <c r="ED21" s="661"/>
      <c r="EE21" s="661"/>
      <c r="EF21" s="661"/>
      <c r="EG21" s="661"/>
      <c r="EH21" s="661"/>
      <c r="EI21" s="661"/>
      <c r="EJ21" s="661"/>
      <c r="EK21" s="661"/>
      <c r="EL21" s="661"/>
      <c r="EM21" s="661"/>
      <c r="EN21" s="661"/>
      <c r="EO21" s="661"/>
      <c r="EP21" s="661"/>
      <c r="EQ21" s="661"/>
      <c r="ER21" s="661"/>
      <c r="ES21" s="661"/>
      <c r="ET21" s="661"/>
      <c r="EU21" s="661"/>
      <c r="EV21" s="661"/>
      <c r="EW21" s="661"/>
      <c r="EX21" s="661"/>
      <c r="EY21" s="661"/>
      <c r="EZ21" s="661"/>
      <c r="FA21" s="661"/>
      <c r="FB21" s="661"/>
      <c r="FC21" s="661"/>
      <c r="FD21" s="661"/>
      <c r="FE21" s="661"/>
      <c r="FF21" s="661"/>
      <c r="FG21" s="661"/>
      <c r="FH21" s="661"/>
      <c r="FI21" s="661"/>
      <c r="FJ21" s="661"/>
      <c r="FK21" s="661"/>
      <c r="FL21" s="661"/>
      <c r="FM21" s="661"/>
      <c r="FN21" s="661"/>
      <c r="FO21" s="661"/>
      <c r="FP21" s="661"/>
      <c r="FQ21" s="661"/>
      <c r="FR21" s="661"/>
      <c r="FS21" s="661"/>
      <c r="FT21" s="661"/>
      <c r="FU21" s="661"/>
      <c r="FV21" s="661"/>
      <c r="FW21" s="661"/>
      <c r="FX21" s="661"/>
      <c r="FY21" s="661"/>
      <c r="FZ21" s="661"/>
      <c r="GA21" s="661"/>
      <c r="GB21" s="661"/>
      <c r="GC21" s="661"/>
      <c r="GD21" s="661"/>
      <c r="GE21" s="661"/>
      <c r="GF21" s="661"/>
      <c r="GG21" s="661"/>
      <c r="GH21" s="661"/>
      <c r="GI21" s="661"/>
      <c r="GJ21" s="661"/>
      <c r="GK21" s="661"/>
      <c r="GL21" s="661"/>
      <c r="GM21" s="661"/>
      <c r="GN21" s="661"/>
      <c r="GO21" s="661"/>
      <c r="GP21" s="661"/>
      <c r="GQ21" s="661"/>
      <c r="GR21" s="661"/>
      <c r="GS21" s="661"/>
      <c r="GT21" s="661"/>
      <c r="GU21" s="661"/>
      <c r="GV21" s="661"/>
      <c r="GW21" s="661"/>
      <c r="GX21" s="661"/>
      <c r="GY21" s="661"/>
      <c r="GZ21" s="661"/>
      <c r="HA21" s="661"/>
      <c r="HB21" s="661"/>
      <c r="HC21" s="661"/>
      <c r="HD21" s="661"/>
      <c r="HE21" s="661"/>
      <c r="HF21" s="661"/>
      <c r="HG21" s="661"/>
      <c r="HH21" s="661"/>
      <c r="HI21" s="661"/>
      <c r="HJ21" s="661"/>
      <c r="HK21" s="661"/>
      <c r="HL21" s="661"/>
      <c r="HM21" s="661"/>
      <c r="HN21" s="661"/>
      <c r="HO21" s="661"/>
      <c r="HP21" s="661"/>
      <c r="HQ21" s="661"/>
      <c r="HR21" s="661"/>
      <c r="HS21" s="661"/>
      <c r="HT21" s="661"/>
      <c r="HU21" s="661"/>
      <c r="HV21" s="661"/>
      <c r="HW21" s="661"/>
      <c r="HX21" s="661"/>
      <c r="HY21" s="661"/>
      <c r="HZ21" s="661"/>
      <c r="IA21" s="661"/>
      <c r="IB21" s="661"/>
      <c r="IC21" s="661"/>
      <c r="ID21" s="661"/>
      <c r="IE21" s="661"/>
      <c r="IF21" s="661"/>
      <c r="IG21" s="661"/>
      <c r="IH21" s="661"/>
      <c r="II21" s="661"/>
      <c r="IJ21" s="661"/>
      <c r="IK21" s="661"/>
      <c r="IL21" s="661"/>
      <c r="IM21" s="661"/>
      <c r="IN21" s="661"/>
      <c r="IO21" s="661"/>
      <c r="IP21" s="661"/>
      <c r="IQ21" s="661"/>
      <c r="IR21" s="661"/>
      <c r="IS21" s="661"/>
      <c r="IT21" s="661"/>
      <c r="IU21" s="661"/>
      <c r="IV21" s="661"/>
      <c r="IW21" s="661"/>
      <c r="IX21" s="661"/>
      <c r="IY21" s="661"/>
      <c r="IZ21" s="661"/>
      <c r="JA21" s="661"/>
      <c r="JB21" s="661"/>
      <c r="JC21" s="661"/>
      <c r="JD21" s="661"/>
      <c r="JE21" s="661"/>
      <c r="JF21" s="661"/>
      <c r="JG21" s="661"/>
      <c r="JH21" s="661"/>
      <c r="JI21" s="661"/>
      <c r="JJ21" s="661"/>
      <c r="JK21" s="661"/>
      <c r="JL21" s="661"/>
      <c r="JM21" s="661"/>
      <c r="JN21" s="661"/>
      <c r="JO21" s="661"/>
      <c r="JP21" s="661"/>
      <c r="JQ21" s="661"/>
      <c r="JR21" s="661"/>
      <c r="JS21" s="661"/>
      <c r="JT21" s="661"/>
      <c r="JU21" s="661"/>
      <c r="JV21" s="661"/>
      <c r="JW21" s="661"/>
      <c r="JX21" s="661"/>
      <c r="JY21" s="661"/>
      <c r="JZ21" s="661"/>
      <c r="KA21" s="661"/>
      <c r="KB21" s="661"/>
      <c r="KC21" s="661"/>
      <c r="KD21" s="661"/>
      <c r="KE21" s="661"/>
      <c r="KF21" s="661"/>
      <c r="KG21" s="661"/>
      <c r="KH21" s="661"/>
      <c r="KI21" s="661"/>
      <c r="KJ21" s="661"/>
      <c r="KK21" s="661"/>
      <c r="KL21" s="661"/>
      <c r="KM21" s="661"/>
      <c r="KN21" s="661"/>
      <c r="KO21" s="661"/>
      <c r="KP21" s="661"/>
      <c r="KQ21" s="661"/>
      <c r="KR21" s="661"/>
      <c r="KS21" s="661"/>
      <c r="KT21" s="661"/>
      <c r="KU21" s="661"/>
      <c r="KV21" s="661"/>
      <c r="KW21" s="661"/>
      <c r="KX21" s="661"/>
      <c r="KY21" s="661"/>
      <c r="KZ21" s="661"/>
      <c r="LA21" s="661"/>
      <c r="LB21" s="661"/>
      <c r="LC21" s="661"/>
      <c r="LD21" s="661"/>
      <c r="LE21" s="661"/>
      <c r="LF21" s="661"/>
      <c r="LG21" s="661"/>
      <c r="LH21" s="661"/>
      <c r="LI21" s="661"/>
      <c r="LJ21" s="661"/>
      <c r="LK21" s="661"/>
      <c r="LL21" s="661"/>
      <c r="LM21" s="661"/>
      <c r="LN21" s="661"/>
      <c r="LO21" s="661"/>
      <c r="LP21" s="661"/>
      <c r="LQ21" s="661"/>
      <c r="LR21" s="661"/>
      <c r="LS21" s="661"/>
      <c r="LT21" s="661"/>
      <c r="LU21" s="661"/>
      <c r="LV21" s="661"/>
      <c r="LW21" s="661"/>
      <c r="LX21" s="661"/>
      <c r="LY21" s="661"/>
      <c r="LZ21" s="661"/>
      <c r="MA21" s="661"/>
      <c r="MB21" s="661"/>
      <c r="MC21" s="661"/>
      <c r="MD21" s="661"/>
      <c r="ME21" s="661"/>
      <c r="MF21" s="661"/>
      <c r="MG21" s="661"/>
      <c r="MH21" s="661"/>
      <c r="MI21" s="661"/>
      <c r="MJ21" s="661"/>
      <c r="MK21" s="661"/>
      <c r="ML21" s="661"/>
      <c r="MM21" s="661"/>
      <c r="MN21" s="661"/>
      <c r="MO21" s="661"/>
      <c r="MP21" s="661"/>
      <c r="MQ21" s="661"/>
      <c r="MR21" s="661"/>
      <c r="MS21" s="661"/>
      <c r="MT21" s="661"/>
      <c r="MU21" s="661"/>
      <c r="MV21" s="661"/>
      <c r="MW21" s="661"/>
      <c r="MX21" s="661"/>
      <c r="MY21" s="661"/>
      <c r="MZ21" s="661"/>
      <c r="NA21" s="661"/>
      <c r="NB21" s="661"/>
      <c r="NC21" s="661"/>
      <c r="ND21" s="661"/>
      <c r="NE21" s="661"/>
      <c r="NF21" s="661"/>
      <c r="NG21" s="661"/>
      <c r="NH21" s="661"/>
      <c r="NI21" s="661"/>
      <c r="NJ21" s="661"/>
      <c r="NK21" s="661"/>
      <c r="NL21" s="661"/>
      <c r="NM21" s="661"/>
      <c r="NN21" s="661"/>
      <c r="NO21" s="661"/>
      <c r="NP21" s="661"/>
      <c r="NQ21" s="661"/>
      <c r="NR21" s="661"/>
      <c r="NS21" s="661"/>
      <c r="NT21" s="661"/>
      <c r="NU21" s="661"/>
      <c r="NV21" s="661"/>
      <c r="NW21" s="661"/>
      <c r="NX21" s="661"/>
      <c r="NY21" s="661"/>
      <c r="NZ21" s="661"/>
      <c r="OA21" s="661"/>
      <c r="OB21" s="661"/>
      <c r="OC21" s="661"/>
      <c r="OD21" s="661"/>
      <c r="OE21" s="661"/>
      <c r="OF21" s="661"/>
      <c r="OG21" s="661"/>
      <c r="OH21" s="661"/>
      <c r="OI21" s="661"/>
      <c r="OJ21" s="661"/>
      <c r="OK21" s="661"/>
      <c r="OL21" s="661"/>
      <c r="OM21" s="661"/>
      <c r="ON21" s="661"/>
      <c r="OO21" s="661"/>
      <c r="OP21" s="661"/>
      <c r="OQ21" s="661"/>
      <c r="OR21" s="661"/>
      <c r="OS21" s="661"/>
      <c r="OT21" s="661"/>
      <c r="OU21" s="661"/>
      <c r="OV21" s="661"/>
      <c r="OW21" s="661"/>
      <c r="OX21" s="661"/>
      <c r="OY21" s="661"/>
      <c r="OZ21" s="661"/>
      <c r="PA21" s="661"/>
      <c r="PB21" s="661"/>
      <c r="PC21" s="661"/>
      <c r="PD21" s="661"/>
      <c r="PE21" s="661"/>
      <c r="PF21" s="661"/>
      <c r="PG21" s="661"/>
      <c r="PH21" s="661"/>
      <c r="PI21" s="661"/>
      <c r="PJ21" s="661"/>
      <c r="PK21" s="661"/>
      <c r="PL21" s="661"/>
      <c r="PM21" s="661"/>
      <c r="PN21" s="661"/>
      <c r="PO21" s="661"/>
      <c r="PP21" s="661"/>
      <c r="PQ21" s="661"/>
      <c r="PR21" s="661"/>
      <c r="PS21" s="661"/>
      <c r="PT21" s="661"/>
      <c r="PU21" s="661"/>
      <c r="PV21" s="661"/>
      <c r="PW21" s="661"/>
      <c r="PX21" s="661"/>
      <c r="PY21" s="661"/>
      <c r="PZ21" s="661"/>
      <c r="QA21" s="661"/>
      <c r="QB21" s="661"/>
      <c r="QC21" s="661"/>
      <c r="QD21" s="661"/>
      <c r="QE21" s="661"/>
      <c r="QF21" s="661"/>
      <c r="QG21" s="661"/>
      <c r="QH21" s="661"/>
      <c r="QI21" s="661"/>
      <c r="QJ21" s="661"/>
      <c r="QK21" s="661"/>
      <c r="QL21" s="661"/>
      <c r="QM21" s="661"/>
      <c r="QN21" s="661"/>
      <c r="QO21" s="661"/>
      <c r="QP21" s="661"/>
      <c r="QQ21" s="661"/>
      <c r="QR21" s="661"/>
      <c r="QS21" s="661"/>
      <c r="QT21" s="661"/>
      <c r="QU21" s="661"/>
      <c r="QV21" s="661"/>
      <c r="QW21" s="661"/>
      <c r="QX21" s="661"/>
      <c r="QY21" s="661"/>
      <c r="QZ21" s="661"/>
      <c r="RA21" s="661"/>
      <c r="RB21" s="661"/>
      <c r="RC21" s="661"/>
      <c r="RD21" s="661"/>
      <c r="RE21" s="661"/>
      <c r="RF21" s="661"/>
      <c r="RG21" s="661"/>
      <c r="RH21" s="661"/>
      <c r="RI21" s="661"/>
      <c r="RJ21" s="661"/>
      <c r="RK21" s="661"/>
      <c r="RL21" s="661"/>
      <c r="RM21" s="661"/>
      <c r="RN21" s="661"/>
      <c r="RO21" s="661"/>
      <c r="RP21" s="661"/>
      <c r="RQ21" s="661"/>
      <c r="RR21" s="661"/>
      <c r="RS21" s="661"/>
      <c r="RT21" s="661"/>
      <c r="RU21" s="661"/>
      <c r="RV21" s="661"/>
      <c r="RW21" s="661"/>
      <c r="RX21" s="661"/>
      <c r="RY21" s="661"/>
      <c r="RZ21" s="661"/>
      <c r="SA21" s="661"/>
      <c r="SB21" s="661"/>
      <c r="SC21" s="661"/>
      <c r="SD21" s="661"/>
      <c r="SE21" s="661"/>
      <c r="SF21" s="661"/>
      <c r="SG21" s="661"/>
      <c r="SH21" s="661"/>
      <c r="SI21" s="661"/>
      <c r="SJ21" s="661"/>
      <c r="SK21" s="661"/>
      <c r="SL21" s="661"/>
      <c r="SM21" s="661"/>
      <c r="SN21" s="661"/>
      <c r="SO21" s="661"/>
      <c r="SP21" s="661"/>
      <c r="SQ21" s="661"/>
      <c r="SR21" s="661"/>
      <c r="SS21" s="661"/>
      <c r="ST21" s="661"/>
      <c r="SU21" s="661"/>
      <c r="SV21" s="661"/>
      <c r="SW21" s="661"/>
      <c r="SX21" s="661"/>
      <c r="SY21" s="661"/>
      <c r="SZ21" s="661"/>
      <c r="TA21" s="661"/>
      <c r="TB21" s="661"/>
      <c r="TC21" s="661"/>
      <c r="TD21" s="661"/>
      <c r="TE21" s="661"/>
      <c r="TF21" s="661"/>
      <c r="TG21" s="661"/>
      <c r="TH21" s="661"/>
      <c r="TI21" s="661"/>
      <c r="TJ21" s="661"/>
      <c r="TK21" s="661"/>
      <c r="TL21" s="661"/>
      <c r="TM21" s="661"/>
      <c r="TN21" s="661"/>
      <c r="TO21" s="661"/>
      <c r="TP21" s="661"/>
      <c r="TQ21" s="661"/>
      <c r="TR21" s="661"/>
      <c r="TS21" s="661"/>
      <c r="TT21" s="661"/>
      <c r="TU21" s="661"/>
      <c r="TV21" s="661"/>
      <c r="TW21" s="661"/>
      <c r="TX21" s="661"/>
      <c r="TY21" s="661"/>
      <c r="TZ21" s="661"/>
      <c r="UA21" s="661"/>
      <c r="UB21" s="661"/>
      <c r="UC21" s="661"/>
      <c r="UD21" s="661"/>
      <c r="UE21" s="661"/>
      <c r="UF21" s="661"/>
      <c r="UG21" s="661"/>
      <c r="UH21" s="661"/>
      <c r="UI21" s="661"/>
      <c r="UJ21" s="661"/>
      <c r="UK21" s="661"/>
      <c r="UL21" s="661"/>
      <c r="UM21" s="661"/>
      <c r="UN21" s="661"/>
      <c r="UO21" s="661"/>
      <c r="UP21" s="661"/>
      <c r="UQ21" s="661"/>
      <c r="UR21" s="661"/>
      <c r="US21" s="661"/>
      <c r="UT21" s="661"/>
      <c r="UU21" s="661"/>
      <c r="UV21" s="661"/>
      <c r="UW21" s="661"/>
      <c r="UX21" s="661"/>
      <c r="UY21" s="661"/>
      <c r="UZ21" s="661"/>
      <c r="VA21" s="661"/>
      <c r="VB21" s="661"/>
      <c r="VC21" s="661"/>
      <c r="VD21" s="661"/>
      <c r="VE21" s="661"/>
      <c r="VF21" s="661"/>
      <c r="VG21" s="661"/>
      <c r="VH21" s="661"/>
      <c r="VI21" s="661"/>
      <c r="VJ21" s="661"/>
      <c r="VK21" s="661"/>
      <c r="VL21" s="661"/>
      <c r="VM21" s="661"/>
      <c r="VN21" s="661"/>
      <c r="VO21" s="661"/>
      <c r="VP21" s="661"/>
      <c r="VQ21" s="661"/>
      <c r="VR21" s="661"/>
      <c r="VS21" s="661"/>
      <c r="VT21" s="661"/>
      <c r="VU21" s="661"/>
      <c r="VV21" s="661"/>
      <c r="VW21" s="661"/>
      <c r="VX21" s="661"/>
      <c r="VY21" s="661"/>
      <c r="VZ21" s="661"/>
      <c r="WA21" s="661"/>
      <c r="WB21" s="661"/>
      <c r="WC21" s="661"/>
      <c r="WD21" s="661"/>
      <c r="WE21" s="661"/>
      <c r="WF21" s="661"/>
      <c r="WG21" s="661"/>
      <c r="WH21" s="661"/>
      <c r="WI21" s="661"/>
      <c r="WJ21" s="661"/>
      <c r="WK21" s="661"/>
      <c r="WL21" s="661"/>
      <c r="WM21" s="661"/>
      <c r="WN21" s="661"/>
      <c r="WO21" s="661"/>
      <c r="WP21" s="661"/>
      <c r="WQ21" s="661"/>
      <c r="WR21" s="661"/>
      <c r="WS21" s="661"/>
      <c r="WT21" s="661"/>
      <c r="WU21" s="661"/>
      <c r="WV21" s="661"/>
      <c r="WW21" s="661"/>
      <c r="WX21" s="661"/>
      <c r="WY21" s="661"/>
      <c r="WZ21" s="661"/>
      <c r="XA21" s="661"/>
      <c r="XB21" s="661"/>
      <c r="XC21" s="661"/>
      <c r="XD21" s="661"/>
      <c r="XE21" s="661"/>
      <c r="XF21" s="661"/>
      <c r="XG21" s="661"/>
      <c r="XH21" s="661"/>
      <c r="XI21" s="661"/>
      <c r="XJ21" s="661"/>
      <c r="XK21" s="661"/>
      <c r="XL21" s="661"/>
      <c r="XM21" s="661"/>
      <c r="XN21" s="661"/>
      <c r="XO21" s="661"/>
      <c r="XP21" s="661"/>
      <c r="XQ21" s="661"/>
      <c r="XR21" s="661"/>
      <c r="XS21" s="661"/>
      <c r="XT21" s="661"/>
      <c r="XU21" s="661"/>
      <c r="XV21" s="661"/>
      <c r="XW21" s="661"/>
      <c r="XX21" s="661"/>
      <c r="XY21" s="661"/>
      <c r="XZ21" s="661"/>
      <c r="YA21" s="661"/>
      <c r="YB21" s="661"/>
      <c r="YC21" s="661"/>
      <c r="YD21" s="661"/>
      <c r="YE21" s="661"/>
      <c r="YF21" s="661"/>
      <c r="YG21" s="661"/>
      <c r="YH21" s="661"/>
      <c r="YI21" s="661"/>
      <c r="YJ21" s="661"/>
      <c r="YK21" s="661"/>
      <c r="YL21" s="661"/>
      <c r="YM21" s="661"/>
      <c r="YN21" s="661"/>
      <c r="YO21" s="661"/>
      <c r="YP21" s="661"/>
      <c r="YQ21" s="661"/>
      <c r="YR21" s="661"/>
      <c r="YS21" s="661"/>
      <c r="YT21" s="661"/>
      <c r="YU21" s="661"/>
      <c r="YV21" s="661"/>
      <c r="YW21" s="661"/>
      <c r="YX21" s="661"/>
      <c r="YY21" s="661"/>
      <c r="YZ21" s="661"/>
      <c r="ZA21" s="661"/>
      <c r="ZB21" s="661"/>
      <c r="ZC21" s="661"/>
      <c r="ZD21" s="661"/>
      <c r="ZE21" s="661"/>
      <c r="ZF21" s="661"/>
      <c r="ZG21" s="661"/>
      <c r="ZH21" s="661"/>
      <c r="ZI21" s="661"/>
      <c r="ZJ21" s="661"/>
      <c r="ZK21" s="661"/>
      <c r="ZL21" s="661"/>
      <c r="ZM21" s="661"/>
      <c r="ZN21" s="661"/>
      <c r="ZO21" s="661"/>
      <c r="ZP21" s="661"/>
      <c r="ZQ21" s="661"/>
      <c r="ZR21" s="661"/>
      <c r="ZS21" s="661"/>
      <c r="ZT21" s="661"/>
      <c r="ZU21" s="661"/>
      <c r="ZV21" s="661"/>
      <c r="ZW21" s="661"/>
      <c r="ZX21" s="661"/>
      <c r="ZY21" s="661"/>
      <c r="ZZ21" s="661"/>
      <c r="AAA21" s="661"/>
      <c r="AAB21" s="661"/>
      <c r="AAC21" s="661"/>
      <c r="AAD21" s="661"/>
      <c r="AAE21" s="661"/>
      <c r="AAF21" s="661"/>
      <c r="AAG21" s="661"/>
      <c r="AAH21" s="661"/>
      <c r="AAI21" s="661"/>
      <c r="AAJ21" s="661"/>
      <c r="AAK21" s="661"/>
      <c r="AAL21" s="661"/>
      <c r="AAM21" s="661"/>
      <c r="AAN21" s="661"/>
      <c r="AAO21" s="661"/>
      <c r="AAP21" s="661"/>
      <c r="AAQ21" s="661"/>
      <c r="AAR21" s="661"/>
      <c r="AAS21" s="661"/>
      <c r="AAT21" s="661"/>
      <c r="AAU21" s="661"/>
      <c r="AAV21" s="661"/>
      <c r="AAW21" s="661"/>
      <c r="AAX21" s="661"/>
      <c r="AAY21" s="661"/>
      <c r="AAZ21" s="661"/>
      <c r="ABA21" s="661"/>
      <c r="ABB21" s="661"/>
      <c r="ABC21" s="661"/>
      <c r="ABD21" s="661"/>
      <c r="ABE21" s="661"/>
      <c r="ABF21" s="661"/>
      <c r="ABG21" s="661"/>
      <c r="ABH21" s="661"/>
      <c r="ABI21" s="661"/>
      <c r="ABJ21" s="661"/>
      <c r="ABK21" s="661"/>
      <c r="ABL21" s="661"/>
      <c r="ABM21" s="661"/>
      <c r="ABN21" s="661"/>
      <c r="ABO21" s="661"/>
      <c r="ABP21" s="661"/>
      <c r="ABQ21" s="661"/>
      <c r="ABR21" s="661"/>
      <c r="ABS21" s="661"/>
      <c r="ABT21" s="661"/>
      <c r="ABU21" s="661"/>
      <c r="ABV21" s="661"/>
      <c r="ABW21" s="661"/>
      <c r="ABX21" s="661"/>
      <c r="ABY21" s="661"/>
      <c r="ABZ21" s="661"/>
      <c r="ACA21" s="661"/>
      <c r="ACB21" s="661"/>
      <c r="ACC21" s="661"/>
      <c r="ACD21" s="661"/>
      <c r="ACE21" s="661"/>
      <c r="ACF21" s="661"/>
      <c r="ACG21" s="661"/>
      <c r="ACH21" s="661"/>
      <c r="ACI21" s="661"/>
      <c r="ACJ21" s="661"/>
      <c r="ACK21" s="661"/>
      <c r="ACL21" s="661"/>
      <c r="ACM21" s="661"/>
      <c r="ACN21" s="661"/>
      <c r="ACO21" s="661"/>
      <c r="ACP21" s="661"/>
      <c r="ACQ21" s="661"/>
      <c r="ACR21" s="661"/>
      <c r="ACS21" s="661"/>
      <c r="ACT21" s="661"/>
      <c r="ACU21" s="661"/>
      <c r="ACV21" s="661"/>
      <c r="ACW21" s="661"/>
      <c r="ACX21" s="661"/>
      <c r="ACY21" s="661"/>
      <c r="ACZ21" s="661"/>
      <c r="ADA21" s="661"/>
      <c r="ADB21" s="661"/>
      <c r="ADC21" s="661"/>
      <c r="ADD21" s="661"/>
      <c r="ADE21" s="661"/>
      <c r="ADF21" s="661"/>
      <c r="ADG21" s="661"/>
      <c r="ADH21" s="661"/>
      <c r="ADI21" s="661"/>
      <c r="ADJ21" s="661"/>
      <c r="ADK21" s="661"/>
      <c r="ADL21" s="661"/>
      <c r="ADM21" s="661"/>
      <c r="ADN21" s="661"/>
      <c r="ADO21" s="661"/>
      <c r="ADP21" s="661"/>
      <c r="ADQ21" s="661"/>
      <c r="ADR21" s="661"/>
      <c r="ADS21" s="661"/>
      <c r="ADT21" s="661"/>
      <c r="ADU21" s="661"/>
      <c r="ADV21" s="661"/>
      <c r="ADW21" s="661"/>
      <c r="ADX21" s="661"/>
      <c r="ADY21" s="661"/>
      <c r="ADZ21" s="661"/>
      <c r="AEA21" s="661"/>
      <c r="AEB21" s="661"/>
      <c r="AEC21" s="661"/>
      <c r="AED21" s="661"/>
      <c r="AEE21" s="661"/>
      <c r="AEF21" s="661"/>
      <c r="AEG21" s="661"/>
      <c r="AEH21" s="661"/>
      <c r="AEI21" s="661"/>
      <c r="AEJ21" s="661"/>
      <c r="AEK21" s="661"/>
      <c r="AEL21" s="661"/>
      <c r="AEM21" s="661"/>
      <c r="AEN21" s="661"/>
      <c r="AEO21" s="661"/>
      <c r="AEP21" s="661"/>
      <c r="AEQ21" s="661"/>
      <c r="AER21" s="661"/>
      <c r="AES21" s="661"/>
      <c r="AET21" s="661"/>
      <c r="AEU21" s="661"/>
      <c r="AEV21" s="661"/>
      <c r="AEW21" s="661"/>
      <c r="AEX21" s="661"/>
      <c r="AEY21" s="661"/>
      <c r="AEZ21" s="661"/>
      <c r="AFA21" s="661"/>
      <c r="AFB21" s="661"/>
      <c r="AFC21" s="661"/>
      <c r="AFD21" s="661"/>
      <c r="AFE21" s="661"/>
      <c r="AFF21" s="661"/>
      <c r="AFG21" s="661"/>
      <c r="AFH21" s="661"/>
      <c r="AFI21" s="661"/>
      <c r="AFJ21" s="661"/>
      <c r="AFK21" s="661"/>
      <c r="AFL21" s="661"/>
      <c r="AFM21" s="661"/>
      <c r="AFN21" s="661"/>
      <c r="AFO21" s="661"/>
      <c r="AFP21" s="661"/>
      <c r="AFQ21" s="661"/>
      <c r="AFR21" s="661"/>
      <c r="AFS21" s="661"/>
      <c r="AFT21" s="661"/>
      <c r="AFU21" s="661"/>
      <c r="AFV21" s="661"/>
      <c r="AFW21" s="661"/>
      <c r="AFX21" s="661"/>
      <c r="AFY21" s="661"/>
      <c r="AFZ21" s="661"/>
      <c r="AGA21" s="661"/>
      <c r="AGB21" s="661"/>
      <c r="AGC21" s="661"/>
      <c r="AGD21" s="661"/>
      <c r="AGE21" s="661"/>
      <c r="AGF21" s="661"/>
      <c r="AGG21" s="661"/>
      <c r="AGH21" s="661"/>
      <c r="AGI21" s="661"/>
      <c r="AGJ21" s="661"/>
      <c r="AGK21" s="661"/>
      <c r="AGL21" s="661"/>
      <c r="AGM21" s="661"/>
      <c r="AGN21" s="661"/>
      <c r="AGO21" s="661"/>
      <c r="AGP21" s="661"/>
      <c r="AGQ21" s="661"/>
      <c r="AGR21" s="661"/>
      <c r="AGS21" s="661"/>
      <c r="AGT21" s="661"/>
      <c r="AGU21" s="661"/>
      <c r="AGV21" s="661"/>
      <c r="AGW21" s="661"/>
      <c r="AGX21" s="661"/>
      <c r="AGY21" s="661"/>
      <c r="AGZ21" s="661"/>
      <c r="AHA21" s="661"/>
      <c r="AHB21" s="661"/>
      <c r="AHC21" s="661"/>
      <c r="AHD21" s="661"/>
      <c r="AHE21" s="661"/>
      <c r="AHF21" s="661"/>
      <c r="AHG21" s="661"/>
      <c r="AHH21" s="661"/>
      <c r="AHI21" s="661"/>
      <c r="AHJ21" s="661"/>
      <c r="AHK21" s="661"/>
      <c r="AHL21" s="661"/>
      <c r="AHM21" s="661"/>
      <c r="AHN21" s="661"/>
      <c r="AHO21" s="661"/>
      <c r="AHP21" s="661"/>
      <c r="AHQ21" s="661"/>
      <c r="AHR21" s="661"/>
      <c r="AHS21" s="661"/>
      <c r="AHT21" s="661"/>
      <c r="AHU21" s="661"/>
      <c r="AHV21" s="661"/>
      <c r="AHW21" s="661"/>
      <c r="AHX21" s="661"/>
      <c r="AHY21" s="661"/>
      <c r="AHZ21" s="661"/>
      <c r="AIA21" s="661"/>
      <c r="AIB21" s="661"/>
      <c r="AIC21" s="661"/>
      <c r="AID21" s="661"/>
      <c r="AIE21" s="661"/>
      <c r="AIF21" s="661"/>
      <c r="AIG21" s="661"/>
      <c r="AIH21" s="661"/>
      <c r="AII21" s="661"/>
      <c r="AIJ21" s="661"/>
      <c r="AIK21" s="661"/>
      <c r="AIL21" s="661"/>
      <c r="AIM21" s="661"/>
      <c r="AIN21" s="661"/>
      <c r="AIO21" s="661"/>
      <c r="AIP21" s="661"/>
      <c r="AIQ21" s="661"/>
      <c r="AIR21" s="661"/>
      <c r="AIS21" s="661"/>
      <c r="AIT21" s="661"/>
      <c r="AIU21" s="661"/>
      <c r="AIV21" s="661"/>
      <c r="AIW21" s="661"/>
      <c r="AIX21" s="661"/>
      <c r="AIY21" s="661"/>
      <c r="AIZ21" s="661"/>
      <c r="AJA21" s="661"/>
      <c r="AJB21" s="661"/>
      <c r="AJC21" s="661"/>
      <c r="AJD21" s="661"/>
      <c r="AJE21" s="661"/>
      <c r="AJF21" s="661"/>
      <c r="AJG21" s="661"/>
      <c r="AJH21" s="661"/>
      <c r="AJI21" s="661"/>
      <c r="AJJ21" s="661"/>
      <c r="AJK21" s="661"/>
      <c r="AJL21" s="661"/>
      <c r="AJM21" s="661"/>
      <c r="AJN21" s="661"/>
      <c r="AJO21" s="661"/>
      <c r="AJP21" s="661"/>
      <c r="AJQ21" s="661"/>
      <c r="AJR21" s="661"/>
      <c r="AJS21" s="661"/>
      <c r="AJT21" s="661"/>
      <c r="AJU21" s="661"/>
      <c r="AJV21" s="661"/>
      <c r="AJW21" s="661"/>
      <c r="AJX21" s="661"/>
      <c r="AJY21" s="661"/>
      <c r="AJZ21" s="661"/>
      <c r="AKA21" s="661"/>
      <c r="AKB21" s="661"/>
      <c r="AKC21" s="661"/>
      <c r="AKD21" s="661"/>
      <c r="AKE21" s="661"/>
      <c r="AKF21" s="661"/>
      <c r="AKG21" s="661"/>
      <c r="AKH21" s="661"/>
      <c r="AKI21" s="661"/>
      <c r="AKJ21" s="661"/>
      <c r="AKK21" s="661"/>
      <c r="AKL21" s="661"/>
      <c r="AKM21" s="661"/>
      <c r="AKN21" s="661"/>
      <c r="AKO21" s="661"/>
      <c r="AKP21" s="661"/>
      <c r="AKQ21" s="661"/>
      <c r="AKR21" s="661"/>
      <c r="AKS21" s="661"/>
      <c r="AKT21" s="661"/>
      <c r="AKU21" s="661"/>
      <c r="AKV21" s="661"/>
      <c r="AKW21" s="661"/>
      <c r="AKX21" s="661"/>
      <c r="AKY21" s="661"/>
      <c r="AKZ21" s="661"/>
      <c r="ALA21" s="661"/>
      <c r="ALB21" s="661"/>
      <c r="ALC21" s="661"/>
      <c r="ALD21" s="661"/>
      <c r="ALE21" s="661"/>
      <c r="ALF21" s="661"/>
      <c r="ALG21" s="661"/>
      <c r="ALH21" s="661"/>
      <c r="ALI21" s="661"/>
      <c r="ALJ21" s="661"/>
      <c r="ALK21" s="661"/>
      <c r="ALL21" s="661"/>
      <c r="ALM21" s="661"/>
      <c r="ALN21" s="661"/>
      <c r="ALO21" s="661"/>
      <c r="ALP21" s="661"/>
      <c r="ALQ21" s="661"/>
      <c r="ALR21" s="661"/>
      <c r="ALS21" s="661"/>
      <c r="ALT21" s="661"/>
      <c r="ALU21" s="661"/>
      <c r="ALV21" s="661"/>
      <c r="ALW21" s="661"/>
      <c r="ALX21" s="661"/>
      <c r="ALY21" s="661"/>
      <c r="ALZ21" s="661"/>
      <c r="AMA21" s="661"/>
      <c r="AMB21" s="661"/>
    </row>
    <row r="22" spans="1:1016" s="666" customFormat="1" ht="12">
      <c r="A22" s="654">
        <f>A20+1</f>
        <v>1</v>
      </c>
      <c r="B22" s="663" t="s">
        <v>2165</v>
      </c>
      <c r="C22" s="664" t="s">
        <v>1390</v>
      </c>
      <c r="D22" s="654">
        <v>15</v>
      </c>
      <c r="E22" s="665"/>
      <c r="F22" s="655">
        <f>E22*D22</f>
        <v>0</v>
      </c>
      <c r="G22" s="656"/>
      <c r="H22" s="676"/>
    </row>
    <row r="23" spans="1:1016" ht="21.45">
      <c r="A23" s="667"/>
      <c r="B23" s="668" t="s">
        <v>2166</v>
      </c>
      <c r="C23" s="668"/>
      <c r="D23" s="668"/>
      <c r="E23" s="669"/>
      <c r="F23" s="670"/>
      <c r="G23" s="645"/>
      <c r="H23" s="671"/>
      <c r="I23" s="645"/>
      <c r="J23" s="645"/>
      <c r="K23" s="645"/>
      <c r="L23" s="645"/>
      <c r="M23" s="645"/>
      <c r="N23" s="645"/>
      <c r="O23" s="645"/>
      <c r="P23" s="645"/>
      <c r="Q23" s="645"/>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645"/>
      <c r="BG23" s="645"/>
      <c r="BH23" s="645"/>
      <c r="BI23" s="645"/>
      <c r="BJ23" s="645"/>
      <c r="BK23" s="645"/>
      <c r="BL23" s="645"/>
      <c r="BM23" s="645"/>
      <c r="BN23" s="645"/>
      <c r="BO23" s="645"/>
      <c r="BP23" s="645"/>
      <c r="BQ23" s="645"/>
      <c r="BR23" s="645"/>
      <c r="BS23" s="645"/>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5"/>
      <c r="CY23" s="645"/>
      <c r="CZ23" s="645"/>
      <c r="DA23" s="645"/>
      <c r="DB23" s="645"/>
      <c r="DC23" s="645"/>
      <c r="DD23" s="645"/>
      <c r="DE23" s="645"/>
      <c r="DF23" s="645"/>
      <c r="DG23" s="645"/>
      <c r="DH23" s="645"/>
      <c r="DI23" s="645"/>
      <c r="DJ23" s="645"/>
      <c r="DK23" s="645"/>
      <c r="DL23" s="645"/>
      <c r="DM23" s="645"/>
      <c r="DN23" s="645"/>
      <c r="DO23" s="645"/>
      <c r="DP23" s="645"/>
      <c r="DQ23" s="645"/>
      <c r="DR23" s="645"/>
      <c r="DS23" s="645"/>
      <c r="DT23" s="645"/>
      <c r="DU23" s="645"/>
      <c r="DV23" s="645"/>
      <c r="DW23" s="645"/>
      <c r="DX23" s="645"/>
      <c r="DY23" s="645"/>
      <c r="DZ23" s="645"/>
      <c r="EA23" s="645"/>
      <c r="EB23" s="645"/>
      <c r="EC23" s="645"/>
      <c r="ED23" s="645"/>
      <c r="EE23" s="645"/>
      <c r="EF23" s="645"/>
      <c r="EG23" s="645"/>
      <c r="EH23" s="645"/>
      <c r="EI23" s="645"/>
      <c r="EJ23" s="645"/>
      <c r="EK23" s="645"/>
      <c r="EL23" s="645"/>
      <c r="EM23" s="645"/>
      <c r="EN23" s="645"/>
      <c r="EO23" s="645"/>
      <c r="EP23" s="645"/>
      <c r="EQ23" s="645"/>
      <c r="ER23" s="645"/>
      <c r="ES23" s="645"/>
      <c r="ET23" s="645"/>
      <c r="EU23" s="645"/>
      <c r="EV23" s="645"/>
      <c r="EW23" s="645"/>
      <c r="EX23" s="645"/>
      <c r="EY23" s="645"/>
      <c r="EZ23" s="645"/>
      <c r="FA23" s="645"/>
      <c r="FB23" s="645"/>
      <c r="FC23" s="645"/>
      <c r="FD23" s="645"/>
      <c r="FE23" s="645"/>
      <c r="FF23" s="645"/>
      <c r="FG23" s="645"/>
      <c r="FH23" s="645"/>
      <c r="FI23" s="645"/>
      <c r="FJ23" s="645"/>
      <c r="FK23" s="645"/>
      <c r="FL23" s="645"/>
      <c r="FM23" s="645"/>
      <c r="FN23" s="645"/>
      <c r="FO23" s="645"/>
      <c r="FP23" s="645"/>
      <c r="FQ23" s="645"/>
      <c r="FR23" s="645"/>
      <c r="FS23" s="645"/>
      <c r="FT23" s="645"/>
      <c r="FU23" s="645"/>
      <c r="FV23" s="645"/>
      <c r="FW23" s="645"/>
      <c r="FX23" s="645"/>
      <c r="FY23" s="645"/>
      <c r="FZ23" s="645"/>
      <c r="GA23" s="645"/>
      <c r="GB23" s="645"/>
      <c r="GC23" s="645"/>
      <c r="GD23" s="645"/>
      <c r="GE23" s="645"/>
      <c r="GF23" s="645"/>
      <c r="GG23" s="645"/>
      <c r="GH23" s="645"/>
      <c r="GI23" s="645"/>
      <c r="GJ23" s="645"/>
      <c r="GK23" s="645"/>
      <c r="GL23" s="645"/>
      <c r="GM23" s="645"/>
      <c r="GN23" s="645"/>
      <c r="GO23" s="645"/>
      <c r="GP23" s="645"/>
      <c r="GQ23" s="645"/>
      <c r="GR23" s="645"/>
      <c r="GS23" s="645"/>
      <c r="GT23" s="645"/>
      <c r="GU23" s="645"/>
      <c r="GV23" s="645"/>
      <c r="GW23" s="645"/>
      <c r="GX23" s="645"/>
      <c r="GY23" s="645"/>
      <c r="GZ23" s="645"/>
      <c r="HA23" s="645"/>
      <c r="HB23" s="645"/>
      <c r="HC23" s="645"/>
      <c r="HD23" s="645"/>
      <c r="HE23" s="645"/>
      <c r="HF23" s="645"/>
      <c r="HG23" s="645"/>
      <c r="HH23" s="645"/>
      <c r="HI23" s="645"/>
      <c r="HJ23" s="645"/>
      <c r="HK23" s="645"/>
      <c r="HL23" s="645"/>
      <c r="HM23" s="645"/>
      <c r="HN23" s="645"/>
      <c r="HO23" s="645"/>
      <c r="HP23" s="645"/>
      <c r="HQ23" s="645"/>
      <c r="HR23" s="645"/>
      <c r="HS23" s="645"/>
      <c r="HT23" s="645"/>
      <c r="HU23" s="645"/>
      <c r="HV23" s="645"/>
      <c r="HW23" s="645"/>
      <c r="HX23" s="645"/>
      <c r="HY23" s="645"/>
      <c r="HZ23" s="645"/>
      <c r="IA23" s="645"/>
      <c r="IB23" s="645"/>
      <c r="IC23" s="645"/>
      <c r="ID23" s="645"/>
      <c r="IE23" s="645"/>
      <c r="IF23" s="645"/>
      <c r="IG23" s="645"/>
      <c r="IH23" s="645"/>
      <c r="II23" s="645"/>
      <c r="IJ23" s="645"/>
      <c r="IK23" s="645"/>
      <c r="IL23" s="645"/>
      <c r="IM23" s="645"/>
      <c r="IN23" s="645"/>
      <c r="IO23" s="645"/>
      <c r="IP23" s="645"/>
      <c r="IQ23" s="645"/>
      <c r="IR23" s="645"/>
      <c r="IS23" s="645"/>
      <c r="IT23" s="645"/>
      <c r="IU23" s="645"/>
      <c r="IV23" s="645"/>
      <c r="IW23" s="645"/>
      <c r="IX23" s="645"/>
      <c r="IY23" s="645"/>
      <c r="IZ23" s="645"/>
      <c r="JA23" s="645"/>
      <c r="JB23" s="645"/>
      <c r="JC23" s="645"/>
      <c r="JD23" s="645"/>
      <c r="JE23" s="645"/>
      <c r="JF23" s="645"/>
      <c r="JG23" s="645"/>
      <c r="JH23" s="645"/>
      <c r="JI23" s="645"/>
      <c r="JJ23" s="645"/>
      <c r="JK23" s="645"/>
      <c r="JL23" s="645"/>
      <c r="JM23" s="645"/>
      <c r="JN23" s="645"/>
      <c r="JO23" s="645"/>
      <c r="JP23" s="645"/>
      <c r="JQ23" s="645"/>
      <c r="JR23" s="645"/>
      <c r="JS23" s="645"/>
      <c r="JT23" s="645"/>
      <c r="JU23" s="645"/>
      <c r="JV23" s="645"/>
      <c r="JW23" s="645"/>
      <c r="JX23" s="645"/>
      <c r="JY23" s="645"/>
      <c r="JZ23" s="645"/>
      <c r="KA23" s="645"/>
      <c r="KB23" s="645"/>
      <c r="KC23" s="645"/>
      <c r="KD23" s="645"/>
      <c r="KE23" s="645"/>
      <c r="KF23" s="645"/>
      <c r="KG23" s="645"/>
      <c r="KH23" s="645"/>
      <c r="KI23" s="645"/>
      <c r="KJ23" s="645"/>
      <c r="KK23" s="645"/>
      <c r="KL23" s="645"/>
      <c r="KM23" s="645"/>
      <c r="KN23" s="645"/>
      <c r="KO23" s="645"/>
      <c r="KP23" s="645"/>
      <c r="KQ23" s="645"/>
      <c r="KR23" s="645"/>
      <c r="KS23" s="645"/>
      <c r="KT23" s="645"/>
      <c r="KU23" s="645"/>
      <c r="KV23" s="645"/>
      <c r="KW23" s="645"/>
      <c r="KX23" s="645"/>
      <c r="KY23" s="645"/>
      <c r="KZ23" s="645"/>
      <c r="LA23" s="645"/>
      <c r="LB23" s="645"/>
      <c r="LC23" s="645"/>
      <c r="LD23" s="645"/>
      <c r="LE23" s="645"/>
      <c r="LF23" s="645"/>
      <c r="LG23" s="645"/>
      <c r="LH23" s="645"/>
      <c r="LI23" s="645"/>
      <c r="LJ23" s="645"/>
      <c r="LK23" s="645"/>
      <c r="LL23" s="645"/>
      <c r="LM23" s="645"/>
      <c r="LN23" s="645"/>
      <c r="LO23" s="645"/>
      <c r="LP23" s="645"/>
      <c r="LQ23" s="645"/>
      <c r="LR23" s="645"/>
      <c r="LS23" s="645"/>
      <c r="LT23" s="645"/>
      <c r="LU23" s="645"/>
      <c r="LV23" s="645"/>
      <c r="LW23" s="645"/>
      <c r="LX23" s="645"/>
      <c r="LY23" s="645"/>
      <c r="LZ23" s="645"/>
      <c r="MA23" s="645"/>
      <c r="MB23" s="645"/>
      <c r="MC23" s="645"/>
      <c r="MD23" s="645"/>
      <c r="ME23" s="645"/>
      <c r="MF23" s="645"/>
      <c r="MG23" s="645"/>
      <c r="MH23" s="645"/>
      <c r="MI23" s="645"/>
      <c r="MJ23" s="645"/>
      <c r="MK23" s="645"/>
      <c r="ML23" s="645"/>
      <c r="MM23" s="645"/>
      <c r="MN23" s="645"/>
      <c r="MO23" s="645"/>
      <c r="MP23" s="645"/>
      <c r="MQ23" s="645"/>
      <c r="MR23" s="645"/>
      <c r="MS23" s="645"/>
      <c r="MT23" s="645"/>
      <c r="MU23" s="645"/>
      <c r="MV23" s="645"/>
      <c r="MW23" s="645"/>
      <c r="MX23" s="645"/>
      <c r="MY23" s="645"/>
      <c r="MZ23" s="645"/>
      <c r="NA23" s="645"/>
      <c r="NB23" s="645"/>
      <c r="NC23" s="645"/>
      <c r="ND23" s="645"/>
      <c r="NE23" s="645"/>
      <c r="NF23" s="645"/>
      <c r="NG23" s="645"/>
      <c r="NH23" s="645"/>
      <c r="NI23" s="645"/>
      <c r="NJ23" s="645"/>
      <c r="NK23" s="645"/>
      <c r="NL23" s="645"/>
      <c r="NM23" s="645"/>
      <c r="NN23" s="645"/>
      <c r="NO23" s="645"/>
      <c r="NP23" s="645"/>
      <c r="NQ23" s="645"/>
      <c r="NR23" s="645"/>
      <c r="NS23" s="645"/>
      <c r="NT23" s="645"/>
      <c r="NU23" s="645"/>
      <c r="NV23" s="645"/>
      <c r="NW23" s="645"/>
      <c r="NX23" s="645"/>
      <c r="NY23" s="645"/>
      <c r="NZ23" s="645"/>
      <c r="OA23" s="645"/>
      <c r="OB23" s="645"/>
      <c r="OC23" s="645"/>
      <c r="OD23" s="645"/>
      <c r="OE23" s="645"/>
      <c r="OF23" s="645"/>
      <c r="OG23" s="645"/>
      <c r="OH23" s="645"/>
      <c r="OI23" s="645"/>
      <c r="OJ23" s="645"/>
      <c r="OK23" s="645"/>
      <c r="OL23" s="645"/>
      <c r="OM23" s="645"/>
      <c r="ON23" s="645"/>
      <c r="OO23" s="645"/>
      <c r="OP23" s="645"/>
      <c r="OQ23" s="645"/>
      <c r="OR23" s="645"/>
      <c r="OS23" s="645"/>
      <c r="OT23" s="645"/>
      <c r="OU23" s="645"/>
      <c r="OV23" s="645"/>
      <c r="OW23" s="645"/>
      <c r="OX23" s="645"/>
      <c r="OY23" s="645"/>
      <c r="OZ23" s="645"/>
      <c r="PA23" s="645"/>
      <c r="PB23" s="645"/>
      <c r="PC23" s="645"/>
      <c r="PD23" s="645"/>
      <c r="PE23" s="645"/>
      <c r="PF23" s="645"/>
      <c r="PG23" s="645"/>
      <c r="PH23" s="645"/>
      <c r="PI23" s="645"/>
      <c r="PJ23" s="645"/>
      <c r="PK23" s="645"/>
      <c r="PL23" s="645"/>
      <c r="PM23" s="645"/>
      <c r="PN23" s="645"/>
      <c r="PO23" s="645"/>
      <c r="PP23" s="645"/>
      <c r="PQ23" s="645"/>
      <c r="PR23" s="645"/>
      <c r="PS23" s="645"/>
      <c r="PT23" s="645"/>
      <c r="PU23" s="645"/>
      <c r="PV23" s="645"/>
      <c r="PW23" s="645"/>
      <c r="PX23" s="645"/>
      <c r="PY23" s="645"/>
      <c r="PZ23" s="645"/>
      <c r="QA23" s="645"/>
      <c r="QB23" s="645"/>
      <c r="QC23" s="645"/>
      <c r="QD23" s="645"/>
      <c r="QE23" s="645"/>
      <c r="QF23" s="645"/>
      <c r="QG23" s="645"/>
      <c r="QH23" s="645"/>
      <c r="QI23" s="645"/>
      <c r="QJ23" s="645"/>
      <c r="QK23" s="645"/>
      <c r="QL23" s="645"/>
      <c r="QM23" s="645"/>
      <c r="QN23" s="645"/>
      <c r="QO23" s="645"/>
      <c r="QP23" s="645"/>
      <c r="QQ23" s="645"/>
      <c r="QR23" s="645"/>
      <c r="QS23" s="645"/>
      <c r="QT23" s="645"/>
      <c r="QU23" s="645"/>
      <c r="QV23" s="645"/>
      <c r="QW23" s="645"/>
      <c r="QX23" s="645"/>
      <c r="QY23" s="645"/>
      <c r="QZ23" s="645"/>
      <c r="RA23" s="645"/>
      <c r="RB23" s="645"/>
      <c r="RC23" s="645"/>
      <c r="RD23" s="645"/>
      <c r="RE23" s="645"/>
      <c r="RF23" s="645"/>
      <c r="RG23" s="645"/>
      <c r="RH23" s="645"/>
      <c r="RI23" s="645"/>
      <c r="RJ23" s="645"/>
      <c r="RK23" s="645"/>
      <c r="RL23" s="645"/>
      <c r="RM23" s="645"/>
      <c r="RN23" s="645"/>
      <c r="RO23" s="645"/>
      <c r="RP23" s="645"/>
      <c r="RQ23" s="645"/>
      <c r="RR23" s="645"/>
      <c r="RS23" s="645"/>
      <c r="RT23" s="645"/>
      <c r="RU23" s="645"/>
      <c r="RV23" s="645"/>
      <c r="RW23" s="645"/>
      <c r="RX23" s="645"/>
      <c r="RY23" s="645"/>
      <c r="RZ23" s="645"/>
      <c r="SA23" s="645"/>
      <c r="SB23" s="645"/>
      <c r="SC23" s="645"/>
      <c r="SD23" s="645"/>
      <c r="SE23" s="645"/>
      <c r="SF23" s="645"/>
      <c r="SG23" s="645"/>
      <c r="SH23" s="645"/>
      <c r="SI23" s="645"/>
      <c r="SJ23" s="645"/>
      <c r="SK23" s="645"/>
      <c r="SL23" s="645"/>
      <c r="SM23" s="645"/>
      <c r="SN23" s="645"/>
      <c r="SO23" s="645"/>
      <c r="SP23" s="645"/>
      <c r="SQ23" s="645"/>
      <c r="SR23" s="645"/>
      <c r="SS23" s="645"/>
      <c r="ST23" s="645"/>
      <c r="SU23" s="645"/>
      <c r="SV23" s="645"/>
      <c r="SW23" s="645"/>
      <c r="SX23" s="645"/>
      <c r="SY23" s="645"/>
      <c r="SZ23" s="645"/>
      <c r="TA23" s="645"/>
      <c r="TB23" s="645"/>
      <c r="TC23" s="645"/>
      <c r="TD23" s="645"/>
      <c r="TE23" s="645"/>
      <c r="TF23" s="645"/>
      <c r="TG23" s="645"/>
      <c r="TH23" s="645"/>
      <c r="TI23" s="645"/>
      <c r="TJ23" s="645"/>
      <c r="TK23" s="645"/>
      <c r="TL23" s="645"/>
      <c r="TM23" s="645"/>
      <c r="TN23" s="645"/>
      <c r="TO23" s="645"/>
      <c r="TP23" s="645"/>
      <c r="TQ23" s="645"/>
      <c r="TR23" s="645"/>
      <c r="TS23" s="645"/>
      <c r="TT23" s="645"/>
      <c r="TU23" s="645"/>
      <c r="TV23" s="645"/>
      <c r="TW23" s="645"/>
      <c r="TX23" s="645"/>
      <c r="TY23" s="645"/>
      <c r="TZ23" s="645"/>
      <c r="UA23" s="645"/>
      <c r="UB23" s="645"/>
      <c r="UC23" s="645"/>
      <c r="UD23" s="645"/>
      <c r="UE23" s="645"/>
      <c r="UF23" s="645"/>
      <c r="UG23" s="645"/>
      <c r="UH23" s="645"/>
      <c r="UI23" s="645"/>
      <c r="UJ23" s="645"/>
      <c r="UK23" s="645"/>
      <c r="UL23" s="645"/>
      <c r="UM23" s="645"/>
      <c r="UN23" s="645"/>
      <c r="UO23" s="645"/>
      <c r="UP23" s="645"/>
      <c r="UQ23" s="645"/>
      <c r="UR23" s="645"/>
      <c r="US23" s="645"/>
      <c r="UT23" s="645"/>
      <c r="UU23" s="645"/>
      <c r="UV23" s="645"/>
      <c r="UW23" s="645"/>
      <c r="UX23" s="645"/>
      <c r="UY23" s="645"/>
      <c r="UZ23" s="645"/>
      <c r="VA23" s="645"/>
      <c r="VB23" s="645"/>
      <c r="VC23" s="645"/>
      <c r="VD23" s="645"/>
      <c r="VE23" s="645"/>
      <c r="VF23" s="645"/>
      <c r="VG23" s="645"/>
      <c r="VH23" s="645"/>
      <c r="VI23" s="645"/>
      <c r="VJ23" s="645"/>
      <c r="VK23" s="645"/>
      <c r="VL23" s="645"/>
      <c r="VM23" s="645"/>
      <c r="VN23" s="645"/>
      <c r="VO23" s="645"/>
      <c r="VP23" s="645"/>
      <c r="VQ23" s="645"/>
      <c r="VR23" s="645"/>
      <c r="VS23" s="645"/>
      <c r="VT23" s="645"/>
      <c r="VU23" s="645"/>
      <c r="VV23" s="645"/>
      <c r="VW23" s="645"/>
      <c r="VX23" s="645"/>
      <c r="VY23" s="645"/>
      <c r="VZ23" s="645"/>
      <c r="WA23" s="645"/>
      <c r="WB23" s="645"/>
      <c r="WC23" s="645"/>
      <c r="WD23" s="645"/>
      <c r="WE23" s="645"/>
      <c r="WF23" s="645"/>
      <c r="WG23" s="645"/>
      <c r="WH23" s="645"/>
      <c r="WI23" s="645"/>
      <c r="WJ23" s="645"/>
      <c r="WK23" s="645"/>
      <c r="WL23" s="645"/>
      <c r="WM23" s="645"/>
      <c r="WN23" s="645"/>
      <c r="WO23" s="645"/>
      <c r="WP23" s="645"/>
      <c r="WQ23" s="645"/>
      <c r="WR23" s="645"/>
      <c r="WS23" s="645"/>
      <c r="WT23" s="645"/>
      <c r="WU23" s="645"/>
      <c r="WV23" s="645"/>
      <c r="WW23" s="645"/>
      <c r="WX23" s="645"/>
      <c r="WY23" s="645"/>
      <c r="WZ23" s="645"/>
      <c r="XA23" s="645"/>
      <c r="XB23" s="645"/>
      <c r="XC23" s="645"/>
      <c r="XD23" s="645"/>
      <c r="XE23" s="645"/>
      <c r="XF23" s="645"/>
      <c r="XG23" s="645"/>
      <c r="XH23" s="645"/>
      <c r="XI23" s="645"/>
      <c r="XJ23" s="645"/>
      <c r="XK23" s="645"/>
      <c r="XL23" s="645"/>
      <c r="XM23" s="645"/>
      <c r="XN23" s="645"/>
      <c r="XO23" s="645"/>
      <c r="XP23" s="645"/>
      <c r="XQ23" s="645"/>
      <c r="XR23" s="645"/>
      <c r="XS23" s="645"/>
      <c r="XT23" s="645"/>
      <c r="XU23" s="645"/>
      <c r="XV23" s="645"/>
      <c r="XW23" s="645"/>
      <c r="XX23" s="645"/>
      <c r="XY23" s="645"/>
      <c r="XZ23" s="645"/>
      <c r="YA23" s="645"/>
      <c r="YB23" s="645"/>
      <c r="YC23" s="645"/>
      <c r="YD23" s="645"/>
      <c r="YE23" s="645"/>
      <c r="YF23" s="645"/>
      <c r="YG23" s="645"/>
      <c r="YH23" s="645"/>
      <c r="YI23" s="645"/>
      <c r="YJ23" s="645"/>
      <c r="YK23" s="645"/>
      <c r="YL23" s="645"/>
      <c r="YM23" s="645"/>
      <c r="YN23" s="645"/>
      <c r="YO23" s="645"/>
      <c r="YP23" s="645"/>
      <c r="YQ23" s="645"/>
      <c r="YR23" s="645"/>
      <c r="YS23" s="645"/>
      <c r="YT23" s="645"/>
      <c r="YU23" s="645"/>
      <c r="YV23" s="645"/>
      <c r="YW23" s="645"/>
      <c r="YX23" s="645"/>
      <c r="YY23" s="645"/>
      <c r="YZ23" s="645"/>
      <c r="ZA23" s="645"/>
      <c r="ZB23" s="645"/>
      <c r="ZC23" s="645"/>
      <c r="ZD23" s="645"/>
      <c r="ZE23" s="645"/>
      <c r="ZF23" s="645"/>
      <c r="ZG23" s="645"/>
      <c r="ZH23" s="645"/>
      <c r="ZI23" s="645"/>
      <c r="ZJ23" s="645"/>
      <c r="ZK23" s="645"/>
      <c r="ZL23" s="645"/>
      <c r="ZM23" s="645"/>
      <c r="ZN23" s="645"/>
      <c r="ZO23" s="645"/>
      <c r="ZP23" s="645"/>
      <c r="ZQ23" s="645"/>
      <c r="ZR23" s="645"/>
      <c r="ZS23" s="645"/>
      <c r="ZT23" s="645"/>
      <c r="ZU23" s="645"/>
      <c r="ZV23" s="645"/>
      <c r="ZW23" s="645"/>
      <c r="ZX23" s="645"/>
      <c r="ZY23" s="645"/>
      <c r="ZZ23" s="645"/>
      <c r="AAA23" s="645"/>
      <c r="AAB23" s="645"/>
      <c r="AAC23" s="645"/>
      <c r="AAD23" s="645"/>
      <c r="AAE23" s="645"/>
      <c r="AAF23" s="645"/>
      <c r="AAG23" s="645"/>
      <c r="AAH23" s="645"/>
      <c r="AAI23" s="645"/>
      <c r="AAJ23" s="645"/>
      <c r="AAK23" s="645"/>
      <c r="AAL23" s="645"/>
      <c r="AAM23" s="645"/>
      <c r="AAN23" s="645"/>
      <c r="AAO23" s="645"/>
      <c r="AAP23" s="645"/>
      <c r="AAQ23" s="645"/>
      <c r="AAR23" s="645"/>
      <c r="AAS23" s="645"/>
      <c r="AAT23" s="645"/>
      <c r="AAU23" s="645"/>
      <c r="AAV23" s="645"/>
      <c r="AAW23" s="645"/>
      <c r="AAX23" s="645"/>
      <c r="AAY23" s="645"/>
      <c r="AAZ23" s="645"/>
      <c r="ABA23" s="645"/>
      <c r="ABB23" s="645"/>
      <c r="ABC23" s="645"/>
      <c r="ABD23" s="645"/>
      <c r="ABE23" s="645"/>
      <c r="ABF23" s="645"/>
      <c r="ABG23" s="645"/>
      <c r="ABH23" s="645"/>
      <c r="ABI23" s="645"/>
      <c r="ABJ23" s="645"/>
      <c r="ABK23" s="645"/>
      <c r="ABL23" s="645"/>
      <c r="ABM23" s="645"/>
      <c r="ABN23" s="645"/>
      <c r="ABO23" s="645"/>
      <c r="ABP23" s="645"/>
      <c r="ABQ23" s="645"/>
      <c r="ABR23" s="645"/>
      <c r="ABS23" s="645"/>
      <c r="ABT23" s="645"/>
      <c r="ABU23" s="645"/>
      <c r="ABV23" s="645"/>
      <c r="ABW23" s="645"/>
      <c r="ABX23" s="645"/>
      <c r="ABY23" s="645"/>
      <c r="ABZ23" s="645"/>
      <c r="ACA23" s="645"/>
      <c r="ACB23" s="645"/>
      <c r="ACC23" s="645"/>
      <c r="ACD23" s="645"/>
      <c r="ACE23" s="645"/>
      <c r="ACF23" s="645"/>
      <c r="ACG23" s="645"/>
      <c r="ACH23" s="645"/>
      <c r="ACI23" s="645"/>
      <c r="ACJ23" s="645"/>
      <c r="ACK23" s="645"/>
      <c r="ACL23" s="645"/>
      <c r="ACM23" s="645"/>
      <c r="ACN23" s="645"/>
      <c r="ACO23" s="645"/>
      <c r="ACP23" s="645"/>
      <c r="ACQ23" s="645"/>
      <c r="ACR23" s="645"/>
      <c r="ACS23" s="645"/>
      <c r="ACT23" s="645"/>
      <c r="ACU23" s="645"/>
      <c r="ACV23" s="645"/>
      <c r="ACW23" s="645"/>
      <c r="ACX23" s="645"/>
      <c r="ACY23" s="645"/>
      <c r="ACZ23" s="645"/>
      <c r="ADA23" s="645"/>
      <c r="ADB23" s="645"/>
      <c r="ADC23" s="645"/>
      <c r="ADD23" s="645"/>
      <c r="ADE23" s="645"/>
      <c r="ADF23" s="645"/>
      <c r="ADG23" s="645"/>
      <c r="ADH23" s="645"/>
      <c r="ADI23" s="645"/>
      <c r="ADJ23" s="645"/>
      <c r="ADK23" s="645"/>
      <c r="ADL23" s="645"/>
      <c r="ADM23" s="645"/>
      <c r="ADN23" s="645"/>
      <c r="ADO23" s="645"/>
      <c r="ADP23" s="645"/>
      <c r="ADQ23" s="645"/>
      <c r="ADR23" s="645"/>
      <c r="ADS23" s="645"/>
      <c r="ADT23" s="645"/>
      <c r="ADU23" s="645"/>
      <c r="ADV23" s="645"/>
      <c r="ADW23" s="645"/>
      <c r="ADX23" s="645"/>
      <c r="ADY23" s="645"/>
      <c r="ADZ23" s="645"/>
      <c r="AEA23" s="645"/>
      <c r="AEB23" s="645"/>
      <c r="AEC23" s="645"/>
      <c r="AED23" s="645"/>
      <c r="AEE23" s="645"/>
      <c r="AEF23" s="645"/>
      <c r="AEG23" s="645"/>
      <c r="AEH23" s="645"/>
      <c r="AEI23" s="645"/>
      <c r="AEJ23" s="645"/>
      <c r="AEK23" s="645"/>
      <c r="AEL23" s="645"/>
      <c r="AEM23" s="645"/>
      <c r="AEN23" s="645"/>
      <c r="AEO23" s="645"/>
      <c r="AEP23" s="645"/>
      <c r="AEQ23" s="645"/>
      <c r="AER23" s="645"/>
      <c r="AES23" s="645"/>
      <c r="AET23" s="645"/>
      <c r="AEU23" s="645"/>
      <c r="AEV23" s="645"/>
      <c r="AEW23" s="645"/>
      <c r="AEX23" s="645"/>
      <c r="AEY23" s="645"/>
      <c r="AEZ23" s="645"/>
      <c r="AFA23" s="645"/>
      <c r="AFB23" s="645"/>
      <c r="AFC23" s="645"/>
      <c r="AFD23" s="645"/>
      <c r="AFE23" s="645"/>
      <c r="AFF23" s="645"/>
      <c r="AFG23" s="645"/>
      <c r="AFH23" s="645"/>
      <c r="AFI23" s="645"/>
      <c r="AFJ23" s="645"/>
      <c r="AFK23" s="645"/>
      <c r="AFL23" s="645"/>
      <c r="AFM23" s="645"/>
      <c r="AFN23" s="645"/>
      <c r="AFO23" s="645"/>
      <c r="AFP23" s="645"/>
      <c r="AFQ23" s="645"/>
      <c r="AFR23" s="645"/>
      <c r="AFS23" s="645"/>
      <c r="AFT23" s="645"/>
      <c r="AFU23" s="645"/>
      <c r="AFV23" s="645"/>
      <c r="AFW23" s="645"/>
      <c r="AFX23" s="645"/>
      <c r="AFY23" s="645"/>
      <c r="AFZ23" s="645"/>
      <c r="AGA23" s="645"/>
      <c r="AGB23" s="645"/>
      <c r="AGC23" s="645"/>
      <c r="AGD23" s="645"/>
      <c r="AGE23" s="645"/>
      <c r="AGF23" s="645"/>
      <c r="AGG23" s="645"/>
      <c r="AGH23" s="645"/>
      <c r="AGI23" s="645"/>
      <c r="AGJ23" s="645"/>
      <c r="AGK23" s="645"/>
      <c r="AGL23" s="645"/>
      <c r="AGM23" s="645"/>
      <c r="AGN23" s="645"/>
      <c r="AGO23" s="645"/>
      <c r="AGP23" s="645"/>
      <c r="AGQ23" s="645"/>
      <c r="AGR23" s="645"/>
      <c r="AGS23" s="645"/>
      <c r="AGT23" s="645"/>
      <c r="AGU23" s="645"/>
      <c r="AGV23" s="645"/>
      <c r="AGW23" s="645"/>
      <c r="AGX23" s="645"/>
      <c r="AGY23" s="645"/>
      <c r="AGZ23" s="645"/>
      <c r="AHA23" s="645"/>
      <c r="AHB23" s="645"/>
      <c r="AHC23" s="645"/>
      <c r="AHD23" s="645"/>
      <c r="AHE23" s="645"/>
      <c r="AHF23" s="645"/>
      <c r="AHG23" s="645"/>
      <c r="AHH23" s="645"/>
      <c r="AHI23" s="645"/>
      <c r="AHJ23" s="645"/>
      <c r="AHK23" s="645"/>
      <c r="AHL23" s="645"/>
      <c r="AHM23" s="645"/>
      <c r="AHN23" s="645"/>
      <c r="AHO23" s="645"/>
      <c r="AHP23" s="645"/>
      <c r="AHQ23" s="645"/>
      <c r="AHR23" s="645"/>
      <c r="AHS23" s="645"/>
      <c r="AHT23" s="645"/>
      <c r="AHU23" s="645"/>
      <c r="AHV23" s="645"/>
      <c r="AHW23" s="645"/>
      <c r="AHX23" s="645"/>
      <c r="AHY23" s="645"/>
      <c r="AHZ23" s="645"/>
      <c r="AIA23" s="645"/>
      <c r="AIB23" s="645"/>
      <c r="AIC23" s="645"/>
      <c r="AID23" s="645"/>
      <c r="AIE23" s="645"/>
      <c r="AIF23" s="645"/>
      <c r="AIG23" s="645"/>
      <c r="AIH23" s="645"/>
      <c r="AII23" s="645"/>
      <c r="AIJ23" s="645"/>
      <c r="AIK23" s="645"/>
      <c r="AIL23" s="645"/>
      <c r="AIM23" s="645"/>
      <c r="AIN23" s="645"/>
      <c r="AIO23" s="645"/>
      <c r="AIP23" s="645"/>
      <c r="AIQ23" s="645"/>
      <c r="AIR23" s="645"/>
      <c r="AIS23" s="645"/>
      <c r="AIT23" s="645"/>
      <c r="AIU23" s="645"/>
      <c r="AIV23" s="645"/>
      <c r="AIW23" s="645"/>
      <c r="AIX23" s="645"/>
      <c r="AIY23" s="645"/>
      <c r="AIZ23" s="645"/>
      <c r="AJA23" s="645"/>
      <c r="AJB23" s="645"/>
      <c r="AJC23" s="645"/>
      <c r="AJD23" s="645"/>
      <c r="AJE23" s="645"/>
      <c r="AJF23" s="645"/>
      <c r="AJG23" s="645"/>
      <c r="AJH23" s="645"/>
      <c r="AJI23" s="645"/>
      <c r="AJJ23" s="645"/>
      <c r="AJK23" s="645"/>
      <c r="AJL23" s="645"/>
      <c r="AJM23" s="645"/>
      <c r="AJN23" s="645"/>
      <c r="AJO23" s="645"/>
      <c r="AJP23" s="645"/>
      <c r="AJQ23" s="645"/>
      <c r="AJR23" s="645"/>
      <c r="AJS23" s="645"/>
      <c r="AJT23" s="645"/>
      <c r="AJU23" s="645"/>
      <c r="AJV23" s="645"/>
      <c r="AJW23" s="645"/>
      <c r="AJX23" s="645"/>
      <c r="AJY23" s="645"/>
      <c r="AJZ23" s="645"/>
      <c r="AKA23" s="645"/>
      <c r="AKB23" s="645"/>
      <c r="AKC23" s="645"/>
      <c r="AKD23" s="645"/>
      <c r="AKE23" s="645"/>
      <c r="AKF23" s="645"/>
      <c r="AKG23" s="645"/>
      <c r="AKH23" s="645"/>
      <c r="AKI23" s="645"/>
      <c r="AKJ23" s="645"/>
      <c r="AKK23" s="645"/>
      <c r="AKL23" s="645"/>
      <c r="AKM23" s="645"/>
      <c r="AKN23" s="645"/>
      <c r="AKO23" s="645"/>
      <c r="AKP23" s="645"/>
      <c r="AKQ23" s="645"/>
      <c r="AKR23" s="645"/>
      <c r="AKS23" s="645"/>
      <c r="AKT23" s="645"/>
      <c r="AKU23" s="645"/>
      <c r="AKV23" s="645"/>
      <c r="AKW23" s="645"/>
      <c r="AKX23" s="645"/>
      <c r="AKY23" s="645"/>
      <c r="AKZ23" s="645"/>
      <c r="ALA23" s="645"/>
      <c r="ALB23" s="645"/>
      <c r="ALC23" s="645"/>
      <c r="ALD23" s="645"/>
      <c r="ALE23" s="645"/>
      <c r="ALF23" s="645"/>
      <c r="ALG23" s="645"/>
      <c r="ALH23" s="645"/>
      <c r="ALI23" s="645"/>
      <c r="ALJ23" s="645"/>
      <c r="ALK23" s="645"/>
      <c r="ALL23" s="645"/>
      <c r="ALM23" s="645"/>
      <c r="ALN23" s="645"/>
      <c r="ALO23" s="645"/>
      <c r="ALP23" s="645"/>
      <c r="ALQ23" s="645"/>
      <c r="ALR23" s="645"/>
      <c r="ALS23" s="645"/>
      <c r="ALT23" s="645"/>
      <c r="ALU23" s="645"/>
      <c r="ALV23" s="645"/>
      <c r="ALW23" s="645"/>
      <c r="ALX23" s="645"/>
      <c r="ALY23" s="645"/>
      <c r="ALZ23" s="645"/>
      <c r="AMA23" s="645"/>
      <c r="AMB23" s="645"/>
    </row>
    <row r="24" spans="1:1016" s="666" customFormat="1" ht="12">
      <c r="A24" s="672">
        <f>A22+1</f>
        <v>2</v>
      </c>
      <c r="B24" s="673" t="s">
        <v>2167</v>
      </c>
      <c r="C24" s="674" t="s">
        <v>1390</v>
      </c>
      <c r="D24" s="672">
        <v>40</v>
      </c>
      <c r="E24" s="665"/>
      <c r="F24" s="675">
        <f>E24*D24</f>
        <v>0</v>
      </c>
      <c r="G24" s="656"/>
      <c r="H24" s="676"/>
    </row>
    <row r="25" spans="1:1016" ht="21.45">
      <c r="A25" s="667"/>
      <c r="B25" s="668" t="s">
        <v>2168</v>
      </c>
      <c r="C25" s="668"/>
      <c r="D25" s="668"/>
      <c r="E25" s="669"/>
      <c r="F25" s="670"/>
      <c r="G25" s="645"/>
      <c r="H25" s="671"/>
      <c r="I25" s="645"/>
      <c r="J25" s="645"/>
      <c r="K25" s="645"/>
      <c r="L25" s="645"/>
      <c r="M25" s="645"/>
      <c r="N25" s="645"/>
      <c r="O25" s="645"/>
      <c r="P25" s="645"/>
      <c r="Q25" s="645"/>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645"/>
      <c r="AZ25" s="645"/>
      <c r="BA25" s="645"/>
      <c r="BB25" s="645"/>
      <c r="BC25" s="645"/>
      <c r="BD25" s="645"/>
      <c r="BE25" s="645"/>
      <c r="BF25" s="645"/>
      <c r="BG25" s="645"/>
      <c r="BH25" s="645"/>
      <c r="BI25" s="645"/>
      <c r="BJ25" s="645"/>
      <c r="BK25" s="645"/>
      <c r="BL25" s="645"/>
      <c r="BM25" s="645"/>
      <c r="BN25" s="645"/>
      <c r="BO25" s="645"/>
      <c r="BP25" s="645"/>
      <c r="BQ25" s="645"/>
      <c r="BR25" s="645"/>
      <c r="BS25" s="645"/>
      <c r="BT25" s="645"/>
      <c r="BU25" s="645"/>
      <c r="BV25" s="645"/>
      <c r="BW25" s="645"/>
      <c r="BX25" s="645"/>
      <c r="BY25" s="645"/>
      <c r="BZ25" s="645"/>
      <c r="CA25" s="645"/>
      <c r="CB25" s="645"/>
      <c r="CC25" s="645"/>
      <c r="CD25" s="645"/>
      <c r="CE25" s="645"/>
      <c r="CF25" s="645"/>
      <c r="CG25" s="645"/>
      <c r="CH25" s="645"/>
      <c r="CI25" s="645"/>
      <c r="CJ25" s="645"/>
      <c r="CK25" s="645"/>
      <c r="CL25" s="645"/>
      <c r="CM25" s="645"/>
      <c r="CN25" s="645"/>
      <c r="CO25" s="645"/>
      <c r="CP25" s="645"/>
      <c r="CQ25" s="645"/>
      <c r="CR25" s="645"/>
      <c r="CS25" s="645"/>
      <c r="CT25" s="645"/>
      <c r="CU25" s="645"/>
      <c r="CV25" s="645"/>
      <c r="CW25" s="645"/>
      <c r="CX25" s="645"/>
      <c r="CY25" s="645"/>
      <c r="CZ25" s="645"/>
      <c r="DA25" s="645"/>
      <c r="DB25" s="645"/>
      <c r="DC25" s="645"/>
      <c r="DD25" s="645"/>
      <c r="DE25" s="645"/>
      <c r="DF25" s="645"/>
      <c r="DG25" s="645"/>
      <c r="DH25" s="645"/>
      <c r="DI25" s="645"/>
      <c r="DJ25" s="645"/>
      <c r="DK25" s="645"/>
      <c r="DL25" s="645"/>
      <c r="DM25" s="645"/>
      <c r="DN25" s="645"/>
      <c r="DO25" s="645"/>
      <c r="DP25" s="645"/>
      <c r="DQ25" s="645"/>
      <c r="DR25" s="645"/>
      <c r="DS25" s="645"/>
      <c r="DT25" s="645"/>
      <c r="DU25" s="645"/>
      <c r="DV25" s="645"/>
      <c r="DW25" s="645"/>
      <c r="DX25" s="645"/>
      <c r="DY25" s="645"/>
      <c r="DZ25" s="645"/>
      <c r="EA25" s="645"/>
      <c r="EB25" s="645"/>
      <c r="EC25" s="645"/>
      <c r="ED25" s="645"/>
      <c r="EE25" s="645"/>
      <c r="EF25" s="645"/>
      <c r="EG25" s="645"/>
      <c r="EH25" s="645"/>
      <c r="EI25" s="645"/>
      <c r="EJ25" s="645"/>
      <c r="EK25" s="645"/>
      <c r="EL25" s="645"/>
      <c r="EM25" s="645"/>
      <c r="EN25" s="645"/>
      <c r="EO25" s="645"/>
      <c r="EP25" s="645"/>
      <c r="EQ25" s="645"/>
      <c r="ER25" s="645"/>
      <c r="ES25" s="645"/>
      <c r="ET25" s="645"/>
      <c r="EU25" s="645"/>
      <c r="EV25" s="645"/>
      <c r="EW25" s="645"/>
      <c r="EX25" s="645"/>
      <c r="EY25" s="645"/>
      <c r="EZ25" s="645"/>
      <c r="FA25" s="645"/>
      <c r="FB25" s="645"/>
      <c r="FC25" s="645"/>
      <c r="FD25" s="645"/>
      <c r="FE25" s="645"/>
      <c r="FF25" s="645"/>
      <c r="FG25" s="645"/>
      <c r="FH25" s="645"/>
      <c r="FI25" s="645"/>
      <c r="FJ25" s="645"/>
      <c r="FK25" s="645"/>
      <c r="FL25" s="645"/>
      <c r="FM25" s="645"/>
      <c r="FN25" s="645"/>
      <c r="FO25" s="645"/>
      <c r="FP25" s="645"/>
      <c r="FQ25" s="645"/>
      <c r="FR25" s="645"/>
      <c r="FS25" s="645"/>
      <c r="FT25" s="645"/>
      <c r="FU25" s="645"/>
      <c r="FV25" s="645"/>
      <c r="FW25" s="645"/>
      <c r="FX25" s="645"/>
      <c r="FY25" s="645"/>
      <c r="FZ25" s="645"/>
      <c r="GA25" s="645"/>
      <c r="GB25" s="645"/>
      <c r="GC25" s="645"/>
      <c r="GD25" s="645"/>
      <c r="GE25" s="645"/>
      <c r="GF25" s="645"/>
      <c r="GG25" s="645"/>
      <c r="GH25" s="645"/>
      <c r="GI25" s="645"/>
      <c r="GJ25" s="645"/>
      <c r="GK25" s="645"/>
      <c r="GL25" s="645"/>
      <c r="GM25" s="645"/>
      <c r="GN25" s="645"/>
      <c r="GO25" s="645"/>
      <c r="GP25" s="645"/>
      <c r="GQ25" s="645"/>
      <c r="GR25" s="645"/>
      <c r="GS25" s="645"/>
      <c r="GT25" s="645"/>
      <c r="GU25" s="645"/>
      <c r="GV25" s="645"/>
      <c r="GW25" s="645"/>
      <c r="GX25" s="645"/>
      <c r="GY25" s="645"/>
      <c r="GZ25" s="645"/>
      <c r="HA25" s="645"/>
      <c r="HB25" s="645"/>
      <c r="HC25" s="645"/>
      <c r="HD25" s="645"/>
      <c r="HE25" s="645"/>
      <c r="HF25" s="645"/>
      <c r="HG25" s="645"/>
      <c r="HH25" s="645"/>
      <c r="HI25" s="645"/>
      <c r="HJ25" s="645"/>
      <c r="HK25" s="645"/>
      <c r="HL25" s="645"/>
      <c r="HM25" s="645"/>
      <c r="HN25" s="645"/>
      <c r="HO25" s="645"/>
      <c r="HP25" s="645"/>
      <c r="HQ25" s="645"/>
      <c r="HR25" s="645"/>
      <c r="HS25" s="645"/>
      <c r="HT25" s="645"/>
      <c r="HU25" s="645"/>
      <c r="HV25" s="645"/>
      <c r="HW25" s="645"/>
      <c r="HX25" s="645"/>
      <c r="HY25" s="645"/>
      <c r="HZ25" s="645"/>
      <c r="IA25" s="645"/>
      <c r="IB25" s="645"/>
      <c r="IC25" s="645"/>
      <c r="ID25" s="645"/>
      <c r="IE25" s="645"/>
      <c r="IF25" s="645"/>
      <c r="IG25" s="645"/>
      <c r="IH25" s="645"/>
      <c r="II25" s="645"/>
      <c r="IJ25" s="645"/>
      <c r="IK25" s="645"/>
      <c r="IL25" s="645"/>
      <c r="IM25" s="645"/>
      <c r="IN25" s="645"/>
      <c r="IO25" s="645"/>
      <c r="IP25" s="645"/>
      <c r="IQ25" s="645"/>
      <c r="IR25" s="645"/>
      <c r="IS25" s="645"/>
      <c r="IT25" s="645"/>
      <c r="IU25" s="645"/>
      <c r="IV25" s="645"/>
      <c r="IW25" s="645"/>
      <c r="IX25" s="645"/>
      <c r="IY25" s="645"/>
      <c r="IZ25" s="645"/>
      <c r="JA25" s="645"/>
      <c r="JB25" s="645"/>
      <c r="JC25" s="645"/>
      <c r="JD25" s="645"/>
      <c r="JE25" s="645"/>
      <c r="JF25" s="645"/>
      <c r="JG25" s="645"/>
      <c r="JH25" s="645"/>
      <c r="JI25" s="645"/>
      <c r="JJ25" s="645"/>
      <c r="JK25" s="645"/>
      <c r="JL25" s="645"/>
      <c r="JM25" s="645"/>
      <c r="JN25" s="645"/>
      <c r="JO25" s="645"/>
      <c r="JP25" s="645"/>
      <c r="JQ25" s="645"/>
      <c r="JR25" s="645"/>
      <c r="JS25" s="645"/>
      <c r="JT25" s="645"/>
      <c r="JU25" s="645"/>
      <c r="JV25" s="645"/>
      <c r="JW25" s="645"/>
      <c r="JX25" s="645"/>
      <c r="JY25" s="645"/>
      <c r="JZ25" s="645"/>
      <c r="KA25" s="645"/>
      <c r="KB25" s="645"/>
      <c r="KC25" s="645"/>
      <c r="KD25" s="645"/>
      <c r="KE25" s="645"/>
      <c r="KF25" s="645"/>
      <c r="KG25" s="645"/>
      <c r="KH25" s="645"/>
      <c r="KI25" s="645"/>
      <c r="KJ25" s="645"/>
      <c r="KK25" s="645"/>
      <c r="KL25" s="645"/>
      <c r="KM25" s="645"/>
      <c r="KN25" s="645"/>
      <c r="KO25" s="645"/>
      <c r="KP25" s="645"/>
      <c r="KQ25" s="645"/>
      <c r="KR25" s="645"/>
      <c r="KS25" s="645"/>
      <c r="KT25" s="645"/>
      <c r="KU25" s="645"/>
      <c r="KV25" s="645"/>
      <c r="KW25" s="645"/>
      <c r="KX25" s="645"/>
      <c r="KY25" s="645"/>
      <c r="KZ25" s="645"/>
      <c r="LA25" s="645"/>
      <c r="LB25" s="645"/>
      <c r="LC25" s="645"/>
      <c r="LD25" s="645"/>
      <c r="LE25" s="645"/>
      <c r="LF25" s="645"/>
      <c r="LG25" s="645"/>
      <c r="LH25" s="645"/>
      <c r="LI25" s="645"/>
      <c r="LJ25" s="645"/>
      <c r="LK25" s="645"/>
      <c r="LL25" s="645"/>
      <c r="LM25" s="645"/>
      <c r="LN25" s="645"/>
      <c r="LO25" s="645"/>
      <c r="LP25" s="645"/>
      <c r="LQ25" s="645"/>
      <c r="LR25" s="645"/>
      <c r="LS25" s="645"/>
      <c r="LT25" s="645"/>
      <c r="LU25" s="645"/>
      <c r="LV25" s="645"/>
      <c r="LW25" s="645"/>
      <c r="LX25" s="645"/>
      <c r="LY25" s="645"/>
      <c r="LZ25" s="645"/>
      <c r="MA25" s="645"/>
      <c r="MB25" s="645"/>
      <c r="MC25" s="645"/>
      <c r="MD25" s="645"/>
      <c r="ME25" s="645"/>
      <c r="MF25" s="645"/>
      <c r="MG25" s="645"/>
      <c r="MH25" s="645"/>
      <c r="MI25" s="645"/>
      <c r="MJ25" s="645"/>
      <c r="MK25" s="645"/>
      <c r="ML25" s="645"/>
      <c r="MM25" s="645"/>
      <c r="MN25" s="645"/>
      <c r="MO25" s="645"/>
      <c r="MP25" s="645"/>
      <c r="MQ25" s="645"/>
      <c r="MR25" s="645"/>
      <c r="MS25" s="645"/>
      <c r="MT25" s="645"/>
      <c r="MU25" s="645"/>
      <c r="MV25" s="645"/>
      <c r="MW25" s="645"/>
      <c r="MX25" s="645"/>
      <c r="MY25" s="645"/>
      <c r="MZ25" s="645"/>
      <c r="NA25" s="645"/>
      <c r="NB25" s="645"/>
      <c r="NC25" s="645"/>
      <c r="ND25" s="645"/>
      <c r="NE25" s="645"/>
      <c r="NF25" s="645"/>
      <c r="NG25" s="645"/>
      <c r="NH25" s="645"/>
      <c r="NI25" s="645"/>
      <c r="NJ25" s="645"/>
      <c r="NK25" s="645"/>
      <c r="NL25" s="645"/>
      <c r="NM25" s="645"/>
      <c r="NN25" s="645"/>
      <c r="NO25" s="645"/>
      <c r="NP25" s="645"/>
      <c r="NQ25" s="645"/>
      <c r="NR25" s="645"/>
      <c r="NS25" s="645"/>
      <c r="NT25" s="645"/>
      <c r="NU25" s="645"/>
      <c r="NV25" s="645"/>
      <c r="NW25" s="645"/>
      <c r="NX25" s="645"/>
      <c r="NY25" s="645"/>
      <c r="NZ25" s="645"/>
      <c r="OA25" s="645"/>
      <c r="OB25" s="645"/>
      <c r="OC25" s="645"/>
      <c r="OD25" s="645"/>
      <c r="OE25" s="645"/>
      <c r="OF25" s="645"/>
      <c r="OG25" s="645"/>
      <c r="OH25" s="645"/>
      <c r="OI25" s="645"/>
      <c r="OJ25" s="645"/>
      <c r="OK25" s="645"/>
      <c r="OL25" s="645"/>
      <c r="OM25" s="645"/>
      <c r="ON25" s="645"/>
      <c r="OO25" s="645"/>
      <c r="OP25" s="645"/>
      <c r="OQ25" s="645"/>
      <c r="OR25" s="645"/>
      <c r="OS25" s="645"/>
      <c r="OT25" s="645"/>
      <c r="OU25" s="645"/>
      <c r="OV25" s="645"/>
      <c r="OW25" s="645"/>
      <c r="OX25" s="645"/>
      <c r="OY25" s="645"/>
      <c r="OZ25" s="645"/>
      <c r="PA25" s="645"/>
      <c r="PB25" s="645"/>
      <c r="PC25" s="645"/>
      <c r="PD25" s="645"/>
      <c r="PE25" s="645"/>
      <c r="PF25" s="645"/>
      <c r="PG25" s="645"/>
      <c r="PH25" s="645"/>
      <c r="PI25" s="645"/>
      <c r="PJ25" s="645"/>
      <c r="PK25" s="645"/>
      <c r="PL25" s="645"/>
      <c r="PM25" s="645"/>
      <c r="PN25" s="645"/>
      <c r="PO25" s="645"/>
      <c r="PP25" s="645"/>
      <c r="PQ25" s="645"/>
      <c r="PR25" s="645"/>
      <c r="PS25" s="645"/>
      <c r="PT25" s="645"/>
      <c r="PU25" s="645"/>
      <c r="PV25" s="645"/>
      <c r="PW25" s="645"/>
      <c r="PX25" s="645"/>
      <c r="PY25" s="645"/>
      <c r="PZ25" s="645"/>
      <c r="QA25" s="645"/>
      <c r="QB25" s="645"/>
      <c r="QC25" s="645"/>
      <c r="QD25" s="645"/>
      <c r="QE25" s="645"/>
      <c r="QF25" s="645"/>
      <c r="QG25" s="645"/>
      <c r="QH25" s="645"/>
      <c r="QI25" s="645"/>
      <c r="QJ25" s="645"/>
      <c r="QK25" s="645"/>
      <c r="QL25" s="645"/>
      <c r="QM25" s="645"/>
      <c r="QN25" s="645"/>
      <c r="QO25" s="645"/>
      <c r="QP25" s="645"/>
      <c r="QQ25" s="645"/>
      <c r="QR25" s="645"/>
      <c r="QS25" s="645"/>
      <c r="QT25" s="645"/>
      <c r="QU25" s="645"/>
      <c r="QV25" s="645"/>
      <c r="QW25" s="645"/>
      <c r="QX25" s="645"/>
      <c r="QY25" s="645"/>
      <c r="QZ25" s="645"/>
      <c r="RA25" s="645"/>
      <c r="RB25" s="645"/>
      <c r="RC25" s="645"/>
      <c r="RD25" s="645"/>
      <c r="RE25" s="645"/>
      <c r="RF25" s="645"/>
      <c r="RG25" s="645"/>
      <c r="RH25" s="645"/>
      <c r="RI25" s="645"/>
      <c r="RJ25" s="645"/>
      <c r="RK25" s="645"/>
      <c r="RL25" s="645"/>
      <c r="RM25" s="645"/>
      <c r="RN25" s="645"/>
      <c r="RO25" s="645"/>
      <c r="RP25" s="645"/>
      <c r="RQ25" s="645"/>
      <c r="RR25" s="645"/>
      <c r="RS25" s="645"/>
      <c r="RT25" s="645"/>
      <c r="RU25" s="645"/>
      <c r="RV25" s="645"/>
      <c r="RW25" s="645"/>
      <c r="RX25" s="645"/>
      <c r="RY25" s="645"/>
      <c r="RZ25" s="645"/>
      <c r="SA25" s="645"/>
      <c r="SB25" s="645"/>
      <c r="SC25" s="645"/>
      <c r="SD25" s="645"/>
      <c r="SE25" s="645"/>
      <c r="SF25" s="645"/>
      <c r="SG25" s="645"/>
      <c r="SH25" s="645"/>
      <c r="SI25" s="645"/>
      <c r="SJ25" s="645"/>
      <c r="SK25" s="645"/>
      <c r="SL25" s="645"/>
      <c r="SM25" s="645"/>
      <c r="SN25" s="645"/>
      <c r="SO25" s="645"/>
      <c r="SP25" s="645"/>
      <c r="SQ25" s="645"/>
      <c r="SR25" s="645"/>
      <c r="SS25" s="645"/>
      <c r="ST25" s="645"/>
      <c r="SU25" s="645"/>
      <c r="SV25" s="645"/>
      <c r="SW25" s="645"/>
      <c r="SX25" s="645"/>
      <c r="SY25" s="645"/>
      <c r="SZ25" s="645"/>
      <c r="TA25" s="645"/>
      <c r="TB25" s="645"/>
      <c r="TC25" s="645"/>
      <c r="TD25" s="645"/>
      <c r="TE25" s="645"/>
      <c r="TF25" s="645"/>
      <c r="TG25" s="645"/>
      <c r="TH25" s="645"/>
      <c r="TI25" s="645"/>
      <c r="TJ25" s="645"/>
      <c r="TK25" s="645"/>
      <c r="TL25" s="645"/>
      <c r="TM25" s="645"/>
      <c r="TN25" s="645"/>
      <c r="TO25" s="645"/>
      <c r="TP25" s="645"/>
      <c r="TQ25" s="645"/>
      <c r="TR25" s="645"/>
      <c r="TS25" s="645"/>
      <c r="TT25" s="645"/>
      <c r="TU25" s="645"/>
      <c r="TV25" s="645"/>
      <c r="TW25" s="645"/>
      <c r="TX25" s="645"/>
      <c r="TY25" s="645"/>
      <c r="TZ25" s="645"/>
      <c r="UA25" s="645"/>
      <c r="UB25" s="645"/>
      <c r="UC25" s="645"/>
      <c r="UD25" s="645"/>
      <c r="UE25" s="645"/>
      <c r="UF25" s="645"/>
      <c r="UG25" s="645"/>
      <c r="UH25" s="645"/>
      <c r="UI25" s="645"/>
      <c r="UJ25" s="645"/>
      <c r="UK25" s="645"/>
      <c r="UL25" s="645"/>
      <c r="UM25" s="645"/>
      <c r="UN25" s="645"/>
      <c r="UO25" s="645"/>
      <c r="UP25" s="645"/>
      <c r="UQ25" s="645"/>
      <c r="UR25" s="645"/>
      <c r="US25" s="645"/>
      <c r="UT25" s="645"/>
      <c r="UU25" s="645"/>
      <c r="UV25" s="645"/>
      <c r="UW25" s="645"/>
      <c r="UX25" s="645"/>
      <c r="UY25" s="645"/>
      <c r="UZ25" s="645"/>
      <c r="VA25" s="645"/>
      <c r="VB25" s="645"/>
      <c r="VC25" s="645"/>
      <c r="VD25" s="645"/>
      <c r="VE25" s="645"/>
      <c r="VF25" s="645"/>
      <c r="VG25" s="645"/>
      <c r="VH25" s="645"/>
      <c r="VI25" s="645"/>
      <c r="VJ25" s="645"/>
      <c r="VK25" s="645"/>
      <c r="VL25" s="645"/>
      <c r="VM25" s="645"/>
      <c r="VN25" s="645"/>
      <c r="VO25" s="645"/>
      <c r="VP25" s="645"/>
      <c r="VQ25" s="645"/>
      <c r="VR25" s="645"/>
      <c r="VS25" s="645"/>
      <c r="VT25" s="645"/>
      <c r="VU25" s="645"/>
      <c r="VV25" s="645"/>
      <c r="VW25" s="645"/>
      <c r="VX25" s="645"/>
      <c r="VY25" s="645"/>
      <c r="VZ25" s="645"/>
      <c r="WA25" s="645"/>
      <c r="WB25" s="645"/>
      <c r="WC25" s="645"/>
      <c r="WD25" s="645"/>
      <c r="WE25" s="645"/>
      <c r="WF25" s="645"/>
      <c r="WG25" s="645"/>
      <c r="WH25" s="645"/>
      <c r="WI25" s="645"/>
      <c r="WJ25" s="645"/>
      <c r="WK25" s="645"/>
      <c r="WL25" s="645"/>
      <c r="WM25" s="645"/>
      <c r="WN25" s="645"/>
      <c r="WO25" s="645"/>
      <c r="WP25" s="645"/>
      <c r="WQ25" s="645"/>
      <c r="WR25" s="645"/>
      <c r="WS25" s="645"/>
      <c r="WT25" s="645"/>
      <c r="WU25" s="645"/>
      <c r="WV25" s="645"/>
      <c r="WW25" s="645"/>
      <c r="WX25" s="645"/>
      <c r="WY25" s="645"/>
      <c r="WZ25" s="645"/>
      <c r="XA25" s="645"/>
      <c r="XB25" s="645"/>
      <c r="XC25" s="645"/>
      <c r="XD25" s="645"/>
      <c r="XE25" s="645"/>
      <c r="XF25" s="645"/>
      <c r="XG25" s="645"/>
      <c r="XH25" s="645"/>
      <c r="XI25" s="645"/>
      <c r="XJ25" s="645"/>
      <c r="XK25" s="645"/>
      <c r="XL25" s="645"/>
      <c r="XM25" s="645"/>
      <c r="XN25" s="645"/>
      <c r="XO25" s="645"/>
      <c r="XP25" s="645"/>
      <c r="XQ25" s="645"/>
      <c r="XR25" s="645"/>
      <c r="XS25" s="645"/>
      <c r="XT25" s="645"/>
      <c r="XU25" s="645"/>
      <c r="XV25" s="645"/>
      <c r="XW25" s="645"/>
      <c r="XX25" s="645"/>
      <c r="XY25" s="645"/>
      <c r="XZ25" s="645"/>
      <c r="YA25" s="645"/>
      <c r="YB25" s="645"/>
      <c r="YC25" s="645"/>
      <c r="YD25" s="645"/>
      <c r="YE25" s="645"/>
      <c r="YF25" s="645"/>
      <c r="YG25" s="645"/>
      <c r="YH25" s="645"/>
      <c r="YI25" s="645"/>
      <c r="YJ25" s="645"/>
      <c r="YK25" s="645"/>
      <c r="YL25" s="645"/>
      <c r="YM25" s="645"/>
      <c r="YN25" s="645"/>
      <c r="YO25" s="645"/>
      <c r="YP25" s="645"/>
      <c r="YQ25" s="645"/>
      <c r="YR25" s="645"/>
      <c r="YS25" s="645"/>
      <c r="YT25" s="645"/>
      <c r="YU25" s="645"/>
      <c r="YV25" s="645"/>
      <c r="YW25" s="645"/>
      <c r="YX25" s="645"/>
      <c r="YY25" s="645"/>
      <c r="YZ25" s="645"/>
      <c r="ZA25" s="645"/>
      <c r="ZB25" s="645"/>
      <c r="ZC25" s="645"/>
      <c r="ZD25" s="645"/>
      <c r="ZE25" s="645"/>
      <c r="ZF25" s="645"/>
      <c r="ZG25" s="645"/>
      <c r="ZH25" s="645"/>
      <c r="ZI25" s="645"/>
      <c r="ZJ25" s="645"/>
      <c r="ZK25" s="645"/>
      <c r="ZL25" s="645"/>
      <c r="ZM25" s="645"/>
      <c r="ZN25" s="645"/>
      <c r="ZO25" s="645"/>
      <c r="ZP25" s="645"/>
      <c r="ZQ25" s="645"/>
      <c r="ZR25" s="645"/>
      <c r="ZS25" s="645"/>
      <c r="ZT25" s="645"/>
      <c r="ZU25" s="645"/>
      <c r="ZV25" s="645"/>
      <c r="ZW25" s="645"/>
      <c r="ZX25" s="645"/>
      <c r="ZY25" s="645"/>
      <c r="ZZ25" s="645"/>
      <c r="AAA25" s="645"/>
      <c r="AAB25" s="645"/>
      <c r="AAC25" s="645"/>
      <c r="AAD25" s="645"/>
      <c r="AAE25" s="645"/>
      <c r="AAF25" s="645"/>
      <c r="AAG25" s="645"/>
      <c r="AAH25" s="645"/>
      <c r="AAI25" s="645"/>
      <c r="AAJ25" s="645"/>
      <c r="AAK25" s="645"/>
      <c r="AAL25" s="645"/>
      <c r="AAM25" s="645"/>
      <c r="AAN25" s="645"/>
      <c r="AAO25" s="645"/>
      <c r="AAP25" s="645"/>
      <c r="AAQ25" s="645"/>
      <c r="AAR25" s="645"/>
      <c r="AAS25" s="645"/>
      <c r="AAT25" s="645"/>
      <c r="AAU25" s="645"/>
      <c r="AAV25" s="645"/>
      <c r="AAW25" s="645"/>
      <c r="AAX25" s="645"/>
      <c r="AAY25" s="645"/>
      <c r="AAZ25" s="645"/>
      <c r="ABA25" s="645"/>
      <c r="ABB25" s="645"/>
      <c r="ABC25" s="645"/>
      <c r="ABD25" s="645"/>
      <c r="ABE25" s="645"/>
      <c r="ABF25" s="645"/>
      <c r="ABG25" s="645"/>
      <c r="ABH25" s="645"/>
      <c r="ABI25" s="645"/>
      <c r="ABJ25" s="645"/>
      <c r="ABK25" s="645"/>
      <c r="ABL25" s="645"/>
      <c r="ABM25" s="645"/>
      <c r="ABN25" s="645"/>
      <c r="ABO25" s="645"/>
      <c r="ABP25" s="645"/>
      <c r="ABQ25" s="645"/>
      <c r="ABR25" s="645"/>
      <c r="ABS25" s="645"/>
      <c r="ABT25" s="645"/>
      <c r="ABU25" s="645"/>
      <c r="ABV25" s="645"/>
      <c r="ABW25" s="645"/>
      <c r="ABX25" s="645"/>
      <c r="ABY25" s="645"/>
      <c r="ABZ25" s="645"/>
      <c r="ACA25" s="645"/>
      <c r="ACB25" s="645"/>
      <c r="ACC25" s="645"/>
      <c r="ACD25" s="645"/>
      <c r="ACE25" s="645"/>
      <c r="ACF25" s="645"/>
      <c r="ACG25" s="645"/>
      <c r="ACH25" s="645"/>
      <c r="ACI25" s="645"/>
      <c r="ACJ25" s="645"/>
      <c r="ACK25" s="645"/>
      <c r="ACL25" s="645"/>
      <c r="ACM25" s="645"/>
      <c r="ACN25" s="645"/>
      <c r="ACO25" s="645"/>
      <c r="ACP25" s="645"/>
      <c r="ACQ25" s="645"/>
      <c r="ACR25" s="645"/>
      <c r="ACS25" s="645"/>
      <c r="ACT25" s="645"/>
      <c r="ACU25" s="645"/>
      <c r="ACV25" s="645"/>
      <c r="ACW25" s="645"/>
      <c r="ACX25" s="645"/>
      <c r="ACY25" s="645"/>
      <c r="ACZ25" s="645"/>
      <c r="ADA25" s="645"/>
      <c r="ADB25" s="645"/>
      <c r="ADC25" s="645"/>
      <c r="ADD25" s="645"/>
      <c r="ADE25" s="645"/>
      <c r="ADF25" s="645"/>
      <c r="ADG25" s="645"/>
      <c r="ADH25" s="645"/>
      <c r="ADI25" s="645"/>
      <c r="ADJ25" s="645"/>
      <c r="ADK25" s="645"/>
      <c r="ADL25" s="645"/>
      <c r="ADM25" s="645"/>
      <c r="ADN25" s="645"/>
      <c r="ADO25" s="645"/>
      <c r="ADP25" s="645"/>
      <c r="ADQ25" s="645"/>
      <c r="ADR25" s="645"/>
      <c r="ADS25" s="645"/>
      <c r="ADT25" s="645"/>
      <c r="ADU25" s="645"/>
      <c r="ADV25" s="645"/>
      <c r="ADW25" s="645"/>
      <c r="ADX25" s="645"/>
      <c r="ADY25" s="645"/>
      <c r="ADZ25" s="645"/>
      <c r="AEA25" s="645"/>
      <c r="AEB25" s="645"/>
      <c r="AEC25" s="645"/>
      <c r="AED25" s="645"/>
      <c r="AEE25" s="645"/>
      <c r="AEF25" s="645"/>
      <c r="AEG25" s="645"/>
      <c r="AEH25" s="645"/>
      <c r="AEI25" s="645"/>
      <c r="AEJ25" s="645"/>
      <c r="AEK25" s="645"/>
      <c r="AEL25" s="645"/>
      <c r="AEM25" s="645"/>
      <c r="AEN25" s="645"/>
      <c r="AEO25" s="645"/>
      <c r="AEP25" s="645"/>
      <c r="AEQ25" s="645"/>
      <c r="AER25" s="645"/>
      <c r="AES25" s="645"/>
      <c r="AET25" s="645"/>
      <c r="AEU25" s="645"/>
      <c r="AEV25" s="645"/>
      <c r="AEW25" s="645"/>
      <c r="AEX25" s="645"/>
      <c r="AEY25" s="645"/>
      <c r="AEZ25" s="645"/>
      <c r="AFA25" s="645"/>
      <c r="AFB25" s="645"/>
      <c r="AFC25" s="645"/>
      <c r="AFD25" s="645"/>
      <c r="AFE25" s="645"/>
      <c r="AFF25" s="645"/>
      <c r="AFG25" s="645"/>
      <c r="AFH25" s="645"/>
      <c r="AFI25" s="645"/>
      <c r="AFJ25" s="645"/>
      <c r="AFK25" s="645"/>
      <c r="AFL25" s="645"/>
      <c r="AFM25" s="645"/>
      <c r="AFN25" s="645"/>
      <c r="AFO25" s="645"/>
      <c r="AFP25" s="645"/>
      <c r="AFQ25" s="645"/>
      <c r="AFR25" s="645"/>
      <c r="AFS25" s="645"/>
      <c r="AFT25" s="645"/>
      <c r="AFU25" s="645"/>
      <c r="AFV25" s="645"/>
      <c r="AFW25" s="645"/>
      <c r="AFX25" s="645"/>
      <c r="AFY25" s="645"/>
      <c r="AFZ25" s="645"/>
      <c r="AGA25" s="645"/>
      <c r="AGB25" s="645"/>
      <c r="AGC25" s="645"/>
      <c r="AGD25" s="645"/>
      <c r="AGE25" s="645"/>
      <c r="AGF25" s="645"/>
      <c r="AGG25" s="645"/>
      <c r="AGH25" s="645"/>
      <c r="AGI25" s="645"/>
      <c r="AGJ25" s="645"/>
      <c r="AGK25" s="645"/>
      <c r="AGL25" s="645"/>
      <c r="AGM25" s="645"/>
      <c r="AGN25" s="645"/>
      <c r="AGO25" s="645"/>
      <c r="AGP25" s="645"/>
      <c r="AGQ25" s="645"/>
      <c r="AGR25" s="645"/>
      <c r="AGS25" s="645"/>
      <c r="AGT25" s="645"/>
      <c r="AGU25" s="645"/>
      <c r="AGV25" s="645"/>
      <c r="AGW25" s="645"/>
      <c r="AGX25" s="645"/>
      <c r="AGY25" s="645"/>
      <c r="AGZ25" s="645"/>
      <c r="AHA25" s="645"/>
      <c r="AHB25" s="645"/>
      <c r="AHC25" s="645"/>
      <c r="AHD25" s="645"/>
      <c r="AHE25" s="645"/>
      <c r="AHF25" s="645"/>
      <c r="AHG25" s="645"/>
      <c r="AHH25" s="645"/>
      <c r="AHI25" s="645"/>
      <c r="AHJ25" s="645"/>
      <c r="AHK25" s="645"/>
      <c r="AHL25" s="645"/>
      <c r="AHM25" s="645"/>
      <c r="AHN25" s="645"/>
      <c r="AHO25" s="645"/>
      <c r="AHP25" s="645"/>
      <c r="AHQ25" s="645"/>
      <c r="AHR25" s="645"/>
      <c r="AHS25" s="645"/>
      <c r="AHT25" s="645"/>
      <c r="AHU25" s="645"/>
      <c r="AHV25" s="645"/>
      <c r="AHW25" s="645"/>
      <c r="AHX25" s="645"/>
      <c r="AHY25" s="645"/>
      <c r="AHZ25" s="645"/>
      <c r="AIA25" s="645"/>
      <c r="AIB25" s="645"/>
      <c r="AIC25" s="645"/>
      <c r="AID25" s="645"/>
      <c r="AIE25" s="645"/>
      <c r="AIF25" s="645"/>
      <c r="AIG25" s="645"/>
      <c r="AIH25" s="645"/>
      <c r="AII25" s="645"/>
      <c r="AIJ25" s="645"/>
      <c r="AIK25" s="645"/>
      <c r="AIL25" s="645"/>
      <c r="AIM25" s="645"/>
      <c r="AIN25" s="645"/>
      <c r="AIO25" s="645"/>
      <c r="AIP25" s="645"/>
      <c r="AIQ25" s="645"/>
      <c r="AIR25" s="645"/>
      <c r="AIS25" s="645"/>
      <c r="AIT25" s="645"/>
      <c r="AIU25" s="645"/>
      <c r="AIV25" s="645"/>
      <c r="AIW25" s="645"/>
      <c r="AIX25" s="645"/>
      <c r="AIY25" s="645"/>
      <c r="AIZ25" s="645"/>
      <c r="AJA25" s="645"/>
      <c r="AJB25" s="645"/>
      <c r="AJC25" s="645"/>
      <c r="AJD25" s="645"/>
      <c r="AJE25" s="645"/>
      <c r="AJF25" s="645"/>
      <c r="AJG25" s="645"/>
      <c r="AJH25" s="645"/>
      <c r="AJI25" s="645"/>
      <c r="AJJ25" s="645"/>
      <c r="AJK25" s="645"/>
      <c r="AJL25" s="645"/>
      <c r="AJM25" s="645"/>
      <c r="AJN25" s="645"/>
      <c r="AJO25" s="645"/>
      <c r="AJP25" s="645"/>
      <c r="AJQ25" s="645"/>
      <c r="AJR25" s="645"/>
      <c r="AJS25" s="645"/>
      <c r="AJT25" s="645"/>
      <c r="AJU25" s="645"/>
      <c r="AJV25" s="645"/>
      <c r="AJW25" s="645"/>
      <c r="AJX25" s="645"/>
      <c r="AJY25" s="645"/>
      <c r="AJZ25" s="645"/>
      <c r="AKA25" s="645"/>
      <c r="AKB25" s="645"/>
      <c r="AKC25" s="645"/>
      <c r="AKD25" s="645"/>
      <c r="AKE25" s="645"/>
      <c r="AKF25" s="645"/>
      <c r="AKG25" s="645"/>
      <c r="AKH25" s="645"/>
      <c r="AKI25" s="645"/>
      <c r="AKJ25" s="645"/>
      <c r="AKK25" s="645"/>
      <c r="AKL25" s="645"/>
      <c r="AKM25" s="645"/>
      <c r="AKN25" s="645"/>
      <c r="AKO25" s="645"/>
      <c r="AKP25" s="645"/>
      <c r="AKQ25" s="645"/>
      <c r="AKR25" s="645"/>
      <c r="AKS25" s="645"/>
      <c r="AKT25" s="645"/>
      <c r="AKU25" s="645"/>
      <c r="AKV25" s="645"/>
      <c r="AKW25" s="645"/>
      <c r="AKX25" s="645"/>
      <c r="AKY25" s="645"/>
      <c r="AKZ25" s="645"/>
      <c r="ALA25" s="645"/>
      <c r="ALB25" s="645"/>
      <c r="ALC25" s="645"/>
      <c r="ALD25" s="645"/>
      <c r="ALE25" s="645"/>
      <c r="ALF25" s="645"/>
      <c r="ALG25" s="645"/>
      <c r="ALH25" s="645"/>
      <c r="ALI25" s="645"/>
      <c r="ALJ25" s="645"/>
      <c r="ALK25" s="645"/>
      <c r="ALL25" s="645"/>
      <c r="ALM25" s="645"/>
      <c r="ALN25" s="645"/>
      <c r="ALO25" s="645"/>
      <c r="ALP25" s="645"/>
      <c r="ALQ25" s="645"/>
      <c r="ALR25" s="645"/>
      <c r="ALS25" s="645"/>
      <c r="ALT25" s="645"/>
      <c r="ALU25" s="645"/>
      <c r="ALV25" s="645"/>
      <c r="ALW25" s="645"/>
      <c r="ALX25" s="645"/>
      <c r="ALY25" s="645"/>
      <c r="ALZ25" s="645"/>
      <c r="AMA25" s="645"/>
      <c r="AMB25" s="645"/>
    </row>
    <row r="26" spans="1:1016" s="666" customFormat="1" ht="12">
      <c r="A26" s="672">
        <f>A24+1</f>
        <v>3</v>
      </c>
      <c r="B26" s="673" t="s">
        <v>2169</v>
      </c>
      <c r="C26" s="674" t="s">
        <v>1390</v>
      </c>
      <c r="D26" s="672">
        <v>1</v>
      </c>
      <c r="E26" s="665"/>
      <c r="F26" s="675">
        <f>E26*D26</f>
        <v>0</v>
      </c>
      <c r="G26" s="656"/>
      <c r="H26" s="676"/>
    </row>
    <row r="27" spans="1:1016" ht="21.45">
      <c r="A27" s="667"/>
      <c r="B27" s="668" t="s">
        <v>2170</v>
      </c>
      <c r="C27" s="668"/>
      <c r="D27" s="668"/>
      <c r="E27" s="669"/>
      <c r="F27" s="670"/>
      <c r="G27" s="645"/>
      <c r="H27" s="671"/>
      <c r="I27" s="645"/>
      <c r="J27" s="645"/>
      <c r="K27" s="645"/>
      <c r="L27" s="645"/>
      <c r="M27" s="645"/>
      <c r="N27" s="645"/>
      <c r="O27" s="645"/>
      <c r="P27" s="645"/>
      <c r="Q27" s="645"/>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5"/>
      <c r="AY27" s="645"/>
      <c r="AZ27" s="645"/>
      <c r="BA27" s="645"/>
      <c r="BB27" s="645"/>
      <c r="BC27" s="645"/>
      <c r="BD27" s="645"/>
      <c r="BE27" s="645"/>
      <c r="BF27" s="645"/>
      <c r="BG27" s="645"/>
      <c r="BH27" s="645"/>
      <c r="BI27" s="645"/>
      <c r="BJ27" s="645"/>
      <c r="BK27" s="645"/>
      <c r="BL27" s="645"/>
      <c r="BM27" s="645"/>
      <c r="BN27" s="645"/>
      <c r="BO27" s="645"/>
      <c r="BP27" s="645"/>
      <c r="BQ27" s="645"/>
      <c r="BR27" s="645"/>
      <c r="BS27" s="645"/>
      <c r="BT27" s="645"/>
      <c r="BU27" s="645"/>
      <c r="BV27" s="645"/>
      <c r="BW27" s="645"/>
      <c r="BX27" s="645"/>
      <c r="BY27" s="645"/>
      <c r="BZ27" s="645"/>
      <c r="CA27" s="645"/>
      <c r="CB27" s="645"/>
      <c r="CC27" s="645"/>
      <c r="CD27" s="645"/>
      <c r="CE27" s="645"/>
      <c r="CF27" s="645"/>
      <c r="CG27" s="645"/>
      <c r="CH27" s="645"/>
      <c r="CI27" s="645"/>
      <c r="CJ27" s="645"/>
      <c r="CK27" s="645"/>
      <c r="CL27" s="645"/>
      <c r="CM27" s="645"/>
      <c r="CN27" s="645"/>
      <c r="CO27" s="645"/>
      <c r="CP27" s="645"/>
      <c r="CQ27" s="645"/>
      <c r="CR27" s="645"/>
      <c r="CS27" s="645"/>
      <c r="CT27" s="645"/>
      <c r="CU27" s="645"/>
      <c r="CV27" s="645"/>
      <c r="CW27" s="645"/>
      <c r="CX27" s="645"/>
      <c r="CY27" s="645"/>
      <c r="CZ27" s="645"/>
      <c r="DA27" s="645"/>
      <c r="DB27" s="645"/>
      <c r="DC27" s="645"/>
      <c r="DD27" s="645"/>
      <c r="DE27" s="645"/>
      <c r="DF27" s="645"/>
      <c r="DG27" s="645"/>
      <c r="DH27" s="645"/>
      <c r="DI27" s="645"/>
      <c r="DJ27" s="645"/>
      <c r="DK27" s="645"/>
      <c r="DL27" s="645"/>
      <c r="DM27" s="645"/>
      <c r="DN27" s="645"/>
      <c r="DO27" s="645"/>
      <c r="DP27" s="645"/>
      <c r="DQ27" s="645"/>
      <c r="DR27" s="645"/>
      <c r="DS27" s="645"/>
      <c r="DT27" s="645"/>
      <c r="DU27" s="645"/>
      <c r="DV27" s="645"/>
      <c r="DW27" s="645"/>
      <c r="DX27" s="645"/>
      <c r="DY27" s="645"/>
      <c r="DZ27" s="645"/>
      <c r="EA27" s="645"/>
      <c r="EB27" s="645"/>
      <c r="EC27" s="645"/>
      <c r="ED27" s="645"/>
      <c r="EE27" s="645"/>
      <c r="EF27" s="645"/>
      <c r="EG27" s="645"/>
      <c r="EH27" s="645"/>
      <c r="EI27" s="645"/>
      <c r="EJ27" s="645"/>
      <c r="EK27" s="645"/>
      <c r="EL27" s="645"/>
      <c r="EM27" s="645"/>
      <c r="EN27" s="645"/>
      <c r="EO27" s="645"/>
      <c r="EP27" s="645"/>
      <c r="EQ27" s="645"/>
      <c r="ER27" s="645"/>
      <c r="ES27" s="645"/>
      <c r="ET27" s="645"/>
      <c r="EU27" s="645"/>
      <c r="EV27" s="645"/>
      <c r="EW27" s="645"/>
      <c r="EX27" s="645"/>
      <c r="EY27" s="645"/>
      <c r="EZ27" s="645"/>
      <c r="FA27" s="645"/>
      <c r="FB27" s="645"/>
      <c r="FC27" s="645"/>
      <c r="FD27" s="645"/>
      <c r="FE27" s="645"/>
      <c r="FF27" s="645"/>
      <c r="FG27" s="645"/>
      <c r="FH27" s="645"/>
      <c r="FI27" s="645"/>
      <c r="FJ27" s="645"/>
      <c r="FK27" s="645"/>
      <c r="FL27" s="645"/>
      <c r="FM27" s="645"/>
      <c r="FN27" s="645"/>
      <c r="FO27" s="645"/>
      <c r="FP27" s="645"/>
      <c r="FQ27" s="645"/>
      <c r="FR27" s="645"/>
      <c r="FS27" s="645"/>
      <c r="FT27" s="645"/>
      <c r="FU27" s="645"/>
      <c r="FV27" s="645"/>
      <c r="FW27" s="645"/>
      <c r="FX27" s="645"/>
      <c r="FY27" s="645"/>
      <c r="FZ27" s="645"/>
      <c r="GA27" s="645"/>
      <c r="GB27" s="645"/>
      <c r="GC27" s="645"/>
      <c r="GD27" s="645"/>
      <c r="GE27" s="645"/>
      <c r="GF27" s="645"/>
      <c r="GG27" s="645"/>
      <c r="GH27" s="645"/>
      <c r="GI27" s="645"/>
      <c r="GJ27" s="645"/>
      <c r="GK27" s="645"/>
      <c r="GL27" s="645"/>
      <c r="GM27" s="645"/>
      <c r="GN27" s="645"/>
      <c r="GO27" s="645"/>
      <c r="GP27" s="645"/>
      <c r="GQ27" s="645"/>
      <c r="GR27" s="645"/>
      <c r="GS27" s="645"/>
      <c r="GT27" s="645"/>
      <c r="GU27" s="645"/>
      <c r="GV27" s="645"/>
      <c r="GW27" s="645"/>
      <c r="GX27" s="645"/>
      <c r="GY27" s="645"/>
      <c r="GZ27" s="645"/>
      <c r="HA27" s="645"/>
      <c r="HB27" s="645"/>
      <c r="HC27" s="645"/>
      <c r="HD27" s="645"/>
      <c r="HE27" s="645"/>
      <c r="HF27" s="645"/>
      <c r="HG27" s="645"/>
      <c r="HH27" s="645"/>
      <c r="HI27" s="645"/>
      <c r="HJ27" s="645"/>
      <c r="HK27" s="645"/>
      <c r="HL27" s="645"/>
      <c r="HM27" s="645"/>
      <c r="HN27" s="645"/>
      <c r="HO27" s="645"/>
      <c r="HP27" s="645"/>
      <c r="HQ27" s="645"/>
      <c r="HR27" s="645"/>
      <c r="HS27" s="645"/>
      <c r="HT27" s="645"/>
      <c r="HU27" s="645"/>
      <c r="HV27" s="645"/>
      <c r="HW27" s="645"/>
      <c r="HX27" s="645"/>
      <c r="HY27" s="645"/>
      <c r="HZ27" s="645"/>
      <c r="IA27" s="645"/>
      <c r="IB27" s="645"/>
      <c r="IC27" s="645"/>
      <c r="ID27" s="645"/>
      <c r="IE27" s="645"/>
      <c r="IF27" s="645"/>
      <c r="IG27" s="645"/>
      <c r="IH27" s="645"/>
      <c r="II27" s="645"/>
      <c r="IJ27" s="645"/>
      <c r="IK27" s="645"/>
      <c r="IL27" s="645"/>
      <c r="IM27" s="645"/>
      <c r="IN27" s="645"/>
      <c r="IO27" s="645"/>
      <c r="IP27" s="645"/>
      <c r="IQ27" s="645"/>
      <c r="IR27" s="645"/>
      <c r="IS27" s="645"/>
      <c r="IT27" s="645"/>
      <c r="IU27" s="645"/>
      <c r="IV27" s="645"/>
      <c r="IW27" s="645"/>
      <c r="IX27" s="645"/>
      <c r="IY27" s="645"/>
      <c r="IZ27" s="645"/>
      <c r="JA27" s="645"/>
      <c r="JB27" s="645"/>
      <c r="JC27" s="645"/>
      <c r="JD27" s="645"/>
      <c r="JE27" s="645"/>
      <c r="JF27" s="645"/>
      <c r="JG27" s="645"/>
      <c r="JH27" s="645"/>
      <c r="JI27" s="645"/>
      <c r="JJ27" s="645"/>
      <c r="JK27" s="645"/>
      <c r="JL27" s="645"/>
      <c r="JM27" s="645"/>
      <c r="JN27" s="645"/>
      <c r="JO27" s="645"/>
      <c r="JP27" s="645"/>
      <c r="JQ27" s="645"/>
      <c r="JR27" s="645"/>
      <c r="JS27" s="645"/>
      <c r="JT27" s="645"/>
      <c r="JU27" s="645"/>
      <c r="JV27" s="645"/>
      <c r="JW27" s="645"/>
      <c r="JX27" s="645"/>
      <c r="JY27" s="645"/>
      <c r="JZ27" s="645"/>
      <c r="KA27" s="645"/>
      <c r="KB27" s="645"/>
      <c r="KC27" s="645"/>
      <c r="KD27" s="645"/>
      <c r="KE27" s="645"/>
      <c r="KF27" s="645"/>
      <c r="KG27" s="645"/>
      <c r="KH27" s="645"/>
      <c r="KI27" s="645"/>
      <c r="KJ27" s="645"/>
      <c r="KK27" s="645"/>
      <c r="KL27" s="645"/>
      <c r="KM27" s="645"/>
      <c r="KN27" s="645"/>
      <c r="KO27" s="645"/>
      <c r="KP27" s="645"/>
      <c r="KQ27" s="645"/>
      <c r="KR27" s="645"/>
      <c r="KS27" s="645"/>
      <c r="KT27" s="645"/>
      <c r="KU27" s="645"/>
      <c r="KV27" s="645"/>
      <c r="KW27" s="645"/>
      <c r="KX27" s="645"/>
      <c r="KY27" s="645"/>
      <c r="KZ27" s="645"/>
      <c r="LA27" s="645"/>
      <c r="LB27" s="645"/>
      <c r="LC27" s="645"/>
      <c r="LD27" s="645"/>
      <c r="LE27" s="645"/>
      <c r="LF27" s="645"/>
      <c r="LG27" s="645"/>
      <c r="LH27" s="645"/>
      <c r="LI27" s="645"/>
      <c r="LJ27" s="645"/>
      <c r="LK27" s="645"/>
      <c r="LL27" s="645"/>
      <c r="LM27" s="645"/>
      <c r="LN27" s="645"/>
      <c r="LO27" s="645"/>
      <c r="LP27" s="645"/>
      <c r="LQ27" s="645"/>
      <c r="LR27" s="645"/>
      <c r="LS27" s="645"/>
      <c r="LT27" s="645"/>
      <c r="LU27" s="645"/>
      <c r="LV27" s="645"/>
      <c r="LW27" s="645"/>
      <c r="LX27" s="645"/>
      <c r="LY27" s="645"/>
      <c r="LZ27" s="645"/>
      <c r="MA27" s="645"/>
      <c r="MB27" s="645"/>
      <c r="MC27" s="645"/>
      <c r="MD27" s="645"/>
      <c r="ME27" s="645"/>
      <c r="MF27" s="645"/>
      <c r="MG27" s="645"/>
      <c r="MH27" s="645"/>
      <c r="MI27" s="645"/>
      <c r="MJ27" s="645"/>
      <c r="MK27" s="645"/>
      <c r="ML27" s="645"/>
      <c r="MM27" s="645"/>
      <c r="MN27" s="645"/>
      <c r="MO27" s="645"/>
      <c r="MP27" s="645"/>
      <c r="MQ27" s="645"/>
      <c r="MR27" s="645"/>
      <c r="MS27" s="645"/>
      <c r="MT27" s="645"/>
      <c r="MU27" s="645"/>
      <c r="MV27" s="645"/>
      <c r="MW27" s="645"/>
      <c r="MX27" s="645"/>
      <c r="MY27" s="645"/>
      <c r="MZ27" s="645"/>
      <c r="NA27" s="645"/>
      <c r="NB27" s="645"/>
      <c r="NC27" s="645"/>
      <c r="ND27" s="645"/>
      <c r="NE27" s="645"/>
      <c r="NF27" s="645"/>
      <c r="NG27" s="645"/>
      <c r="NH27" s="645"/>
      <c r="NI27" s="645"/>
      <c r="NJ27" s="645"/>
      <c r="NK27" s="645"/>
      <c r="NL27" s="645"/>
      <c r="NM27" s="645"/>
      <c r="NN27" s="645"/>
      <c r="NO27" s="645"/>
      <c r="NP27" s="645"/>
      <c r="NQ27" s="645"/>
      <c r="NR27" s="645"/>
      <c r="NS27" s="645"/>
      <c r="NT27" s="645"/>
      <c r="NU27" s="645"/>
      <c r="NV27" s="645"/>
      <c r="NW27" s="645"/>
      <c r="NX27" s="645"/>
      <c r="NY27" s="645"/>
      <c r="NZ27" s="645"/>
      <c r="OA27" s="645"/>
      <c r="OB27" s="645"/>
      <c r="OC27" s="645"/>
      <c r="OD27" s="645"/>
      <c r="OE27" s="645"/>
      <c r="OF27" s="645"/>
      <c r="OG27" s="645"/>
      <c r="OH27" s="645"/>
      <c r="OI27" s="645"/>
      <c r="OJ27" s="645"/>
      <c r="OK27" s="645"/>
      <c r="OL27" s="645"/>
      <c r="OM27" s="645"/>
      <c r="ON27" s="645"/>
      <c r="OO27" s="645"/>
      <c r="OP27" s="645"/>
      <c r="OQ27" s="645"/>
      <c r="OR27" s="645"/>
      <c r="OS27" s="645"/>
      <c r="OT27" s="645"/>
      <c r="OU27" s="645"/>
      <c r="OV27" s="645"/>
      <c r="OW27" s="645"/>
      <c r="OX27" s="645"/>
      <c r="OY27" s="645"/>
      <c r="OZ27" s="645"/>
      <c r="PA27" s="645"/>
      <c r="PB27" s="645"/>
      <c r="PC27" s="645"/>
      <c r="PD27" s="645"/>
      <c r="PE27" s="645"/>
      <c r="PF27" s="645"/>
      <c r="PG27" s="645"/>
      <c r="PH27" s="645"/>
      <c r="PI27" s="645"/>
      <c r="PJ27" s="645"/>
      <c r="PK27" s="645"/>
      <c r="PL27" s="645"/>
      <c r="PM27" s="645"/>
      <c r="PN27" s="645"/>
      <c r="PO27" s="645"/>
      <c r="PP27" s="645"/>
      <c r="PQ27" s="645"/>
      <c r="PR27" s="645"/>
      <c r="PS27" s="645"/>
      <c r="PT27" s="645"/>
      <c r="PU27" s="645"/>
      <c r="PV27" s="645"/>
      <c r="PW27" s="645"/>
      <c r="PX27" s="645"/>
      <c r="PY27" s="645"/>
      <c r="PZ27" s="645"/>
      <c r="QA27" s="645"/>
      <c r="QB27" s="645"/>
      <c r="QC27" s="645"/>
      <c r="QD27" s="645"/>
      <c r="QE27" s="645"/>
      <c r="QF27" s="645"/>
      <c r="QG27" s="645"/>
      <c r="QH27" s="645"/>
      <c r="QI27" s="645"/>
      <c r="QJ27" s="645"/>
      <c r="QK27" s="645"/>
      <c r="QL27" s="645"/>
      <c r="QM27" s="645"/>
      <c r="QN27" s="645"/>
      <c r="QO27" s="645"/>
      <c r="QP27" s="645"/>
      <c r="QQ27" s="645"/>
      <c r="QR27" s="645"/>
      <c r="QS27" s="645"/>
      <c r="QT27" s="645"/>
      <c r="QU27" s="645"/>
      <c r="QV27" s="645"/>
      <c r="QW27" s="645"/>
      <c r="QX27" s="645"/>
      <c r="QY27" s="645"/>
      <c r="QZ27" s="645"/>
      <c r="RA27" s="645"/>
      <c r="RB27" s="645"/>
      <c r="RC27" s="645"/>
      <c r="RD27" s="645"/>
      <c r="RE27" s="645"/>
      <c r="RF27" s="645"/>
      <c r="RG27" s="645"/>
      <c r="RH27" s="645"/>
      <c r="RI27" s="645"/>
      <c r="RJ27" s="645"/>
      <c r="RK27" s="645"/>
      <c r="RL27" s="645"/>
      <c r="RM27" s="645"/>
      <c r="RN27" s="645"/>
      <c r="RO27" s="645"/>
      <c r="RP27" s="645"/>
      <c r="RQ27" s="645"/>
      <c r="RR27" s="645"/>
      <c r="RS27" s="645"/>
      <c r="RT27" s="645"/>
      <c r="RU27" s="645"/>
      <c r="RV27" s="645"/>
      <c r="RW27" s="645"/>
      <c r="RX27" s="645"/>
      <c r="RY27" s="645"/>
      <c r="RZ27" s="645"/>
      <c r="SA27" s="645"/>
      <c r="SB27" s="645"/>
      <c r="SC27" s="645"/>
      <c r="SD27" s="645"/>
      <c r="SE27" s="645"/>
      <c r="SF27" s="645"/>
      <c r="SG27" s="645"/>
      <c r="SH27" s="645"/>
      <c r="SI27" s="645"/>
      <c r="SJ27" s="645"/>
      <c r="SK27" s="645"/>
      <c r="SL27" s="645"/>
      <c r="SM27" s="645"/>
      <c r="SN27" s="645"/>
      <c r="SO27" s="645"/>
      <c r="SP27" s="645"/>
      <c r="SQ27" s="645"/>
      <c r="SR27" s="645"/>
      <c r="SS27" s="645"/>
      <c r="ST27" s="645"/>
      <c r="SU27" s="645"/>
      <c r="SV27" s="645"/>
      <c r="SW27" s="645"/>
      <c r="SX27" s="645"/>
      <c r="SY27" s="645"/>
      <c r="SZ27" s="645"/>
      <c r="TA27" s="645"/>
      <c r="TB27" s="645"/>
      <c r="TC27" s="645"/>
      <c r="TD27" s="645"/>
      <c r="TE27" s="645"/>
      <c r="TF27" s="645"/>
      <c r="TG27" s="645"/>
      <c r="TH27" s="645"/>
      <c r="TI27" s="645"/>
      <c r="TJ27" s="645"/>
      <c r="TK27" s="645"/>
      <c r="TL27" s="645"/>
      <c r="TM27" s="645"/>
      <c r="TN27" s="645"/>
      <c r="TO27" s="645"/>
      <c r="TP27" s="645"/>
      <c r="TQ27" s="645"/>
      <c r="TR27" s="645"/>
      <c r="TS27" s="645"/>
      <c r="TT27" s="645"/>
      <c r="TU27" s="645"/>
      <c r="TV27" s="645"/>
      <c r="TW27" s="645"/>
      <c r="TX27" s="645"/>
      <c r="TY27" s="645"/>
      <c r="TZ27" s="645"/>
      <c r="UA27" s="645"/>
      <c r="UB27" s="645"/>
      <c r="UC27" s="645"/>
      <c r="UD27" s="645"/>
      <c r="UE27" s="645"/>
      <c r="UF27" s="645"/>
      <c r="UG27" s="645"/>
      <c r="UH27" s="645"/>
      <c r="UI27" s="645"/>
      <c r="UJ27" s="645"/>
      <c r="UK27" s="645"/>
      <c r="UL27" s="645"/>
      <c r="UM27" s="645"/>
      <c r="UN27" s="645"/>
      <c r="UO27" s="645"/>
      <c r="UP27" s="645"/>
      <c r="UQ27" s="645"/>
      <c r="UR27" s="645"/>
      <c r="US27" s="645"/>
      <c r="UT27" s="645"/>
      <c r="UU27" s="645"/>
      <c r="UV27" s="645"/>
      <c r="UW27" s="645"/>
      <c r="UX27" s="645"/>
      <c r="UY27" s="645"/>
      <c r="UZ27" s="645"/>
      <c r="VA27" s="645"/>
      <c r="VB27" s="645"/>
      <c r="VC27" s="645"/>
      <c r="VD27" s="645"/>
      <c r="VE27" s="645"/>
      <c r="VF27" s="645"/>
      <c r="VG27" s="645"/>
      <c r="VH27" s="645"/>
      <c r="VI27" s="645"/>
      <c r="VJ27" s="645"/>
      <c r="VK27" s="645"/>
      <c r="VL27" s="645"/>
      <c r="VM27" s="645"/>
      <c r="VN27" s="645"/>
      <c r="VO27" s="645"/>
      <c r="VP27" s="645"/>
      <c r="VQ27" s="645"/>
      <c r="VR27" s="645"/>
      <c r="VS27" s="645"/>
      <c r="VT27" s="645"/>
      <c r="VU27" s="645"/>
      <c r="VV27" s="645"/>
      <c r="VW27" s="645"/>
      <c r="VX27" s="645"/>
      <c r="VY27" s="645"/>
      <c r="VZ27" s="645"/>
      <c r="WA27" s="645"/>
      <c r="WB27" s="645"/>
      <c r="WC27" s="645"/>
      <c r="WD27" s="645"/>
      <c r="WE27" s="645"/>
      <c r="WF27" s="645"/>
      <c r="WG27" s="645"/>
      <c r="WH27" s="645"/>
      <c r="WI27" s="645"/>
      <c r="WJ27" s="645"/>
      <c r="WK27" s="645"/>
      <c r="WL27" s="645"/>
      <c r="WM27" s="645"/>
      <c r="WN27" s="645"/>
      <c r="WO27" s="645"/>
      <c r="WP27" s="645"/>
      <c r="WQ27" s="645"/>
      <c r="WR27" s="645"/>
      <c r="WS27" s="645"/>
      <c r="WT27" s="645"/>
      <c r="WU27" s="645"/>
      <c r="WV27" s="645"/>
      <c r="WW27" s="645"/>
      <c r="WX27" s="645"/>
      <c r="WY27" s="645"/>
      <c r="WZ27" s="645"/>
      <c r="XA27" s="645"/>
      <c r="XB27" s="645"/>
      <c r="XC27" s="645"/>
      <c r="XD27" s="645"/>
      <c r="XE27" s="645"/>
      <c r="XF27" s="645"/>
      <c r="XG27" s="645"/>
      <c r="XH27" s="645"/>
      <c r="XI27" s="645"/>
      <c r="XJ27" s="645"/>
      <c r="XK27" s="645"/>
      <c r="XL27" s="645"/>
      <c r="XM27" s="645"/>
      <c r="XN27" s="645"/>
      <c r="XO27" s="645"/>
      <c r="XP27" s="645"/>
      <c r="XQ27" s="645"/>
      <c r="XR27" s="645"/>
      <c r="XS27" s="645"/>
      <c r="XT27" s="645"/>
      <c r="XU27" s="645"/>
      <c r="XV27" s="645"/>
      <c r="XW27" s="645"/>
      <c r="XX27" s="645"/>
      <c r="XY27" s="645"/>
      <c r="XZ27" s="645"/>
      <c r="YA27" s="645"/>
      <c r="YB27" s="645"/>
      <c r="YC27" s="645"/>
      <c r="YD27" s="645"/>
      <c r="YE27" s="645"/>
      <c r="YF27" s="645"/>
      <c r="YG27" s="645"/>
      <c r="YH27" s="645"/>
      <c r="YI27" s="645"/>
      <c r="YJ27" s="645"/>
      <c r="YK27" s="645"/>
      <c r="YL27" s="645"/>
      <c r="YM27" s="645"/>
      <c r="YN27" s="645"/>
      <c r="YO27" s="645"/>
      <c r="YP27" s="645"/>
      <c r="YQ27" s="645"/>
      <c r="YR27" s="645"/>
      <c r="YS27" s="645"/>
      <c r="YT27" s="645"/>
      <c r="YU27" s="645"/>
      <c r="YV27" s="645"/>
      <c r="YW27" s="645"/>
      <c r="YX27" s="645"/>
      <c r="YY27" s="645"/>
      <c r="YZ27" s="645"/>
      <c r="ZA27" s="645"/>
      <c r="ZB27" s="645"/>
      <c r="ZC27" s="645"/>
      <c r="ZD27" s="645"/>
      <c r="ZE27" s="645"/>
      <c r="ZF27" s="645"/>
      <c r="ZG27" s="645"/>
      <c r="ZH27" s="645"/>
      <c r="ZI27" s="645"/>
      <c r="ZJ27" s="645"/>
      <c r="ZK27" s="645"/>
      <c r="ZL27" s="645"/>
      <c r="ZM27" s="645"/>
      <c r="ZN27" s="645"/>
      <c r="ZO27" s="645"/>
      <c r="ZP27" s="645"/>
      <c r="ZQ27" s="645"/>
      <c r="ZR27" s="645"/>
      <c r="ZS27" s="645"/>
      <c r="ZT27" s="645"/>
      <c r="ZU27" s="645"/>
      <c r="ZV27" s="645"/>
      <c r="ZW27" s="645"/>
      <c r="ZX27" s="645"/>
      <c r="ZY27" s="645"/>
      <c r="ZZ27" s="645"/>
      <c r="AAA27" s="645"/>
      <c r="AAB27" s="645"/>
      <c r="AAC27" s="645"/>
      <c r="AAD27" s="645"/>
      <c r="AAE27" s="645"/>
      <c r="AAF27" s="645"/>
      <c r="AAG27" s="645"/>
      <c r="AAH27" s="645"/>
      <c r="AAI27" s="645"/>
      <c r="AAJ27" s="645"/>
      <c r="AAK27" s="645"/>
      <c r="AAL27" s="645"/>
      <c r="AAM27" s="645"/>
      <c r="AAN27" s="645"/>
      <c r="AAO27" s="645"/>
      <c r="AAP27" s="645"/>
      <c r="AAQ27" s="645"/>
      <c r="AAR27" s="645"/>
      <c r="AAS27" s="645"/>
      <c r="AAT27" s="645"/>
      <c r="AAU27" s="645"/>
      <c r="AAV27" s="645"/>
      <c r="AAW27" s="645"/>
      <c r="AAX27" s="645"/>
      <c r="AAY27" s="645"/>
      <c r="AAZ27" s="645"/>
      <c r="ABA27" s="645"/>
      <c r="ABB27" s="645"/>
      <c r="ABC27" s="645"/>
      <c r="ABD27" s="645"/>
      <c r="ABE27" s="645"/>
      <c r="ABF27" s="645"/>
      <c r="ABG27" s="645"/>
      <c r="ABH27" s="645"/>
      <c r="ABI27" s="645"/>
      <c r="ABJ27" s="645"/>
      <c r="ABK27" s="645"/>
      <c r="ABL27" s="645"/>
      <c r="ABM27" s="645"/>
      <c r="ABN27" s="645"/>
      <c r="ABO27" s="645"/>
      <c r="ABP27" s="645"/>
      <c r="ABQ27" s="645"/>
      <c r="ABR27" s="645"/>
      <c r="ABS27" s="645"/>
      <c r="ABT27" s="645"/>
      <c r="ABU27" s="645"/>
      <c r="ABV27" s="645"/>
      <c r="ABW27" s="645"/>
      <c r="ABX27" s="645"/>
      <c r="ABY27" s="645"/>
      <c r="ABZ27" s="645"/>
      <c r="ACA27" s="645"/>
      <c r="ACB27" s="645"/>
      <c r="ACC27" s="645"/>
      <c r="ACD27" s="645"/>
      <c r="ACE27" s="645"/>
      <c r="ACF27" s="645"/>
      <c r="ACG27" s="645"/>
      <c r="ACH27" s="645"/>
      <c r="ACI27" s="645"/>
      <c r="ACJ27" s="645"/>
      <c r="ACK27" s="645"/>
      <c r="ACL27" s="645"/>
      <c r="ACM27" s="645"/>
      <c r="ACN27" s="645"/>
      <c r="ACO27" s="645"/>
      <c r="ACP27" s="645"/>
      <c r="ACQ27" s="645"/>
      <c r="ACR27" s="645"/>
      <c r="ACS27" s="645"/>
      <c r="ACT27" s="645"/>
      <c r="ACU27" s="645"/>
      <c r="ACV27" s="645"/>
      <c r="ACW27" s="645"/>
      <c r="ACX27" s="645"/>
      <c r="ACY27" s="645"/>
      <c r="ACZ27" s="645"/>
      <c r="ADA27" s="645"/>
      <c r="ADB27" s="645"/>
      <c r="ADC27" s="645"/>
      <c r="ADD27" s="645"/>
      <c r="ADE27" s="645"/>
      <c r="ADF27" s="645"/>
      <c r="ADG27" s="645"/>
      <c r="ADH27" s="645"/>
      <c r="ADI27" s="645"/>
      <c r="ADJ27" s="645"/>
      <c r="ADK27" s="645"/>
      <c r="ADL27" s="645"/>
      <c r="ADM27" s="645"/>
      <c r="ADN27" s="645"/>
      <c r="ADO27" s="645"/>
      <c r="ADP27" s="645"/>
      <c r="ADQ27" s="645"/>
      <c r="ADR27" s="645"/>
      <c r="ADS27" s="645"/>
      <c r="ADT27" s="645"/>
      <c r="ADU27" s="645"/>
      <c r="ADV27" s="645"/>
      <c r="ADW27" s="645"/>
      <c r="ADX27" s="645"/>
      <c r="ADY27" s="645"/>
      <c r="ADZ27" s="645"/>
      <c r="AEA27" s="645"/>
      <c r="AEB27" s="645"/>
      <c r="AEC27" s="645"/>
      <c r="AED27" s="645"/>
      <c r="AEE27" s="645"/>
      <c r="AEF27" s="645"/>
      <c r="AEG27" s="645"/>
      <c r="AEH27" s="645"/>
      <c r="AEI27" s="645"/>
      <c r="AEJ27" s="645"/>
      <c r="AEK27" s="645"/>
      <c r="AEL27" s="645"/>
      <c r="AEM27" s="645"/>
      <c r="AEN27" s="645"/>
      <c r="AEO27" s="645"/>
      <c r="AEP27" s="645"/>
      <c r="AEQ27" s="645"/>
      <c r="AER27" s="645"/>
      <c r="AES27" s="645"/>
      <c r="AET27" s="645"/>
      <c r="AEU27" s="645"/>
      <c r="AEV27" s="645"/>
      <c r="AEW27" s="645"/>
      <c r="AEX27" s="645"/>
      <c r="AEY27" s="645"/>
      <c r="AEZ27" s="645"/>
      <c r="AFA27" s="645"/>
      <c r="AFB27" s="645"/>
      <c r="AFC27" s="645"/>
      <c r="AFD27" s="645"/>
      <c r="AFE27" s="645"/>
      <c r="AFF27" s="645"/>
      <c r="AFG27" s="645"/>
      <c r="AFH27" s="645"/>
      <c r="AFI27" s="645"/>
      <c r="AFJ27" s="645"/>
      <c r="AFK27" s="645"/>
      <c r="AFL27" s="645"/>
      <c r="AFM27" s="645"/>
      <c r="AFN27" s="645"/>
      <c r="AFO27" s="645"/>
      <c r="AFP27" s="645"/>
      <c r="AFQ27" s="645"/>
      <c r="AFR27" s="645"/>
      <c r="AFS27" s="645"/>
      <c r="AFT27" s="645"/>
      <c r="AFU27" s="645"/>
      <c r="AFV27" s="645"/>
      <c r="AFW27" s="645"/>
      <c r="AFX27" s="645"/>
      <c r="AFY27" s="645"/>
      <c r="AFZ27" s="645"/>
      <c r="AGA27" s="645"/>
      <c r="AGB27" s="645"/>
      <c r="AGC27" s="645"/>
      <c r="AGD27" s="645"/>
      <c r="AGE27" s="645"/>
      <c r="AGF27" s="645"/>
      <c r="AGG27" s="645"/>
      <c r="AGH27" s="645"/>
      <c r="AGI27" s="645"/>
      <c r="AGJ27" s="645"/>
      <c r="AGK27" s="645"/>
      <c r="AGL27" s="645"/>
      <c r="AGM27" s="645"/>
      <c r="AGN27" s="645"/>
      <c r="AGO27" s="645"/>
      <c r="AGP27" s="645"/>
      <c r="AGQ27" s="645"/>
      <c r="AGR27" s="645"/>
      <c r="AGS27" s="645"/>
      <c r="AGT27" s="645"/>
      <c r="AGU27" s="645"/>
      <c r="AGV27" s="645"/>
      <c r="AGW27" s="645"/>
      <c r="AGX27" s="645"/>
      <c r="AGY27" s="645"/>
      <c r="AGZ27" s="645"/>
      <c r="AHA27" s="645"/>
      <c r="AHB27" s="645"/>
      <c r="AHC27" s="645"/>
      <c r="AHD27" s="645"/>
      <c r="AHE27" s="645"/>
      <c r="AHF27" s="645"/>
      <c r="AHG27" s="645"/>
      <c r="AHH27" s="645"/>
      <c r="AHI27" s="645"/>
      <c r="AHJ27" s="645"/>
      <c r="AHK27" s="645"/>
      <c r="AHL27" s="645"/>
      <c r="AHM27" s="645"/>
      <c r="AHN27" s="645"/>
      <c r="AHO27" s="645"/>
      <c r="AHP27" s="645"/>
      <c r="AHQ27" s="645"/>
      <c r="AHR27" s="645"/>
      <c r="AHS27" s="645"/>
      <c r="AHT27" s="645"/>
      <c r="AHU27" s="645"/>
      <c r="AHV27" s="645"/>
      <c r="AHW27" s="645"/>
      <c r="AHX27" s="645"/>
      <c r="AHY27" s="645"/>
      <c r="AHZ27" s="645"/>
      <c r="AIA27" s="645"/>
      <c r="AIB27" s="645"/>
      <c r="AIC27" s="645"/>
      <c r="AID27" s="645"/>
      <c r="AIE27" s="645"/>
      <c r="AIF27" s="645"/>
      <c r="AIG27" s="645"/>
      <c r="AIH27" s="645"/>
      <c r="AII27" s="645"/>
      <c r="AIJ27" s="645"/>
      <c r="AIK27" s="645"/>
      <c r="AIL27" s="645"/>
      <c r="AIM27" s="645"/>
      <c r="AIN27" s="645"/>
      <c r="AIO27" s="645"/>
      <c r="AIP27" s="645"/>
      <c r="AIQ27" s="645"/>
      <c r="AIR27" s="645"/>
      <c r="AIS27" s="645"/>
      <c r="AIT27" s="645"/>
      <c r="AIU27" s="645"/>
      <c r="AIV27" s="645"/>
      <c r="AIW27" s="645"/>
      <c r="AIX27" s="645"/>
      <c r="AIY27" s="645"/>
      <c r="AIZ27" s="645"/>
      <c r="AJA27" s="645"/>
      <c r="AJB27" s="645"/>
      <c r="AJC27" s="645"/>
      <c r="AJD27" s="645"/>
      <c r="AJE27" s="645"/>
      <c r="AJF27" s="645"/>
      <c r="AJG27" s="645"/>
      <c r="AJH27" s="645"/>
      <c r="AJI27" s="645"/>
      <c r="AJJ27" s="645"/>
      <c r="AJK27" s="645"/>
      <c r="AJL27" s="645"/>
      <c r="AJM27" s="645"/>
      <c r="AJN27" s="645"/>
      <c r="AJO27" s="645"/>
      <c r="AJP27" s="645"/>
      <c r="AJQ27" s="645"/>
      <c r="AJR27" s="645"/>
      <c r="AJS27" s="645"/>
      <c r="AJT27" s="645"/>
      <c r="AJU27" s="645"/>
      <c r="AJV27" s="645"/>
      <c r="AJW27" s="645"/>
      <c r="AJX27" s="645"/>
      <c r="AJY27" s="645"/>
      <c r="AJZ27" s="645"/>
      <c r="AKA27" s="645"/>
      <c r="AKB27" s="645"/>
      <c r="AKC27" s="645"/>
      <c r="AKD27" s="645"/>
      <c r="AKE27" s="645"/>
      <c r="AKF27" s="645"/>
      <c r="AKG27" s="645"/>
      <c r="AKH27" s="645"/>
      <c r="AKI27" s="645"/>
      <c r="AKJ27" s="645"/>
      <c r="AKK27" s="645"/>
      <c r="AKL27" s="645"/>
      <c r="AKM27" s="645"/>
      <c r="AKN27" s="645"/>
      <c r="AKO27" s="645"/>
      <c r="AKP27" s="645"/>
      <c r="AKQ27" s="645"/>
      <c r="AKR27" s="645"/>
      <c r="AKS27" s="645"/>
      <c r="AKT27" s="645"/>
      <c r="AKU27" s="645"/>
      <c r="AKV27" s="645"/>
      <c r="AKW27" s="645"/>
      <c r="AKX27" s="645"/>
      <c r="AKY27" s="645"/>
      <c r="AKZ27" s="645"/>
      <c r="ALA27" s="645"/>
      <c r="ALB27" s="645"/>
      <c r="ALC27" s="645"/>
      <c r="ALD27" s="645"/>
      <c r="ALE27" s="645"/>
      <c r="ALF27" s="645"/>
      <c r="ALG27" s="645"/>
      <c r="ALH27" s="645"/>
      <c r="ALI27" s="645"/>
      <c r="ALJ27" s="645"/>
      <c r="ALK27" s="645"/>
      <c r="ALL27" s="645"/>
      <c r="ALM27" s="645"/>
      <c r="ALN27" s="645"/>
      <c r="ALO27" s="645"/>
      <c r="ALP27" s="645"/>
      <c r="ALQ27" s="645"/>
      <c r="ALR27" s="645"/>
      <c r="ALS27" s="645"/>
      <c r="ALT27" s="645"/>
      <c r="ALU27" s="645"/>
      <c r="ALV27" s="645"/>
      <c r="ALW27" s="645"/>
      <c r="ALX27" s="645"/>
      <c r="ALY27" s="645"/>
      <c r="ALZ27" s="645"/>
      <c r="AMA27" s="645"/>
      <c r="AMB27" s="645"/>
    </row>
    <row r="28" spans="1:1016" s="666" customFormat="1" ht="12.9">
      <c r="A28" s="806" t="s">
        <v>2171</v>
      </c>
      <c r="B28" s="806"/>
      <c r="C28" s="806"/>
      <c r="D28" s="807">
        <f>SUM(F29:F34)</f>
        <v>0</v>
      </c>
      <c r="E28" s="807"/>
      <c r="F28" s="658"/>
      <c r="G28" s="656"/>
      <c r="H28" s="676"/>
    </row>
    <row r="29" spans="1:1016" s="666" customFormat="1" ht="12">
      <c r="A29" s="654">
        <f>A27+1</f>
        <v>1</v>
      </c>
      <c r="B29" s="663" t="s">
        <v>2172</v>
      </c>
      <c r="C29" s="664" t="s">
        <v>1390</v>
      </c>
      <c r="D29" s="654">
        <v>2</v>
      </c>
      <c r="E29" s="665"/>
      <c r="F29" s="655">
        <f>E29*D29</f>
        <v>0</v>
      </c>
      <c r="G29" s="656"/>
      <c r="H29" s="676"/>
    </row>
    <row r="30" spans="1:1016" ht="21.45">
      <c r="A30" s="667"/>
      <c r="B30" s="668" t="s">
        <v>2173</v>
      </c>
      <c r="C30" s="668"/>
      <c r="D30" s="668"/>
      <c r="E30" s="669"/>
      <c r="F30" s="670"/>
      <c r="G30" s="645"/>
      <c r="H30" s="671"/>
      <c r="I30" s="645"/>
      <c r="J30" s="645"/>
      <c r="K30" s="645"/>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645"/>
      <c r="BG30" s="645"/>
      <c r="BH30" s="645"/>
      <c r="BI30" s="645"/>
      <c r="BJ30" s="645"/>
      <c r="BK30" s="645"/>
      <c r="BL30" s="645"/>
      <c r="BM30" s="645"/>
      <c r="BN30" s="645"/>
      <c r="BO30" s="645"/>
      <c r="BP30" s="645"/>
      <c r="BQ30" s="645"/>
      <c r="BR30" s="645"/>
      <c r="BS30" s="645"/>
      <c r="BT30" s="645"/>
      <c r="BU30" s="645"/>
      <c r="BV30" s="645"/>
      <c r="BW30" s="645"/>
      <c r="BX30" s="645"/>
      <c r="BY30" s="645"/>
      <c r="BZ30" s="645"/>
      <c r="CA30" s="645"/>
      <c r="CB30" s="645"/>
      <c r="CC30" s="645"/>
      <c r="CD30" s="645"/>
      <c r="CE30" s="645"/>
      <c r="CF30" s="645"/>
      <c r="CG30" s="645"/>
      <c r="CH30" s="645"/>
      <c r="CI30" s="645"/>
      <c r="CJ30" s="645"/>
      <c r="CK30" s="645"/>
      <c r="CL30" s="645"/>
      <c r="CM30" s="645"/>
      <c r="CN30" s="645"/>
      <c r="CO30" s="645"/>
      <c r="CP30" s="645"/>
      <c r="CQ30" s="645"/>
      <c r="CR30" s="645"/>
      <c r="CS30" s="645"/>
      <c r="CT30" s="645"/>
      <c r="CU30" s="645"/>
      <c r="CV30" s="645"/>
      <c r="CW30" s="645"/>
      <c r="CX30" s="645"/>
      <c r="CY30" s="645"/>
      <c r="CZ30" s="645"/>
      <c r="DA30" s="645"/>
      <c r="DB30" s="645"/>
      <c r="DC30" s="645"/>
      <c r="DD30" s="645"/>
      <c r="DE30" s="645"/>
      <c r="DF30" s="645"/>
      <c r="DG30" s="645"/>
      <c r="DH30" s="645"/>
      <c r="DI30" s="645"/>
      <c r="DJ30" s="645"/>
      <c r="DK30" s="645"/>
      <c r="DL30" s="645"/>
      <c r="DM30" s="645"/>
      <c r="DN30" s="645"/>
      <c r="DO30" s="645"/>
      <c r="DP30" s="645"/>
      <c r="DQ30" s="645"/>
      <c r="DR30" s="645"/>
      <c r="DS30" s="645"/>
      <c r="DT30" s="645"/>
      <c r="DU30" s="645"/>
      <c r="DV30" s="645"/>
      <c r="DW30" s="645"/>
      <c r="DX30" s="645"/>
      <c r="DY30" s="645"/>
      <c r="DZ30" s="645"/>
      <c r="EA30" s="645"/>
      <c r="EB30" s="645"/>
      <c r="EC30" s="645"/>
      <c r="ED30" s="645"/>
      <c r="EE30" s="645"/>
      <c r="EF30" s="645"/>
      <c r="EG30" s="645"/>
      <c r="EH30" s="645"/>
      <c r="EI30" s="645"/>
      <c r="EJ30" s="645"/>
      <c r="EK30" s="645"/>
      <c r="EL30" s="645"/>
      <c r="EM30" s="645"/>
      <c r="EN30" s="645"/>
      <c r="EO30" s="645"/>
      <c r="EP30" s="645"/>
      <c r="EQ30" s="645"/>
      <c r="ER30" s="645"/>
      <c r="ES30" s="645"/>
      <c r="ET30" s="645"/>
      <c r="EU30" s="645"/>
      <c r="EV30" s="645"/>
      <c r="EW30" s="645"/>
      <c r="EX30" s="645"/>
      <c r="EY30" s="645"/>
      <c r="EZ30" s="645"/>
      <c r="FA30" s="645"/>
      <c r="FB30" s="645"/>
      <c r="FC30" s="645"/>
      <c r="FD30" s="645"/>
      <c r="FE30" s="645"/>
      <c r="FF30" s="645"/>
      <c r="FG30" s="645"/>
      <c r="FH30" s="645"/>
      <c r="FI30" s="645"/>
      <c r="FJ30" s="645"/>
      <c r="FK30" s="645"/>
      <c r="FL30" s="645"/>
      <c r="FM30" s="645"/>
      <c r="FN30" s="645"/>
      <c r="FO30" s="645"/>
      <c r="FP30" s="645"/>
      <c r="FQ30" s="645"/>
      <c r="FR30" s="645"/>
      <c r="FS30" s="645"/>
      <c r="FT30" s="645"/>
      <c r="FU30" s="645"/>
      <c r="FV30" s="645"/>
      <c r="FW30" s="645"/>
      <c r="FX30" s="645"/>
      <c r="FY30" s="645"/>
      <c r="FZ30" s="645"/>
      <c r="GA30" s="645"/>
      <c r="GB30" s="645"/>
      <c r="GC30" s="645"/>
      <c r="GD30" s="645"/>
      <c r="GE30" s="645"/>
      <c r="GF30" s="645"/>
      <c r="GG30" s="645"/>
      <c r="GH30" s="645"/>
      <c r="GI30" s="645"/>
      <c r="GJ30" s="645"/>
      <c r="GK30" s="645"/>
      <c r="GL30" s="645"/>
      <c r="GM30" s="645"/>
      <c r="GN30" s="645"/>
      <c r="GO30" s="645"/>
      <c r="GP30" s="645"/>
      <c r="GQ30" s="645"/>
      <c r="GR30" s="645"/>
      <c r="GS30" s="645"/>
      <c r="GT30" s="645"/>
      <c r="GU30" s="645"/>
      <c r="GV30" s="645"/>
      <c r="GW30" s="645"/>
      <c r="GX30" s="645"/>
      <c r="GY30" s="645"/>
      <c r="GZ30" s="645"/>
      <c r="HA30" s="645"/>
      <c r="HB30" s="645"/>
      <c r="HC30" s="645"/>
      <c r="HD30" s="645"/>
      <c r="HE30" s="645"/>
      <c r="HF30" s="645"/>
      <c r="HG30" s="645"/>
      <c r="HH30" s="645"/>
      <c r="HI30" s="645"/>
      <c r="HJ30" s="645"/>
      <c r="HK30" s="645"/>
      <c r="HL30" s="645"/>
      <c r="HM30" s="645"/>
      <c r="HN30" s="645"/>
      <c r="HO30" s="645"/>
      <c r="HP30" s="645"/>
      <c r="HQ30" s="645"/>
      <c r="HR30" s="645"/>
      <c r="HS30" s="645"/>
      <c r="HT30" s="645"/>
      <c r="HU30" s="645"/>
      <c r="HV30" s="645"/>
      <c r="HW30" s="645"/>
      <c r="HX30" s="645"/>
      <c r="HY30" s="645"/>
      <c r="HZ30" s="645"/>
      <c r="IA30" s="645"/>
      <c r="IB30" s="645"/>
      <c r="IC30" s="645"/>
      <c r="ID30" s="645"/>
      <c r="IE30" s="645"/>
      <c r="IF30" s="645"/>
      <c r="IG30" s="645"/>
      <c r="IH30" s="645"/>
      <c r="II30" s="645"/>
      <c r="IJ30" s="645"/>
      <c r="IK30" s="645"/>
      <c r="IL30" s="645"/>
      <c r="IM30" s="645"/>
      <c r="IN30" s="645"/>
      <c r="IO30" s="645"/>
      <c r="IP30" s="645"/>
      <c r="IQ30" s="645"/>
      <c r="IR30" s="645"/>
      <c r="IS30" s="645"/>
      <c r="IT30" s="645"/>
      <c r="IU30" s="645"/>
      <c r="IV30" s="645"/>
      <c r="IW30" s="645"/>
      <c r="IX30" s="645"/>
      <c r="IY30" s="645"/>
      <c r="IZ30" s="645"/>
      <c r="JA30" s="645"/>
      <c r="JB30" s="645"/>
      <c r="JC30" s="645"/>
      <c r="JD30" s="645"/>
      <c r="JE30" s="645"/>
      <c r="JF30" s="645"/>
      <c r="JG30" s="645"/>
      <c r="JH30" s="645"/>
      <c r="JI30" s="645"/>
      <c r="JJ30" s="645"/>
      <c r="JK30" s="645"/>
      <c r="JL30" s="645"/>
      <c r="JM30" s="645"/>
      <c r="JN30" s="645"/>
      <c r="JO30" s="645"/>
      <c r="JP30" s="645"/>
      <c r="JQ30" s="645"/>
      <c r="JR30" s="645"/>
      <c r="JS30" s="645"/>
      <c r="JT30" s="645"/>
      <c r="JU30" s="645"/>
      <c r="JV30" s="645"/>
      <c r="JW30" s="645"/>
      <c r="JX30" s="645"/>
      <c r="JY30" s="645"/>
      <c r="JZ30" s="645"/>
      <c r="KA30" s="645"/>
      <c r="KB30" s="645"/>
      <c r="KC30" s="645"/>
      <c r="KD30" s="645"/>
      <c r="KE30" s="645"/>
      <c r="KF30" s="645"/>
      <c r="KG30" s="645"/>
      <c r="KH30" s="645"/>
      <c r="KI30" s="645"/>
      <c r="KJ30" s="645"/>
      <c r="KK30" s="645"/>
      <c r="KL30" s="645"/>
      <c r="KM30" s="645"/>
      <c r="KN30" s="645"/>
      <c r="KO30" s="645"/>
      <c r="KP30" s="645"/>
      <c r="KQ30" s="645"/>
      <c r="KR30" s="645"/>
      <c r="KS30" s="645"/>
      <c r="KT30" s="645"/>
      <c r="KU30" s="645"/>
      <c r="KV30" s="645"/>
      <c r="KW30" s="645"/>
      <c r="KX30" s="645"/>
      <c r="KY30" s="645"/>
      <c r="KZ30" s="645"/>
      <c r="LA30" s="645"/>
      <c r="LB30" s="645"/>
      <c r="LC30" s="645"/>
      <c r="LD30" s="645"/>
      <c r="LE30" s="645"/>
      <c r="LF30" s="645"/>
      <c r="LG30" s="645"/>
      <c r="LH30" s="645"/>
      <c r="LI30" s="645"/>
      <c r="LJ30" s="645"/>
      <c r="LK30" s="645"/>
      <c r="LL30" s="645"/>
      <c r="LM30" s="645"/>
      <c r="LN30" s="645"/>
      <c r="LO30" s="645"/>
      <c r="LP30" s="645"/>
      <c r="LQ30" s="645"/>
      <c r="LR30" s="645"/>
      <c r="LS30" s="645"/>
      <c r="LT30" s="645"/>
      <c r="LU30" s="645"/>
      <c r="LV30" s="645"/>
      <c r="LW30" s="645"/>
      <c r="LX30" s="645"/>
      <c r="LY30" s="645"/>
      <c r="LZ30" s="645"/>
      <c r="MA30" s="645"/>
      <c r="MB30" s="645"/>
      <c r="MC30" s="645"/>
      <c r="MD30" s="645"/>
      <c r="ME30" s="645"/>
      <c r="MF30" s="645"/>
      <c r="MG30" s="645"/>
      <c r="MH30" s="645"/>
      <c r="MI30" s="645"/>
      <c r="MJ30" s="645"/>
      <c r="MK30" s="645"/>
      <c r="ML30" s="645"/>
      <c r="MM30" s="645"/>
      <c r="MN30" s="645"/>
      <c r="MO30" s="645"/>
      <c r="MP30" s="645"/>
      <c r="MQ30" s="645"/>
      <c r="MR30" s="645"/>
      <c r="MS30" s="645"/>
      <c r="MT30" s="645"/>
      <c r="MU30" s="645"/>
      <c r="MV30" s="645"/>
      <c r="MW30" s="645"/>
      <c r="MX30" s="645"/>
      <c r="MY30" s="645"/>
      <c r="MZ30" s="645"/>
      <c r="NA30" s="645"/>
      <c r="NB30" s="645"/>
      <c r="NC30" s="645"/>
      <c r="ND30" s="645"/>
      <c r="NE30" s="645"/>
      <c r="NF30" s="645"/>
      <c r="NG30" s="645"/>
      <c r="NH30" s="645"/>
      <c r="NI30" s="645"/>
      <c r="NJ30" s="645"/>
      <c r="NK30" s="645"/>
      <c r="NL30" s="645"/>
      <c r="NM30" s="645"/>
      <c r="NN30" s="645"/>
      <c r="NO30" s="645"/>
      <c r="NP30" s="645"/>
      <c r="NQ30" s="645"/>
      <c r="NR30" s="645"/>
      <c r="NS30" s="645"/>
      <c r="NT30" s="645"/>
      <c r="NU30" s="645"/>
      <c r="NV30" s="645"/>
      <c r="NW30" s="645"/>
      <c r="NX30" s="645"/>
      <c r="NY30" s="645"/>
      <c r="NZ30" s="645"/>
      <c r="OA30" s="645"/>
      <c r="OB30" s="645"/>
      <c r="OC30" s="645"/>
      <c r="OD30" s="645"/>
      <c r="OE30" s="645"/>
      <c r="OF30" s="645"/>
      <c r="OG30" s="645"/>
      <c r="OH30" s="645"/>
      <c r="OI30" s="645"/>
      <c r="OJ30" s="645"/>
      <c r="OK30" s="645"/>
      <c r="OL30" s="645"/>
      <c r="OM30" s="645"/>
      <c r="ON30" s="645"/>
      <c r="OO30" s="645"/>
      <c r="OP30" s="645"/>
      <c r="OQ30" s="645"/>
      <c r="OR30" s="645"/>
      <c r="OS30" s="645"/>
      <c r="OT30" s="645"/>
      <c r="OU30" s="645"/>
      <c r="OV30" s="645"/>
      <c r="OW30" s="645"/>
      <c r="OX30" s="645"/>
      <c r="OY30" s="645"/>
      <c r="OZ30" s="645"/>
      <c r="PA30" s="645"/>
      <c r="PB30" s="645"/>
      <c r="PC30" s="645"/>
      <c r="PD30" s="645"/>
      <c r="PE30" s="645"/>
      <c r="PF30" s="645"/>
      <c r="PG30" s="645"/>
      <c r="PH30" s="645"/>
      <c r="PI30" s="645"/>
      <c r="PJ30" s="645"/>
      <c r="PK30" s="645"/>
      <c r="PL30" s="645"/>
      <c r="PM30" s="645"/>
      <c r="PN30" s="645"/>
      <c r="PO30" s="645"/>
      <c r="PP30" s="645"/>
      <c r="PQ30" s="645"/>
      <c r="PR30" s="645"/>
      <c r="PS30" s="645"/>
      <c r="PT30" s="645"/>
      <c r="PU30" s="645"/>
      <c r="PV30" s="645"/>
      <c r="PW30" s="645"/>
      <c r="PX30" s="645"/>
      <c r="PY30" s="645"/>
      <c r="PZ30" s="645"/>
      <c r="QA30" s="645"/>
      <c r="QB30" s="645"/>
      <c r="QC30" s="645"/>
      <c r="QD30" s="645"/>
      <c r="QE30" s="645"/>
      <c r="QF30" s="645"/>
      <c r="QG30" s="645"/>
      <c r="QH30" s="645"/>
      <c r="QI30" s="645"/>
      <c r="QJ30" s="645"/>
      <c r="QK30" s="645"/>
      <c r="QL30" s="645"/>
      <c r="QM30" s="645"/>
      <c r="QN30" s="645"/>
      <c r="QO30" s="645"/>
      <c r="QP30" s="645"/>
      <c r="QQ30" s="645"/>
      <c r="QR30" s="645"/>
      <c r="QS30" s="645"/>
      <c r="QT30" s="645"/>
      <c r="QU30" s="645"/>
      <c r="QV30" s="645"/>
      <c r="QW30" s="645"/>
      <c r="QX30" s="645"/>
      <c r="QY30" s="645"/>
      <c r="QZ30" s="645"/>
      <c r="RA30" s="645"/>
      <c r="RB30" s="645"/>
      <c r="RC30" s="645"/>
      <c r="RD30" s="645"/>
      <c r="RE30" s="645"/>
      <c r="RF30" s="645"/>
      <c r="RG30" s="645"/>
      <c r="RH30" s="645"/>
      <c r="RI30" s="645"/>
      <c r="RJ30" s="645"/>
      <c r="RK30" s="645"/>
      <c r="RL30" s="645"/>
      <c r="RM30" s="645"/>
      <c r="RN30" s="645"/>
      <c r="RO30" s="645"/>
      <c r="RP30" s="645"/>
      <c r="RQ30" s="645"/>
      <c r="RR30" s="645"/>
      <c r="RS30" s="645"/>
      <c r="RT30" s="645"/>
      <c r="RU30" s="645"/>
      <c r="RV30" s="645"/>
      <c r="RW30" s="645"/>
      <c r="RX30" s="645"/>
      <c r="RY30" s="645"/>
      <c r="RZ30" s="645"/>
      <c r="SA30" s="645"/>
      <c r="SB30" s="645"/>
      <c r="SC30" s="645"/>
      <c r="SD30" s="645"/>
      <c r="SE30" s="645"/>
      <c r="SF30" s="645"/>
      <c r="SG30" s="645"/>
      <c r="SH30" s="645"/>
      <c r="SI30" s="645"/>
      <c r="SJ30" s="645"/>
      <c r="SK30" s="645"/>
      <c r="SL30" s="645"/>
      <c r="SM30" s="645"/>
      <c r="SN30" s="645"/>
      <c r="SO30" s="645"/>
      <c r="SP30" s="645"/>
      <c r="SQ30" s="645"/>
      <c r="SR30" s="645"/>
      <c r="SS30" s="645"/>
      <c r="ST30" s="645"/>
      <c r="SU30" s="645"/>
      <c r="SV30" s="645"/>
      <c r="SW30" s="645"/>
      <c r="SX30" s="645"/>
      <c r="SY30" s="645"/>
      <c r="SZ30" s="645"/>
      <c r="TA30" s="645"/>
      <c r="TB30" s="645"/>
      <c r="TC30" s="645"/>
      <c r="TD30" s="645"/>
      <c r="TE30" s="645"/>
      <c r="TF30" s="645"/>
      <c r="TG30" s="645"/>
      <c r="TH30" s="645"/>
      <c r="TI30" s="645"/>
      <c r="TJ30" s="645"/>
      <c r="TK30" s="645"/>
      <c r="TL30" s="645"/>
      <c r="TM30" s="645"/>
      <c r="TN30" s="645"/>
      <c r="TO30" s="645"/>
      <c r="TP30" s="645"/>
      <c r="TQ30" s="645"/>
      <c r="TR30" s="645"/>
      <c r="TS30" s="645"/>
      <c r="TT30" s="645"/>
      <c r="TU30" s="645"/>
      <c r="TV30" s="645"/>
      <c r="TW30" s="645"/>
      <c r="TX30" s="645"/>
      <c r="TY30" s="645"/>
      <c r="TZ30" s="645"/>
      <c r="UA30" s="645"/>
      <c r="UB30" s="645"/>
      <c r="UC30" s="645"/>
      <c r="UD30" s="645"/>
      <c r="UE30" s="645"/>
      <c r="UF30" s="645"/>
      <c r="UG30" s="645"/>
      <c r="UH30" s="645"/>
      <c r="UI30" s="645"/>
      <c r="UJ30" s="645"/>
      <c r="UK30" s="645"/>
      <c r="UL30" s="645"/>
      <c r="UM30" s="645"/>
      <c r="UN30" s="645"/>
      <c r="UO30" s="645"/>
      <c r="UP30" s="645"/>
      <c r="UQ30" s="645"/>
      <c r="UR30" s="645"/>
      <c r="US30" s="645"/>
      <c r="UT30" s="645"/>
      <c r="UU30" s="645"/>
      <c r="UV30" s="645"/>
      <c r="UW30" s="645"/>
      <c r="UX30" s="645"/>
      <c r="UY30" s="645"/>
      <c r="UZ30" s="645"/>
      <c r="VA30" s="645"/>
      <c r="VB30" s="645"/>
      <c r="VC30" s="645"/>
      <c r="VD30" s="645"/>
      <c r="VE30" s="645"/>
      <c r="VF30" s="645"/>
      <c r="VG30" s="645"/>
      <c r="VH30" s="645"/>
      <c r="VI30" s="645"/>
      <c r="VJ30" s="645"/>
      <c r="VK30" s="645"/>
      <c r="VL30" s="645"/>
      <c r="VM30" s="645"/>
      <c r="VN30" s="645"/>
      <c r="VO30" s="645"/>
      <c r="VP30" s="645"/>
      <c r="VQ30" s="645"/>
      <c r="VR30" s="645"/>
      <c r="VS30" s="645"/>
      <c r="VT30" s="645"/>
      <c r="VU30" s="645"/>
      <c r="VV30" s="645"/>
      <c r="VW30" s="645"/>
      <c r="VX30" s="645"/>
      <c r="VY30" s="645"/>
      <c r="VZ30" s="645"/>
      <c r="WA30" s="645"/>
      <c r="WB30" s="645"/>
      <c r="WC30" s="645"/>
      <c r="WD30" s="645"/>
      <c r="WE30" s="645"/>
      <c r="WF30" s="645"/>
      <c r="WG30" s="645"/>
      <c r="WH30" s="645"/>
      <c r="WI30" s="645"/>
      <c r="WJ30" s="645"/>
      <c r="WK30" s="645"/>
      <c r="WL30" s="645"/>
      <c r="WM30" s="645"/>
      <c r="WN30" s="645"/>
      <c r="WO30" s="645"/>
      <c r="WP30" s="645"/>
      <c r="WQ30" s="645"/>
      <c r="WR30" s="645"/>
      <c r="WS30" s="645"/>
      <c r="WT30" s="645"/>
      <c r="WU30" s="645"/>
      <c r="WV30" s="645"/>
      <c r="WW30" s="645"/>
      <c r="WX30" s="645"/>
      <c r="WY30" s="645"/>
      <c r="WZ30" s="645"/>
      <c r="XA30" s="645"/>
      <c r="XB30" s="645"/>
      <c r="XC30" s="645"/>
      <c r="XD30" s="645"/>
      <c r="XE30" s="645"/>
      <c r="XF30" s="645"/>
      <c r="XG30" s="645"/>
      <c r="XH30" s="645"/>
      <c r="XI30" s="645"/>
      <c r="XJ30" s="645"/>
      <c r="XK30" s="645"/>
      <c r="XL30" s="645"/>
      <c r="XM30" s="645"/>
      <c r="XN30" s="645"/>
      <c r="XO30" s="645"/>
      <c r="XP30" s="645"/>
      <c r="XQ30" s="645"/>
      <c r="XR30" s="645"/>
      <c r="XS30" s="645"/>
      <c r="XT30" s="645"/>
      <c r="XU30" s="645"/>
      <c r="XV30" s="645"/>
      <c r="XW30" s="645"/>
      <c r="XX30" s="645"/>
      <c r="XY30" s="645"/>
      <c r="XZ30" s="645"/>
      <c r="YA30" s="645"/>
      <c r="YB30" s="645"/>
      <c r="YC30" s="645"/>
      <c r="YD30" s="645"/>
      <c r="YE30" s="645"/>
      <c r="YF30" s="645"/>
      <c r="YG30" s="645"/>
      <c r="YH30" s="645"/>
      <c r="YI30" s="645"/>
      <c r="YJ30" s="645"/>
      <c r="YK30" s="645"/>
      <c r="YL30" s="645"/>
      <c r="YM30" s="645"/>
      <c r="YN30" s="645"/>
      <c r="YO30" s="645"/>
      <c r="YP30" s="645"/>
      <c r="YQ30" s="645"/>
      <c r="YR30" s="645"/>
      <c r="YS30" s="645"/>
      <c r="YT30" s="645"/>
      <c r="YU30" s="645"/>
      <c r="YV30" s="645"/>
      <c r="YW30" s="645"/>
      <c r="YX30" s="645"/>
      <c r="YY30" s="645"/>
      <c r="YZ30" s="645"/>
      <c r="ZA30" s="645"/>
      <c r="ZB30" s="645"/>
      <c r="ZC30" s="645"/>
      <c r="ZD30" s="645"/>
      <c r="ZE30" s="645"/>
      <c r="ZF30" s="645"/>
      <c r="ZG30" s="645"/>
      <c r="ZH30" s="645"/>
      <c r="ZI30" s="645"/>
      <c r="ZJ30" s="645"/>
      <c r="ZK30" s="645"/>
      <c r="ZL30" s="645"/>
      <c r="ZM30" s="645"/>
      <c r="ZN30" s="645"/>
      <c r="ZO30" s="645"/>
      <c r="ZP30" s="645"/>
      <c r="ZQ30" s="645"/>
      <c r="ZR30" s="645"/>
      <c r="ZS30" s="645"/>
      <c r="ZT30" s="645"/>
      <c r="ZU30" s="645"/>
      <c r="ZV30" s="645"/>
      <c r="ZW30" s="645"/>
      <c r="ZX30" s="645"/>
      <c r="ZY30" s="645"/>
      <c r="ZZ30" s="645"/>
      <c r="AAA30" s="645"/>
      <c r="AAB30" s="645"/>
      <c r="AAC30" s="645"/>
      <c r="AAD30" s="645"/>
      <c r="AAE30" s="645"/>
      <c r="AAF30" s="645"/>
      <c r="AAG30" s="645"/>
      <c r="AAH30" s="645"/>
      <c r="AAI30" s="645"/>
      <c r="AAJ30" s="645"/>
      <c r="AAK30" s="645"/>
      <c r="AAL30" s="645"/>
      <c r="AAM30" s="645"/>
      <c r="AAN30" s="645"/>
      <c r="AAO30" s="645"/>
      <c r="AAP30" s="645"/>
      <c r="AAQ30" s="645"/>
      <c r="AAR30" s="645"/>
      <c r="AAS30" s="645"/>
      <c r="AAT30" s="645"/>
      <c r="AAU30" s="645"/>
      <c r="AAV30" s="645"/>
      <c r="AAW30" s="645"/>
      <c r="AAX30" s="645"/>
      <c r="AAY30" s="645"/>
      <c r="AAZ30" s="645"/>
      <c r="ABA30" s="645"/>
      <c r="ABB30" s="645"/>
      <c r="ABC30" s="645"/>
      <c r="ABD30" s="645"/>
      <c r="ABE30" s="645"/>
      <c r="ABF30" s="645"/>
      <c r="ABG30" s="645"/>
      <c r="ABH30" s="645"/>
      <c r="ABI30" s="645"/>
      <c r="ABJ30" s="645"/>
      <c r="ABK30" s="645"/>
      <c r="ABL30" s="645"/>
      <c r="ABM30" s="645"/>
      <c r="ABN30" s="645"/>
      <c r="ABO30" s="645"/>
      <c r="ABP30" s="645"/>
      <c r="ABQ30" s="645"/>
      <c r="ABR30" s="645"/>
      <c r="ABS30" s="645"/>
      <c r="ABT30" s="645"/>
      <c r="ABU30" s="645"/>
      <c r="ABV30" s="645"/>
      <c r="ABW30" s="645"/>
      <c r="ABX30" s="645"/>
      <c r="ABY30" s="645"/>
      <c r="ABZ30" s="645"/>
      <c r="ACA30" s="645"/>
      <c r="ACB30" s="645"/>
      <c r="ACC30" s="645"/>
      <c r="ACD30" s="645"/>
      <c r="ACE30" s="645"/>
      <c r="ACF30" s="645"/>
      <c r="ACG30" s="645"/>
      <c r="ACH30" s="645"/>
      <c r="ACI30" s="645"/>
      <c r="ACJ30" s="645"/>
      <c r="ACK30" s="645"/>
      <c r="ACL30" s="645"/>
      <c r="ACM30" s="645"/>
      <c r="ACN30" s="645"/>
      <c r="ACO30" s="645"/>
      <c r="ACP30" s="645"/>
      <c r="ACQ30" s="645"/>
      <c r="ACR30" s="645"/>
      <c r="ACS30" s="645"/>
      <c r="ACT30" s="645"/>
      <c r="ACU30" s="645"/>
      <c r="ACV30" s="645"/>
      <c r="ACW30" s="645"/>
      <c r="ACX30" s="645"/>
      <c r="ACY30" s="645"/>
      <c r="ACZ30" s="645"/>
      <c r="ADA30" s="645"/>
      <c r="ADB30" s="645"/>
      <c r="ADC30" s="645"/>
      <c r="ADD30" s="645"/>
      <c r="ADE30" s="645"/>
      <c r="ADF30" s="645"/>
      <c r="ADG30" s="645"/>
      <c r="ADH30" s="645"/>
      <c r="ADI30" s="645"/>
      <c r="ADJ30" s="645"/>
      <c r="ADK30" s="645"/>
      <c r="ADL30" s="645"/>
      <c r="ADM30" s="645"/>
      <c r="ADN30" s="645"/>
      <c r="ADO30" s="645"/>
      <c r="ADP30" s="645"/>
      <c r="ADQ30" s="645"/>
      <c r="ADR30" s="645"/>
      <c r="ADS30" s="645"/>
      <c r="ADT30" s="645"/>
      <c r="ADU30" s="645"/>
      <c r="ADV30" s="645"/>
      <c r="ADW30" s="645"/>
      <c r="ADX30" s="645"/>
      <c r="ADY30" s="645"/>
      <c r="ADZ30" s="645"/>
      <c r="AEA30" s="645"/>
      <c r="AEB30" s="645"/>
      <c r="AEC30" s="645"/>
      <c r="AED30" s="645"/>
      <c r="AEE30" s="645"/>
      <c r="AEF30" s="645"/>
      <c r="AEG30" s="645"/>
      <c r="AEH30" s="645"/>
      <c r="AEI30" s="645"/>
      <c r="AEJ30" s="645"/>
      <c r="AEK30" s="645"/>
      <c r="AEL30" s="645"/>
      <c r="AEM30" s="645"/>
      <c r="AEN30" s="645"/>
      <c r="AEO30" s="645"/>
      <c r="AEP30" s="645"/>
      <c r="AEQ30" s="645"/>
      <c r="AER30" s="645"/>
      <c r="AES30" s="645"/>
      <c r="AET30" s="645"/>
      <c r="AEU30" s="645"/>
      <c r="AEV30" s="645"/>
      <c r="AEW30" s="645"/>
      <c r="AEX30" s="645"/>
      <c r="AEY30" s="645"/>
      <c r="AEZ30" s="645"/>
      <c r="AFA30" s="645"/>
      <c r="AFB30" s="645"/>
      <c r="AFC30" s="645"/>
      <c r="AFD30" s="645"/>
      <c r="AFE30" s="645"/>
      <c r="AFF30" s="645"/>
      <c r="AFG30" s="645"/>
      <c r="AFH30" s="645"/>
      <c r="AFI30" s="645"/>
      <c r="AFJ30" s="645"/>
      <c r="AFK30" s="645"/>
      <c r="AFL30" s="645"/>
      <c r="AFM30" s="645"/>
      <c r="AFN30" s="645"/>
      <c r="AFO30" s="645"/>
      <c r="AFP30" s="645"/>
      <c r="AFQ30" s="645"/>
      <c r="AFR30" s="645"/>
      <c r="AFS30" s="645"/>
      <c r="AFT30" s="645"/>
      <c r="AFU30" s="645"/>
      <c r="AFV30" s="645"/>
      <c r="AFW30" s="645"/>
      <c r="AFX30" s="645"/>
      <c r="AFY30" s="645"/>
      <c r="AFZ30" s="645"/>
      <c r="AGA30" s="645"/>
      <c r="AGB30" s="645"/>
      <c r="AGC30" s="645"/>
      <c r="AGD30" s="645"/>
      <c r="AGE30" s="645"/>
      <c r="AGF30" s="645"/>
      <c r="AGG30" s="645"/>
      <c r="AGH30" s="645"/>
      <c r="AGI30" s="645"/>
      <c r="AGJ30" s="645"/>
      <c r="AGK30" s="645"/>
      <c r="AGL30" s="645"/>
      <c r="AGM30" s="645"/>
      <c r="AGN30" s="645"/>
      <c r="AGO30" s="645"/>
      <c r="AGP30" s="645"/>
      <c r="AGQ30" s="645"/>
      <c r="AGR30" s="645"/>
      <c r="AGS30" s="645"/>
      <c r="AGT30" s="645"/>
      <c r="AGU30" s="645"/>
      <c r="AGV30" s="645"/>
      <c r="AGW30" s="645"/>
      <c r="AGX30" s="645"/>
      <c r="AGY30" s="645"/>
      <c r="AGZ30" s="645"/>
      <c r="AHA30" s="645"/>
      <c r="AHB30" s="645"/>
      <c r="AHC30" s="645"/>
      <c r="AHD30" s="645"/>
      <c r="AHE30" s="645"/>
      <c r="AHF30" s="645"/>
      <c r="AHG30" s="645"/>
      <c r="AHH30" s="645"/>
      <c r="AHI30" s="645"/>
      <c r="AHJ30" s="645"/>
      <c r="AHK30" s="645"/>
      <c r="AHL30" s="645"/>
      <c r="AHM30" s="645"/>
      <c r="AHN30" s="645"/>
      <c r="AHO30" s="645"/>
      <c r="AHP30" s="645"/>
      <c r="AHQ30" s="645"/>
      <c r="AHR30" s="645"/>
      <c r="AHS30" s="645"/>
      <c r="AHT30" s="645"/>
      <c r="AHU30" s="645"/>
      <c r="AHV30" s="645"/>
      <c r="AHW30" s="645"/>
      <c r="AHX30" s="645"/>
      <c r="AHY30" s="645"/>
      <c r="AHZ30" s="645"/>
      <c r="AIA30" s="645"/>
      <c r="AIB30" s="645"/>
      <c r="AIC30" s="645"/>
      <c r="AID30" s="645"/>
      <c r="AIE30" s="645"/>
      <c r="AIF30" s="645"/>
      <c r="AIG30" s="645"/>
      <c r="AIH30" s="645"/>
      <c r="AII30" s="645"/>
      <c r="AIJ30" s="645"/>
      <c r="AIK30" s="645"/>
      <c r="AIL30" s="645"/>
      <c r="AIM30" s="645"/>
      <c r="AIN30" s="645"/>
      <c r="AIO30" s="645"/>
      <c r="AIP30" s="645"/>
      <c r="AIQ30" s="645"/>
      <c r="AIR30" s="645"/>
      <c r="AIS30" s="645"/>
      <c r="AIT30" s="645"/>
      <c r="AIU30" s="645"/>
      <c r="AIV30" s="645"/>
      <c r="AIW30" s="645"/>
      <c r="AIX30" s="645"/>
      <c r="AIY30" s="645"/>
      <c r="AIZ30" s="645"/>
      <c r="AJA30" s="645"/>
      <c r="AJB30" s="645"/>
      <c r="AJC30" s="645"/>
      <c r="AJD30" s="645"/>
      <c r="AJE30" s="645"/>
      <c r="AJF30" s="645"/>
      <c r="AJG30" s="645"/>
      <c r="AJH30" s="645"/>
      <c r="AJI30" s="645"/>
      <c r="AJJ30" s="645"/>
      <c r="AJK30" s="645"/>
      <c r="AJL30" s="645"/>
      <c r="AJM30" s="645"/>
      <c r="AJN30" s="645"/>
      <c r="AJO30" s="645"/>
      <c r="AJP30" s="645"/>
      <c r="AJQ30" s="645"/>
      <c r="AJR30" s="645"/>
      <c r="AJS30" s="645"/>
      <c r="AJT30" s="645"/>
      <c r="AJU30" s="645"/>
      <c r="AJV30" s="645"/>
      <c r="AJW30" s="645"/>
      <c r="AJX30" s="645"/>
      <c r="AJY30" s="645"/>
      <c r="AJZ30" s="645"/>
      <c r="AKA30" s="645"/>
      <c r="AKB30" s="645"/>
      <c r="AKC30" s="645"/>
      <c r="AKD30" s="645"/>
      <c r="AKE30" s="645"/>
      <c r="AKF30" s="645"/>
      <c r="AKG30" s="645"/>
      <c r="AKH30" s="645"/>
      <c r="AKI30" s="645"/>
      <c r="AKJ30" s="645"/>
      <c r="AKK30" s="645"/>
      <c r="AKL30" s="645"/>
      <c r="AKM30" s="645"/>
      <c r="AKN30" s="645"/>
      <c r="AKO30" s="645"/>
      <c r="AKP30" s="645"/>
      <c r="AKQ30" s="645"/>
      <c r="AKR30" s="645"/>
      <c r="AKS30" s="645"/>
      <c r="AKT30" s="645"/>
      <c r="AKU30" s="645"/>
      <c r="AKV30" s="645"/>
      <c r="AKW30" s="645"/>
      <c r="AKX30" s="645"/>
      <c r="AKY30" s="645"/>
      <c r="AKZ30" s="645"/>
      <c r="ALA30" s="645"/>
      <c r="ALB30" s="645"/>
      <c r="ALC30" s="645"/>
      <c r="ALD30" s="645"/>
      <c r="ALE30" s="645"/>
      <c r="ALF30" s="645"/>
      <c r="ALG30" s="645"/>
      <c r="ALH30" s="645"/>
      <c r="ALI30" s="645"/>
      <c r="ALJ30" s="645"/>
      <c r="ALK30" s="645"/>
      <c r="ALL30" s="645"/>
      <c r="ALM30" s="645"/>
      <c r="ALN30" s="645"/>
      <c r="ALO30" s="645"/>
      <c r="ALP30" s="645"/>
      <c r="ALQ30" s="645"/>
      <c r="ALR30" s="645"/>
      <c r="ALS30" s="645"/>
      <c r="ALT30" s="645"/>
      <c r="ALU30" s="645"/>
      <c r="ALV30" s="645"/>
      <c r="ALW30" s="645"/>
      <c r="ALX30" s="645"/>
      <c r="ALY30" s="645"/>
      <c r="ALZ30" s="645"/>
      <c r="AMA30" s="645"/>
      <c r="AMB30" s="645"/>
    </row>
    <row r="31" spans="1:1016" s="666" customFormat="1" ht="12">
      <c r="A31" s="672">
        <f>A29+1</f>
        <v>2</v>
      </c>
      <c r="B31" s="673" t="s">
        <v>2174</v>
      </c>
      <c r="C31" s="674" t="s">
        <v>1390</v>
      </c>
      <c r="D31" s="672">
        <v>2</v>
      </c>
      <c r="E31" s="665"/>
      <c r="F31" s="675">
        <f>E31*D31</f>
        <v>0</v>
      </c>
      <c r="G31" s="656"/>
      <c r="H31" s="676"/>
    </row>
    <row r="32" spans="1:1016" ht="21.45">
      <c r="A32" s="667"/>
      <c r="B32" s="668" t="s">
        <v>2175</v>
      </c>
      <c r="C32" s="668"/>
      <c r="D32" s="668"/>
      <c r="E32" s="669"/>
      <c r="F32" s="670"/>
      <c r="G32" s="645"/>
      <c r="H32" s="671"/>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645"/>
      <c r="BG32" s="645"/>
      <c r="BH32" s="645"/>
      <c r="BI32" s="645"/>
      <c r="BJ32" s="645"/>
      <c r="BK32" s="645"/>
      <c r="BL32" s="645"/>
      <c r="BM32" s="645"/>
      <c r="BN32" s="645"/>
      <c r="BO32" s="645"/>
      <c r="BP32" s="645"/>
      <c r="BQ32" s="645"/>
      <c r="BR32" s="645"/>
      <c r="BS32" s="645"/>
      <c r="BT32" s="645"/>
      <c r="BU32" s="645"/>
      <c r="BV32" s="645"/>
      <c r="BW32" s="645"/>
      <c r="BX32" s="645"/>
      <c r="BY32" s="645"/>
      <c r="BZ32" s="645"/>
      <c r="CA32" s="645"/>
      <c r="CB32" s="645"/>
      <c r="CC32" s="645"/>
      <c r="CD32" s="645"/>
      <c r="CE32" s="645"/>
      <c r="CF32" s="645"/>
      <c r="CG32" s="645"/>
      <c r="CH32" s="645"/>
      <c r="CI32" s="645"/>
      <c r="CJ32" s="645"/>
      <c r="CK32" s="645"/>
      <c r="CL32" s="645"/>
      <c r="CM32" s="645"/>
      <c r="CN32" s="645"/>
      <c r="CO32" s="645"/>
      <c r="CP32" s="645"/>
      <c r="CQ32" s="645"/>
      <c r="CR32" s="645"/>
      <c r="CS32" s="645"/>
      <c r="CT32" s="645"/>
      <c r="CU32" s="645"/>
      <c r="CV32" s="645"/>
      <c r="CW32" s="645"/>
      <c r="CX32" s="645"/>
      <c r="CY32" s="645"/>
      <c r="CZ32" s="645"/>
      <c r="DA32" s="645"/>
      <c r="DB32" s="645"/>
      <c r="DC32" s="645"/>
      <c r="DD32" s="645"/>
      <c r="DE32" s="645"/>
      <c r="DF32" s="645"/>
      <c r="DG32" s="645"/>
      <c r="DH32" s="645"/>
      <c r="DI32" s="645"/>
      <c r="DJ32" s="645"/>
      <c r="DK32" s="645"/>
      <c r="DL32" s="645"/>
      <c r="DM32" s="645"/>
      <c r="DN32" s="645"/>
      <c r="DO32" s="645"/>
      <c r="DP32" s="645"/>
      <c r="DQ32" s="645"/>
      <c r="DR32" s="645"/>
      <c r="DS32" s="645"/>
      <c r="DT32" s="645"/>
      <c r="DU32" s="645"/>
      <c r="DV32" s="645"/>
      <c r="DW32" s="645"/>
      <c r="DX32" s="645"/>
      <c r="DY32" s="645"/>
      <c r="DZ32" s="645"/>
      <c r="EA32" s="645"/>
      <c r="EB32" s="645"/>
      <c r="EC32" s="645"/>
      <c r="ED32" s="645"/>
      <c r="EE32" s="645"/>
      <c r="EF32" s="645"/>
      <c r="EG32" s="645"/>
      <c r="EH32" s="645"/>
      <c r="EI32" s="645"/>
      <c r="EJ32" s="645"/>
      <c r="EK32" s="645"/>
      <c r="EL32" s="645"/>
      <c r="EM32" s="645"/>
      <c r="EN32" s="645"/>
      <c r="EO32" s="645"/>
      <c r="EP32" s="645"/>
      <c r="EQ32" s="645"/>
      <c r="ER32" s="645"/>
      <c r="ES32" s="645"/>
      <c r="ET32" s="645"/>
      <c r="EU32" s="645"/>
      <c r="EV32" s="645"/>
      <c r="EW32" s="645"/>
      <c r="EX32" s="645"/>
      <c r="EY32" s="645"/>
      <c r="EZ32" s="645"/>
      <c r="FA32" s="645"/>
      <c r="FB32" s="645"/>
      <c r="FC32" s="645"/>
      <c r="FD32" s="645"/>
      <c r="FE32" s="645"/>
      <c r="FF32" s="645"/>
      <c r="FG32" s="645"/>
      <c r="FH32" s="645"/>
      <c r="FI32" s="645"/>
      <c r="FJ32" s="645"/>
      <c r="FK32" s="645"/>
      <c r="FL32" s="645"/>
      <c r="FM32" s="645"/>
      <c r="FN32" s="645"/>
      <c r="FO32" s="645"/>
      <c r="FP32" s="645"/>
      <c r="FQ32" s="645"/>
      <c r="FR32" s="645"/>
      <c r="FS32" s="645"/>
      <c r="FT32" s="645"/>
      <c r="FU32" s="645"/>
      <c r="FV32" s="645"/>
      <c r="FW32" s="645"/>
      <c r="FX32" s="645"/>
      <c r="FY32" s="645"/>
      <c r="FZ32" s="645"/>
      <c r="GA32" s="645"/>
      <c r="GB32" s="645"/>
      <c r="GC32" s="645"/>
      <c r="GD32" s="645"/>
      <c r="GE32" s="645"/>
      <c r="GF32" s="645"/>
      <c r="GG32" s="645"/>
      <c r="GH32" s="645"/>
      <c r="GI32" s="645"/>
      <c r="GJ32" s="645"/>
      <c r="GK32" s="645"/>
      <c r="GL32" s="645"/>
      <c r="GM32" s="645"/>
      <c r="GN32" s="645"/>
      <c r="GO32" s="645"/>
      <c r="GP32" s="645"/>
      <c r="GQ32" s="645"/>
      <c r="GR32" s="645"/>
      <c r="GS32" s="645"/>
      <c r="GT32" s="645"/>
      <c r="GU32" s="645"/>
      <c r="GV32" s="645"/>
      <c r="GW32" s="645"/>
      <c r="GX32" s="645"/>
      <c r="GY32" s="645"/>
      <c r="GZ32" s="645"/>
      <c r="HA32" s="645"/>
      <c r="HB32" s="645"/>
      <c r="HC32" s="645"/>
      <c r="HD32" s="645"/>
      <c r="HE32" s="645"/>
      <c r="HF32" s="645"/>
      <c r="HG32" s="645"/>
      <c r="HH32" s="645"/>
      <c r="HI32" s="645"/>
      <c r="HJ32" s="645"/>
      <c r="HK32" s="645"/>
      <c r="HL32" s="645"/>
      <c r="HM32" s="645"/>
      <c r="HN32" s="645"/>
      <c r="HO32" s="645"/>
      <c r="HP32" s="645"/>
      <c r="HQ32" s="645"/>
      <c r="HR32" s="645"/>
      <c r="HS32" s="645"/>
      <c r="HT32" s="645"/>
      <c r="HU32" s="645"/>
      <c r="HV32" s="645"/>
      <c r="HW32" s="645"/>
      <c r="HX32" s="645"/>
      <c r="HY32" s="645"/>
      <c r="HZ32" s="645"/>
      <c r="IA32" s="645"/>
      <c r="IB32" s="645"/>
      <c r="IC32" s="645"/>
      <c r="ID32" s="645"/>
      <c r="IE32" s="645"/>
      <c r="IF32" s="645"/>
      <c r="IG32" s="645"/>
      <c r="IH32" s="645"/>
      <c r="II32" s="645"/>
      <c r="IJ32" s="645"/>
      <c r="IK32" s="645"/>
      <c r="IL32" s="645"/>
      <c r="IM32" s="645"/>
      <c r="IN32" s="645"/>
      <c r="IO32" s="645"/>
      <c r="IP32" s="645"/>
      <c r="IQ32" s="645"/>
      <c r="IR32" s="645"/>
      <c r="IS32" s="645"/>
      <c r="IT32" s="645"/>
      <c r="IU32" s="645"/>
      <c r="IV32" s="645"/>
      <c r="IW32" s="645"/>
      <c r="IX32" s="645"/>
      <c r="IY32" s="645"/>
      <c r="IZ32" s="645"/>
      <c r="JA32" s="645"/>
      <c r="JB32" s="645"/>
      <c r="JC32" s="645"/>
      <c r="JD32" s="645"/>
      <c r="JE32" s="645"/>
      <c r="JF32" s="645"/>
      <c r="JG32" s="645"/>
      <c r="JH32" s="645"/>
      <c r="JI32" s="645"/>
      <c r="JJ32" s="645"/>
      <c r="JK32" s="645"/>
      <c r="JL32" s="645"/>
      <c r="JM32" s="645"/>
      <c r="JN32" s="645"/>
      <c r="JO32" s="645"/>
      <c r="JP32" s="645"/>
      <c r="JQ32" s="645"/>
      <c r="JR32" s="645"/>
      <c r="JS32" s="645"/>
      <c r="JT32" s="645"/>
      <c r="JU32" s="645"/>
      <c r="JV32" s="645"/>
      <c r="JW32" s="645"/>
      <c r="JX32" s="645"/>
      <c r="JY32" s="645"/>
      <c r="JZ32" s="645"/>
      <c r="KA32" s="645"/>
      <c r="KB32" s="645"/>
      <c r="KC32" s="645"/>
      <c r="KD32" s="645"/>
      <c r="KE32" s="645"/>
      <c r="KF32" s="645"/>
      <c r="KG32" s="645"/>
      <c r="KH32" s="645"/>
      <c r="KI32" s="645"/>
      <c r="KJ32" s="645"/>
      <c r="KK32" s="645"/>
      <c r="KL32" s="645"/>
      <c r="KM32" s="645"/>
      <c r="KN32" s="645"/>
      <c r="KO32" s="645"/>
      <c r="KP32" s="645"/>
      <c r="KQ32" s="645"/>
      <c r="KR32" s="645"/>
      <c r="KS32" s="645"/>
      <c r="KT32" s="645"/>
      <c r="KU32" s="645"/>
      <c r="KV32" s="645"/>
      <c r="KW32" s="645"/>
      <c r="KX32" s="645"/>
      <c r="KY32" s="645"/>
      <c r="KZ32" s="645"/>
      <c r="LA32" s="645"/>
      <c r="LB32" s="645"/>
      <c r="LC32" s="645"/>
      <c r="LD32" s="645"/>
      <c r="LE32" s="645"/>
      <c r="LF32" s="645"/>
      <c r="LG32" s="645"/>
      <c r="LH32" s="645"/>
      <c r="LI32" s="645"/>
      <c r="LJ32" s="645"/>
      <c r="LK32" s="645"/>
      <c r="LL32" s="645"/>
      <c r="LM32" s="645"/>
      <c r="LN32" s="645"/>
      <c r="LO32" s="645"/>
      <c r="LP32" s="645"/>
      <c r="LQ32" s="645"/>
      <c r="LR32" s="645"/>
      <c r="LS32" s="645"/>
      <c r="LT32" s="645"/>
      <c r="LU32" s="645"/>
      <c r="LV32" s="645"/>
      <c r="LW32" s="645"/>
      <c r="LX32" s="645"/>
      <c r="LY32" s="645"/>
      <c r="LZ32" s="645"/>
      <c r="MA32" s="645"/>
      <c r="MB32" s="645"/>
      <c r="MC32" s="645"/>
      <c r="MD32" s="645"/>
      <c r="ME32" s="645"/>
      <c r="MF32" s="645"/>
      <c r="MG32" s="645"/>
      <c r="MH32" s="645"/>
      <c r="MI32" s="645"/>
      <c r="MJ32" s="645"/>
      <c r="MK32" s="645"/>
      <c r="ML32" s="645"/>
      <c r="MM32" s="645"/>
      <c r="MN32" s="645"/>
      <c r="MO32" s="645"/>
      <c r="MP32" s="645"/>
      <c r="MQ32" s="645"/>
      <c r="MR32" s="645"/>
      <c r="MS32" s="645"/>
      <c r="MT32" s="645"/>
      <c r="MU32" s="645"/>
      <c r="MV32" s="645"/>
      <c r="MW32" s="645"/>
      <c r="MX32" s="645"/>
      <c r="MY32" s="645"/>
      <c r="MZ32" s="645"/>
      <c r="NA32" s="645"/>
      <c r="NB32" s="645"/>
      <c r="NC32" s="645"/>
      <c r="ND32" s="645"/>
      <c r="NE32" s="645"/>
      <c r="NF32" s="645"/>
      <c r="NG32" s="645"/>
      <c r="NH32" s="645"/>
      <c r="NI32" s="645"/>
      <c r="NJ32" s="645"/>
      <c r="NK32" s="645"/>
      <c r="NL32" s="645"/>
      <c r="NM32" s="645"/>
      <c r="NN32" s="645"/>
      <c r="NO32" s="645"/>
      <c r="NP32" s="645"/>
      <c r="NQ32" s="645"/>
      <c r="NR32" s="645"/>
      <c r="NS32" s="645"/>
      <c r="NT32" s="645"/>
      <c r="NU32" s="645"/>
      <c r="NV32" s="645"/>
      <c r="NW32" s="645"/>
      <c r="NX32" s="645"/>
      <c r="NY32" s="645"/>
      <c r="NZ32" s="645"/>
      <c r="OA32" s="645"/>
      <c r="OB32" s="645"/>
      <c r="OC32" s="645"/>
      <c r="OD32" s="645"/>
      <c r="OE32" s="645"/>
      <c r="OF32" s="645"/>
      <c r="OG32" s="645"/>
      <c r="OH32" s="645"/>
      <c r="OI32" s="645"/>
      <c r="OJ32" s="645"/>
      <c r="OK32" s="645"/>
      <c r="OL32" s="645"/>
      <c r="OM32" s="645"/>
      <c r="ON32" s="645"/>
      <c r="OO32" s="645"/>
      <c r="OP32" s="645"/>
      <c r="OQ32" s="645"/>
      <c r="OR32" s="645"/>
      <c r="OS32" s="645"/>
      <c r="OT32" s="645"/>
      <c r="OU32" s="645"/>
      <c r="OV32" s="645"/>
      <c r="OW32" s="645"/>
      <c r="OX32" s="645"/>
      <c r="OY32" s="645"/>
      <c r="OZ32" s="645"/>
      <c r="PA32" s="645"/>
      <c r="PB32" s="645"/>
      <c r="PC32" s="645"/>
      <c r="PD32" s="645"/>
      <c r="PE32" s="645"/>
      <c r="PF32" s="645"/>
      <c r="PG32" s="645"/>
      <c r="PH32" s="645"/>
      <c r="PI32" s="645"/>
      <c r="PJ32" s="645"/>
      <c r="PK32" s="645"/>
      <c r="PL32" s="645"/>
      <c r="PM32" s="645"/>
      <c r="PN32" s="645"/>
      <c r="PO32" s="645"/>
      <c r="PP32" s="645"/>
      <c r="PQ32" s="645"/>
      <c r="PR32" s="645"/>
      <c r="PS32" s="645"/>
      <c r="PT32" s="645"/>
      <c r="PU32" s="645"/>
      <c r="PV32" s="645"/>
      <c r="PW32" s="645"/>
      <c r="PX32" s="645"/>
      <c r="PY32" s="645"/>
      <c r="PZ32" s="645"/>
      <c r="QA32" s="645"/>
      <c r="QB32" s="645"/>
      <c r="QC32" s="645"/>
      <c r="QD32" s="645"/>
      <c r="QE32" s="645"/>
      <c r="QF32" s="645"/>
      <c r="QG32" s="645"/>
      <c r="QH32" s="645"/>
      <c r="QI32" s="645"/>
      <c r="QJ32" s="645"/>
      <c r="QK32" s="645"/>
      <c r="QL32" s="645"/>
      <c r="QM32" s="645"/>
      <c r="QN32" s="645"/>
      <c r="QO32" s="645"/>
      <c r="QP32" s="645"/>
      <c r="QQ32" s="645"/>
      <c r="QR32" s="645"/>
      <c r="QS32" s="645"/>
      <c r="QT32" s="645"/>
      <c r="QU32" s="645"/>
      <c r="QV32" s="645"/>
      <c r="QW32" s="645"/>
      <c r="QX32" s="645"/>
      <c r="QY32" s="645"/>
      <c r="QZ32" s="645"/>
      <c r="RA32" s="645"/>
      <c r="RB32" s="645"/>
      <c r="RC32" s="645"/>
      <c r="RD32" s="645"/>
      <c r="RE32" s="645"/>
      <c r="RF32" s="645"/>
      <c r="RG32" s="645"/>
      <c r="RH32" s="645"/>
      <c r="RI32" s="645"/>
      <c r="RJ32" s="645"/>
      <c r="RK32" s="645"/>
      <c r="RL32" s="645"/>
      <c r="RM32" s="645"/>
      <c r="RN32" s="645"/>
      <c r="RO32" s="645"/>
      <c r="RP32" s="645"/>
      <c r="RQ32" s="645"/>
      <c r="RR32" s="645"/>
      <c r="RS32" s="645"/>
      <c r="RT32" s="645"/>
      <c r="RU32" s="645"/>
      <c r="RV32" s="645"/>
      <c r="RW32" s="645"/>
      <c r="RX32" s="645"/>
      <c r="RY32" s="645"/>
      <c r="RZ32" s="645"/>
      <c r="SA32" s="645"/>
      <c r="SB32" s="645"/>
      <c r="SC32" s="645"/>
      <c r="SD32" s="645"/>
      <c r="SE32" s="645"/>
      <c r="SF32" s="645"/>
      <c r="SG32" s="645"/>
      <c r="SH32" s="645"/>
      <c r="SI32" s="645"/>
      <c r="SJ32" s="645"/>
      <c r="SK32" s="645"/>
      <c r="SL32" s="645"/>
      <c r="SM32" s="645"/>
      <c r="SN32" s="645"/>
      <c r="SO32" s="645"/>
      <c r="SP32" s="645"/>
      <c r="SQ32" s="645"/>
      <c r="SR32" s="645"/>
      <c r="SS32" s="645"/>
      <c r="ST32" s="645"/>
      <c r="SU32" s="645"/>
      <c r="SV32" s="645"/>
      <c r="SW32" s="645"/>
      <c r="SX32" s="645"/>
      <c r="SY32" s="645"/>
      <c r="SZ32" s="645"/>
      <c r="TA32" s="645"/>
      <c r="TB32" s="645"/>
      <c r="TC32" s="645"/>
      <c r="TD32" s="645"/>
      <c r="TE32" s="645"/>
      <c r="TF32" s="645"/>
      <c r="TG32" s="645"/>
      <c r="TH32" s="645"/>
      <c r="TI32" s="645"/>
      <c r="TJ32" s="645"/>
      <c r="TK32" s="645"/>
      <c r="TL32" s="645"/>
      <c r="TM32" s="645"/>
      <c r="TN32" s="645"/>
      <c r="TO32" s="645"/>
      <c r="TP32" s="645"/>
      <c r="TQ32" s="645"/>
      <c r="TR32" s="645"/>
      <c r="TS32" s="645"/>
      <c r="TT32" s="645"/>
      <c r="TU32" s="645"/>
      <c r="TV32" s="645"/>
      <c r="TW32" s="645"/>
      <c r="TX32" s="645"/>
      <c r="TY32" s="645"/>
      <c r="TZ32" s="645"/>
      <c r="UA32" s="645"/>
      <c r="UB32" s="645"/>
      <c r="UC32" s="645"/>
      <c r="UD32" s="645"/>
      <c r="UE32" s="645"/>
      <c r="UF32" s="645"/>
      <c r="UG32" s="645"/>
      <c r="UH32" s="645"/>
      <c r="UI32" s="645"/>
      <c r="UJ32" s="645"/>
      <c r="UK32" s="645"/>
      <c r="UL32" s="645"/>
      <c r="UM32" s="645"/>
      <c r="UN32" s="645"/>
      <c r="UO32" s="645"/>
      <c r="UP32" s="645"/>
      <c r="UQ32" s="645"/>
      <c r="UR32" s="645"/>
      <c r="US32" s="645"/>
      <c r="UT32" s="645"/>
      <c r="UU32" s="645"/>
      <c r="UV32" s="645"/>
      <c r="UW32" s="645"/>
      <c r="UX32" s="645"/>
      <c r="UY32" s="645"/>
      <c r="UZ32" s="645"/>
      <c r="VA32" s="645"/>
      <c r="VB32" s="645"/>
      <c r="VC32" s="645"/>
      <c r="VD32" s="645"/>
      <c r="VE32" s="645"/>
      <c r="VF32" s="645"/>
      <c r="VG32" s="645"/>
      <c r="VH32" s="645"/>
      <c r="VI32" s="645"/>
      <c r="VJ32" s="645"/>
      <c r="VK32" s="645"/>
      <c r="VL32" s="645"/>
      <c r="VM32" s="645"/>
      <c r="VN32" s="645"/>
      <c r="VO32" s="645"/>
      <c r="VP32" s="645"/>
      <c r="VQ32" s="645"/>
      <c r="VR32" s="645"/>
      <c r="VS32" s="645"/>
      <c r="VT32" s="645"/>
      <c r="VU32" s="645"/>
      <c r="VV32" s="645"/>
      <c r="VW32" s="645"/>
      <c r="VX32" s="645"/>
      <c r="VY32" s="645"/>
      <c r="VZ32" s="645"/>
      <c r="WA32" s="645"/>
      <c r="WB32" s="645"/>
      <c r="WC32" s="645"/>
      <c r="WD32" s="645"/>
      <c r="WE32" s="645"/>
      <c r="WF32" s="645"/>
      <c r="WG32" s="645"/>
      <c r="WH32" s="645"/>
      <c r="WI32" s="645"/>
      <c r="WJ32" s="645"/>
      <c r="WK32" s="645"/>
      <c r="WL32" s="645"/>
      <c r="WM32" s="645"/>
      <c r="WN32" s="645"/>
      <c r="WO32" s="645"/>
      <c r="WP32" s="645"/>
      <c r="WQ32" s="645"/>
      <c r="WR32" s="645"/>
      <c r="WS32" s="645"/>
      <c r="WT32" s="645"/>
      <c r="WU32" s="645"/>
      <c r="WV32" s="645"/>
      <c r="WW32" s="645"/>
      <c r="WX32" s="645"/>
      <c r="WY32" s="645"/>
      <c r="WZ32" s="645"/>
      <c r="XA32" s="645"/>
      <c r="XB32" s="645"/>
      <c r="XC32" s="645"/>
      <c r="XD32" s="645"/>
      <c r="XE32" s="645"/>
      <c r="XF32" s="645"/>
      <c r="XG32" s="645"/>
      <c r="XH32" s="645"/>
      <c r="XI32" s="645"/>
      <c r="XJ32" s="645"/>
      <c r="XK32" s="645"/>
      <c r="XL32" s="645"/>
      <c r="XM32" s="645"/>
      <c r="XN32" s="645"/>
      <c r="XO32" s="645"/>
      <c r="XP32" s="645"/>
      <c r="XQ32" s="645"/>
      <c r="XR32" s="645"/>
      <c r="XS32" s="645"/>
      <c r="XT32" s="645"/>
      <c r="XU32" s="645"/>
      <c r="XV32" s="645"/>
      <c r="XW32" s="645"/>
      <c r="XX32" s="645"/>
      <c r="XY32" s="645"/>
      <c r="XZ32" s="645"/>
      <c r="YA32" s="645"/>
      <c r="YB32" s="645"/>
      <c r="YC32" s="645"/>
      <c r="YD32" s="645"/>
      <c r="YE32" s="645"/>
      <c r="YF32" s="645"/>
      <c r="YG32" s="645"/>
      <c r="YH32" s="645"/>
      <c r="YI32" s="645"/>
      <c r="YJ32" s="645"/>
      <c r="YK32" s="645"/>
      <c r="YL32" s="645"/>
      <c r="YM32" s="645"/>
      <c r="YN32" s="645"/>
      <c r="YO32" s="645"/>
      <c r="YP32" s="645"/>
      <c r="YQ32" s="645"/>
      <c r="YR32" s="645"/>
      <c r="YS32" s="645"/>
      <c r="YT32" s="645"/>
      <c r="YU32" s="645"/>
      <c r="YV32" s="645"/>
      <c r="YW32" s="645"/>
      <c r="YX32" s="645"/>
      <c r="YY32" s="645"/>
      <c r="YZ32" s="645"/>
      <c r="ZA32" s="645"/>
      <c r="ZB32" s="645"/>
      <c r="ZC32" s="645"/>
      <c r="ZD32" s="645"/>
      <c r="ZE32" s="645"/>
      <c r="ZF32" s="645"/>
      <c r="ZG32" s="645"/>
      <c r="ZH32" s="645"/>
      <c r="ZI32" s="645"/>
      <c r="ZJ32" s="645"/>
      <c r="ZK32" s="645"/>
      <c r="ZL32" s="645"/>
      <c r="ZM32" s="645"/>
      <c r="ZN32" s="645"/>
      <c r="ZO32" s="645"/>
      <c r="ZP32" s="645"/>
      <c r="ZQ32" s="645"/>
      <c r="ZR32" s="645"/>
      <c r="ZS32" s="645"/>
      <c r="ZT32" s="645"/>
      <c r="ZU32" s="645"/>
      <c r="ZV32" s="645"/>
      <c r="ZW32" s="645"/>
      <c r="ZX32" s="645"/>
      <c r="ZY32" s="645"/>
      <c r="ZZ32" s="645"/>
      <c r="AAA32" s="645"/>
      <c r="AAB32" s="645"/>
      <c r="AAC32" s="645"/>
      <c r="AAD32" s="645"/>
      <c r="AAE32" s="645"/>
      <c r="AAF32" s="645"/>
      <c r="AAG32" s="645"/>
      <c r="AAH32" s="645"/>
      <c r="AAI32" s="645"/>
      <c r="AAJ32" s="645"/>
      <c r="AAK32" s="645"/>
      <c r="AAL32" s="645"/>
      <c r="AAM32" s="645"/>
      <c r="AAN32" s="645"/>
      <c r="AAO32" s="645"/>
      <c r="AAP32" s="645"/>
      <c r="AAQ32" s="645"/>
      <c r="AAR32" s="645"/>
      <c r="AAS32" s="645"/>
      <c r="AAT32" s="645"/>
      <c r="AAU32" s="645"/>
      <c r="AAV32" s="645"/>
      <c r="AAW32" s="645"/>
      <c r="AAX32" s="645"/>
      <c r="AAY32" s="645"/>
      <c r="AAZ32" s="645"/>
      <c r="ABA32" s="645"/>
      <c r="ABB32" s="645"/>
      <c r="ABC32" s="645"/>
      <c r="ABD32" s="645"/>
      <c r="ABE32" s="645"/>
      <c r="ABF32" s="645"/>
      <c r="ABG32" s="645"/>
      <c r="ABH32" s="645"/>
      <c r="ABI32" s="645"/>
      <c r="ABJ32" s="645"/>
      <c r="ABK32" s="645"/>
      <c r="ABL32" s="645"/>
      <c r="ABM32" s="645"/>
      <c r="ABN32" s="645"/>
      <c r="ABO32" s="645"/>
      <c r="ABP32" s="645"/>
      <c r="ABQ32" s="645"/>
      <c r="ABR32" s="645"/>
      <c r="ABS32" s="645"/>
      <c r="ABT32" s="645"/>
      <c r="ABU32" s="645"/>
      <c r="ABV32" s="645"/>
      <c r="ABW32" s="645"/>
      <c r="ABX32" s="645"/>
      <c r="ABY32" s="645"/>
      <c r="ABZ32" s="645"/>
      <c r="ACA32" s="645"/>
      <c r="ACB32" s="645"/>
      <c r="ACC32" s="645"/>
      <c r="ACD32" s="645"/>
      <c r="ACE32" s="645"/>
      <c r="ACF32" s="645"/>
      <c r="ACG32" s="645"/>
      <c r="ACH32" s="645"/>
      <c r="ACI32" s="645"/>
      <c r="ACJ32" s="645"/>
      <c r="ACK32" s="645"/>
      <c r="ACL32" s="645"/>
      <c r="ACM32" s="645"/>
      <c r="ACN32" s="645"/>
      <c r="ACO32" s="645"/>
      <c r="ACP32" s="645"/>
      <c r="ACQ32" s="645"/>
      <c r="ACR32" s="645"/>
      <c r="ACS32" s="645"/>
      <c r="ACT32" s="645"/>
      <c r="ACU32" s="645"/>
      <c r="ACV32" s="645"/>
      <c r="ACW32" s="645"/>
      <c r="ACX32" s="645"/>
      <c r="ACY32" s="645"/>
      <c r="ACZ32" s="645"/>
      <c r="ADA32" s="645"/>
      <c r="ADB32" s="645"/>
      <c r="ADC32" s="645"/>
      <c r="ADD32" s="645"/>
      <c r="ADE32" s="645"/>
      <c r="ADF32" s="645"/>
      <c r="ADG32" s="645"/>
      <c r="ADH32" s="645"/>
      <c r="ADI32" s="645"/>
      <c r="ADJ32" s="645"/>
      <c r="ADK32" s="645"/>
      <c r="ADL32" s="645"/>
      <c r="ADM32" s="645"/>
      <c r="ADN32" s="645"/>
      <c r="ADO32" s="645"/>
      <c r="ADP32" s="645"/>
      <c r="ADQ32" s="645"/>
      <c r="ADR32" s="645"/>
      <c r="ADS32" s="645"/>
      <c r="ADT32" s="645"/>
      <c r="ADU32" s="645"/>
      <c r="ADV32" s="645"/>
      <c r="ADW32" s="645"/>
      <c r="ADX32" s="645"/>
      <c r="ADY32" s="645"/>
      <c r="ADZ32" s="645"/>
      <c r="AEA32" s="645"/>
      <c r="AEB32" s="645"/>
      <c r="AEC32" s="645"/>
      <c r="AED32" s="645"/>
      <c r="AEE32" s="645"/>
      <c r="AEF32" s="645"/>
      <c r="AEG32" s="645"/>
      <c r="AEH32" s="645"/>
      <c r="AEI32" s="645"/>
      <c r="AEJ32" s="645"/>
      <c r="AEK32" s="645"/>
      <c r="AEL32" s="645"/>
      <c r="AEM32" s="645"/>
      <c r="AEN32" s="645"/>
      <c r="AEO32" s="645"/>
      <c r="AEP32" s="645"/>
      <c r="AEQ32" s="645"/>
      <c r="AER32" s="645"/>
      <c r="AES32" s="645"/>
      <c r="AET32" s="645"/>
      <c r="AEU32" s="645"/>
      <c r="AEV32" s="645"/>
      <c r="AEW32" s="645"/>
      <c r="AEX32" s="645"/>
      <c r="AEY32" s="645"/>
      <c r="AEZ32" s="645"/>
      <c r="AFA32" s="645"/>
      <c r="AFB32" s="645"/>
      <c r="AFC32" s="645"/>
      <c r="AFD32" s="645"/>
      <c r="AFE32" s="645"/>
      <c r="AFF32" s="645"/>
      <c r="AFG32" s="645"/>
      <c r="AFH32" s="645"/>
      <c r="AFI32" s="645"/>
      <c r="AFJ32" s="645"/>
      <c r="AFK32" s="645"/>
      <c r="AFL32" s="645"/>
      <c r="AFM32" s="645"/>
      <c r="AFN32" s="645"/>
      <c r="AFO32" s="645"/>
      <c r="AFP32" s="645"/>
      <c r="AFQ32" s="645"/>
      <c r="AFR32" s="645"/>
      <c r="AFS32" s="645"/>
      <c r="AFT32" s="645"/>
      <c r="AFU32" s="645"/>
      <c r="AFV32" s="645"/>
      <c r="AFW32" s="645"/>
      <c r="AFX32" s="645"/>
      <c r="AFY32" s="645"/>
      <c r="AFZ32" s="645"/>
      <c r="AGA32" s="645"/>
      <c r="AGB32" s="645"/>
      <c r="AGC32" s="645"/>
      <c r="AGD32" s="645"/>
      <c r="AGE32" s="645"/>
      <c r="AGF32" s="645"/>
      <c r="AGG32" s="645"/>
      <c r="AGH32" s="645"/>
      <c r="AGI32" s="645"/>
      <c r="AGJ32" s="645"/>
      <c r="AGK32" s="645"/>
      <c r="AGL32" s="645"/>
      <c r="AGM32" s="645"/>
      <c r="AGN32" s="645"/>
      <c r="AGO32" s="645"/>
      <c r="AGP32" s="645"/>
      <c r="AGQ32" s="645"/>
      <c r="AGR32" s="645"/>
      <c r="AGS32" s="645"/>
      <c r="AGT32" s="645"/>
      <c r="AGU32" s="645"/>
      <c r="AGV32" s="645"/>
      <c r="AGW32" s="645"/>
      <c r="AGX32" s="645"/>
      <c r="AGY32" s="645"/>
      <c r="AGZ32" s="645"/>
      <c r="AHA32" s="645"/>
      <c r="AHB32" s="645"/>
      <c r="AHC32" s="645"/>
      <c r="AHD32" s="645"/>
      <c r="AHE32" s="645"/>
      <c r="AHF32" s="645"/>
      <c r="AHG32" s="645"/>
      <c r="AHH32" s="645"/>
      <c r="AHI32" s="645"/>
      <c r="AHJ32" s="645"/>
      <c r="AHK32" s="645"/>
      <c r="AHL32" s="645"/>
      <c r="AHM32" s="645"/>
      <c r="AHN32" s="645"/>
      <c r="AHO32" s="645"/>
      <c r="AHP32" s="645"/>
      <c r="AHQ32" s="645"/>
      <c r="AHR32" s="645"/>
      <c r="AHS32" s="645"/>
      <c r="AHT32" s="645"/>
      <c r="AHU32" s="645"/>
      <c r="AHV32" s="645"/>
      <c r="AHW32" s="645"/>
      <c r="AHX32" s="645"/>
      <c r="AHY32" s="645"/>
      <c r="AHZ32" s="645"/>
      <c r="AIA32" s="645"/>
      <c r="AIB32" s="645"/>
      <c r="AIC32" s="645"/>
      <c r="AID32" s="645"/>
      <c r="AIE32" s="645"/>
      <c r="AIF32" s="645"/>
      <c r="AIG32" s="645"/>
      <c r="AIH32" s="645"/>
      <c r="AII32" s="645"/>
      <c r="AIJ32" s="645"/>
      <c r="AIK32" s="645"/>
      <c r="AIL32" s="645"/>
      <c r="AIM32" s="645"/>
      <c r="AIN32" s="645"/>
      <c r="AIO32" s="645"/>
      <c r="AIP32" s="645"/>
      <c r="AIQ32" s="645"/>
      <c r="AIR32" s="645"/>
      <c r="AIS32" s="645"/>
      <c r="AIT32" s="645"/>
      <c r="AIU32" s="645"/>
      <c r="AIV32" s="645"/>
      <c r="AIW32" s="645"/>
      <c r="AIX32" s="645"/>
      <c r="AIY32" s="645"/>
      <c r="AIZ32" s="645"/>
      <c r="AJA32" s="645"/>
      <c r="AJB32" s="645"/>
      <c r="AJC32" s="645"/>
      <c r="AJD32" s="645"/>
      <c r="AJE32" s="645"/>
      <c r="AJF32" s="645"/>
      <c r="AJG32" s="645"/>
      <c r="AJH32" s="645"/>
      <c r="AJI32" s="645"/>
      <c r="AJJ32" s="645"/>
      <c r="AJK32" s="645"/>
      <c r="AJL32" s="645"/>
      <c r="AJM32" s="645"/>
      <c r="AJN32" s="645"/>
      <c r="AJO32" s="645"/>
      <c r="AJP32" s="645"/>
      <c r="AJQ32" s="645"/>
      <c r="AJR32" s="645"/>
      <c r="AJS32" s="645"/>
      <c r="AJT32" s="645"/>
      <c r="AJU32" s="645"/>
      <c r="AJV32" s="645"/>
      <c r="AJW32" s="645"/>
      <c r="AJX32" s="645"/>
      <c r="AJY32" s="645"/>
      <c r="AJZ32" s="645"/>
      <c r="AKA32" s="645"/>
      <c r="AKB32" s="645"/>
      <c r="AKC32" s="645"/>
      <c r="AKD32" s="645"/>
      <c r="AKE32" s="645"/>
      <c r="AKF32" s="645"/>
      <c r="AKG32" s="645"/>
      <c r="AKH32" s="645"/>
      <c r="AKI32" s="645"/>
      <c r="AKJ32" s="645"/>
      <c r="AKK32" s="645"/>
      <c r="AKL32" s="645"/>
      <c r="AKM32" s="645"/>
      <c r="AKN32" s="645"/>
      <c r="AKO32" s="645"/>
      <c r="AKP32" s="645"/>
      <c r="AKQ32" s="645"/>
      <c r="AKR32" s="645"/>
      <c r="AKS32" s="645"/>
      <c r="AKT32" s="645"/>
      <c r="AKU32" s="645"/>
      <c r="AKV32" s="645"/>
      <c r="AKW32" s="645"/>
      <c r="AKX32" s="645"/>
      <c r="AKY32" s="645"/>
      <c r="AKZ32" s="645"/>
      <c r="ALA32" s="645"/>
      <c r="ALB32" s="645"/>
      <c r="ALC32" s="645"/>
      <c r="ALD32" s="645"/>
      <c r="ALE32" s="645"/>
      <c r="ALF32" s="645"/>
      <c r="ALG32" s="645"/>
      <c r="ALH32" s="645"/>
      <c r="ALI32" s="645"/>
      <c r="ALJ32" s="645"/>
      <c r="ALK32" s="645"/>
      <c r="ALL32" s="645"/>
      <c r="ALM32" s="645"/>
      <c r="ALN32" s="645"/>
      <c r="ALO32" s="645"/>
      <c r="ALP32" s="645"/>
      <c r="ALQ32" s="645"/>
      <c r="ALR32" s="645"/>
      <c r="ALS32" s="645"/>
      <c r="ALT32" s="645"/>
      <c r="ALU32" s="645"/>
      <c r="ALV32" s="645"/>
      <c r="ALW32" s="645"/>
      <c r="ALX32" s="645"/>
      <c r="ALY32" s="645"/>
      <c r="ALZ32" s="645"/>
      <c r="AMA32" s="645"/>
      <c r="AMB32" s="645"/>
    </row>
    <row r="33" spans="1:1016" s="666" customFormat="1" ht="12">
      <c r="A33" s="672">
        <f>A31+1</f>
        <v>3</v>
      </c>
      <c r="B33" s="673" t="s">
        <v>2176</v>
      </c>
      <c r="C33" s="674" t="s">
        <v>1390</v>
      </c>
      <c r="D33" s="672">
        <v>2</v>
      </c>
      <c r="E33" s="665"/>
      <c r="F33" s="675">
        <f>E33*D33</f>
        <v>0</v>
      </c>
      <c r="G33" s="656"/>
      <c r="H33" s="676"/>
    </row>
    <row r="34" spans="1:1016" ht="21.45">
      <c r="A34" s="667"/>
      <c r="B34" s="668" t="s">
        <v>2177</v>
      </c>
      <c r="C34" s="668"/>
      <c r="D34" s="668"/>
      <c r="E34" s="669"/>
      <c r="F34" s="670"/>
      <c r="G34" s="645"/>
      <c r="H34" s="671"/>
      <c r="I34" s="645"/>
      <c r="J34" s="645"/>
      <c r="K34" s="645"/>
      <c r="L34" s="645"/>
      <c r="M34" s="645"/>
      <c r="N34" s="645"/>
      <c r="O34" s="645"/>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5"/>
      <c r="AN34" s="645"/>
      <c r="AO34" s="645"/>
      <c r="AP34" s="645"/>
      <c r="AQ34" s="645"/>
      <c r="AR34" s="645"/>
      <c r="AS34" s="645"/>
      <c r="AT34" s="645"/>
      <c r="AU34" s="645"/>
      <c r="AV34" s="645"/>
      <c r="AW34" s="645"/>
      <c r="AX34" s="645"/>
      <c r="AY34" s="645"/>
      <c r="AZ34" s="645"/>
      <c r="BA34" s="645"/>
      <c r="BB34" s="645"/>
      <c r="BC34" s="645"/>
      <c r="BD34" s="645"/>
      <c r="BE34" s="645"/>
      <c r="BF34" s="645"/>
      <c r="BG34" s="645"/>
      <c r="BH34" s="645"/>
      <c r="BI34" s="645"/>
      <c r="BJ34" s="645"/>
      <c r="BK34" s="645"/>
      <c r="BL34" s="645"/>
      <c r="BM34" s="645"/>
      <c r="BN34" s="645"/>
      <c r="BO34" s="645"/>
      <c r="BP34" s="645"/>
      <c r="BQ34" s="645"/>
      <c r="BR34" s="645"/>
      <c r="BS34" s="645"/>
      <c r="BT34" s="645"/>
      <c r="BU34" s="645"/>
      <c r="BV34" s="645"/>
      <c r="BW34" s="645"/>
      <c r="BX34" s="645"/>
      <c r="BY34" s="645"/>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45"/>
      <c r="DX34" s="645"/>
      <c r="DY34" s="645"/>
      <c r="DZ34" s="645"/>
      <c r="EA34" s="645"/>
      <c r="EB34" s="645"/>
      <c r="EC34" s="645"/>
      <c r="ED34" s="645"/>
      <c r="EE34" s="645"/>
      <c r="EF34" s="645"/>
      <c r="EG34" s="645"/>
      <c r="EH34" s="645"/>
      <c r="EI34" s="645"/>
      <c r="EJ34" s="645"/>
      <c r="EK34" s="645"/>
      <c r="EL34" s="645"/>
      <c r="EM34" s="645"/>
      <c r="EN34" s="645"/>
      <c r="EO34" s="645"/>
      <c r="EP34" s="645"/>
      <c r="EQ34" s="645"/>
      <c r="ER34" s="645"/>
      <c r="ES34" s="645"/>
      <c r="ET34" s="645"/>
      <c r="EU34" s="645"/>
      <c r="EV34" s="645"/>
      <c r="EW34" s="645"/>
      <c r="EX34" s="645"/>
      <c r="EY34" s="645"/>
      <c r="EZ34" s="645"/>
      <c r="FA34" s="645"/>
      <c r="FB34" s="645"/>
      <c r="FC34" s="645"/>
      <c r="FD34" s="645"/>
      <c r="FE34" s="645"/>
      <c r="FF34" s="645"/>
      <c r="FG34" s="645"/>
      <c r="FH34" s="645"/>
      <c r="FI34" s="645"/>
      <c r="FJ34" s="645"/>
      <c r="FK34" s="645"/>
      <c r="FL34" s="645"/>
      <c r="FM34" s="645"/>
      <c r="FN34" s="645"/>
      <c r="FO34" s="645"/>
      <c r="FP34" s="645"/>
      <c r="FQ34" s="645"/>
      <c r="FR34" s="645"/>
      <c r="FS34" s="645"/>
      <c r="FT34" s="645"/>
      <c r="FU34" s="645"/>
      <c r="FV34" s="645"/>
      <c r="FW34" s="645"/>
      <c r="FX34" s="645"/>
      <c r="FY34" s="645"/>
      <c r="FZ34" s="645"/>
      <c r="GA34" s="645"/>
      <c r="GB34" s="645"/>
      <c r="GC34" s="645"/>
      <c r="GD34" s="645"/>
      <c r="GE34" s="645"/>
      <c r="GF34" s="645"/>
      <c r="GG34" s="645"/>
      <c r="GH34" s="645"/>
      <c r="GI34" s="645"/>
      <c r="GJ34" s="645"/>
      <c r="GK34" s="645"/>
      <c r="GL34" s="645"/>
      <c r="GM34" s="645"/>
      <c r="GN34" s="645"/>
      <c r="GO34" s="645"/>
      <c r="GP34" s="645"/>
      <c r="GQ34" s="645"/>
      <c r="GR34" s="645"/>
      <c r="GS34" s="645"/>
      <c r="GT34" s="645"/>
      <c r="GU34" s="645"/>
      <c r="GV34" s="645"/>
      <c r="GW34" s="645"/>
      <c r="GX34" s="645"/>
      <c r="GY34" s="645"/>
      <c r="GZ34" s="645"/>
      <c r="HA34" s="645"/>
      <c r="HB34" s="645"/>
      <c r="HC34" s="645"/>
      <c r="HD34" s="645"/>
      <c r="HE34" s="645"/>
      <c r="HF34" s="645"/>
      <c r="HG34" s="645"/>
      <c r="HH34" s="645"/>
      <c r="HI34" s="645"/>
      <c r="HJ34" s="645"/>
      <c r="HK34" s="645"/>
      <c r="HL34" s="645"/>
      <c r="HM34" s="645"/>
      <c r="HN34" s="645"/>
      <c r="HO34" s="645"/>
      <c r="HP34" s="645"/>
      <c r="HQ34" s="645"/>
      <c r="HR34" s="645"/>
      <c r="HS34" s="645"/>
      <c r="HT34" s="645"/>
      <c r="HU34" s="645"/>
      <c r="HV34" s="645"/>
      <c r="HW34" s="645"/>
      <c r="HX34" s="645"/>
      <c r="HY34" s="645"/>
      <c r="HZ34" s="645"/>
      <c r="IA34" s="645"/>
      <c r="IB34" s="645"/>
      <c r="IC34" s="645"/>
      <c r="ID34" s="645"/>
      <c r="IE34" s="645"/>
      <c r="IF34" s="645"/>
      <c r="IG34" s="645"/>
      <c r="IH34" s="645"/>
      <c r="II34" s="645"/>
      <c r="IJ34" s="645"/>
      <c r="IK34" s="645"/>
      <c r="IL34" s="645"/>
      <c r="IM34" s="645"/>
      <c r="IN34" s="645"/>
      <c r="IO34" s="645"/>
      <c r="IP34" s="645"/>
      <c r="IQ34" s="645"/>
      <c r="IR34" s="645"/>
      <c r="IS34" s="645"/>
      <c r="IT34" s="645"/>
      <c r="IU34" s="645"/>
      <c r="IV34" s="645"/>
      <c r="IW34" s="645"/>
      <c r="IX34" s="645"/>
      <c r="IY34" s="645"/>
      <c r="IZ34" s="645"/>
      <c r="JA34" s="645"/>
      <c r="JB34" s="645"/>
      <c r="JC34" s="645"/>
      <c r="JD34" s="645"/>
      <c r="JE34" s="645"/>
      <c r="JF34" s="645"/>
      <c r="JG34" s="645"/>
      <c r="JH34" s="645"/>
      <c r="JI34" s="645"/>
      <c r="JJ34" s="645"/>
      <c r="JK34" s="645"/>
      <c r="JL34" s="645"/>
      <c r="JM34" s="645"/>
      <c r="JN34" s="645"/>
      <c r="JO34" s="645"/>
      <c r="JP34" s="645"/>
      <c r="JQ34" s="645"/>
      <c r="JR34" s="645"/>
      <c r="JS34" s="645"/>
      <c r="JT34" s="645"/>
      <c r="JU34" s="645"/>
      <c r="JV34" s="645"/>
      <c r="JW34" s="645"/>
      <c r="JX34" s="645"/>
      <c r="JY34" s="645"/>
      <c r="JZ34" s="645"/>
      <c r="KA34" s="645"/>
      <c r="KB34" s="645"/>
      <c r="KC34" s="645"/>
      <c r="KD34" s="645"/>
      <c r="KE34" s="645"/>
      <c r="KF34" s="645"/>
      <c r="KG34" s="645"/>
      <c r="KH34" s="645"/>
      <c r="KI34" s="645"/>
      <c r="KJ34" s="645"/>
      <c r="KK34" s="645"/>
      <c r="KL34" s="645"/>
      <c r="KM34" s="645"/>
      <c r="KN34" s="645"/>
      <c r="KO34" s="645"/>
      <c r="KP34" s="645"/>
      <c r="KQ34" s="645"/>
      <c r="KR34" s="645"/>
      <c r="KS34" s="645"/>
      <c r="KT34" s="645"/>
      <c r="KU34" s="645"/>
      <c r="KV34" s="645"/>
      <c r="KW34" s="645"/>
      <c r="KX34" s="645"/>
      <c r="KY34" s="645"/>
      <c r="KZ34" s="645"/>
      <c r="LA34" s="645"/>
      <c r="LB34" s="645"/>
      <c r="LC34" s="645"/>
      <c r="LD34" s="645"/>
      <c r="LE34" s="645"/>
      <c r="LF34" s="645"/>
      <c r="LG34" s="645"/>
      <c r="LH34" s="645"/>
      <c r="LI34" s="645"/>
      <c r="LJ34" s="645"/>
      <c r="LK34" s="645"/>
      <c r="LL34" s="645"/>
      <c r="LM34" s="645"/>
      <c r="LN34" s="645"/>
      <c r="LO34" s="645"/>
      <c r="LP34" s="645"/>
      <c r="LQ34" s="645"/>
      <c r="LR34" s="645"/>
      <c r="LS34" s="645"/>
      <c r="LT34" s="645"/>
      <c r="LU34" s="645"/>
      <c r="LV34" s="645"/>
      <c r="LW34" s="645"/>
      <c r="LX34" s="645"/>
      <c r="LY34" s="645"/>
      <c r="LZ34" s="645"/>
      <c r="MA34" s="645"/>
      <c r="MB34" s="645"/>
      <c r="MC34" s="645"/>
      <c r="MD34" s="645"/>
      <c r="ME34" s="645"/>
      <c r="MF34" s="645"/>
      <c r="MG34" s="645"/>
      <c r="MH34" s="645"/>
      <c r="MI34" s="645"/>
      <c r="MJ34" s="645"/>
      <c r="MK34" s="645"/>
      <c r="ML34" s="645"/>
      <c r="MM34" s="645"/>
      <c r="MN34" s="645"/>
      <c r="MO34" s="645"/>
      <c r="MP34" s="645"/>
      <c r="MQ34" s="645"/>
      <c r="MR34" s="645"/>
      <c r="MS34" s="645"/>
      <c r="MT34" s="645"/>
      <c r="MU34" s="645"/>
      <c r="MV34" s="645"/>
      <c r="MW34" s="645"/>
      <c r="MX34" s="645"/>
      <c r="MY34" s="645"/>
      <c r="MZ34" s="645"/>
      <c r="NA34" s="645"/>
      <c r="NB34" s="645"/>
      <c r="NC34" s="645"/>
      <c r="ND34" s="645"/>
      <c r="NE34" s="645"/>
      <c r="NF34" s="645"/>
      <c r="NG34" s="645"/>
      <c r="NH34" s="645"/>
      <c r="NI34" s="645"/>
      <c r="NJ34" s="645"/>
      <c r="NK34" s="645"/>
      <c r="NL34" s="645"/>
      <c r="NM34" s="645"/>
      <c r="NN34" s="645"/>
      <c r="NO34" s="645"/>
      <c r="NP34" s="645"/>
      <c r="NQ34" s="645"/>
      <c r="NR34" s="645"/>
      <c r="NS34" s="645"/>
      <c r="NT34" s="645"/>
      <c r="NU34" s="645"/>
      <c r="NV34" s="645"/>
      <c r="NW34" s="645"/>
      <c r="NX34" s="645"/>
      <c r="NY34" s="645"/>
      <c r="NZ34" s="645"/>
      <c r="OA34" s="645"/>
      <c r="OB34" s="645"/>
      <c r="OC34" s="645"/>
      <c r="OD34" s="645"/>
      <c r="OE34" s="645"/>
      <c r="OF34" s="645"/>
      <c r="OG34" s="645"/>
      <c r="OH34" s="645"/>
      <c r="OI34" s="645"/>
      <c r="OJ34" s="645"/>
      <c r="OK34" s="645"/>
      <c r="OL34" s="645"/>
      <c r="OM34" s="645"/>
      <c r="ON34" s="645"/>
      <c r="OO34" s="645"/>
      <c r="OP34" s="645"/>
      <c r="OQ34" s="645"/>
      <c r="OR34" s="645"/>
      <c r="OS34" s="645"/>
      <c r="OT34" s="645"/>
      <c r="OU34" s="645"/>
      <c r="OV34" s="645"/>
      <c r="OW34" s="645"/>
      <c r="OX34" s="645"/>
      <c r="OY34" s="645"/>
      <c r="OZ34" s="645"/>
      <c r="PA34" s="645"/>
      <c r="PB34" s="645"/>
      <c r="PC34" s="645"/>
      <c r="PD34" s="645"/>
      <c r="PE34" s="645"/>
      <c r="PF34" s="645"/>
      <c r="PG34" s="645"/>
      <c r="PH34" s="645"/>
      <c r="PI34" s="645"/>
      <c r="PJ34" s="645"/>
      <c r="PK34" s="645"/>
      <c r="PL34" s="645"/>
      <c r="PM34" s="645"/>
      <c r="PN34" s="645"/>
      <c r="PO34" s="645"/>
      <c r="PP34" s="645"/>
      <c r="PQ34" s="645"/>
      <c r="PR34" s="645"/>
      <c r="PS34" s="645"/>
      <c r="PT34" s="645"/>
      <c r="PU34" s="645"/>
      <c r="PV34" s="645"/>
      <c r="PW34" s="645"/>
      <c r="PX34" s="645"/>
      <c r="PY34" s="645"/>
      <c r="PZ34" s="645"/>
      <c r="QA34" s="645"/>
      <c r="QB34" s="645"/>
      <c r="QC34" s="645"/>
      <c r="QD34" s="645"/>
      <c r="QE34" s="645"/>
      <c r="QF34" s="645"/>
      <c r="QG34" s="645"/>
      <c r="QH34" s="645"/>
      <c r="QI34" s="645"/>
      <c r="QJ34" s="645"/>
      <c r="QK34" s="645"/>
      <c r="QL34" s="645"/>
      <c r="QM34" s="645"/>
      <c r="QN34" s="645"/>
      <c r="QO34" s="645"/>
      <c r="QP34" s="645"/>
      <c r="QQ34" s="645"/>
      <c r="QR34" s="645"/>
      <c r="QS34" s="645"/>
      <c r="QT34" s="645"/>
      <c r="QU34" s="645"/>
      <c r="QV34" s="645"/>
      <c r="QW34" s="645"/>
      <c r="QX34" s="645"/>
      <c r="QY34" s="645"/>
      <c r="QZ34" s="645"/>
      <c r="RA34" s="645"/>
      <c r="RB34" s="645"/>
      <c r="RC34" s="645"/>
      <c r="RD34" s="645"/>
      <c r="RE34" s="645"/>
      <c r="RF34" s="645"/>
      <c r="RG34" s="645"/>
      <c r="RH34" s="645"/>
      <c r="RI34" s="645"/>
      <c r="RJ34" s="645"/>
      <c r="RK34" s="645"/>
      <c r="RL34" s="645"/>
      <c r="RM34" s="645"/>
      <c r="RN34" s="645"/>
      <c r="RO34" s="645"/>
      <c r="RP34" s="645"/>
      <c r="RQ34" s="645"/>
      <c r="RR34" s="645"/>
      <c r="RS34" s="645"/>
      <c r="RT34" s="645"/>
      <c r="RU34" s="645"/>
      <c r="RV34" s="645"/>
      <c r="RW34" s="645"/>
      <c r="RX34" s="645"/>
      <c r="RY34" s="645"/>
      <c r="RZ34" s="645"/>
      <c r="SA34" s="645"/>
      <c r="SB34" s="645"/>
      <c r="SC34" s="645"/>
      <c r="SD34" s="645"/>
      <c r="SE34" s="645"/>
      <c r="SF34" s="645"/>
      <c r="SG34" s="645"/>
      <c r="SH34" s="645"/>
      <c r="SI34" s="645"/>
      <c r="SJ34" s="645"/>
      <c r="SK34" s="645"/>
      <c r="SL34" s="645"/>
      <c r="SM34" s="645"/>
      <c r="SN34" s="645"/>
      <c r="SO34" s="645"/>
      <c r="SP34" s="645"/>
      <c r="SQ34" s="645"/>
      <c r="SR34" s="645"/>
      <c r="SS34" s="645"/>
      <c r="ST34" s="645"/>
      <c r="SU34" s="645"/>
      <c r="SV34" s="645"/>
      <c r="SW34" s="645"/>
      <c r="SX34" s="645"/>
      <c r="SY34" s="645"/>
      <c r="SZ34" s="645"/>
      <c r="TA34" s="645"/>
      <c r="TB34" s="645"/>
      <c r="TC34" s="645"/>
      <c r="TD34" s="645"/>
      <c r="TE34" s="645"/>
      <c r="TF34" s="645"/>
      <c r="TG34" s="645"/>
      <c r="TH34" s="645"/>
      <c r="TI34" s="645"/>
      <c r="TJ34" s="645"/>
      <c r="TK34" s="645"/>
      <c r="TL34" s="645"/>
      <c r="TM34" s="645"/>
      <c r="TN34" s="645"/>
      <c r="TO34" s="645"/>
      <c r="TP34" s="645"/>
      <c r="TQ34" s="645"/>
      <c r="TR34" s="645"/>
      <c r="TS34" s="645"/>
      <c r="TT34" s="645"/>
      <c r="TU34" s="645"/>
      <c r="TV34" s="645"/>
      <c r="TW34" s="645"/>
      <c r="TX34" s="645"/>
      <c r="TY34" s="645"/>
      <c r="TZ34" s="645"/>
      <c r="UA34" s="645"/>
      <c r="UB34" s="645"/>
      <c r="UC34" s="645"/>
      <c r="UD34" s="645"/>
      <c r="UE34" s="645"/>
      <c r="UF34" s="645"/>
      <c r="UG34" s="645"/>
      <c r="UH34" s="645"/>
      <c r="UI34" s="645"/>
      <c r="UJ34" s="645"/>
      <c r="UK34" s="645"/>
      <c r="UL34" s="645"/>
      <c r="UM34" s="645"/>
      <c r="UN34" s="645"/>
      <c r="UO34" s="645"/>
      <c r="UP34" s="645"/>
      <c r="UQ34" s="645"/>
      <c r="UR34" s="645"/>
      <c r="US34" s="645"/>
      <c r="UT34" s="645"/>
      <c r="UU34" s="645"/>
      <c r="UV34" s="645"/>
      <c r="UW34" s="645"/>
      <c r="UX34" s="645"/>
      <c r="UY34" s="645"/>
      <c r="UZ34" s="645"/>
      <c r="VA34" s="645"/>
      <c r="VB34" s="645"/>
      <c r="VC34" s="645"/>
      <c r="VD34" s="645"/>
      <c r="VE34" s="645"/>
      <c r="VF34" s="645"/>
      <c r="VG34" s="645"/>
      <c r="VH34" s="645"/>
      <c r="VI34" s="645"/>
      <c r="VJ34" s="645"/>
      <c r="VK34" s="645"/>
      <c r="VL34" s="645"/>
      <c r="VM34" s="645"/>
      <c r="VN34" s="645"/>
      <c r="VO34" s="645"/>
      <c r="VP34" s="645"/>
      <c r="VQ34" s="645"/>
      <c r="VR34" s="645"/>
      <c r="VS34" s="645"/>
      <c r="VT34" s="645"/>
      <c r="VU34" s="645"/>
      <c r="VV34" s="645"/>
      <c r="VW34" s="645"/>
      <c r="VX34" s="645"/>
      <c r="VY34" s="645"/>
      <c r="VZ34" s="645"/>
      <c r="WA34" s="645"/>
      <c r="WB34" s="645"/>
      <c r="WC34" s="645"/>
      <c r="WD34" s="645"/>
      <c r="WE34" s="645"/>
      <c r="WF34" s="645"/>
      <c r="WG34" s="645"/>
      <c r="WH34" s="645"/>
      <c r="WI34" s="645"/>
      <c r="WJ34" s="645"/>
      <c r="WK34" s="645"/>
      <c r="WL34" s="645"/>
      <c r="WM34" s="645"/>
      <c r="WN34" s="645"/>
      <c r="WO34" s="645"/>
      <c r="WP34" s="645"/>
      <c r="WQ34" s="645"/>
      <c r="WR34" s="645"/>
      <c r="WS34" s="645"/>
      <c r="WT34" s="645"/>
      <c r="WU34" s="645"/>
      <c r="WV34" s="645"/>
      <c r="WW34" s="645"/>
      <c r="WX34" s="645"/>
      <c r="WY34" s="645"/>
      <c r="WZ34" s="645"/>
      <c r="XA34" s="645"/>
      <c r="XB34" s="645"/>
      <c r="XC34" s="645"/>
      <c r="XD34" s="645"/>
      <c r="XE34" s="645"/>
      <c r="XF34" s="645"/>
      <c r="XG34" s="645"/>
      <c r="XH34" s="645"/>
      <c r="XI34" s="645"/>
      <c r="XJ34" s="645"/>
      <c r="XK34" s="645"/>
      <c r="XL34" s="645"/>
      <c r="XM34" s="645"/>
      <c r="XN34" s="645"/>
      <c r="XO34" s="645"/>
      <c r="XP34" s="645"/>
      <c r="XQ34" s="645"/>
      <c r="XR34" s="645"/>
      <c r="XS34" s="645"/>
      <c r="XT34" s="645"/>
      <c r="XU34" s="645"/>
      <c r="XV34" s="645"/>
      <c r="XW34" s="645"/>
      <c r="XX34" s="645"/>
      <c r="XY34" s="645"/>
      <c r="XZ34" s="645"/>
      <c r="YA34" s="645"/>
      <c r="YB34" s="645"/>
      <c r="YC34" s="645"/>
      <c r="YD34" s="645"/>
      <c r="YE34" s="645"/>
      <c r="YF34" s="645"/>
      <c r="YG34" s="645"/>
      <c r="YH34" s="645"/>
      <c r="YI34" s="645"/>
      <c r="YJ34" s="645"/>
      <c r="YK34" s="645"/>
      <c r="YL34" s="645"/>
      <c r="YM34" s="645"/>
      <c r="YN34" s="645"/>
      <c r="YO34" s="645"/>
      <c r="YP34" s="645"/>
      <c r="YQ34" s="645"/>
      <c r="YR34" s="645"/>
      <c r="YS34" s="645"/>
      <c r="YT34" s="645"/>
      <c r="YU34" s="645"/>
      <c r="YV34" s="645"/>
      <c r="YW34" s="645"/>
      <c r="YX34" s="645"/>
      <c r="YY34" s="645"/>
      <c r="YZ34" s="645"/>
      <c r="ZA34" s="645"/>
      <c r="ZB34" s="645"/>
      <c r="ZC34" s="645"/>
      <c r="ZD34" s="645"/>
      <c r="ZE34" s="645"/>
      <c r="ZF34" s="645"/>
      <c r="ZG34" s="645"/>
      <c r="ZH34" s="645"/>
      <c r="ZI34" s="645"/>
      <c r="ZJ34" s="645"/>
      <c r="ZK34" s="645"/>
      <c r="ZL34" s="645"/>
      <c r="ZM34" s="645"/>
      <c r="ZN34" s="645"/>
      <c r="ZO34" s="645"/>
      <c r="ZP34" s="645"/>
      <c r="ZQ34" s="645"/>
      <c r="ZR34" s="645"/>
      <c r="ZS34" s="645"/>
      <c r="ZT34" s="645"/>
      <c r="ZU34" s="645"/>
      <c r="ZV34" s="645"/>
      <c r="ZW34" s="645"/>
      <c r="ZX34" s="645"/>
      <c r="ZY34" s="645"/>
      <c r="ZZ34" s="645"/>
      <c r="AAA34" s="645"/>
      <c r="AAB34" s="645"/>
      <c r="AAC34" s="645"/>
      <c r="AAD34" s="645"/>
      <c r="AAE34" s="645"/>
      <c r="AAF34" s="645"/>
      <c r="AAG34" s="645"/>
      <c r="AAH34" s="645"/>
      <c r="AAI34" s="645"/>
      <c r="AAJ34" s="645"/>
      <c r="AAK34" s="645"/>
      <c r="AAL34" s="645"/>
      <c r="AAM34" s="645"/>
      <c r="AAN34" s="645"/>
      <c r="AAO34" s="645"/>
      <c r="AAP34" s="645"/>
      <c r="AAQ34" s="645"/>
      <c r="AAR34" s="645"/>
      <c r="AAS34" s="645"/>
      <c r="AAT34" s="645"/>
      <c r="AAU34" s="645"/>
      <c r="AAV34" s="645"/>
      <c r="AAW34" s="645"/>
      <c r="AAX34" s="645"/>
      <c r="AAY34" s="645"/>
      <c r="AAZ34" s="645"/>
      <c r="ABA34" s="645"/>
      <c r="ABB34" s="645"/>
      <c r="ABC34" s="645"/>
      <c r="ABD34" s="645"/>
      <c r="ABE34" s="645"/>
      <c r="ABF34" s="645"/>
      <c r="ABG34" s="645"/>
      <c r="ABH34" s="645"/>
      <c r="ABI34" s="645"/>
      <c r="ABJ34" s="645"/>
      <c r="ABK34" s="645"/>
      <c r="ABL34" s="645"/>
      <c r="ABM34" s="645"/>
      <c r="ABN34" s="645"/>
      <c r="ABO34" s="645"/>
      <c r="ABP34" s="645"/>
      <c r="ABQ34" s="645"/>
      <c r="ABR34" s="645"/>
      <c r="ABS34" s="645"/>
      <c r="ABT34" s="645"/>
      <c r="ABU34" s="645"/>
      <c r="ABV34" s="645"/>
      <c r="ABW34" s="645"/>
      <c r="ABX34" s="645"/>
      <c r="ABY34" s="645"/>
      <c r="ABZ34" s="645"/>
      <c r="ACA34" s="645"/>
      <c r="ACB34" s="645"/>
      <c r="ACC34" s="645"/>
      <c r="ACD34" s="645"/>
      <c r="ACE34" s="645"/>
      <c r="ACF34" s="645"/>
      <c r="ACG34" s="645"/>
      <c r="ACH34" s="645"/>
      <c r="ACI34" s="645"/>
      <c r="ACJ34" s="645"/>
      <c r="ACK34" s="645"/>
      <c r="ACL34" s="645"/>
      <c r="ACM34" s="645"/>
      <c r="ACN34" s="645"/>
      <c r="ACO34" s="645"/>
      <c r="ACP34" s="645"/>
      <c r="ACQ34" s="645"/>
      <c r="ACR34" s="645"/>
      <c r="ACS34" s="645"/>
      <c r="ACT34" s="645"/>
      <c r="ACU34" s="645"/>
      <c r="ACV34" s="645"/>
      <c r="ACW34" s="645"/>
      <c r="ACX34" s="645"/>
      <c r="ACY34" s="645"/>
      <c r="ACZ34" s="645"/>
      <c r="ADA34" s="645"/>
      <c r="ADB34" s="645"/>
      <c r="ADC34" s="645"/>
      <c r="ADD34" s="645"/>
      <c r="ADE34" s="645"/>
      <c r="ADF34" s="645"/>
      <c r="ADG34" s="645"/>
      <c r="ADH34" s="645"/>
      <c r="ADI34" s="645"/>
      <c r="ADJ34" s="645"/>
      <c r="ADK34" s="645"/>
      <c r="ADL34" s="645"/>
      <c r="ADM34" s="645"/>
      <c r="ADN34" s="645"/>
      <c r="ADO34" s="645"/>
      <c r="ADP34" s="645"/>
      <c r="ADQ34" s="645"/>
      <c r="ADR34" s="645"/>
      <c r="ADS34" s="645"/>
      <c r="ADT34" s="645"/>
      <c r="ADU34" s="645"/>
      <c r="ADV34" s="645"/>
      <c r="ADW34" s="645"/>
      <c r="ADX34" s="645"/>
      <c r="ADY34" s="645"/>
      <c r="ADZ34" s="645"/>
      <c r="AEA34" s="645"/>
      <c r="AEB34" s="645"/>
      <c r="AEC34" s="645"/>
      <c r="AED34" s="645"/>
      <c r="AEE34" s="645"/>
      <c r="AEF34" s="645"/>
      <c r="AEG34" s="645"/>
      <c r="AEH34" s="645"/>
      <c r="AEI34" s="645"/>
      <c r="AEJ34" s="645"/>
      <c r="AEK34" s="645"/>
      <c r="AEL34" s="645"/>
      <c r="AEM34" s="645"/>
      <c r="AEN34" s="645"/>
      <c r="AEO34" s="645"/>
      <c r="AEP34" s="645"/>
      <c r="AEQ34" s="645"/>
      <c r="AER34" s="645"/>
      <c r="AES34" s="645"/>
      <c r="AET34" s="645"/>
      <c r="AEU34" s="645"/>
      <c r="AEV34" s="645"/>
      <c r="AEW34" s="645"/>
      <c r="AEX34" s="645"/>
      <c r="AEY34" s="645"/>
      <c r="AEZ34" s="645"/>
      <c r="AFA34" s="645"/>
      <c r="AFB34" s="645"/>
      <c r="AFC34" s="645"/>
      <c r="AFD34" s="645"/>
      <c r="AFE34" s="645"/>
      <c r="AFF34" s="645"/>
      <c r="AFG34" s="645"/>
      <c r="AFH34" s="645"/>
      <c r="AFI34" s="645"/>
      <c r="AFJ34" s="645"/>
      <c r="AFK34" s="645"/>
      <c r="AFL34" s="645"/>
      <c r="AFM34" s="645"/>
      <c r="AFN34" s="645"/>
      <c r="AFO34" s="645"/>
      <c r="AFP34" s="645"/>
      <c r="AFQ34" s="645"/>
      <c r="AFR34" s="645"/>
      <c r="AFS34" s="645"/>
      <c r="AFT34" s="645"/>
      <c r="AFU34" s="645"/>
      <c r="AFV34" s="645"/>
      <c r="AFW34" s="645"/>
      <c r="AFX34" s="645"/>
      <c r="AFY34" s="645"/>
      <c r="AFZ34" s="645"/>
      <c r="AGA34" s="645"/>
      <c r="AGB34" s="645"/>
      <c r="AGC34" s="645"/>
      <c r="AGD34" s="645"/>
      <c r="AGE34" s="645"/>
      <c r="AGF34" s="645"/>
      <c r="AGG34" s="645"/>
      <c r="AGH34" s="645"/>
      <c r="AGI34" s="645"/>
      <c r="AGJ34" s="645"/>
      <c r="AGK34" s="645"/>
      <c r="AGL34" s="645"/>
      <c r="AGM34" s="645"/>
      <c r="AGN34" s="645"/>
      <c r="AGO34" s="645"/>
      <c r="AGP34" s="645"/>
      <c r="AGQ34" s="645"/>
      <c r="AGR34" s="645"/>
      <c r="AGS34" s="645"/>
      <c r="AGT34" s="645"/>
      <c r="AGU34" s="645"/>
      <c r="AGV34" s="645"/>
      <c r="AGW34" s="645"/>
      <c r="AGX34" s="645"/>
      <c r="AGY34" s="645"/>
      <c r="AGZ34" s="645"/>
      <c r="AHA34" s="645"/>
      <c r="AHB34" s="645"/>
      <c r="AHC34" s="645"/>
      <c r="AHD34" s="645"/>
      <c r="AHE34" s="645"/>
      <c r="AHF34" s="645"/>
      <c r="AHG34" s="645"/>
      <c r="AHH34" s="645"/>
      <c r="AHI34" s="645"/>
      <c r="AHJ34" s="645"/>
      <c r="AHK34" s="645"/>
      <c r="AHL34" s="645"/>
      <c r="AHM34" s="645"/>
      <c r="AHN34" s="645"/>
      <c r="AHO34" s="645"/>
      <c r="AHP34" s="645"/>
      <c r="AHQ34" s="645"/>
      <c r="AHR34" s="645"/>
      <c r="AHS34" s="645"/>
      <c r="AHT34" s="645"/>
      <c r="AHU34" s="645"/>
      <c r="AHV34" s="645"/>
      <c r="AHW34" s="645"/>
      <c r="AHX34" s="645"/>
      <c r="AHY34" s="645"/>
      <c r="AHZ34" s="645"/>
      <c r="AIA34" s="645"/>
      <c r="AIB34" s="645"/>
      <c r="AIC34" s="645"/>
      <c r="AID34" s="645"/>
      <c r="AIE34" s="645"/>
      <c r="AIF34" s="645"/>
      <c r="AIG34" s="645"/>
      <c r="AIH34" s="645"/>
      <c r="AII34" s="645"/>
      <c r="AIJ34" s="645"/>
      <c r="AIK34" s="645"/>
      <c r="AIL34" s="645"/>
      <c r="AIM34" s="645"/>
      <c r="AIN34" s="645"/>
      <c r="AIO34" s="645"/>
      <c r="AIP34" s="645"/>
      <c r="AIQ34" s="645"/>
      <c r="AIR34" s="645"/>
      <c r="AIS34" s="645"/>
      <c r="AIT34" s="645"/>
      <c r="AIU34" s="645"/>
      <c r="AIV34" s="645"/>
      <c r="AIW34" s="645"/>
      <c r="AIX34" s="645"/>
      <c r="AIY34" s="645"/>
      <c r="AIZ34" s="645"/>
      <c r="AJA34" s="645"/>
      <c r="AJB34" s="645"/>
      <c r="AJC34" s="645"/>
      <c r="AJD34" s="645"/>
      <c r="AJE34" s="645"/>
      <c r="AJF34" s="645"/>
      <c r="AJG34" s="645"/>
      <c r="AJH34" s="645"/>
      <c r="AJI34" s="645"/>
      <c r="AJJ34" s="645"/>
      <c r="AJK34" s="645"/>
      <c r="AJL34" s="645"/>
      <c r="AJM34" s="645"/>
      <c r="AJN34" s="645"/>
      <c r="AJO34" s="645"/>
      <c r="AJP34" s="645"/>
      <c r="AJQ34" s="645"/>
      <c r="AJR34" s="645"/>
      <c r="AJS34" s="645"/>
      <c r="AJT34" s="645"/>
      <c r="AJU34" s="645"/>
      <c r="AJV34" s="645"/>
      <c r="AJW34" s="645"/>
      <c r="AJX34" s="645"/>
      <c r="AJY34" s="645"/>
      <c r="AJZ34" s="645"/>
      <c r="AKA34" s="645"/>
      <c r="AKB34" s="645"/>
      <c r="AKC34" s="645"/>
      <c r="AKD34" s="645"/>
      <c r="AKE34" s="645"/>
      <c r="AKF34" s="645"/>
      <c r="AKG34" s="645"/>
      <c r="AKH34" s="645"/>
      <c r="AKI34" s="645"/>
      <c r="AKJ34" s="645"/>
      <c r="AKK34" s="645"/>
      <c r="AKL34" s="645"/>
      <c r="AKM34" s="645"/>
      <c r="AKN34" s="645"/>
      <c r="AKO34" s="645"/>
      <c r="AKP34" s="645"/>
      <c r="AKQ34" s="645"/>
      <c r="AKR34" s="645"/>
      <c r="AKS34" s="645"/>
      <c r="AKT34" s="645"/>
      <c r="AKU34" s="645"/>
      <c r="AKV34" s="645"/>
      <c r="AKW34" s="645"/>
      <c r="AKX34" s="645"/>
      <c r="AKY34" s="645"/>
      <c r="AKZ34" s="645"/>
      <c r="ALA34" s="645"/>
      <c r="ALB34" s="645"/>
      <c r="ALC34" s="645"/>
      <c r="ALD34" s="645"/>
      <c r="ALE34" s="645"/>
      <c r="ALF34" s="645"/>
      <c r="ALG34" s="645"/>
      <c r="ALH34" s="645"/>
      <c r="ALI34" s="645"/>
      <c r="ALJ34" s="645"/>
      <c r="ALK34" s="645"/>
      <c r="ALL34" s="645"/>
      <c r="ALM34" s="645"/>
      <c r="ALN34" s="645"/>
      <c r="ALO34" s="645"/>
      <c r="ALP34" s="645"/>
      <c r="ALQ34" s="645"/>
      <c r="ALR34" s="645"/>
      <c r="ALS34" s="645"/>
      <c r="ALT34" s="645"/>
      <c r="ALU34" s="645"/>
      <c r="ALV34" s="645"/>
      <c r="ALW34" s="645"/>
      <c r="ALX34" s="645"/>
      <c r="ALY34" s="645"/>
      <c r="ALZ34" s="645"/>
      <c r="AMA34" s="645"/>
      <c r="AMB34" s="645"/>
    </row>
    <row r="35" spans="1:1016" ht="12.9">
      <c r="A35" s="806" t="s">
        <v>2178</v>
      </c>
      <c r="B35" s="806"/>
      <c r="C35" s="806"/>
      <c r="D35" s="807">
        <f>SUM(F36:F57)</f>
        <v>0</v>
      </c>
      <c r="E35" s="807"/>
      <c r="F35" s="658"/>
      <c r="G35" s="645"/>
      <c r="H35" s="671"/>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c r="AY35" s="645"/>
      <c r="AZ35" s="645"/>
      <c r="BA35" s="645"/>
      <c r="BB35" s="645"/>
      <c r="BC35" s="645"/>
      <c r="BD35" s="645"/>
      <c r="BE35" s="645"/>
      <c r="BF35" s="645"/>
      <c r="BG35" s="645"/>
      <c r="BH35" s="645"/>
      <c r="BI35" s="645"/>
      <c r="BJ35" s="645"/>
      <c r="BK35" s="645"/>
      <c r="BL35" s="645"/>
      <c r="BM35" s="645"/>
      <c r="BN35" s="645"/>
      <c r="BO35" s="645"/>
      <c r="BP35" s="645"/>
      <c r="BQ35" s="645"/>
      <c r="BR35" s="645"/>
      <c r="BS35" s="645"/>
      <c r="BT35" s="645"/>
      <c r="BU35" s="645"/>
      <c r="BV35" s="645"/>
      <c r="BW35" s="645"/>
      <c r="BX35" s="645"/>
      <c r="BY35" s="645"/>
      <c r="BZ35" s="645"/>
      <c r="CA35" s="645"/>
      <c r="CB35" s="645"/>
      <c r="CC35" s="645"/>
      <c r="CD35" s="645"/>
      <c r="CE35" s="645"/>
      <c r="CF35" s="645"/>
      <c r="CG35" s="645"/>
      <c r="CH35" s="645"/>
      <c r="CI35" s="645"/>
      <c r="CJ35" s="645"/>
      <c r="CK35" s="645"/>
      <c r="CL35" s="645"/>
      <c r="CM35" s="645"/>
      <c r="CN35" s="645"/>
      <c r="CO35" s="645"/>
      <c r="CP35" s="645"/>
      <c r="CQ35" s="645"/>
      <c r="CR35" s="645"/>
      <c r="CS35" s="645"/>
      <c r="CT35" s="645"/>
      <c r="CU35" s="645"/>
      <c r="CV35" s="645"/>
      <c r="CW35" s="645"/>
      <c r="CX35" s="645"/>
      <c r="CY35" s="645"/>
      <c r="CZ35" s="645"/>
      <c r="DA35" s="645"/>
      <c r="DB35" s="645"/>
      <c r="DC35" s="645"/>
      <c r="DD35" s="645"/>
      <c r="DE35" s="645"/>
      <c r="DF35" s="645"/>
      <c r="DG35" s="645"/>
      <c r="DH35" s="645"/>
      <c r="DI35" s="645"/>
      <c r="DJ35" s="645"/>
      <c r="DK35" s="645"/>
      <c r="DL35" s="645"/>
      <c r="DM35" s="645"/>
      <c r="DN35" s="645"/>
      <c r="DO35" s="645"/>
      <c r="DP35" s="645"/>
      <c r="DQ35" s="645"/>
      <c r="DR35" s="645"/>
      <c r="DS35" s="645"/>
      <c r="DT35" s="645"/>
      <c r="DU35" s="645"/>
      <c r="DV35" s="645"/>
      <c r="DW35" s="645"/>
      <c r="DX35" s="645"/>
      <c r="DY35" s="645"/>
      <c r="DZ35" s="645"/>
      <c r="EA35" s="645"/>
      <c r="EB35" s="645"/>
      <c r="EC35" s="645"/>
      <c r="ED35" s="645"/>
      <c r="EE35" s="645"/>
      <c r="EF35" s="645"/>
      <c r="EG35" s="645"/>
      <c r="EH35" s="645"/>
      <c r="EI35" s="645"/>
      <c r="EJ35" s="645"/>
      <c r="EK35" s="645"/>
      <c r="EL35" s="645"/>
      <c r="EM35" s="645"/>
      <c r="EN35" s="645"/>
      <c r="EO35" s="645"/>
      <c r="EP35" s="645"/>
      <c r="EQ35" s="645"/>
      <c r="ER35" s="645"/>
      <c r="ES35" s="645"/>
      <c r="ET35" s="645"/>
      <c r="EU35" s="645"/>
      <c r="EV35" s="645"/>
      <c r="EW35" s="645"/>
      <c r="EX35" s="645"/>
      <c r="EY35" s="645"/>
      <c r="EZ35" s="645"/>
      <c r="FA35" s="645"/>
      <c r="FB35" s="645"/>
      <c r="FC35" s="645"/>
      <c r="FD35" s="645"/>
      <c r="FE35" s="645"/>
      <c r="FF35" s="645"/>
      <c r="FG35" s="645"/>
      <c r="FH35" s="645"/>
      <c r="FI35" s="645"/>
      <c r="FJ35" s="645"/>
      <c r="FK35" s="645"/>
      <c r="FL35" s="645"/>
      <c r="FM35" s="645"/>
      <c r="FN35" s="645"/>
      <c r="FO35" s="645"/>
      <c r="FP35" s="645"/>
      <c r="FQ35" s="645"/>
      <c r="FR35" s="645"/>
      <c r="FS35" s="645"/>
      <c r="FT35" s="645"/>
      <c r="FU35" s="645"/>
      <c r="FV35" s="645"/>
      <c r="FW35" s="645"/>
      <c r="FX35" s="645"/>
      <c r="FY35" s="645"/>
      <c r="FZ35" s="645"/>
      <c r="GA35" s="645"/>
      <c r="GB35" s="645"/>
      <c r="GC35" s="645"/>
      <c r="GD35" s="645"/>
      <c r="GE35" s="645"/>
      <c r="GF35" s="645"/>
      <c r="GG35" s="645"/>
      <c r="GH35" s="645"/>
      <c r="GI35" s="645"/>
      <c r="GJ35" s="645"/>
      <c r="GK35" s="645"/>
      <c r="GL35" s="645"/>
      <c r="GM35" s="645"/>
      <c r="GN35" s="645"/>
      <c r="GO35" s="645"/>
      <c r="GP35" s="645"/>
      <c r="GQ35" s="645"/>
      <c r="GR35" s="645"/>
      <c r="GS35" s="645"/>
      <c r="GT35" s="645"/>
      <c r="GU35" s="645"/>
      <c r="GV35" s="645"/>
      <c r="GW35" s="645"/>
      <c r="GX35" s="645"/>
      <c r="GY35" s="645"/>
      <c r="GZ35" s="645"/>
      <c r="HA35" s="645"/>
      <c r="HB35" s="645"/>
      <c r="HC35" s="645"/>
      <c r="HD35" s="645"/>
      <c r="HE35" s="645"/>
      <c r="HF35" s="645"/>
      <c r="HG35" s="645"/>
      <c r="HH35" s="645"/>
      <c r="HI35" s="645"/>
      <c r="HJ35" s="645"/>
      <c r="HK35" s="645"/>
      <c r="HL35" s="645"/>
      <c r="HM35" s="645"/>
      <c r="HN35" s="645"/>
      <c r="HO35" s="645"/>
      <c r="HP35" s="645"/>
      <c r="HQ35" s="645"/>
      <c r="HR35" s="645"/>
      <c r="HS35" s="645"/>
      <c r="HT35" s="645"/>
      <c r="HU35" s="645"/>
      <c r="HV35" s="645"/>
      <c r="HW35" s="645"/>
      <c r="HX35" s="645"/>
      <c r="HY35" s="645"/>
      <c r="HZ35" s="645"/>
      <c r="IA35" s="645"/>
      <c r="IB35" s="645"/>
      <c r="IC35" s="645"/>
      <c r="ID35" s="645"/>
      <c r="IE35" s="645"/>
      <c r="IF35" s="645"/>
      <c r="IG35" s="645"/>
      <c r="IH35" s="645"/>
      <c r="II35" s="645"/>
      <c r="IJ35" s="645"/>
      <c r="IK35" s="645"/>
      <c r="IL35" s="645"/>
      <c r="IM35" s="645"/>
      <c r="IN35" s="645"/>
      <c r="IO35" s="645"/>
      <c r="IP35" s="645"/>
      <c r="IQ35" s="645"/>
      <c r="IR35" s="645"/>
      <c r="IS35" s="645"/>
      <c r="IT35" s="645"/>
      <c r="IU35" s="645"/>
      <c r="IV35" s="645"/>
      <c r="IW35" s="645"/>
      <c r="IX35" s="645"/>
      <c r="IY35" s="645"/>
      <c r="IZ35" s="645"/>
      <c r="JA35" s="645"/>
      <c r="JB35" s="645"/>
      <c r="JC35" s="645"/>
      <c r="JD35" s="645"/>
      <c r="JE35" s="645"/>
      <c r="JF35" s="645"/>
      <c r="JG35" s="645"/>
      <c r="JH35" s="645"/>
      <c r="JI35" s="645"/>
      <c r="JJ35" s="645"/>
      <c r="JK35" s="645"/>
      <c r="JL35" s="645"/>
      <c r="JM35" s="645"/>
      <c r="JN35" s="645"/>
      <c r="JO35" s="645"/>
      <c r="JP35" s="645"/>
      <c r="JQ35" s="645"/>
      <c r="JR35" s="645"/>
      <c r="JS35" s="645"/>
      <c r="JT35" s="645"/>
      <c r="JU35" s="645"/>
      <c r="JV35" s="645"/>
      <c r="JW35" s="645"/>
      <c r="JX35" s="645"/>
      <c r="JY35" s="645"/>
      <c r="JZ35" s="645"/>
      <c r="KA35" s="645"/>
      <c r="KB35" s="645"/>
      <c r="KC35" s="645"/>
      <c r="KD35" s="645"/>
      <c r="KE35" s="645"/>
      <c r="KF35" s="645"/>
      <c r="KG35" s="645"/>
      <c r="KH35" s="645"/>
      <c r="KI35" s="645"/>
      <c r="KJ35" s="645"/>
      <c r="KK35" s="645"/>
      <c r="KL35" s="645"/>
      <c r="KM35" s="645"/>
      <c r="KN35" s="645"/>
      <c r="KO35" s="645"/>
      <c r="KP35" s="645"/>
      <c r="KQ35" s="645"/>
      <c r="KR35" s="645"/>
      <c r="KS35" s="645"/>
      <c r="KT35" s="645"/>
      <c r="KU35" s="645"/>
      <c r="KV35" s="645"/>
      <c r="KW35" s="645"/>
      <c r="KX35" s="645"/>
      <c r="KY35" s="645"/>
      <c r="KZ35" s="645"/>
      <c r="LA35" s="645"/>
      <c r="LB35" s="645"/>
      <c r="LC35" s="645"/>
      <c r="LD35" s="645"/>
      <c r="LE35" s="645"/>
      <c r="LF35" s="645"/>
      <c r="LG35" s="645"/>
      <c r="LH35" s="645"/>
      <c r="LI35" s="645"/>
      <c r="LJ35" s="645"/>
      <c r="LK35" s="645"/>
      <c r="LL35" s="645"/>
      <c r="LM35" s="645"/>
      <c r="LN35" s="645"/>
      <c r="LO35" s="645"/>
      <c r="LP35" s="645"/>
      <c r="LQ35" s="645"/>
      <c r="LR35" s="645"/>
      <c r="LS35" s="645"/>
      <c r="LT35" s="645"/>
      <c r="LU35" s="645"/>
      <c r="LV35" s="645"/>
      <c r="LW35" s="645"/>
      <c r="LX35" s="645"/>
      <c r="LY35" s="645"/>
      <c r="LZ35" s="645"/>
      <c r="MA35" s="645"/>
      <c r="MB35" s="645"/>
      <c r="MC35" s="645"/>
      <c r="MD35" s="645"/>
      <c r="ME35" s="645"/>
      <c r="MF35" s="645"/>
      <c r="MG35" s="645"/>
      <c r="MH35" s="645"/>
      <c r="MI35" s="645"/>
      <c r="MJ35" s="645"/>
      <c r="MK35" s="645"/>
      <c r="ML35" s="645"/>
      <c r="MM35" s="645"/>
      <c r="MN35" s="645"/>
      <c r="MO35" s="645"/>
      <c r="MP35" s="645"/>
      <c r="MQ35" s="645"/>
      <c r="MR35" s="645"/>
      <c r="MS35" s="645"/>
      <c r="MT35" s="645"/>
      <c r="MU35" s="645"/>
      <c r="MV35" s="645"/>
      <c r="MW35" s="645"/>
      <c r="MX35" s="645"/>
      <c r="MY35" s="645"/>
      <c r="MZ35" s="645"/>
      <c r="NA35" s="645"/>
      <c r="NB35" s="645"/>
      <c r="NC35" s="645"/>
      <c r="ND35" s="645"/>
      <c r="NE35" s="645"/>
      <c r="NF35" s="645"/>
      <c r="NG35" s="645"/>
      <c r="NH35" s="645"/>
      <c r="NI35" s="645"/>
      <c r="NJ35" s="645"/>
      <c r="NK35" s="645"/>
      <c r="NL35" s="645"/>
      <c r="NM35" s="645"/>
      <c r="NN35" s="645"/>
      <c r="NO35" s="645"/>
      <c r="NP35" s="645"/>
      <c r="NQ35" s="645"/>
      <c r="NR35" s="645"/>
      <c r="NS35" s="645"/>
      <c r="NT35" s="645"/>
      <c r="NU35" s="645"/>
      <c r="NV35" s="645"/>
      <c r="NW35" s="645"/>
      <c r="NX35" s="645"/>
      <c r="NY35" s="645"/>
      <c r="NZ35" s="645"/>
      <c r="OA35" s="645"/>
      <c r="OB35" s="645"/>
      <c r="OC35" s="645"/>
      <c r="OD35" s="645"/>
      <c r="OE35" s="645"/>
      <c r="OF35" s="645"/>
      <c r="OG35" s="645"/>
      <c r="OH35" s="645"/>
      <c r="OI35" s="645"/>
      <c r="OJ35" s="645"/>
      <c r="OK35" s="645"/>
      <c r="OL35" s="645"/>
      <c r="OM35" s="645"/>
      <c r="ON35" s="645"/>
      <c r="OO35" s="645"/>
      <c r="OP35" s="645"/>
      <c r="OQ35" s="645"/>
      <c r="OR35" s="645"/>
      <c r="OS35" s="645"/>
      <c r="OT35" s="645"/>
      <c r="OU35" s="645"/>
      <c r="OV35" s="645"/>
      <c r="OW35" s="645"/>
      <c r="OX35" s="645"/>
      <c r="OY35" s="645"/>
      <c r="OZ35" s="645"/>
      <c r="PA35" s="645"/>
      <c r="PB35" s="645"/>
      <c r="PC35" s="645"/>
      <c r="PD35" s="645"/>
      <c r="PE35" s="645"/>
      <c r="PF35" s="645"/>
      <c r="PG35" s="645"/>
      <c r="PH35" s="645"/>
      <c r="PI35" s="645"/>
      <c r="PJ35" s="645"/>
      <c r="PK35" s="645"/>
      <c r="PL35" s="645"/>
      <c r="PM35" s="645"/>
      <c r="PN35" s="645"/>
      <c r="PO35" s="645"/>
      <c r="PP35" s="645"/>
      <c r="PQ35" s="645"/>
      <c r="PR35" s="645"/>
      <c r="PS35" s="645"/>
      <c r="PT35" s="645"/>
      <c r="PU35" s="645"/>
      <c r="PV35" s="645"/>
      <c r="PW35" s="645"/>
      <c r="PX35" s="645"/>
      <c r="PY35" s="645"/>
      <c r="PZ35" s="645"/>
      <c r="QA35" s="645"/>
      <c r="QB35" s="645"/>
      <c r="QC35" s="645"/>
      <c r="QD35" s="645"/>
      <c r="QE35" s="645"/>
      <c r="QF35" s="645"/>
      <c r="QG35" s="645"/>
      <c r="QH35" s="645"/>
      <c r="QI35" s="645"/>
      <c r="QJ35" s="645"/>
      <c r="QK35" s="645"/>
      <c r="QL35" s="645"/>
      <c r="QM35" s="645"/>
      <c r="QN35" s="645"/>
      <c r="QO35" s="645"/>
      <c r="QP35" s="645"/>
      <c r="QQ35" s="645"/>
      <c r="QR35" s="645"/>
      <c r="QS35" s="645"/>
      <c r="QT35" s="645"/>
      <c r="QU35" s="645"/>
      <c r="QV35" s="645"/>
      <c r="QW35" s="645"/>
      <c r="QX35" s="645"/>
      <c r="QY35" s="645"/>
      <c r="QZ35" s="645"/>
      <c r="RA35" s="645"/>
      <c r="RB35" s="645"/>
      <c r="RC35" s="645"/>
      <c r="RD35" s="645"/>
      <c r="RE35" s="645"/>
      <c r="RF35" s="645"/>
      <c r="RG35" s="645"/>
      <c r="RH35" s="645"/>
      <c r="RI35" s="645"/>
      <c r="RJ35" s="645"/>
      <c r="RK35" s="645"/>
      <c r="RL35" s="645"/>
      <c r="RM35" s="645"/>
      <c r="RN35" s="645"/>
      <c r="RO35" s="645"/>
      <c r="RP35" s="645"/>
      <c r="RQ35" s="645"/>
      <c r="RR35" s="645"/>
      <c r="RS35" s="645"/>
      <c r="RT35" s="645"/>
      <c r="RU35" s="645"/>
      <c r="RV35" s="645"/>
      <c r="RW35" s="645"/>
      <c r="RX35" s="645"/>
      <c r="RY35" s="645"/>
      <c r="RZ35" s="645"/>
      <c r="SA35" s="645"/>
      <c r="SB35" s="645"/>
      <c r="SC35" s="645"/>
      <c r="SD35" s="645"/>
      <c r="SE35" s="645"/>
      <c r="SF35" s="645"/>
      <c r="SG35" s="645"/>
      <c r="SH35" s="645"/>
      <c r="SI35" s="645"/>
      <c r="SJ35" s="645"/>
      <c r="SK35" s="645"/>
      <c r="SL35" s="645"/>
      <c r="SM35" s="645"/>
      <c r="SN35" s="645"/>
      <c r="SO35" s="645"/>
      <c r="SP35" s="645"/>
      <c r="SQ35" s="645"/>
      <c r="SR35" s="645"/>
      <c r="SS35" s="645"/>
      <c r="ST35" s="645"/>
      <c r="SU35" s="645"/>
      <c r="SV35" s="645"/>
      <c r="SW35" s="645"/>
      <c r="SX35" s="645"/>
      <c r="SY35" s="645"/>
      <c r="SZ35" s="645"/>
      <c r="TA35" s="645"/>
      <c r="TB35" s="645"/>
      <c r="TC35" s="645"/>
      <c r="TD35" s="645"/>
      <c r="TE35" s="645"/>
      <c r="TF35" s="645"/>
      <c r="TG35" s="645"/>
      <c r="TH35" s="645"/>
      <c r="TI35" s="645"/>
      <c r="TJ35" s="645"/>
      <c r="TK35" s="645"/>
      <c r="TL35" s="645"/>
      <c r="TM35" s="645"/>
      <c r="TN35" s="645"/>
      <c r="TO35" s="645"/>
      <c r="TP35" s="645"/>
      <c r="TQ35" s="645"/>
      <c r="TR35" s="645"/>
      <c r="TS35" s="645"/>
      <c r="TT35" s="645"/>
      <c r="TU35" s="645"/>
      <c r="TV35" s="645"/>
      <c r="TW35" s="645"/>
      <c r="TX35" s="645"/>
      <c r="TY35" s="645"/>
      <c r="TZ35" s="645"/>
      <c r="UA35" s="645"/>
      <c r="UB35" s="645"/>
      <c r="UC35" s="645"/>
      <c r="UD35" s="645"/>
      <c r="UE35" s="645"/>
      <c r="UF35" s="645"/>
      <c r="UG35" s="645"/>
      <c r="UH35" s="645"/>
      <c r="UI35" s="645"/>
      <c r="UJ35" s="645"/>
      <c r="UK35" s="645"/>
      <c r="UL35" s="645"/>
      <c r="UM35" s="645"/>
      <c r="UN35" s="645"/>
      <c r="UO35" s="645"/>
      <c r="UP35" s="645"/>
      <c r="UQ35" s="645"/>
      <c r="UR35" s="645"/>
      <c r="US35" s="645"/>
      <c r="UT35" s="645"/>
      <c r="UU35" s="645"/>
      <c r="UV35" s="645"/>
      <c r="UW35" s="645"/>
      <c r="UX35" s="645"/>
      <c r="UY35" s="645"/>
      <c r="UZ35" s="645"/>
      <c r="VA35" s="645"/>
      <c r="VB35" s="645"/>
      <c r="VC35" s="645"/>
      <c r="VD35" s="645"/>
      <c r="VE35" s="645"/>
      <c r="VF35" s="645"/>
      <c r="VG35" s="645"/>
      <c r="VH35" s="645"/>
      <c r="VI35" s="645"/>
      <c r="VJ35" s="645"/>
      <c r="VK35" s="645"/>
      <c r="VL35" s="645"/>
      <c r="VM35" s="645"/>
      <c r="VN35" s="645"/>
      <c r="VO35" s="645"/>
      <c r="VP35" s="645"/>
      <c r="VQ35" s="645"/>
      <c r="VR35" s="645"/>
      <c r="VS35" s="645"/>
      <c r="VT35" s="645"/>
      <c r="VU35" s="645"/>
      <c r="VV35" s="645"/>
      <c r="VW35" s="645"/>
      <c r="VX35" s="645"/>
      <c r="VY35" s="645"/>
      <c r="VZ35" s="645"/>
      <c r="WA35" s="645"/>
      <c r="WB35" s="645"/>
      <c r="WC35" s="645"/>
      <c r="WD35" s="645"/>
      <c r="WE35" s="645"/>
      <c r="WF35" s="645"/>
      <c r="WG35" s="645"/>
      <c r="WH35" s="645"/>
      <c r="WI35" s="645"/>
      <c r="WJ35" s="645"/>
      <c r="WK35" s="645"/>
      <c r="WL35" s="645"/>
      <c r="WM35" s="645"/>
      <c r="WN35" s="645"/>
      <c r="WO35" s="645"/>
      <c r="WP35" s="645"/>
      <c r="WQ35" s="645"/>
      <c r="WR35" s="645"/>
      <c r="WS35" s="645"/>
      <c r="WT35" s="645"/>
      <c r="WU35" s="645"/>
      <c r="WV35" s="645"/>
      <c r="WW35" s="645"/>
      <c r="WX35" s="645"/>
      <c r="WY35" s="645"/>
      <c r="WZ35" s="645"/>
      <c r="XA35" s="645"/>
      <c r="XB35" s="645"/>
      <c r="XC35" s="645"/>
      <c r="XD35" s="645"/>
      <c r="XE35" s="645"/>
      <c r="XF35" s="645"/>
      <c r="XG35" s="645"/>
      <c r="XH35" s="645"/>
      <c r="XI35" s="645"/>
      <c r="XJ35" s="645"/>
      <c r="XK35" s="645"/>
      <c r="XL35" s="645"/>
      <c r="XM35" s="645"/>
      <c r="XN35" s="645"/>
      <c r="XO35" s="645"/>
      <c r="XP35" s="645"/>
      <c r="XQ35" s="645"/>
      <c r="XR35" s="645"/>
      <c r="XS35" s="645"/>
      <c r="XT35" s="645"/>
      <c r="XU35" s="645"/>
      <c r="XV35" s="645"/>
      <c r="XW35" s="645"/>
      <c r="XX35" s="645"/>
      <c r="XY35" s="645"/>
      <c r="XZ35" s="645"/>
      <c r="YA35" s="645"/>
      <c r="YB35" s="645"/>
      <c r="YC35" s="645"/>
      <c r="YD35" s="645"/>
      <c r="YE35" s="645"/>
      <c r="YF35" s="645"/>
      <c r="YG35" s="645"/>
      <c r="YH35" s="645"/>
      <c r="YI35" s="645"/>
      <c r="YJ35" s="645"/>
      <c r="YK35" s="645"/>
      <c r="YL35" s="645"/>
      <c r="YM35" s="645"/>
      <c r="YN35" s="645"/>
      <c r="YO35" s="645"/>
      <c r="YP35" s="645"/>
      <c r="YQ35" s="645"/>
      <c r="YR35" s="645"/>
      <c r="YS35" s="645"/>
      <c r="YT35" s="645"/>
      <c r="YU35" s="645"/>
      <c r="YV35" s="645"/>
      <c r="YW35" s="645"/>
      <c r="YX35" s="645"/>
      <c r="YY35" s="645"/>
      <c r="YZ35" s="645"/>
      <c r="ZA35" s="645"/>
      <c r="ZB35" s="645"/>
      <c r="ZC35" s="645"/>
      <c r="ZD35" s="645"/>
      <c r="ZE35" s="645"/>
      <c r="ZF35" s="645"/>
      <c r="ZG35" s="645"/>
      <c r="ZH35" s="645"/>
      <c r="ZI35" s="645"/>
      <c r="ZJ35" s="645"/>
      <c r="ZK35" s="645"/>
      <c r="ZL35" s="645"/>
      <c r="ZM35" s="645"/>
      <c r="ZN35" s="645"/>
      <c r="ZO35" s="645"/>
      <c r="ZP35" s="645"/>
      <c r="ZQ35" s="645"/>
      <c r="ZR35" s="645"/>
      <c r="ZS35" s="645"/>
      <c r="ZT35" s="645"/>
      <c r="ZU35" s="645"/>
      <c r="ZV35" s="645"/>
      <c r="ZW35" s="645"/>
      <c r="ZX35" s="645"/>
      <c r="ZY35" s="645"/>
      <c r="ZZ35" s="645"/>
      <c r="AAA35" s="645"/>
      <c r="AAB35" s="645"/>
      <c r="AAC35" s="645"/>
      <c r="AAD35" s="645"/>
      <c r="AAE35" s="645"/>
      <c r="AAF35" s="645"/>
      <c r="AAG35" s="645"/>
      <c r="AAH35" s="645"/>
      <c r="AAI35" s="645"/>
      <c r="AAJ35" s="645"/>
      <c r="AAK35" s="645"/>
      <c r="AAL35" s="645"/>
      <c r="AAM35" s="645"/>
      <c r="AAN35" s="645"/>
      <c r="AAO35" s="645"/>
      <c r="AAP35" s="645"/>
      <c r="AAQ35" s="645"/>
      <c r="AAR35" s="645"/>
      <c r="AAS35" s="645"/>
      <c r="AAT35" s="645"/>
      <c r="AAU35" s="645"/>
      <c r="AAV35" s="645"/>
      <c r="AAW35" s="645"/>
      <c r="AAX35" s="645"/>
      <c r="AAY35" s="645"/>
      <c r="AAZ35" s="645"/>
      <c r="ABA35" s="645"/>
      <c r="ABB35" s="645"/>
      <c r="ABC35" s="645"/>
      <c r="ABD35" s="645"/>
      <c r="ABE35" s="645"/>
      <c r="ABF35" s="645"/>
      <c r="ABG35" s="645"/>
      <c r="ABH35" s="645"/>
      <c r="ABI35" s="645"/>
      <c r="ABJ35" s="645"/>
      <c r="ABK35" s="645"/>
      <c r="ABL35" s="645"/>
      <c r="ABM35" s="645"/>
      <c r="ABN35" s="645"/>
      <c r="ABO35" s="645"/>
      <c r="ABP35" s="645"/>
      <c r="ABQ35" s="645"/>
      <c r="ABR35" s="645"/>
      <c r="ABS35" s="645"/>
      <c r="ABT35" s="645"/>
      <c r="ABU35" s="645"/>
      <c r="ABV35" s="645"/>
      <c r="ABW35" s="645"/>
      <c r="ABX35" s="645"/>
      <c r="ABY35" s="645"/>
      <c r="ABZ35" s="645"/>
      <c r="ACA35" s="645"/>
      <c r="ACB35" s="645"/>
      <c r="ACC35" s="645"/>
      <c r="ACD35" s="645"/>
      <c r="ACE35" s="645"/>
      <c r="ACF35" s="645"/>
      <c r="ACG35" s="645"/>
      <c r="ACH35" s="645"/>
      <c r="ACI35" s="645"/>
      <c r="ACJ35" s="645"/>
      <c r="ACK35" s="645"/>
      <c r="ACL35" s="645"/>
      <c r="ACM35" s="645"/>
      <c r="ACN35" s="645"/>
      <c r="ACO35" s="645"/>
      <c r="ACP35" s="645"/>
      <c r="ACQ35" s="645"/>
      <c r="ACR35" s="645"/>
      <c r="ACS35" s="645"/>
      <c r="ACT35" s="645"/>
      <c r="ACU35" s="645"/>
      <c r="ACV35" s="645"/>
      <c r="ACW35" s="645"/>
      <c r="ACX35" s="645"/>
      <c r="ACY35" s="645"/>
      <c r="ACZ35" s="645"/>
      <c r="ADA35" s="645"/>
      <c r="ADB35" s="645"/>
      <c r="ADC35" s="645"/>
      <c r="ADD35" s="645"/>
      <c r="ADE35" s="645"/>
      <c r="ADF35" s="645"/>
      <c r="ADG35" s="645"/>
      <c r="ADH35" s="645"/>
      <c r="ADI35" s="645"/>
      <c r="ADJ35" s="645"/>
      <c r="ADK35" s="645"/>
      <c r="ADL35" s="645"/>
      <c r="ADM35" s="645"/>
      <c r="ADN35" s="645"/>
      <c r="ADO35" s="645"/>
      <c r="ADP35" s="645"/>
      <c r="ADQ35" s="645"/>
      <c r="ADR35" s="645"/>
      <c r="ADS35" s="645"/>
      <c r="ADT35" s="645"/>
      <c r="ADU35" s="645"/>
      <c r="ADV35" s="645"/>
      <c r="ADW35" s="645"/>
      <c r="ADX35" s="645"/>
      <c r="ADY35" s="645"/>
      <c r="ADZ35" s="645"/>
      <c r="AEA35" s="645"/>
      <c r="AEB35" s="645"/>
      <c r="AEC35" s="645"/>
      <c r="AED35" s="645"/>
      <c r="AEE35" s="645"/>
      <c r="AEF35" s="645"/>
      <c r="AEG35" s="645"/>
      <c r="AEH35" s="645"/>
      <c r="AEI35" s="645"/>
      <c r="AEJ35" s="645"/>
      <c r="AEK35" s="645"/>
      <c r="AEL35" s="645"/>
      <c r="AEM35" s="645"/>
      <c r="AEN35" s="645"/>
      <c r="AEO35" s="645"/>
      <c r="AEP35" s="645"/>
      <c r="AEQ35" s="645"/>
      <c r="AER35" s="645"/>
      <c r="AES35" s="645"/>
      <c r="AET35" s="645"/>
      <c r="AEU35" s="645"/>
      <c r="AEV35" s="645"/>
      <c r="AEW35" s="645"/>
      <c r="AEX35" s="645"/>
      <c r="AEY35" s="645"/>
      <c r="AEZ35" s="645"/>
      <c r="AFA35" s="645"/>
      <c r="AFB35" s="645"/>
      <c r="AFC35" s="645"/>
      <c r="AFD35" s="645"/>
      <c r="AFE35" s="645"/>
      <c r="AFF35" s="645"/>
      <c r="AFG35" s="645"/>
      <c r="AFH35" s="645"/>
      <c r="AFI35" s="645"/>
      <c r="AFJ35" s="645"/>
      <c r="AFK35" s="645"/>
      <c r="AFL35" s="645"/>
      <c r="AFM35" s="645"/>
      <c r="AFN35" s="645"/>
      <c r="AFO35" s="645"/>
      <c r="AFP35" s="645"/>
      <c r="AFQ35" s="645"/>
      <c r="AFR35" s="645"/>
      <c r="AFS35" s="645"/>
      <c r="AFT35" s="645"/>
      <c r="AFU35" s="645"/>
      <c r="AFV35" s="645"/>
      <c r="AFW35" s="645"/>
      <c r="AFX35" s="645"/>
      <c r="AFY35" s="645"/>
      <c r="AFZ35" s="645"/>
      <c r="AGA35" s="645"/>
      <c r="AGB35" s="645"/>
      <c r="AGC35" s="645"/>
      <c r="AGD35" s="645"/>
      <c r="AGE35" s="645"/>
      <c r="AGF35" s="645"/>
      <c r="AGG35" s="645"/>
      <c r="AGH35" s="645"/>
      <c r="AGI35" s="645"/>
      <c r="AGJ35" s="645"/>
      <c r="AGK35" s="645"/>
      <c r="AGL35" s="645"/>
      <c r="AGM35" s="645"/>
      <c r="AGN35" s="645"/>
      <c r="AGO35" s="645"/>
      <c r="AGP35" s="645"/>
      <c r="AGQ35" s="645"/>
      <c r="AGR35" s="645"/>
      <c r="AGS35" s="645"/>
      <c r="AGT35" s="645"/>
      <c r="AGU35" s="645"/>
      <c r="AGV35" s="645"/>
      <c r="AGW35" s="645"/>
      <c r="AGX35" s="645"/>
      <c r="AGY35" s="645"/>
      <c r="AGZ35" s="645"/>
      <c r="AHA35" s="645"/>
      <c r="AHB35" s="645"/>
      <c r="AHC35" s="645"/>
      <c r="AHD35" s="645"/>
      <c r="AHE35" s="645"/>
      <c r="AHF35" s="645"/>
      <c r="AHG35" s="645"/>
      <c r="AHH35" s="645"/>
      <c r="AHI35" s="645"/>
      <c r="AHJ35" s="645"/>
      <c r="AHK35" s="645"/>
      <c r="AHL35" s="645"/>
      <c r="AHM35" s="645"/>
      <c r="AHN35" s="645"/>
      <c r="AHO35" s="645"/>
      <c r="AHP35" s="645"/>
      <c r="AHQ35" s="645"/>
      <c r="AHR35" s="645"/>
      <c r="AHS35" s="645"/>
      <c r="AHT35" s="645"/>
      <c r="AHU35" s="645"/>
      <c r="AHV35" s="645"/>
      <c r="AHW35" s="645"/>
      <c r="AHX35" s="645"/>
      <c r="AHY35" s="645"/>
      <c r="AHZ35" s="645"/>
      <c r="AIA35" s="645"/>
      <c r="AIB35" s="645"/>
      <c r="AIC35" s="645"/>
      <c r="AID35" s="645"/>
      <c r="AIE35" s="645"/>
      <c r="AIF35" s="645"/>
      <c r="AIG35" s="645"/>
      <c r="AIH35" s="645"/>
      <c r="AII35" s="645"/>
      <c r="AIJ35" s="645"/>
      <c r="AIK35" s="645"/>
      <c r="AIL35" s="645"/>
      <c r="AIM35" s="645"/>
      <c r="AIN35" s="645"/>
      <c r="AIO35" s="645"/>
      <c r="AIP35" s="645"/>
      <c r="AIQ35" s="645"/>
      <c r="AIR35" s="645"/>
      <c r="AIS35" s="645"/>
      <c r="AIT35" s="645"/>
      <c r="AIU35" s="645"/>
      <c r="AIV35" s="645"/>
      <c r="AIW35" s="645"/>
      <c r="AIX35" s="645"/>
      <c r="AIY35" s="645"/>
      <c r="AIZ35" s="645"/>
      <c r="AJA35" s="645"/>
      <c r="AJB35" s="645"/>
      <c r="AJC35" s="645"/>
      <c r="AJD35" s="645"/>
      <c r="AJE35" s="645"/>
      <c r="AJF35" s="645"/>
      <c r="AJG35" s="645"/>
      <c r="AJH35" s="645"/>
      <c r="AJI35" s="645"/>
      <c r="AJJ35" s="645"/>
      <c r="AJK35" s="645"/>
      <c r="AJL35" s="645"/>
      <c r="AJM35" s="645"/>
      <c r="AJN35" s="645"/>
      <c r="AJO35" s="645"/>
      <c r="AJP35" s="645"/>
      <c r="AJQ35" s="645"/>
      <c r="AJR35" s="645"/>
      <c r="AJS35" s="645"/>
      <c r="AJT35" s="645"/>
      <c r="AJU35" s="645"/>
      <c r="AJV35" s="645"/>
      <c r="AJW35" s="645"/>
      <c r="AJX35" s="645"/>
      <c r="AJY35" s="645"/>
      <c r="AJZ35" s="645"/>
      <c r="AKA35" s="645"/>
      <c r="AKB35" s="645"/>
      <c r="AKC35" s="645"/>
      <c r="AKD35" s="645"/>
      <c r="AKE35" s="645"/>
      <c r="AKF35" s="645"/>
      <c r="AKG35" s="645"/>
      <c r="AKH35" s="645"/>
      <c r="AKI35" s="645"/>
      <c r="AKJ35" s="645"/>
      <c r="AKK35" s="645"/>
      <c r="AKL35" s="645"/>
      <c r="AKM35" s="645"/>
      <c r="AKN35" s="645"/>
      <c r="AKO35" s="645"/>
      <c r="AKP35" s="645"/>
      <c r="AKQ35" s="645"/>
      <c r="AKR35" s="645"/>
      <c r="AKS35" s="645"/>
      <c r="AKT35" s="645"/>
      <c r="AKU35" s="645"/>
      <c r="AKV35" s="645"/>
      <c r="AKW35" s="645"/>
      <c r="AKX35" s="645"/>
      <c r="AKY35" s="645"/>
      <c r="AKZ35" s="645"/>
      <c r="ALA35" s="645"/>
      <c r="ALB35" s="645"/>
      <c r="ALC35" s="645"/>
      <c r="ALD35" s="645"/>
      <c r="ALE35" s="645"/>
      <c r="ALF35" s="645"/>
      <c r="ALG35" s="645"/>
      <c r="ALH35" s="645"/>
      <c r="ALI35" s="645"/>
      <c r="ALJ35" s="645"/>
      <c r="ALK35" s="645"/>
      <c r="ALL35" s="645"/>
      <c r="ALM35" s="645"/>
      <c r="ALN35" s="645"/>
      <c r="ALO35" s="645"/>
      <c r="ALP35" s="645"/>
      <c r="ALQ35" s="645"/>
      <c r="ALR35" s="645"/>
      <c r="ALS35" s="645"/>
      <c r="ALT35" s="645"/>
      <c r="ALU35" s="645"/>
      <c r="ALV35" s="645"/>
      <c r="ALW35" s="645"/>
      <c r="ALX35" s="645"/>
      <c r="ALY35" s="645"/>
      <c r="ALZ35" s="645"/>
      <c r="AMA35" s="645"/>
      <c r="AMB35" s="645"/>
    </row>
    <row r="36" spans="1:1016" ht="12">
      <c r="A36" s="672">
        <v>1</v>
      </c>
      <c r="B36" s="673" t="s">
        <v>2179</v>
      </c>
      <c r="C36" s="674" t="s">
        <v>1390</v>
      </c>
      <c r="D36" s="672">
        <v>7</v>
      </c>
      <c r="E36" s="665"/>
      <c r="F36" s="675">
        <f>E36*D36</f>
        <v>0</v>
      </c>
      <c r="G36" s="645"/>
      <c r="H36" s="671"/>
      <c r="I36" s="666"/>
      <c r="J36" s="645"/>
      <c r="K36" s="645"/>
      <c r="L36" s="645"/>
      <c r="M36" s="645"/>
      <c r="N36" s="645"/>
      <c r="O36" s="645"/>
      <c r="P36" s="645"/>
      <c r="Q36" s="645"/>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45"/>
      <c r="AY36" s="645"/>
      <c r="AZ36" s="645"/>
      <c r="BA36" s="645"/>
      <c r="BB36" s="645"/>
      <c r="BC36" s="645"/>
      <c r="BD36" s="645"/>
      <c r="BE36" s="645"/>
      <c r="BF36" s="645"/>
      <c r="BG36" s="645"/>
      <c r="BH36" s="645"/>
      <c r="BI36" s="645"/>
      <c r="BJ36" s="645"/>
      <c r="BK36" s="645"/>
      <c r="BL36" s="645"/>
      <c r="BM36" s="645"/>
      <c r="BN36" s="645"/>
      <c r="BO36" s="645"/>
      <c r="BP36" s="645"/>
      <c r="BQ36" s="645"/>
      <c r="BR36" s="645"/>
      <c r="BS36" s="645"/>
      <c r="BT36" s="645"/>
      <c r="BU36" s="645"/>
      <c r="BV36" s="645"/>
      <c r="BW36" s="645"/>
      <c r="BX36" s="645"/>
      <c r="BY36" s="645"/>
      <c r="BZ36" s="645"/>
      <c r="CA36" s="645"/>
      <c r="CB36" s="645"/>
      <c r="CC36" s="645"/>
      <c r="CD36" s="645"/>
      <c r="CE36" s="645"/>
      <c r="CF36" s="645"/>
      <c r="CG36" s="645"/>
      <c r="CH36" s="645"/>
      <c r="CI36" s="645"/>
      <c r="CJ36" s="645"/>
      <c r="CK36" s="645"/>
      <c r="CL36" s="645"/>
      <c r="CM36" s="645"/>
      <c r="CN36" s="645"/>
      <c r="CO36" s="645"/>
      <c r="CP36" s="645"/>
      <c r="CQ36" s="645"/>
      <c r="CR36" s="645"/>
      <c r="CS36" s="645"/>
      <c r="CT36" s="645"/>
      <c r="CU36" s="645"/>
      <c r="CV36" s="645"/>
      <c r="CW36" s="645"/>
      <c r="CX36" s="645"/>
      <c r="CY36" s="645"/>
      <c r="CZ36" s="645"/>
      <c r="DA36" s="645"/>
      <c r="DB36" s="645"/>
      <c r="DC36" s="645"/>
      <c r="DD36" s="645"/>
      <c r="DE36" s="645"/>
      <c r="DF36" s="645"/>
      <c r="DG36" s="645"/>
      <c r="DH36" s="645"/>
      <c r="DI36" s="645"/>
      <c r="DJ36" s="645"/>
      <c r="DK36" s="645"/>
      <c r="DL36" s="645"/>
      <c r="DM36" s="645"/>
      <c r="DN36" s="645"/>
      <c r="DO36" s="645"/>
      <c r="DP36" s="645"/>
      <c r="DQ36" s="645"/>
      <c r="DR36" s="645"/>
      <c r="DS36" s="645"/>
      <c r="DT36" s="645"/>
      <c r="DU36" s="645"/>
      <c r="DV36" s="645"/>
      <c r="DW36" s="645"/>
      <c r="DX36" s="645"/>
      <c r="DY36" s="645"/>
      <c r="DZ36" s="645"/>
      <c r="EA36" s="645"/>
      <c r="EB36" s="645"/>
      <c r="EC36" s="645"/>
      <c r="ED36" s="645"/>
      <c r="EE36" s="645"/>
      <c r="EF36" s="645"/>
      <c r="EG36" s="645"/>
      <c r="EH36" s="645"/>
      <c r="EI36" s="645"/>
      <c r="EJ36" s="645"/>
      <c r="EK36" s="645"/>
      <c r="EL36" s="645"/>
      <c r="EM36" s="645"/>
      <c r="EN36" s="645"/>
      <c r="EO36" s="645"/>
      <c r="EP36" s="645"/>
      <c r="EQ36" s="645"/>
      <c r="ER36" s="645"/>
      <c r="ES36" s="645"/>
      <c r="ET36" s="645"/>
      <c r="EU36" s="645"/>
      <c r="EV36" s="645"/>
      <c r="EW36" s="645"/>
      <c r="EX36" s="645"/>
      <c r="EY36" s="645"/>
      <c r="EZ36" s="645"/>
      <c r="FA36" s="645"/>
      <c r="FB36" s="645"/>
      <c r="FC36" s="645"/>
      <c r="FD36" s="645"/>
      <c r="FE36" s="645"/>
      <c r="FF36" s="645"/>
      <c r="FG36" s="645"/>
      <c r="FH36" s="645"/>
      <c r="FI36" s="645"/>
      <c r="FJ36" s="645"/>
      <c r="FK36" s="645"/>
      <c r="FL36" s="645"/>
      <c r="FM36" s="645"/>
      <c r="FN36" s="645"/>
      <c r="FO36" s="645"/>
      <c r="FP36" s="645"/>
      <c r="FQ36" s="645"/>
      <c r="FR36" s="645"/>
      <c r="FS36" s="645"/>
      <c r="FT36" s="645"/>
      <c r="FU36" s="645"/>
      <c r="FV36" s="645"/>
      <c r="FW36" s="645"/>
      <c r="FX36" s="645"/>
      <c r="FY36" s="645"/>
      <c r="FZ36" s="645"/>
      <c r="GA36" s="645"/>
      <c r="GB36" s="645"/>
      <c r="GC36" s="645"/>
      <c r="GD36" s="645"/>
      <c r="GE36" s="645"/>
      <c r="GF36" s="645"/>
      <c r="GG36" s="645"/>
      <c r="GH36" s="645"/>
      <c r="GI36" s="645"/>
      <c r="GJ36" s="645"/>
      <c r="GK36" s="645"/>
      <c r="GL36" s="645"/>
      <c r="GM36" s="645"/>
      <c r="GN36" s="645"/>
      <c r="GO36" s="645"/>
      <c r="GP36" s="645"/>
      <c r="GQ36" s="645"/>
      <c r="GR36" s="645"/>
      <c r="GS36" s="645"/>
      <c r="GT36" s="645"/>
      <c r="GU36" s="645"/>
      <c r="GV36" s="645"/>
      <c r="GW36" s="645"/>
      <c r="GX36" s="645"/>
      <c r="GY36" s="645"/>
      <c r="GZ36" s="645"/>
      <c r="HA36" s="645"/>
      <c r="HB36" s="645"/>
      <c r="HC36" s="645"/>
      <c r="HD36" s="645"/>
      <c r="HE36" s="645"/>
      <c r="HF36" s="645"/>
      <c r="HG36" s="645"/>
      <c r="HH36" s="645"/>
      <c r="HI36" s="645"/>
      <c r="HJ36" s="645"/>
      <c r="HK36" s="645"/>
      <c r="HL36" s="645"/>
      <c r="HM36" s="645"/>
      <c r="HN36" s="645"/>
      <c r="HO36" s="645"/>
      <c r="HP36" s="645"/>
      <c r="HQ36" s="645"/>
      <c r="HR36" s="645"/>
      <c r="HS36" s="645"/>
      <c r="HT36" s="645"/>
      <c r="HU36" s="645"/>
      <c r="HV36" s="645"/>
      <c r="HW36" s="645"/>
      <c r="HX36" s="645"/>
      <c r="HY36" s="645"/>
      <c r="HZ36" s="645"/>
      <c r="IA36" s="645"/>
      <c r="IB36" s="645"/>
      <c r="IC36" s="645"/>
      <c r="ID36" s="645"/>
      <c r="IE36" s="645"/>
      <c r="IF36" s="645"/>
      <c r="IG36" s="645"/>
      <c r="IH36" s="645"/>
      <c r="II36" s="645"/>
      <c r="IJ36" s="645"/>
      <c r="IK36" s="645"/>
      <c r="IL36" s="645"/>
      <c r="IM36" s="645"/>
      <c r="IN36" s="645"/>
      <c r="IO36" s="645"/>
      <c r="IP36" s="645"/>
      <c r="IQ36" s="645"/>
      <c r="IR36" s="645"/>
      <c r="IS36" s="645"/>
      <c r="IT36" s="645"/>
      <c r="IU36" s="645"/>
      <c r="IV36" s="645"/>
      <c r="IW36" s="645"/>
      <c r="IX36" s="645"/>
      <c r="IY36" s="645"/>
      <c r="IZ36" s="645"/>
      <c r="JA36" s="645"/>
      <c r="JB36" s="645"/>
      <c r="JC36" s="645"/>
      <c r="JD36" s="645"/>
      <c r="JE36" s="645"/>
      <c r="JF36" s="645"/>
      <c r="JG36" s="645"/>
      <c r="JH36" s="645"/>
      <c r="JI36" s="645"/>
      <c r="JJ36" s="645"/>
      <c r="JK36" s="645"/>
      <c r="JL36" s="645"/>
      <c r="JM36" s="645"/>
      <c r="JN36" s="645"/>
      <c r="JO36" s="645"/>
      <c r="JP36" s="645"/>
      <c r="JQ36" s="645"/>
      <c r="JR36" s="645"/>
      <c r="JS36" s="645"/>
      <c r="JT36" s="645"/>
      <c r="JU36" s="645"/>
      <c r="JV36" s="645"/>
      <c r="JW36" s="645"/>
      <c r="JX36" s="645"/>
      <c r="JY36" s="645"/>
      <c r="JZ36" s="645"/>
      <c r="KA36" s="645"/>
      <c r="KB36" s="645"/>
      <c r="KC36" s="645"/>
      <c r="KD36" s="645"/>
      <c r="KE36" s="645"/>
      <c r="KF36" s="645"/>
      <c r="KG36" s="645"/>
      <c r="KH36" s="645"/>
      <c r="KI36" s="645"/>
      <c r="KJ36" s="645"/>
      <c r="KK36" s="645"/>
      <c r="KL36" s="645"/>
      <c r="KM36" s="645"/>
      <c r="KN36" s="645"/>
      <c r="KO36" s="645"/>
      <c r="KP36" s="645"/>
      <c r="KQ36" s="645"/>
      <c r="KR36" s="645"/>
      <c r="KS36" s="645"/>
      <c r="KT36" s="645"/>
      <c r="KU36" s="645"/>
      <c r="KV36" s="645"/>
      <c r="KW36" s="645"/>
      <c r="KX36" s="645"/>
      <c r="KY36" s="645"/>
      <c r="KZ36" s="645"/>
      <c r="LA36" s="645"/>
      <c r="LB36" s="645"/>
      <c r="LC36" s="645"/>
      <c r="LD36" s="645"/>
      <c r="LE36" s="645"/>
      <c r="LF36" s="645"/>
      <c r="LG36" s="645"/>
      <c r="LH36" s="645"/>
      <c r="LI36" s="645"/>
      <c r="LJ36" s="645"/>
      <c r="LK36" s="645"/>
      <c r="LL36" s="645"/>
      <c r="LM36" s="645"/>
      <c r="LN36" s="645"/>
      <c r="LO36" s="645"/>
      <c r="LP36" s="645"/>
      <c r="LQ36" s="645"/>
      <c r="LR36" s="645"/>
      <c r="LS36" s="645"/>
      <c r="LT36" s="645"/>
      <c r="LU36" s="645"/>
      <c r="LV36" s="645"/>
      <c r="LW36" s="645"/>
      <c r="LX36" s="645"/>
      <c r="LY36" s="645"/>
      <c r="LZ36" s="645"/>
      <c r="MA36" s="645"/>
      <c r="MB36" s="645"/>
      <c r="MC36" s="645"/>
      <c r="MD36" s="645"/>
      <c r="ME36" s="645"/>
      <c r="MF36" s="645"/>
      <c r="MG36" s="645"/>
      <c r="MH36" s="645"/>
      <c r="MI36" s="645"/>
      <c r="MJ36" s="645"/>
      <c r="MK36" s="645"/>
      <c r="ML36" s="645"/>
      <c r="MM36" s="645"/>
      <c r="MN36" s="645"/>
      <c r="MO36" s="645"/>
      <c r="MP36" s="645"/>
      <c r="MQ36" s="645"/>
      <c r="MR36" s="645"/>
      <c r="MS36" s="645"/>
      <c r="MT36" s="645"/>
      <c r="MU36" s="645"/>
      <c r="MV36" s="645"/>
      <c r="MW36" s="645"/>
      <c r="MX36" s="645"/>
      <c r="MY36" s="645"/>
      <c r="MZ36" s="645"/>
      <c r="NA36" s="645"/>
      <c r="NB36" s="645"/>
      <c r="NC36" s="645"/>
      <c r="ND36" s="645"/>
      <c r="NE36" s="645"/>
      <c r="NF36" s="645"/>
      <c r="NG36" s="645"/>
      <c r="NH36" s="645"/>
      <c r="NI36" s="645"/>
      <c r="NJ36" s="645"/>
      <c r="NK36" s="645"/>
      <c r="NL36" s="645"/>
      <c r="NM36" s="645"/>
      <c r="NN36" s="645"/>
      <c r="NO36" s="645"/>
      <c r="NP36" s="645"/>
      <c r="NQ36" s="645"/>
      <c r="NR36" s="645"/>
      <c r="NS36" s="645"/>
      <c r="NT36" s="645"/>
      <c r="NU36" s="645"/>
      <c r="NV36" s="645"/>
      <c r="NW36" s="645"/>
      <c r="NX36" s="645"/>
      <c r="NY36" s="645"/>
      <c r="NZ36" s="645"/>
      <c r="OA36" s="645"/>
      <c r="OB36" s="645"/>
      <c r="OC36" s="645"/>
      <c r="OD36" s="645"/>
      <c r="OE36" s="645"/>
      <c r="OF36" s="645"/>
      <c r="OG36" s="645"/>
      <c r="OH36" s="645"/>
      <c r="OI36" s="645"/>
      <c r="OJ36" s="645"/>
      <c r="OK36" s="645"/>
      <c r="OL36" s="645"/>
      <c r="OM36" s="645"/>
      <c r="ON36" s="645"/>
      <c r="OO36" s="645"/>
      <c r="OP36" s="645"/>
      <c r="OQ36" s="645"/>
      <c r="OR36" s="645"/>
      <c r="OS36" s="645"/>
      <c r="OT36" s="645"/>
      <c r="OU36" s="645"/>
      <c r="OV36" s="645"/>
      <c r="OW36" s="645"/>
      <c r="OX36" s="645"/>
      <c r="OY36" s="645"/>
      <c r="OZ36" s="645"/>
      <c r="PA36" s="645"/>
      <c r="PB36" s="645"/>
      <c r="PC36" s="645"/>
      <c r="PD36" s="645"/>
      <c r="PE36" s="645"/>
      <c r="PF36" s="645"/>
      <c r="PG36" s="645"/>
      <c r="PH36" s="645"/>
      <c r="PI36" s="645"/>
      <c r="PJ36" s="645"/>
      <c r="PK36" s="645"/>
      <c r="PL36" s="645"/>
      <c r="PM36" s="645"/>
      <c r="PN36" s="645"/>
      <c r="PO36" s="645"/>
      <c r="PP36" s="645"/>
      <c r="PQ36" s="645"/>
      <c r="PR36" s="645"/>
      <c r="PS36" s="645"/>
      <c r="PT36" s="645"/>
      <c r="PU36" s="645"/>
      <c r="PV36" s="645"/>
      <c r="PW36" s="645"/>
      <c r="PX36" s="645"/>
      <c r="PY36" s="645"/>
      <c r="PZ36" s="645"/>
      <c r="QA36" s="645"/>
      <c r="QB36" s="645"/>
      <c r="QC36" s="645"/>
      <c r="QD36" s="645"/>
      <c r="QE36" s="645"/>
      <c r="QF36" s="645"/>
      <c r="QG36" s="645"/>
      <c r="QH36" s="645"/>
      <c r="QI36" s="645"/>
      <c r="QJ36" s="645"/>
      <c r="QK36" s="645"/>
      <c r="QL36" s="645"/>
      <c r="QM36" s="645"/>
      <c r="QN36" s="645"/>
      <c r="QO36" s="645"/>
      <c r="QP36" s="645"/>
      <c r="QQ36" s="645"/>
      <c r="QR36" s="645"/>
      <c r="QS36" s="645"/>
      <c r="QT36" s="645"/>
      <c r="QU36" s="645"/>
      <c r="QV36" s="645"/>
      <c r="QW36" s="645"/>
      <c r="QX36" s="645"/>
      <c r="QY36" s="645"/>
      <c r="QZ36" s="645"/>
      <c r="RA36" s="645"/>
      <c r="RB36" s="645"/>
      <c r="RC36" s="645"/>
      <c r="RD36" s="645"/>
      <c r="RE36" s="645"/>
      <c r="RF36" s="645"/>
      <c r="RG36" s="645"/>
      <c r="RH36" s="645"/>
      <c r="RI36" s="645"/>
      <c r="RJ36" s="645"/>
      <c r="RK36" s="645"/>
      <c r="RL36" s="645"/>
      <c r="RM36" s="645"/>
      <c r="RN36" s="645"/>
      <c r="RO36" s="645"/>
      <c r="RP36" s="645"/>
      <c r="RQ36" s="645"/>
      <c r="RR36" s="645"/>
      <c r="RS36" s="645"/>
      <c r="RT36" s="645"/>
      <c r="RU36" s="645"/>
      <c r="RV36" s="645"/>
      <c r="RW36" s="645"/>
      <c r="RX36" s="645"/>
      <c r="RY36" s="645"/>
      <c r="RZ36" s="645"/>
      <c r="SA36" s="645"/>
      <c r="SB36" s="645"/>
      <c r="SC36" s="645"/>
      <c r="SD36" s="645"/>
      <c r="SE36" s="645"/>
      <c r="SF36" s="645"/>
      <c r="SG36" s="645"/>
      <c r="SH36" s="645"/>
      <c r="SI36" s="645"/>
      <c r="SJ36" s="645"/>
      <c r="SK36" s="645"/>
      <c r="SL36" s="645"/>
      <c r="SM36" s="645"/>
      <c r="SN36" s="645"/>
      <c r="SO36" s="645"/>
      <c r="SP36" s="645"/>
      <c r="SQ36" s="645"/>
      <c r="SR36" s="645"/>
      <c r="SS36" s="645"/>
      <c r="ST36" s="645"/>
      <c r="SU36" s="645"/>
      <c r="SV36" s="645"/>
      <c r="SW36" s="645"/>
      <c r="SX36" s="645"/>
      <c r="SY36" s="645"/>
      <c r="SZ36" s="645"/>
      <c r="TA36" s="645"/>
      <c r="TB36" s="645"/>
      <c r="TC36" s="645"/>
      <c r="TD36" s="645"/>
      <c r="TE36" s="645"/>
      <c r="TF36" s="645"/>
      <c r="TG36" s="645"/>
      <c r="TH36" s="645"/>
      <c r="TI36" s="645"/>
      <c r="TJ36" s="645"/>
      <c r="TK36" s="645"/>
      <c r="TL36" s="645"/>
      <c r="TM36" s="645"/>
      <c r="TN36" s="645"/>
      <c r="TO36" s="645"/>
      <c r="TP36" s="645"/>
      <c r="TQ36" s="645"/>
      <c r="TR36" s="645"/>
      <c r="TS36" s="645"/>
      <c r="TT36" s="645"/>
      <c r="TU36" s="645"/>
      <c r="TV36" s="645"/>
      <c r="TW36" s="645"/>
      <c r="TX36" s="645"/>
      <c r="TY36" s="645"/>
      <c r="TZ36" s="645"/>
      <c r="UA36" s="645"/>
      <c r="UB36" s="645"/>
      <c r="UC36" s="645"/>
      <c r="UD36" s="645"/>
      <c r="UE36" s="645"/>
      <c r="UF36" s="645"/>
      <c r="UG36" s="645"/>
      <c r="UH36" s="645"/>
      <c r="UI36" s="645"/>
      <c r="UJ36" s="645"/>
      <c r="UK36" s="645"/>
      <c r="UL36" s="645"/>
      <c r="UM36" s="645"/>
      <c r="UN36" s="645"/>
      <c r="UO36" s="645"/>
      <c r="UP36" s="645"/>
      <c r="UQ36" s="645"/>
      <c r="UR36" s="645"/>
      <c r="US36" s="645"/>
      <c r="UT36" s="645"/>
      <c r="UU36" s="645"/>
      <c r="UV36" s="645"/>
      <c r="UW36" s="645"/>
      <c r="UX36" s="645"/>
      <c r="UY36" s="645"/>
      <c r="UZ36" s="645"/>
      <c r="VA36" s="645"/>
      <c r="VB36" s="645"/>
      <c r="VC36" s="645"/>
      <c r="VD36" s="645"/>
      <c r="VE36" s="645"/>
      <c r="VF36" s="645"/>
      <c r="VG36" s="645"/>
      <c r="VH36" s="645"/>
      <c r="VI36" s="645"/>
      <c r="VJ36" s="645"/>
      <c r="VK36" s="645"/>
      <c r="VL36" s="645"/>
      <c r="VM36" s="645"/>
      <c r="VN36" s="645"/>
      <c r="VO36" s="645"/>
      <c r="VP36" s="645"/>
      <c r="VQ36" s="645"/>
      <c r="VR36" s="645"/>
      <c r="VS36" s="645"/>
      <c r="VT36" s="645"/>
      <c r="VU36" s="645"/>
      <c r="VV36" s="645"/>
      <c r="VW36" s="645"/>
      <c r="VX36" s="645"/>
      <c r="VY36" s="645"/>
      <c r="VZ36" s="645"/>
      <c r="WA36" s="645"/>
      <c r="WB36" s="645"/>
      <c r="WC36" s="645"/>
      <c r="WD36" s="645"/>
      <c r="WE36" s="645"/>
      <c r="WF36" s="645"/>
      <c r="WG36" s="645"/>
      <c r="WH36" s="645"/>
      <c r="WI36" s="645"/>
      <c r="WJ36" s="645"/>
      <c r="WK36" s="645"/>
      <c r="WL36" s="645"/>
      <c r="WM36" s="645"/>
      <c r="WN36" s="645"/>
      <c r="WO36" s="645"/>
      <c r="WP36" s="645"/>
      <c r="WQ36" s="645"/>
      <c r="WR36" s="645"/>
      <c r="WS36" s="645"/>
      <c r="WT36" s="645"/>
      <c r="WU36" s="645"/>
      <c r="WV36" s="645"/>
      <c r="WW36" s="645"/>
      <c r="WX36" s="645"/>
      <c r="WY36" s="645"/>
      <c r="WZ36" s="645"/>
      <c r="XA36" s="645"/>
      <c r="XB36" s="645"/>
      <c r="XC36" s="645"/>
      <c r="XD36" s="645"/>
      <c r="XE36" s="645"/>
      <c r="XF36" s="645"/>
      <c r="XG36" s="645"/>
      <c r="XH36" s="645"/>
      <c r="XI36" s="645"/>
      <c r="XJ36" s="645"/>
      <c r="XK36" s="645"/>
      <c r="XL36" s="645"/>
      <c r="XM36" s="645"/>
      <c r="XN36" s="645"/>
      <c r="XO36" s="645"/>
      <c r="XP36" s="645"/>
      <c r="XQ36" s="645"/>
      <c r="XR36" s="645"/>
      <c r="XS36" s="645"/>
      <c r="XT36" s="645"/>
      <c r="XU36" s="645"/>
      <c r="XV36" s="645"/>
      <c r="XW36" s="645"/>
      <c r="XX36" s="645"/>
      <c r="XY36" s="645"/>
      <c r="XZ36" s="645"/>
      <c r="YA36" s="645"/>
      <c r="YB36" s="645"/>
      <c r="YC36" s="645"/>
      <c r="YD36" s="645"/>
      <c r="YE36" s="645"/>
      <c r="YF36" s="645"/>
      <c r="YG36" s="645"/>
      <c r="YH36" s="645"/>
      <c r="YI36" s="645"/>
      <c r="YJ36" s="645"/>
      <c r="YK36" s="645"/>
      <c r="YL36" s="645"/>
      <c r="YM36" s="645"/>
      <c r="YN36" s="645"/>
      <c r="YO36" s="645"/>
      <c r="YP36" s="645"/>
      <c r="YQ36" s="645"/>
      <c r="YR36" s="645"/>
      <c r="YS36" s="645"/>
      <c r="YT36" s="645"/>
      <c r="YU36" s="645"/>
      <c r="YV36" s="645"/>
      <c r="YW36" s="645"/>
      <c r="YX36" s="645"/>
      <c r="YY36" s="645"/>
      <c r="YZ36" s="645"/>
      <c r="ZA36" s="645"/>
      <c r="ZB36" s="645"/>
      <c r="ZC36" s="645"/>
      <c r="ZD36" s="645"/>
      <c r="ZE36" s="645"/>
      <c r="ZF36" s="645"/>
      <c r="ZG36" s="645"/>
      <c r="ZH36" s="645"/>
      <c r="ZI36" s="645"/>
      <c r="ZJ36" s="645"/>
      <c r="ZK36" s="645"/>
      <c r="ZL36" s="645"/>
      <c r="ZM36" s="645"/>
      <c r="ZN36" s="645"/>
      <c r="ZO36" s="645"/>
      <c r="ZP36" s="645"/>
      <c r="ZQ36" s="645"/>
      <c r="ZR36" s="645"/>
      <c r="ZS36" s="645"/>
      <c r="ZT36" s="645"/>
      <c r="ZU36" s="645"/>
      <c r="ZV36" s="645"/>
      <c r="ZW36" s="645"/>
      <c r="ZX36" s="645"/>
      <c r="ZY36" s="645"/>
      <c r="ZZ36" s="645"/>
      <c r="AAA36" s="645"/>
      <c r="AAB36" s="645"/>
      <c r="AAC36" s="645"/>
      <c r="AAD36" s="645"/>
      <c r="AAE36" s="645"/>
      <c r="AAF36" s="645"/>
      <c r="AAG36" s="645"/>
      <c r="AAH36" s="645"/>
      <c r="AAI36" s="645"/>
      <c r="AAJ36" s="645"/>
      <c r="AAK36" s="645"/>
      <c r="AAL36" s="645"/>
      <c r="AAM36" s="645"/>
      <c r="AAN36" s="645"/>
      <c r="AAO36" s="645"/>
      <c r="AAP36" s="645"/>
      <c r="AAQ36" s="645"/>
      <c r="AAR36" s="645"/>
      <c r="AAS36" s="645"/>
      <c r="AAT36" s="645"/>
      <c r="AAU36" s="645"/>
      <c r="AAV36" s="645"/>
      <c r="AAW36" s="645"/>
      <c r="AAX36" s="645"/>
      <c r="AAY36" s="645"/>
      <c r="AAZ36" s="645"/>
      <c r="ABA36" s="645"/>
      <c r="ABB36" s="645"/>
      <c r="ABC36" s="645"/>
      <c r="ABD36" s="645"/>
      <c r="ABE36" s="645"/>
      <c r="ABF36" s="645"/>
      <c r="ABG36" s="645"/>
      <c r="ABH36" s="645"/>
      <c r="ABI36" s="645"/>
      <c r="ABJ36" s="645"/>
      <c r="ABK36" s="645"/>
      <c r="ABL36" s="645"/>
      <c r="ABM36" s="645"/>
      <c r="ABN36" s="645"/>
      <c r="ABO36" s="645"/>
      <c r="ABP36" s="645"/>
      <c r="ABQ36" s="645"/>
      <c r="ABR36" s="645"/>
      <c r="ABS36" s="645"/>
      <c r="ABT36" s="645"/>
      <c r="ABU36" s="645"/>
      <c r="ABV36" s="645"/>
      <c r="ABW36" s="645"/>
      <c r="ABX36" s="645"/>
      <c r="ABY36" s="645"/>
      <c r="ABZ36" s="645"/>
      <c r="ACA36" s="645"/>
      <c r="ACB36" s="645"/>
      <c r="ACC36" s="645"/>
      <c r="ACD36" s="645"/>
      <c r="ACE36" s="645"/>
      <c r="ACF36" s="645"/>
      <c r="ACG36" s="645"/>
      <c r="ACH36" s="645"/>
      <c r="ACI36" s="645"/>
      <c r="ACJ36" s="645"/>
      <c r="ACK36" s="645"/>
      <c r="ACL36" s="645"/>
      <c r="ACM36" s="645"/>
      <c r="ACN36" s="645"/>
      <c r="ACO36" s="645"/>
      <c r="ACP36" s="645"/>
      <c r="ACQ36" s="645"/>
      <c r="ACR36" s="645"/>
      <c r="ACS36" s="645"/>
      <c r="ACT36" s="645"/>
      <c r="ACU36" s="645"/>
      <c r="ACV36" s="645"/>
      <c r="ACW36" s="645"/>
      <c r="ACX36" s="645"/>
      <c r="ACY36" s="645"/>
      <c r="ACZ36" s="645"/>
      <c r="ADA36" s="645"/>
      <c r="ADB36" s="645"/>
      <c r="ADC36" s="645"/>
      <c r="ADD36" s="645"/>
      <c r="ADE36" s="645"/>
      <c r="ADF36" s="645"/>
      <c r="ADG36" s="645"/>
      <c r="ADH36" s="645"/>
      <c r="ADI36" s="645"/>
      <c r="ADJ36" s="645"/>
      <c r="ADK36" s="645"/>
      <c r="ADL36" s="645"/>
      <c r="ADM36" s="645"/>
      <c r="ADN36" s="645"/>
      <c r="ADO36" s="645"/>
      <c r="ADP36" s="645"/>
      <c r="ADQ36" s="645"/>
      <c r="ADR36" s="645"/>
      <c r="ADS36" s="645"/>
      <c r="ADT36" s="645"/>
      <c r="ADU36" s="645"/>
      <c r="ADV36" s="645"/>
      <c r="ADW36" s="645"/>
      <c r="ADX36" s="645"/>
      <c r="ADY36" s="645"/>
      <c r="ADZ36" s="645"/>
      <c r="AEA36" s="645"/>
      <c r="AEB36" s="645"/>
      <c r="AEC36" s="645"/>
      <c r="AED36" s="645"/>
      <c r="AEE36" s="645"/>
      <c r="AEF36" s="645"/>
      <c r="AEG36" s="645"/>
      <c r="AEH36" s="645"/>
      <c r="AEI36" s="645"/>
      <c r="AEJ36" s="645"/>
      <c r="AEK36" s="645"/>
      <c r="AEL36" s="645"/>
      <c r="AEM36" s="645"/>
      <c r="AEN36" s="645"/>
      <c r="AEO36" s="645"/>
      <c r="AEP36" s="645"/>
      <c r="AEQ36" s="645"/>
      <c r="AER36" s="645"/>
      <c r="AES36" s="645"/>
      <c r="AET36" s="645"/>
      <c r="AEU36" s="645"/>
      <c r="AEV36" s="645"/>
      <c r="AEW36" s="645"/>
      <c r="AEX36" s="645"/>
      <c r="AEY36" s="645"/>
      <c r="AEZ36" s="645"/>
      <c r="AFA36" s="645"/>
      <c r="AFB36" s="645"/>
      <c r="AFC36" s="645"/>
      <c r="AFD36" s="645"/>
      <c r="AFE36" s="645"/>
      <c r="AFF36" s="645"/>
      <c r="AFG36" s="645"/>
      <c r="AFH36" s="645"/>
      <c r="AFI36" s="645"/>
      <c r="AFJ36" s="645"/>
      <c r="AFK36" s="645"/>
      <c r="AFL36" s="645"/>
      <c r="AFM36" s="645"/>
      <c r="AFN36" s="645"/>
      <c r="AFO36" s="645"/>
      <c r="AFP36" s="645"/>
      <c r="AFQ36" s="645"/>
      <c r="AFR36" s="645"/>
      <c r="AFS36" s="645"/>
      <c r="AFT36" s="645"/>
      <c r="AFU36" s="645"/>
      <c r="AFV36" s="645"/>
      <c r="AFW36" s="645"/>
      <c r="AFX36" s="645"/>
      <c r="AFY36" s="645"/>
      <c r="AFZ36" s="645"/>
      <c r="AGA36" s="645"/>
      <c r="AGB36" s="645"/>
      <c r="AGC36" s="645"/>
      <c r="AGD36" s="645"/>
      <c r="AGE36" s="645"/>
      <c r="AGF36" s="645"/>
      <c r="AGG36" s="645"/>
      <c r="AGH36" s="645"/>
      <c r="AGI36" s="645"/>
      <c r="AGJ36" s="645"/>
      <c r="AGK36" s="645"/>
      <c r="AGL36" s="645"/>
      <c r="AGM36" s="645"/>
      <c r="AGN36" s="645"/>
      <c r="AGO36" s="645"/>
      <c r="AGP36" s="645"/>
      <c r="AGQ36" s="645"/>
      <c r="AGR36" s="645"/>
      <c r="AGS36" s="645"/>
      <c r="AGT36" s="645"/>
      <c r="AGU36" s="645"/>
      <c r="AGV36" s="645"/>
      <c r="AGW36" s="645"/>
      <c r="AGX36" s="645"/>
      <c r="AGY36" s="645"/>
      <c r="AGZ36" s="645"/>
      <c r="AHA36" s="645"/>
      <c r="AHB36" s="645"/>
      <c r="AHC36" s="645"/>
      <c r="AHD36" s="645"/>
      <c r="AHE36" s="645"/>
      <c r="AHF36" s="645"/>
      <c r="AHG36" s="645"/>
      <c r="AHH36" s="645"/>
      <c r="AHI36" s="645"/>
      <c r="AHJ36" s="645"/>
      <c r="AHK36" s="645"/>
      <c r="AHL36" s="645"/>
      <c r="AHM36" s="645"/>
      <c r="AHN36" s="645"/>
      <c r="AHO36" s="645"/>
      <c r="AHP36" s="645"/>
      <c r="AHQ36" s="645"/>
      <c r="AHR36" s="645"/>
      <c r="AHS36" s="645"/>
      <c r="AHT36" s="645"/>
      <c r="AHU36" s="645"/>
      <c r="AHV36" s="645"/>
      <c r="AHW36" s="645"/>
      <c r="AHX36" s="645"/>
      <c r="AHY36" s="645"/>
      <c r="AHZ36" s="645"/>
      <c r="AIA36" s="645"/>
      <c r="AIB36" s="645"/>
      <c r="AIC36" s="645"/>
      <c r="AID36" s="645"/>
      <c r="AIE36" s="645"/>
      <c r="AIF36" s="645"/>
      <c r="AIG36" s="645"/>
      <c r="AIH36" s="645"/>
      <c r="AII36" s="645"/>
      <c r="AIJ36" s="645"/>
      <c r="AIK36" s="645"/>
      <c r="AIL36" s="645"/>
      <c r="AIM36" s="645"/>
      <c r="AIN36" s="645"/>
      <c r="AIO36" s="645"/>
      <c r="AIP36" s="645"/>
      <c r="AIQ36" s="645"/>
      <c r="AIR36" s="645"/>
      <c r="AIS36" s="645"/>
      <c r="AIT36" s="645"/>
      <c r="AIU36" s="645"/>
      <c r="AIV36" s="645"/>
      <c r="AIW36" s="645"/>
      <c r="AIX36" s="645"/>
      <c r="AIY36" s="645"/>
      <c r="AIZ36" s="645"/>
      <c r="AJA36" s="645"/>
      <c r="AJB36" s="645"/>
      <c r="AJC36" s="645"/>
      <c r="AJD36" s="645"/>
      <c r="AJE36" s="645"/>
      <c r="AJF36" s="645"/>
      <c r="AJG36" s="645"/>
      <c r="AJH36" s="645"/>
      <c r="AJI36" s="645"/>
      <c r="AJJ36" s="645"/>
      <c r="AJK36" s="645"/>
      <c r="AJL36" s="645"/>
      <c r="AJM36" s="645"/>
      <c r="AJN36" s="645"/>
      <c r="AJO36" s="645"/>
      <c r="AJP36" s="645"/>
      <c r="AJQ36" s="645"/>
      <c r="AJR36" s="645"/>
      <c r="AJS36" s="645"/>
      <c r="AJT36" s="645"/>
      <c r="AJU36" s="645"/>
      <c r="AJV36" s="645"/>
      <c r="AJW36" s="645"/>
      <c r="AJX36" s="645"/>
      <c r="AJY36" s="645"/>
      <c r="AJZ36" s="645"/>
      <c r="AKA36" s="645"/>
      <c r="AKB36" s="645"/>
      <c r="AKC36" s="645"/>
      <c r="AKD36" s="645"/>
      <c r="AKE36" s="645"/>
      <c r="AKF36" s="645"/>
      <c r="AKG36" s="645"/>
      <c r="AKH36" s="645"/>
      <c r="AKI36" s="645"/>
      <c r="AKJ36" s="645"/>
      <c r="AKK36" s="645"/>
      <c r="AKL36" s="645"/>
      <c r="AKM36" s="645"/>
      <c r="AKN36" s="645"/>
      <c r="AKO36" s="645"/>
      <c r="AKP36" s="645"/>
      <c r="AKQ36" s="645"/>
      <c r="AKR36" s="645"/>
      <c r="AKS36" s="645"/>
      <c r="AKT36" s="645"/>
      <c r="AKU36" s="645"/>
      <c r="AKV36" s="645"/>
      <c r="AKW36" s="645"/>
      <c r="AKX36" s="645"/>
      <c r="AKY36" s="645"/>
      <c r="AKZ36" s="645"/>
      <c r="ALA36" s="645"/>
      <c r="ALB36" s="645"/>
      <c r="ALC36" s="645"/>
      <c r="ALD36" s="645"/>
      <c r="ALE36" s="645"/>
      <c r="ALF36" s="645"/>
      <c r="ALG36" s="645"/>
      <c r="ALH36" s="645"/>
      <c r="ALI36" s="645"/>
      <c r="ALJ36" s="645"/>
      <c r="ALK36" s="645"/>
      <c r="ALL36" s="645"/>
      <c r="ALM36" s="645"/>
      <c r="ALN36" s="645"/>
      <c r="ALO36" s="645"/>
      <c r="ALP36" s="645"/>
      <c r="ALQ36" s="645"/>
      <c r="ALR36" s="645"/>
      <c r="ALS36" s="645"/>
      <c r="ALT36" s="645"/>
      <c r="ALU36" s="645"/>
      <c r="ALV36" s="645"/>
      <c r="ALW36" s="645"/>
      <c r="ALX36" s="645"/>
      <c r="ALY36" s="645"/>
      <c r="ALZ36" s="645"/>
      <c r="AMA36" s="645"/>
      <c r="AMB36" s="645"/>
    </row>
    <row r="37" spans="1:1016" ht="21.45">
      <c r="A37" s="667"/>
      <c r="B37" s="668" t="s">
        <v>2180</v>
      </c>
      <c r="C37" s="668"/>
      <c r="D37" s="668"/>
      <c r="E37" s="669"/>
      <c r="F37" s="670"/>
      <c r="G37" s="645"/>
      <c r="H37" s="671"/>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645"/>
      <c r="BG37" s="645"/>
      <c r="BH37" s="645"/>
      <c r="BI37" s="645"/>
      <c r="BJ37" s="645"/>
      <c r="BK37" s="645"/>
      <c r="BL37" s="645"/>
      <c r="BM37" s="645"/>
      <c r="BN37" s="645"/>
      <c r="BO37" s="645"/>
      <c r="BP37" s="645"/>
      <c r="BQ37" s="645"/>
      <c r="BR37" s="645"/>
      <c r="BS37" s="645"/>
      <c r="BT37" s="645"/>
      <c r="BU37" s="645"/>
      <c r="BV37" s="645"/>
      <c r="BW37" s="645"/>
      <c r="BX37" s="645"/>
      <c r="BY37" s="645"/>
      <c r="BZ37" s="645"/>
      <c r="CA37" s="645"/>
      <c r="CB37" s="645"/>
      <c r="CC37" s="645"/>
      <c r="CD37" s="645"/>
      <c r="CE37" s="645"/>
      <c r="CF37" s="645"/>
      <c r="CG37" s="645"/>
      <c r="CH37" s="645"/>
      <c r="CI37" s="645"/>
      <c r="CJ37" s="645"/>
      <c r="CK37" s="645"/>
      <c r="CL37" s="645"/>
      <c r="CM37" s="645"/>
      <c r="CN37" s="645"/>
      <c r="CO37" s="645"/>
      <c r="CP37" s="645"/>
      <c r="CQ37" s="645"/>
      <c r="CR37" s="645"/>
      <c r="CS37" s="645"/>
      <c r="CT37" s="645"/>
      <c r="CU37" s="645"/>
      <c r="CV37" s="645"/>
      <c r="CW37" s="645"/>
      <c r="CX37" s="645"/>
      <c r="CY37" s="645"/>
      <c r="CZ37" s="645"/>
      <c r="DA37" s="645"/>
      <c r="DB37" s="645"/>
      <c r="DC37" s="645"/>
      <c r="DD37" s="645"/>
      <c r="DE37" s="645"/>
      <c r="DF37" s="645"/>
      <c r="DG37" s="645"/>
      <c r="DH37" s="645"/>
      <c r="DI37" s="645"/>
      <c r="DJ37" s="645"/>
      <c r="DK37" s="645"/>
      <c r="DL37" s="645"/>
      <c r="DM37" s="645"/>
      <c r="DN37" s="645"/>
      <c r="DO37" s="645"/>
      <c r="DP37" s="645"/>
      <c r="DQ37" s="645"/>
      <c r="DR37" s="645"/>
      <c r="DS37" s="645"/>
      <c r="DT37" s="645"/>
      <c r="DU37" s="645"/>
      <c r="DV37" s="645"/>
      <c r="DW37" s="645"/>
      <c r="DX37" s="645"/>
      <c r="DY37" s="645"/>
      <c r="DZ37" s="645"/>
      <c r="EA37" s="645"/>
      <c r="EB37" s="645"/>
      <c r="EC37" s="645"/>
      <c r="ED37" s="645"/>
      <c r="EE37" s="645"/>
      <c r="EF37" s="645"/>
      <c r="EG37" s="645"/>
      <c r="EH37" s="645"/>
      <c r="EI37" s="645"/>
      <c r="EJ37" s="645"/>
      <c r="EK37" s="645"/>
      <c r="EL37" s="645"/>
      <c r="EM37" s="645"/>
      <c r="EN37" s="645"/>
      <c r="EO37" s="645"/>
      <c r="EP37" s="645"/>
      <c r="EQ37" s="645"/>
      <c r="ER37" s="645"/>
      <c r="ES37" s="645"/>
      <c r="ET37" s="645"/>
      <c r="EU37" s="645"/>
      <c r="EV37" s="645"/>
      <c r="EW37" s="645"/>
      <c r="EX37" s="645"/>
      <c r="EY37" s="645"/>
      <c r="EZ37" s="645"/>
      <c r="FA37" s="645"/>
      <c r="FB37" s="645"/>
      <c r="FC37" s="645"/>
      <c r="FD37" s="645"/>
      <c r="FE37" s="645"/>
      <c r="FF37" s="645"/>
      <c r="FG37" s="645"/>
      <c r="FH37" s="645"/>
      <c r="FI37" s="645"/>
      <c r="FJ37" s="645"/>
      <c r="FK37" s="645"/>
      <c r="FL37" s="645"/>
      <c r="FM37" s="645"/>
      <c r="FN37" s="645"/>
      <c r="FO37" s="645"/>
      <c r="FP37" s="645"/>
      <c r="FQ37" s="645"/>
      <c r="FR37" s="645"/>
      <c r="FS37" s="645"/>
      <c r="FT37" s="645"/>
      <c r="FU37" s="645"/>
      <c r="FV37" s="645"/>
      <c r="FW37" s="645"/>
      <c r="FX37" s="645"/>
      <c r="FY37" s="645"/>
      <c r="FZ37" s="645"/>
      <c r="GA37" s="645"/>
      <c r="GB37" s="645"/>
      <c r="GC37" s="645"/>
      <c r="GD37" s="645"/>
      <c r="GE37" s="645"/>
      <c r="GF37" s="645"/>
      <c r="GG37" s="645"/>
      <c r="GH37" s="645"/>
      <c r="GI37" s="645"/>
      <c r="GJ37" s="645"/>
      <c r="GK37" s="645"/>
      <c r="GL37" s="645"/>
      <c r="GM37" s="645"/>
      <c r="GN37" s="645"/>
      <c r="GO37" s="645"/>
      <c r="GP37" s="645"/>
      <c r="GQ37" s="645"/>
      <c r="GR37" s="645"/>
      <c r="GS37" s="645"/>
      <c r="GT37" s="645"/>
      <c r="GU37" s="645"/>
      <c r="GV37" s="645"/>
      <c r="GW37" s="645"/>
      <c r="GX37" s="645"/>
      <c r="GY37" s="645"/>
      <c r="GZ37" s="645"/>
      <c r="HA37" s="645"/>
      <c r="HB37" s="645"/>
      <c r="HC37" s="645"/>
      <c r="HD37" s="645"/>
      <c r="HE37" s="645"/>
      <c r="HF37" s="645"/>
      <c r="HG37" s="645"/>
      <c r="HH37" s="645"/>
      <c r="HI37" s="645"/>
      <c r="HJ37" s="645"/>
      <c r="HK37" s="645"/>
      <c r="HL37" s="645"/>
      <c r="HM37" s="645"/>
      <c r="HN37" s="645"/>
      <c r="HO37" s="645"/>
      <c r="HP37" s="645"/>
      <c r="HQ37" s="645"/>
      <c r="HR37" s="645"/>
      <c r="HS37" s="645"/>
      <c r="HT37" s="645"/>
      <c r="HU37" s="645"/>
      <c r="HV37" s="645"/>
      <c r="HW37" s="645"/>
      <c r="HX37" s="645"/>
      <c r="HY37" s="645"/>
      <c r="HZ37" s="645"/>
      <c r="IA37" s="645"/>
      <c r="IB37" s="645"/>
      <c r="IC37" s="645"/>
      <c r="ID37" s="645"/>
      <c r="IE37" s="645"/>
      <c r="IF37" s="645"/>
      <c r="IG37" s="645"/>
      <c r="IH37" s="645"/>
      <c r="II37" s="645"/>
      <c r="IJ37" s="645"/>
      <c r="IK37" s="645"/>
      <c r="IL37" s="645"/>
      <c r="IM37" s="645"/>
      <c r="IN37" s="645"/>
      <c r="IO37" s="645"/>
      <c r="IP37" s="645"/>
      <c r="IQ37" s="645"/>
      <c r="IR37" s="645"/>
      <c r="IS37" s="645"/>
      <c r="IT37" s="645"/>
      <c r="IU37" s="645"/>
      <c r="IV37" s="645"/>
      <c r="IW37" s="645"/>
      <c r="IX37" s="645"/>
      <c r="IY37" s="645"/>
      <c r="IZ37" s="645"/>
      <c r="JA37" s="645"/>
      <c r="JB37" s="645"/>
      <c r="JC37" s="645"/>
      <c r="JD37" s="645"/>
      <c r="JE37" s="645"/>
      <c r="JF37" s="645"/>
      <c r="JG37" s="645"/>
      <c r="JH37" s="645"/>
      <c r="JI37" s="645"/>
      <c r="JJ37" s="645"/>
      <c r="JK37" s="645"/>
      <c r="JL37" s="645"/>
      <c r="JM37" s="645"/>
      <c r="JN37" s="645"/>
      <c r="JO37" s="645"/>
      <c r="JP37" s="645"/>
      <c r="JQ37" s="645"/>
      <c r="JR37" s="645"/>
      <c r="JS37" s="645"/>
      <c r="JT37" s="645"/>
      <c r="JU37" s="645"/>
      <c r="JV37" s="645"/>
      <c r="JW37" s="645"/>
      <c r="JX37" s="645"/>
      <c r="JY37" s="645"/>
      <c r="JZ37" s="645"/>
      <c r="KA37" s="645"/>
      <c r="KB37" s="645"/>
      <c r="KC37" s="645"/>
      <c r="KD37" s="645"/>
      <c r="KE37" s="645"/>
      <c r="KF37" s="645"/>
      <c r="KG37" s="645"/>
      <c r="KH37" s="645"/>
      <c r="KI37" s="645"/>
      <c r="KJ37" s="645"/>
      <c r="KK37" s="645"/>
      <c r="KL37" s="645"/>
      <c r="KM37" s="645"/>
      <c r="KN37" s="645"/>
      <c r="KO37" s="645"/>
      <c r="KP37" s="645"/>
      <c r="KQ37" s="645"/>
      <c r="KR37" s="645"/>
      <c r="KS37" s="645"/>
      <c r="KT37" s="645"/>
      <c r="KU37" s="645"/>
      <c r="KV37" s="645"/>
      <c r="KW37" s="645"/>
      <c r="KX37" s="645"/>
      <c r="KY37" s="645"/>
      <c r="KZ37" s="645"/>
      <c r="LA37" s="645"/>
      <c r="LB37" s="645"/>
      <c r="LC37" s="645"/>
      <c r="LD37" s="645"/>
      <c r="LE37" s="645"/>
      <c r="LF37" s="645"/>
      <c r="LG37" s="645"/>
      <c r="LH37" s="645"/>
      <c r="LI37" s="645"/>
      <c r="LJ37" s="645"/>
      <c r="LK37" s="645"/>
      <c r="LL37" s="645"/>
      <c r="LM37" s="645"/>
      <c r="LN37" s="645"/>
      <c r="LO37" s="645"/>
      <c r="LP37" s="645"/>
      <c r="LQ37" s="645"/>
      <c r="LR37" s="645"/>
      <c r="LS37" s="645"/>
      <c r="LT37" s="645"/>
      <c r="LU37" s="645"/>
      <c r="LV37" s="645"/>
      <c r="LW37" s="645"/>
      <c r="LX37" s="645"/>
      <c r="LY37" s="645"/>
      <c r="LZ37" s="645"/>
      <c r="MA37" s="645"/>
      <c r="MB37" s="645"/>
      <c r="MC37" s="645"/>
      <c r="MD37" s="645"/>
      <c r="ME37" s="645"/>
      <c r="MF37" s="645"/>
      <c r="MG37" s="645"/>
      <c r="MH37" s="645"/>
      <c r="MI37" s="645"/>
      <c r="MJ37" s="645"/>
      <c r="MK37" s="645"/>
      <c r="ML37" s="645"/>
      <c r="MM37" s="645"/>
      <c r="MN37" s="645"/>
      <c r="MO37" s="645"/>
      <c r="MP37" s="645"/>
      <c r="MQ37" s="645"/>
      <c r="MR37" s="645"/>
      <c r="MS37" s="645"/>
      <c r="MT37" s="645"/>
      <c r="MU37" s="645"/>
      <c r="MV37" s="645"/>
      <c r="MW37" s="645"/>
      <c r="MX37" s="645"/>
      <c r="MY37" s="645"/>
      <c r="MZ37" s="645"/>
      <c r="NA37" s="645"/>
      <c r="NB37" s="645"/>
      <c r="NC37" s="645"/>
      <c r="ND37" s="645"/>
      <c r="NE37" s="645"/>
      <c r="NF37" s="645"/>
      <c r="NG37" s="645"/>
      <c r="NH37" s="645"/>
      <c r="NI37" s="645"/>
      <c r="NJ37" s="645"/>
      <c r="NK37" s="645"/>
      <c r="NL37" s="645"/>
      <c r="NM37" s="645"/>
      <c r="NN37" s="645"/>
      <c r="NO37" s="645"/>
      <c r="NP37" s="645"/>
      <c r="NQ37" s="645"/>
      <c r="NR37" s="645"/>
      <c r="NS37" s="645"/>
      <c r="NT37" s="645"/>
      <c r="NU37" s="645"/>
      <c r="NV37" s="645"/>
      <c r="NW37" s="645"/>
      <c r="NX37" s="645"/>
      <c r="NY37" s="645"/>
      <c r="NZ37" s="645"/>
      <c r="OA37" s="645"/>
      <c r="OB37" s="645"/>
      <c r="OC37" s="645"/>
      <c r="OD37" s="645"/>
      <c r="OE37" s="645"/>
      <c r="OF37" s="645"/>
      <c r="OG37" s="645"/>
      <c r="OH37" s="645"/>
      <c r="OI37" s="645"/>
      <c r="OJ37" s="645"/>
      <c r="OK37" s="645"/>
      <c r="OL37" s="645"/>
      <c r="OM37" s="645"/>
      <c r="ON37" s="645"/>
      <c r="OO37" s="645"/>
      <c r="OP37" s="645"/>
      <c r="OQ37" s="645"/>
      <c r="OR37" s="645"/>
      <c r="OS37" s="645"/>
      <c r="OT37" s="645"/>
      <c r="OU37" s="645"/>
      <c r="OV37" s="645"/>
      <c r="OW37" s="645"/>
      <c r="OX37" s="645"/>
      <c r="OY37" s="645"/>
      <c r="OZ37" s="645"/>
      <c r="PA37" s="645"/>
      <c r="PB37" s="645"/>
      <c r="PC37" s="645"/>
      <c r="PD37" s="645"/>
      <c r="PE37" s="645"/>
      <c r="PF37" s="645"/>
      <c r="PG37" s="645"/>
      <c r="PH37" s="645"/>
      <c r="PI37" s="645"/>
      <c r="PJ37" s="645"/>
      <c r="PK37" s="645"/>
      <c r="PL37" s="645"/>
      <c r="PM37" s="645"/>
      <c r="PN37" s="645"/>
      <c r="PO37" s="645"/>
      <c r="PP37" s="645"/>
      <c r="PQ37" s="645"/>
      <c r="PR37" s="645"/>
      <c r="PS37" s="645"/>
      <c r="PT37" s="645"/>
      <c r="PU37" s="645"/>
      <c r="PV37" s="645"/>
      <c r="PW37" s="645"/>
      <c r="PX37" s="645"/>
      <c r="PY37" s="645"/>
      <c r="PZ37" s="645"/>
      <c r="QA37" s="645"/>
      <c r="QB37" s="645"/>
      <c r="QC37" s="645"/>
      <c r="QD37" s="645"/>
      <c r="QE37" s="645"/>
      <c r="QF37" s="645"/>
      <c r="QG37" s="645"/>
      <c r="QH37" s="645"/>
      <c r="QI37" s="645"/>
      <c r="QJ37" s="645"/>
      <c r="QK37" s="645"/>
      <c r="QL37" s="645"/>
      <c r="QM37" s="645"/>
      <c r="QN37" s="645"/>
      <c r="QO37" s="645"/>
      <c r="QP37" s="645"/>
      <c r="QQ37" s="645"/>
      <c r="QR37" s="645"/>
      <c r="QS37" s="645"/>
      <c r="QT37" s="645"/>
      <c r="QU37" s="645"/>
      <c r="QV37" s="645"/>
      <c r="QW37" s="645"/>
      <c r="QX37" s="645"/>
      <c r="QY37" s="645"/>
      <c r="QZ37" s="645"/>
      <c r="RA37" s="645"/>
      <c r="RB37" s="645"/>
      <c r="RC37" s="645"/>
      <c r="RD37" s="645"/>
      <c r="RE37" s="645"/>
      <c r="RF37" s="645"/>
      <c r="RG37" s="645"/>
      <c r="RH37" s="645"/>
      <c r="RI37" s="645"/>
      <c r="RJ37" s="645"/>
      <c r="RK37" s="645"/>
      <c r="RL37" s="645"/>
      <c r="RM37" s="645"/>
      <c r="RN37" s="645"/>
      <c r="RO37" s="645"/>
      <c r="RP37" s="645"/>
      <c r="RQ37" s="645"/>
      <c r="RR37" s="645"/>
      <c r="RS37" s="645"/>
      <c r="RT37" s="645"/>
      <c r="RU37" s="645"/>
      <c r="RV37" s="645"/>
      <c r="RW37" s="645"/>
      <c r="RX37" s="645"/>
      <c r="RY37" s="645"/>
      <c r="RZ37" s="645"/>
      <c r="SA37" s="645"/>
      <c r="SB37" s="645"/>
      <c r="SC37" s="645"/>
      <c r="SD37" s="645"/>
      <c r="SE37" s="645"/>
      <c r="SF37" s="645"/>
      <c r="SG37" s="645"/>
      <c r="SH37" s="645"/>
      <c r="SI37" s="645"/>
      <c r="SJ37" s="645"/>
      <c r="SK37" s="645"/>
      <c r="SL37" s="645"/>
      <c r="SM37" s="645"/>
      <c r="SN37" s="645"/>
      <c r="SO37" s="645"/>
      <c r="SP37" s="645"/>
      <c r="SQ37" s="645"/>
      <c r="SR37" s="645"/>
      <c r="SS37" s="645"/>
      <c r="ST37" s="645"/>
      <c r="SU37" s="645"/>
      <c r="SV37" s="645"/>
      <c r="SW37" s="645"/>
      <c r="SX37" s="645"/>
      <c r="SY37" s="645"/>
      <c r="SZ37" s="645"/>
      <c r="TA37" s="645"/>
      <c r="TB37" s="645"/>
      <c r="TC37" s="645"/>
      <c r="TD37" s="645"/>
      <c r="TE37" s="645"/>
      <c r="TF37" s="645"/>
      <c r="TG37" s="645"/>
      <c r="TH37" s="645"/>
      <c r="TI37" s="645"/>
      <c r="TJ37" s="645"/>
      <c r="TK37" s="645"/>
      <c r="TL37" s="645"/>
      <c r="TM37" s="645"/>
      <c r="TN37" s="645"/>
      <c r="TO37" s="645"/>
      <c r="TP37" s="645"/>
      <c r="TQ37" s="645"/>
      <c r="TR37" s="645"/>
      <c r="TS37" s="645"/>
      <c r="TT37" s="645"/>
      <c r="TU37" s="645"/>
      <c r="TV37" s="645"/>
      <c r="TW37" s="645"/>
      <c r="TX37" s="645"/>
      <c r="TY37" s="645"/>
      <c r="TZ37" s="645"/>
      <c r="UA37" s="645"/>
      <c r="UB37" s="645"/>
      <c r="UC37" s="645"/>
      <c r="UD37" s="645"/>
      <c r="UE37" s="645"/>
      <c r="UF37" s="645"/>
      <c r="UG37" s="645"/>
      <c r="UH37" s="645"/>
      <c r="UI37" s="645"/>
      <c r="UJ37" s="645"/>
      <c r="UK37" s="645"/>
      <c r="UL37" s="645"/>
      <c r="UM37" s="645"/>
      <c r="UN37" s="645"/>
      <c r="UO37" s="645"/>
      <c r="UP37" s="645"/>
      <c r="UQ37" s="645"/>
      <c r="UR37" s="645"/>
      <c r="US37" s="645"/>
      <c r="UT37" s="645"/>
      <c r="UU37" s="645"/>
      <c r="UV37" s="645"/>
      <c r="UW37" s="645"/>
      <c r="UX37" s="645"/>
      <c r="UY37" s="645"/>
      <c r="UZ37" s="645"/>
      <c r="VA37" s="645"/>
      <c r="VB37" s="645"/>
      <c r="VC37" s="645"/>
      <c r="VD37" s="645"/>
      <c r="VE37" s="645"/>
      <c r="VF37" s="645"/>
      <c r="VG37" s="645"/>
      <c r="VH37" s="645"/>
      <c r="VI37" s="645"/>
      <c r="VJ37" s="645"/>
      <c r="VK37" s="645"/>
      <c r="VL37" s="645"/>
      <c r="VM37" s="645"/>
      <c r="VN37" s="645"/>
      <c r="VO37" s="645"/>
      <c r="VP37" s="645"/>
      <c r="VQ37" s="645"/>
      <c r="VR37" s="645"/>
      <c r="VS37" s="645"/>
      <c r="VT37" s="645"/>
      <c r="VU37" s="645"/>
      <c r="VV37" s="645"/>
      <c r="VW37" s="645"/>
      <c r="VX37" s="645"/>
      <c r="VY37" s="645"/>
      <c r="VZ37" s="645"/>
      <c r="WA37" s="645"/>
      <c r="WB37" s="645"/>
      <c r="WC37" s="645"/>
      <c r="WD37" s="645"/>
      <c r="WE37" s="645"/>
      <c r="WF37" s="645"/>
      <c r="WG37" s="645"/>
      <c r="WH37" s="645"/>
      <c r="WI37" s="645"/>
      <c r="WJ37" s="645"/>
      <c r="WK37" s="645"/>
      <c r="WL37" s="645"/>
      <c r="WM37" s="645"/>
      <c r="WN37" s="645"/>
      <c r="WO37" s="645"/>
      <c r="WP37" s="645"/>
      <c r="WQ37" s="645"/>
      <c r="WR37" s="645"/>
      <c r="WS37" s="645"/>
      <c r="WT37" s="645"/>
      <c r="WU37" s="645"/>
      <c r="WV37" s="645"/>
      <c r="WW37" s="645"/>
      <c r="WX37" s="645"/>
      <c r="WY37" s="645"/>
      <c r="WZ37" s="645"/>
      <c r="XA37" s="645"/>
      <c r="XB37" s="645"/>
      <c r="XC37" s="645"/>
      <c r="XD37" s="645"/>
      <c r="XE37" s="645"/>
      <c r="XF37" s="645"/>
      <c r="XG37" s="645"/>
      <c r="XH37" s="645"/>
      <c r="XI37" s="645"/>
      <c r="XJ37" s="645"/>
      <c r="XK37" s="645"/>
      <c r="XL37" s="645"/>
      <c r="XM37" s="645"/>
      <c r="XN37" s="645"/>
      <c r="XO37" s="645"/>
      <c r="XP37" s="645"/>
      <c r="XQ37" s="645"/>
      <c r="XR37" s="645"/>
      <c r="XS37" s="645"/>
      <c r="XT37" s="645"/>
      <c r="XU37" s="645"/>
      <c r="XV37" s="645"/>
      <c r="XW37" s="645"/>
      <c r="XX37" s="645"/>
      <c r="XY37" s="645"/>
      <c r="XZ37" s="645"/>
      <c r="YA37" s="645"/>
      <c r="YB37" s="645"/>
      <c r="YC37" s="645"/>
      <c r="YD37" s="645"/>
      <c r="YE37" s="645"/>
      <c r="YF37" s="645"/>
      <c r="YG37" s="645"/>
      <c r="YH37" s="645"/>
      <c r="YI37" s="645"/>
      <c r="YJ37" s="645"/>
      <c r="YK37" s="645"/>
      <c r="YL37" s="645"/>
      <c r="YM37" s="645"/>
      <c r="YN37" s="645"/>
      <c r="YO37" s="645"/>
      <c r="YP37" s="645"/>
      <c r="YQ37" s="645"/>
      <c r="YR37" s="645"/>
      <c r="YS37" s="645"/>
      <c r="YT37" s="645"/>
      <c r="YU37" s="645"/>
      <c r="YV37" s="645"/>
      <c r="YW37" s="645"/>
      <c r="YX37" s="645"/>
      <c r="YY37" s="645"/>
      <c r="YZ37" s="645"/>
      <c r="ZA37" s="645"/>
      <c r="ZB37" s="645"/>
      <c r="ZC37" s="645"/>
      <c r="ZD37" s="645"/>
      <c r="ZE37" s="645"/>
      <c r="ZF37" s="645"/>
      <c r="ZG37" s="645"/>
      <c r="ZH37" s="645"/>
      <c r="ZI37" s="645"/>
      <c r="ZJ37" s="645"/>
      <c r="ZK37" s="645"/>
      <c r="ZL37" s="645"/>
      <c r="ZM37" s="645"/>
      <c r="ZN37" s="645"/>
      <c r="ZO37" s="645"/>
      <c r="ZP37" s="645"/>
      <c r="ZQ37" s="645"/>
      <c r="ZR37" s="645"/>
      <c r="ZS37" s="645"/>
      <c r="ZT37" s="645"/>
      <c r="ZU37" s="645"/>
      <c r="ZV37" s="645"/>
      <c r="ZW37" s="645"/>
      <c r="ZX37" s="645"/>
      <c r="ZY37" s="645"/>
      <c r="ZZ37" s="645"/>
      <c r="AAA37" s="645"/>
      <c r="AAB37" s="645"/>
      <c r="AAC37" s="645"/>
      <c r="AAD37" s="645"/>
      <c r="AAE37" s="645"/>
      <c r="AAF37" s="645"/>
      <c r="AAG37" s="645"/>
      <c r="AAH37" s="645"/>
      <c r="AAI37" s="645"/>
      <c r="AAJ37" s="645"/>
      <c r="AAK37" s="645"/>
      <c r="AAL37" s="645"/>
      <c r="AAM37" s="645"/>
      <c r="AAN37" s="645"/>
      <c r="AAO37" s="645"/>
      <c r="AAP37" s="645"/>
      <c r="AAQ37" s="645"/>
      <c r="AAR37" s="645"/>
      <c r="AAS37" s="645"/>
      <c r="AAT37" s="645"/>
      <c r="AAU37" s="645"/>
      <c r="AAV37" s="645"/>
      <c r="AAW37" s="645"/>
      <c r="AAX37" s="645"/>
      <c r="AAY37" s="645"/>
      <c r="AAZ37" s="645"/>
      <c r="ABA37" s="645"/>
      <c r="ABB37" s="645"/>
      <c r="ABC37" s="645"/>
      <c r="ABD37" s="645"/>
      <c r="ABE37" s="645"/>
      <c r="ABF37" s="645"/>
      <c r="ABG37" s="645"/>
      <c r="ABH37" s="645"/>
      <c r="ABI37" s="645"/>
      <c r="ABJ37" s="645"/>
      <c r="ABK37" s="645"/>
      <c r="ABL37" s="645"/>
      <c r="ABM37" s="645"/>
      <c r="ABN37" s="645"/>
      <c r="ABO37" s="645"/>
      <c r="ABP37" s="645"/>
      <c r="ABQ37" s="645"/>
      <c r="ABR37" s="645"/>
      <c r="ABS37" s="645"/>
      <c r="ABT37" s="645"/>
      <c r="ABU37" s="645"/>
      <c r="ABV37" s="645"/>
      <c r="ABW37" s="645"/>
      <c r="ABX37" s="645"/>
      <c r="ABY37" s="645"/>
      <c r="ABZ37" s="645"/>
      <c r="ACA37" s="645"/>
      <c r="ACB37" s="645"/>
      <c r="ACC37" s="645"/>
      <c r="ACD37" s="645"/>
      <c r="ACE37" s="645"/>
      <c r="ACF37" s="645"/>
      <c r="ACG37" s="645"/>
      <c r="ACH37" s="645"/>
      <c r="ACI37" s="645"/>
      <c r="ACJ37" s="645"/>
      <c r="ACK37" s="645"/>
      <c r="ACL37" s="645"/>
      <c r="ACM37" s="645"/>
      <c r="ACN37" s="645"/>
      <c r="ACO37" s="645"/>
      <c r="ACP37" s="645"/>
      <c r="ACQ37" s="645"/>
      <c r="ACR37" s="645"/>
      <c r="ACS37" s="645"/>
      <c r="ACT37" s="645"/>
      <c r="ACU37" s="645"/>
      <c r="ACV37" s="645"/>
      <c r="ACW37" s="645"/>
      <c r="ACX37" s="645"/>
      <c r="ACY37" s="645"/>
      <c r="ACZ37" s="645"/>
      <c r="ADA37" s="645"/>
      <c r="ADB37" s="645"/>
      <c r="ADC37" s="645"/>
      <c r="ADD37" s="645"/>
      <c r="ADE37" s="645"/>
      <c r="ADF37" s="645"/>
      <c r="ADG37" s="645"/>
      <c r="ADH37" s="645"/>
      <c r="ADI37" s="645"/>
      <c r="ADJ37" s="645"/>
      <c r="ADK37" s="645"/>
      <c r="ADL37" s="645"/>
      <c r="ADM37" s="645"/>
      <c r="ADN37" s="645"/>
      <c r="ADO37" s="645"/>
      <c r="ADP37" s="645"/>
      <c r="ADQ37" s="645"/>
      <c r="ADR37" s="645"/>
      <c r="ADS37" s="645"/>
      <c r="ADT37" s="645"/>
      <c r="ADU37" s="645"/>
      <c r="ADV37" s="645"/>
      <c r="ADW37" s="645"/>
      <c r="ADX37" s="645"/>
      <c r="ADY37" s="645"/>
      <c r="ADZ37" s="645"/>
      <c r="AEA37" s="645"/>
      <c r="AEB37" s="645"/>
      <c r="AEC37" s="645"/>
      <c r="AED37" s="645"/>
      <c r="AEE37" s="645"/>
      <c r="AEF37" s="645"/>
      <c r="AEG37" s="645"/>
      <c r="AEH37" s="645"/>
      <c r="AEI37" s="645"/>
      <c r="AEJ37" s="645"/>
      <c r="AEK37" s="645"/>
      <c r="AEL37" s="645"/>
      <c r="AEM37" s="645"/>
      <c r="AEN37" s="645"/>
      <c r="AEO37" s="645"/>
      <c r="AEP37" s="645"/>
      <c r="AEQ37" s="645"/>
      <c r="AER37" s="645"/>
      <c r="AES37" s="645"/>
      <c r="AET37" s="645"/>
      <c r="AEU37" s="645"/>
      <c r="AEV37" s="645"/>
      <c r="AEW37" s="645"/>
      <c r="AEX37" s="645"/>
      <c r="AEY37" s="645"/>
      <c r="AEZ37" s="645"/>
      <c r="AFA37" s="645"/>
      <c r="AFB37" s="645"/>
      <c r="AFC37" s="645"/>
      <c r="AFD37" s="645"/>
      <c r="AFE37" s="645"/>
      <c r="AFF37" s="645"/>
      <c r="AFG37" s="645"/>
      <c r="AFH37" s="645"/>
      <c r="AFI37" s="645"/>
      <c r="AFJ37" s="645"/>
      <c r="AFK37" s="645"/>
      <c r="AFL37" s="645"/>
      <c r="AFM37" s="645"/>
      <c r="AFN37" s="645"/>
      <c r="AFO37" s="645"/>
      <c r="AFP37" s="645"/>
      <c r="AFQ37" s="645"/>
      <c r="AFR37" s="645"/>
      <c r="AFS37" s="645"/>
      <c r="AFT37" s="645"/>
      <c r="AFU37" s="645"/>
      <c r="AFV37" s="645"/>
      <c r="AFW37" s="645"/>
      <c r="AFX37" s="645"/>
      <c r="AFY37" s="645"/>
      <c r="AFZ37" s="645"/>
      <c r="AGA37" s="645"/>
      <c r="AGB37" s="645"/>
      <c r="AGC37" s="645"/>
      <c r="AGD37" s="645"/>
      <c r="AGE37" s="645"/>
      <c r="AGF37" s="645"/>
      <c r="AGG37" s="645"/>
      <c r="AGH37" s="645"/>
      <c r="AGI37" s="645"/>
      <c r="AGJ37" s="645"/>
      <c r="AGK37" s="645"/>
      <c r="AGL37" s="645"/>
      <c r="AGM37" s="645"/>
      <c r="AGN37" s="645"/>
      <c r="AGO37" s="645"/>
      <c r="AGP37" s="645"/>
      <c r="AGQ37" s="645"/>
      <c r="AGR37" s="645"/>
      <c r="AGS37" s="645"/>
      <c r="AGT37" s="645"/>
      <c r="AGU37" s="645"/>
      <c r="AGV37" s="645"/>
      <c r="AGW37" s="645"/>
      <c r="AGX37" s="645"/>
      <c r="AGY37" s="645"/>
      <c r="AGZ37" s="645"/>
      <c r="AHA37" s="645"/>
      <c r="AHB37" s="645"/>
      <c r="AHC37" s="645"/>
      <c r="AHD37" s="645"/>
      <c r="AHE37" s="645"/>
      <c r="AHF37" s="645"/>
      <c r="AHG37" s="645"/>
      <c r="AHH37" s="645"/>
      <c r="AHI37" s="645"/>
      <c r="AHJ37" s="645"/>
      <c r="AHK37" s="645"/>
      <c r="AHL37" s="645"/>
      <c r="AHM37" s="645"/>
      <c r="AHN37" s="645"/>
      <c r="AHO37" s="645"/>
      <c r="AHP37" s="645"/>
      <c r="AHQ37" s="645"/>
      <c r="AHR37" s="645"/>
      <c r="AHS37" s="645"/>
      <c r="AHT37" s="645"/>
      <c r="AHU37" s="645"/>
      <c r="AHV37" s="645"/>
      <c r="AHW37" s="645"/>
      <c r="AHX37" s="645"/>
      <c r="AHY37" s="645"/>
      <c r="AHZ37" s="645"/>
      <c r="AIA37" s="645"/>
      <c r="AIB37" s="645"/>
      <c r="AIC37" s="645"/>
      <c r="AID37" s="645"/>
      <c r="AIE37" s="645"/>
      <c r="AIF37" s="645"/>
      <c r="AIG37" s="645"/>
      <c r="AIH37" s="645"/>
      <c r="AII37" s="645"/>
      <c r="AIJ37" s="645"/>
      <c r="AIK37" s="645"/>
      <c r="AIL37" s="645"/>
      <c r="AIM37" s="645"/>
      <c r="AIN37" s="645"/>
      <c r="AIO37" s="645"/>
      <c r="AIP37" s="645"/>
      <c r="AIQ37" s="645"/>
      <c r="AIR37" s="645"/>
      <c r="AIS37" s="645"/>
      <c r="AIT37" s="645"/>
      <c r="AIU37" s="645"/>
      <c r="AIV37" s="645"/>
      <c r="AIW37" s="645"/>
      <c r="AIX37" s="645"/>
      <c r="AIY37" s="645"/>
      <c r="AIZ37" s="645"/>
      <c r="AJA37" s="645"/>
      <c r="AJB37" s="645"/>
      <c r="AJC37" s="645"/>
      <c r="AJD37" s="645"/>
      <c r="AJE37" s="645"/>
      <c r="AJF37" s="645"/>
      <c r="AJG37" s="645"/>
      <c r="AJH37" s="645"/>
      <c r="AJI37" s="645"/>
      <c r="AJJ37" s="645"/>
      <c r="AJK37" s="645"/>
      <c r="AJL37" s="645"/>
      <c r="AJM37" s="645"/>
      <c r="AJN37" s="645"/>
      <c r="AJO37" s="645"/>
      <c r="AJP37" s="645"/>
      <c r="AJQ37" s="645"/>
      <c r="AJR37" s="645"/>
      <c r="AJS37" s="645"/>
      <c r="AJT37" s="645"/>
      <c r="AJU37" s="645"/>
      <c r="AJV37" s="645"/>
      <c r="AJW37" s="645"/>
      <c r="AJX37" s="645"/>
      <c r="AJY37" s="645"/>
      <c r="AJZ37" s="645"/>
      <c r="AKA37" s="645"/>
      <c r="AKB37" s="645"/>
      <c r="AKC37" s="645"/>
      <c r="AKD37" s="645"/>
      <c r="AKE37" s="645"/>
      <c r="AKF37" s="645"/>
      <c r="AKG37" s="645"/>
      <c r="AKH37" s="645"/>
      <c r="AKI37" s="645"/>
      <c r="AKJ37" s="645"/>
      <c r="AKK37" s="645"/>
      <c r="AKL37" s="645"/>
      <c r="AKM37" s="645"/>
      <c r="AKN37" s="645"/>
      <c r="AKO37" s="645"/>
      <c r="AKP37" s="645"/>
      <c r="AKQ37" s="645"/>
      <c r="AKR37" s="645"/>
      <c r="AKS37" s="645"/>
      <c r="AKT37" s="645"/>
      <c r="AKU37" s="645"/>
      <c r="AKV37" s="645"/>
      <c r="AKW37" s="645"/>
      <c r="AKX37" s="645"/>
      <c r="AKY37" s="645"/>
      <c r="AKZ37" s="645"/>
      <c r="ALA37" s="645"/>
      <c r="ALB37" s="645"/>
      <c r="ALC37" s="645"/>
      <c r="ALD37" s="645"/>
      <c r="ALE37" s="645"/>
      <c r="ALF37" s="645"/>
      <c r="ALG37" s="645"/>
      <c r="ALH37" s="645"/>
      <c r="ALI37" s="645"/>
      <c r="ALJ37" s="645"/>
      <c r="ALK37" s="645"/>
      <c r="ALL37" s="645"/>
      <c r="ALM37" s="645"/>
      <c r="ALN37" s="645"/>
      <c r="ALO37" s="645"/>
      <c r="ALP37" s="645"/>
      <c r="ALQ37" s="645"/>
      <c r="ALR37" s="645"/>
      <c r="ALS37" s="645"/>
      <c r="ALT37" s="645"/>
      <c r="ALU37" s="645"/>
      <c r="ALV37" s="645"/>
      <c r="ALW37" s="645"/>
      <c r="ALX37" s="645"/>
      <c r="ALY37" s="645"/>
      <c r="ALZ37" s="645"/>
      <c r="AMA37" s="645"/>
      <c r="AMB37" s="645"/>
    </row>
    <row r="38" spans="1:1016" ht="12">
      <c r="A38" s="679">
        <f>A36+1</f>
        <v>2</v>
      </c>
      <c r="B38" s="680" t="s">
        <v>2181</v>
      </c>
      <c r="C38" s="681" t="s">
        <v>1390</v>
      </c>
      <c r="D38" s="679">
        <v>1</v>
      </c>
      <c r="E38" s="665"/>
      <c r="F38" s="675">
        <f>E38*D38</f>
        <v>0</v>
      </c>
      <c r="G38" s="656"/>
      <c r="H38" s="657"/>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c r="BP38" s="656"/>
      <c r="BQ38" s="656"/>
      <c r="BR38" s="656"/>
      <c r="BS38" s="656"/>
      <c r="BT38" s="656"/>
      <c r="BU38" s="656"/>
      <c r="BV38" s="656"/>
      <c r="BW38" s="656"/>
      <c r="BX38" s="656"/>
      <c r="BY38" s="656"/>
      <c r="BZ38" s="656"/>
      <c r="CA38" s="656"/>
      <c r="CB38" s="656"/>
      <c r="CC38" s="656"/>
      <c r="CD38" s="656"/>
      <c r="CE38" s="656"/>
      <c r="CF38" s="656"/>
      <c r="CG38" s="656"/>
      <c r="CH38" s="656"/>
      <c r="CI38" s="656"/>
      <c r="CJ38" s="656"/>
      <c r="CK38" s="656"/>
      <c r="CL38" s="656"/>
      <c r="CM38" s="656"/>
      <c r="CN38" s="656"/>
      <c r="CO38" s="656"/>
      <c r="CP38" s="656"/>
      <c r="CQ38" s="656"/>
      <c r="CR38" s="656"/>
      <c r="CS38" s="656"/>
      <c r="CT38" s="656"/>
      <c r="CU38" s="656"/>
      <c r="CV38" s="656"/>
      <c r="CW38" s="656"/>
      <c r="CX38" s="656"/>
      <c r="CY38" s="656"/>
      <c r="CZ38" s="656"/>
      <c r="DA38" s="656"/>
      <c r="DB38" s="656"/>
      <c r="DC38" s="656"/>
      <c r="DD38" s="656"/>
      <c r="DE38" s="656"/>
      <c r="DF38" s="656"/>
      <c r="DG38" s="656"/>
      <c r="DH38" s="656"/>
      <c r="DI38" s="656"/>
      <c r="DJ38" s="656"/>
      <c r="DK38" s="656"/>
      <c r="DL38" s="656"/>
      <c r="DM38" s="656"/>
      <c r="DN38" s="656"/>
      <c r="DO38" s="656"/>
      <c r="DP38" s="656"/>
      <c r="DQ38" s="656"/>
      <c r="DR38" s="656"/>
      <c r="DS38" s="656"/>
      <c r="DT38" s="656"/>
      <c r="DU38" s="656"/>
      <c r="DV38" s="656"/>
      <c r="DW38" s="656"/>
      <c r="DX38" s="656"/>
      <c r="DY38" s="656"/>
      <c r="DZ38" s="656"/>
      <c r="EA38" s="656"/>
      <c r="EB38" s="656"/>
      <c r="EC38" s="656"/>
      <c r="ED38" s="656"/>
      <c r="EE38" s="656"/>
      <c r="EF38" s="656"/>
      <c r="EG38" s="656"/>
      <c r="EH38" s="656"/>
      <c r="EI38" s="656"/>
      <c r="EJ38" s="656"/>
      <c r="EK38" s="656"/>
      <c r="EL38" s="656"/>
      <c r="EM38" s="656"/>
      <c r="EN38" s="656"/>
      <c r="EO38" s="656"/>
      <c r="EP38" s="656"/>
      <c r="EQ38" s="656"/>
      <c r="ER38" s="656"/>
      <c r="ES38" s="656"/>
      <c r="ET38" s="656"/>
      <c r="EU38" s="656"/>
      <c r="EV38" s="656"/>
      <c r="EW38" s="656"/>
      <c r="EX38" s="656"/>
      <c r="EY38" s="656"/>
      <c r="EZ38" s="656"/>
      <c r="FA38" s="656"/>
      <c r="FB38" s="656"/>
      <c r="FC38" s="656"/>
      <c r="FD38" s="656"/>
      <c r="FE38" s="656"/>
      <c r="FF38" s="656"/>
      <c r="FG38" s="656"/>
      <c r="FH38" s="656"/>
      <c r="FI38" s="656"/>
      <c r="FJ38" s="656"/>
      <c r="FK38" s="656"/>
      <c r="FL38" s="656"/>
      <c r="FM38" s="656"/>
      <c r="FN38" s="656"/>
      <c r="FO38" s="656"/>
      <c r="FP38" s="656"/>
      <c r="FQ38" s="656"/>
      <c r="FR38" s="656"/>
      <c r="FS38" s="656"/>
      <c r="FT38" s="656"/>
      <c r="FU38" s="656"/>
      <c r="FV38" s="656"/>
      <c r="FW38" s="656"/>
      <c r="FX38" s="656"/>
      <c r="FY38" s="656"/>
      <c r="FZ38" s="656"/>
      <c r="GA38" s="656"/>
      <c r="GB38" s="656"/>
      <c r="GC38" s="656"/>
      <c r="GD38" s="656"/>
      <c r="GE38" s="656"/>
      <c r="GF38" s="656"/>
      <c r="GG38" s="656"/>
      <c r="GH38" s="656"/>
      <c r="GI38" s="656"/>
      <c r="GJ38" s="656"/>
      <c r="GK38" s="656"/>
      <c r="GL38" s="656"/>
      <c r="GM38" s="656"/>
      <c r="GN38" s="656"/>
      <c r="GO38" s="656"/>
      <c r="GP38" s="656"/>
      <c r="GQ38" s="656"/>
      <c r="GR38" s="656"/>
      <c r="GS38" s="656"/>
      <c r="GT38" s="656"/>
      <c r="GU38" s="656"/>
      <c r="GV38" s="656"/>
      <c r="GW38" s="656"/>
      <c r="GX38" s="656"/>
      <c r="GY38" s="656"/>
      <c r="GZ38" s="656"/>
      <c r="HA38" s="656"/>
      <c r="HB38" s="656"/>
      <c r="HC38" s="656"/>
      <c r="HD38" s="656"/>
      <c r="HE38" s="656"/>
      <c r="HF38" s="656"/>
      <c r="HG38" s="656"/>
      <c r="HH38" s="656"/>
      <c r="HI38" s="656"/>
      <c r="HJ38" s="656"/>
      <c r="HK38" s="656"/>
      <c r="HL38" s="656"/>
      <c r="HM38" s="656"/>
      <c r="HN38" s="656"/>
      <c r="HO38" s="656"/>
      <c r="HP38" s="656"/>
      <c r="HQ38" s="656"/>
      <c r="HR38" s="656"/>
      <c r="HS38" s="656"/>
      <c r="HT38" s="656"/>
      <c r="HU38" s="656"/>
      <c r="HV38" s="656"/>
      <c r="HW38" s="656"/>
      <c r="HX38" s="656"/>
      <c r="HY38" s="656"/>
      <c r="HZ38" s="656"/>
      <c r="IA38" s="656"/>
      <c r="IB38" s="656"/>
      <c r="IC38" s="656"/>
      <c r="ID38" s="656"/>
      <c r="IE38" s="656"/>
      <c r="IF38" s="656"/>
      <c r="IG38" s="656"/>
      <c r="IH38" s="656"/>
      <c r="II38" s="656"/>
      <c r="IJ38" s="656"/>
      <c r="IK38" s="656"/>
      <c r="IL38" s="656"/>
      <c r="IM38" s="656"/>
      <c r="IN38" s="656"/>
      <c r="IO38" s="656"/>
      <c r="IP38" s="656"/>
      <c r="IQ38" s="656"/>
      <c r="IR38" s="656"/>
      <c r="IS38" s="656"/>
      <c r="IT38" s="656"/>
      <c r="IU38" s="656"/>
      <c r="IV38" s="656"/>
      <c r="IW38" s="656"/>
      <c r="IX38" s="656"/>
      <c r="IY38" s="656"/>
      <c r="IZ38" s="656"/>
      <c r="JA38" s="656"/>
      <c r="JB38" s="656"/>
      <c r="JC38" s="656"/>
      <c r="JD38" s="656"/>
      <c r="JE38" s="656"/>
      <c r="JF38" s="656"/>
      <c r="JG38" s="656"/>
      <c r="JH38" s="656"/>
      <c r="JI38" s="656"/>
      <c r="JJ38" s="656"/>
      <c r="JK38" s="656"/>
      <c r="JL38" s="656"/>
      <c r="JM38" s="656"/>
      <c r="JN38" s="656"/>
      <c r="JO38" s="656"/>
      <c r="JP38" s="656"/>
      <c r="JQ38" s="656"/>
      <c r="JR38" s="656"/>
      <c r="JS38" s="656"/>
      <c r="JT38" s="656"/>
      <c r="JU38" s="656"/>
      <c r="JV38" s="656"/>
      <c r="JW38" s="656"/>
      <c r="JX38" s="656"/>
      <c r="JY38" s="656"/>
      <c r="JZ38" s="656"/>
      <c r="KA38" s="656"/>
      <c r="KB38" s="656"/>
      <c r="KC38" s="656"/>
      <c r="KD38" s="656"/>
      <c r="KE38" s="656"/>
      <c r="KF38" s="656"/>
      <c r="KG38" s="656"/>
      <c r="KH38" s="656"/>
      <c r="KI38" s="656"/>
      <c r="KJ38" s="656"/>
      <c r="KK38" s="656"/>
      <c r="KL38" s="656"/>
      <c r="KM38" s="656"/>
      <c r="KN38" s="656"/>
      <c r="KO38" s="656"/>
      <c r="KP38" s="656"/>
      <c r="KQ38" s="656"/>
      <c r="KR38" s="656"/>
      <c r="KS38" s="656"/>
      <c r="KT38" s="656"/>
      <c r="KU38" s="656"/>
      <c r="KV38" s="656"/>
      <c r="KW38" s="656"/>
      <c r="KX38" s="656"/>
      <c r="KY38" s="656"/>
      <c r="KZ38" s="656"/>
      <c r="LA38" s="656"/>
      <c r="LB38" s="656"/>
      <c r="LC38" s="656"/>
      <c r="LD38" s="656"/>
      <c r="LE38" s="656"/>
      <c r="LF38" s="656"/>
      <c r="LG38" s="656"/>
      <c r="LH38" s="656"/>
      <c r="LI38" s="656"/>
      <c r="LJ38" s="656"/>
      <c r="LK38" s="656"/>
      <c r="LL38" s="656"/>
      <c r="LM38" s="656"/>
      <c r="LN38" s="656"/>
      <c r="LO38" s="656"/>
      <c r="LP38" s="656"/>
      <c r="LQ38" s="656"/>
      <c r="LR38" s="656"/>
      <c r="LS38" s="656"/>
      <c r="LT38" s="656"/>
      <c r="LU38" s="656"/>
      <c r="LV38" s="656"/>
      <c r="LW38" s="656"/>
      <c r="LX38" s="656"/>
      <c r="LY38" s="656"/>
      <c r="LZ38" s="656"/>
      <c r="MA38" s="656"/>
      <c r="MB38" s="656"/>
      <c r="MC38" s="656"/>
      <c r="MD38" s="656"/>
      <c r="ME38" s="656"/>
      <c r="MF38" s="656"/>
      <c r="MG38" s="656"/>
      <c r="MH38" s="656"/>
      <c r="MI38" s="656"/>
      <c r="MJ38" s="656"/>
      <c r="MK38" s="656"/>
      <c r="ML38" s="656"/>
      <c r="MM38" s="656"/>
      <c r="MN38" s="656"/>
      <c r="MO38" s="656"/>
      <c r="MP38" s="656"/>
      <c r="MQ38" s="656"/>
      <c r="MR38" s="656"/>
      <c r="MS38" s="656"/>
      <c r="MT38" s="656"/>
      <c r="MU38" s="656"/>
      <c r="MV38" s="656"/>
      <c r="MW38" s="656"/>
      <c r="MX38" s="656"/>
      <c r="MY38" s="656"/>
      <c r="MZ38" s="656"/>
      <c r="NA38" s="656"/>
      <c r="NB38" s="656"/>
      <c r="NC38" s="656"/>
      <c r="ND38" s="656"/>
      <c r="NE38" s="656"/>
      <c r="NF38" s="656"/>
      <c r="NG38" s="656"/>
      <c r="NH38" s="656"/>
      <c r="NI38" s="656"/>
      <c r="NJ38" s="656"/>
      <c r="NK38" s="656"/>
      <c r="NL38" s="656"/>
      <c r="NM38" s="656"/>
      <c r="NN38" s="656"/>
      <c r="NO38" s="656"/>
      <c r="NP38" s="656"/>
      <c r="NQ38" s="656"/>
      <c r="NR38" s="656"/>
      <c r="NS38" s="656"/>
      <c r="NT38" s="656"/>
      <c r="NU38" s="656"/>
      <c r="NV38" s="656"/>
      <c r="NW38" s="656"/>
      <c r="NX38" s="656"/>
      <c r="NY38" s="656"/>
      <c r="NZ38" s="656"/>
      <c r="OA38" s="656"/>
      <c r="OB38" s="656"/>
      <c r="OC38" s="656"/>
      <c r="OD38" s="656"/>
      <c r="OE38" s="656"/>
      <c r="OF38" s="656"/>
      <c r="OG38" s="656"/>
      <c r="OH38" s="656"/>
      <c r="OI38" s="656"/>
      <c r="OJ38" s="656"/>
      <c r="OK38" s="656"/>
      <c r="OL38" s="656"/>
      <c r="OM38" s="656"/>
      <c r="ON38" s="656"/>
      <c r="OO38" s="656"/>
      <c r="OP38" s="656"/>
      <c r="OQ38" s="656"/>
      <c r="OR38" s="656"/>
      <c r="OS38" s="656"/>
      <c r="OT38" s="656"/>
      <c r="OU38" s="656"/>
      <c r="OV38" s="656"/>
      <c r="OW38" s="656"/>
      <c r="OX38" s="656"/>
      <c r="OY38" s="656"/>
      <c r="OZ38" s="656"/>
      <c r="PA38" s="656"/>
      <c r="PB38" s="656"/>
      <c r="PC38" s="656"/>
      <c r="PD38" s="656"/>
      <c r="PE38" s="656"/>
      <c r="PF38" s="656"/>
      <c r="PG38" s="656"/>
      <c r="PH38" s="656"/>
      <c r="PI38" s="656"/>
      <c r="PJ38" s="656"/>
      <c r="PK38" s="656"/>
      <c r="PL38" s="656"/>
      <c r="PM38" s="656"/>
      <c r="PN38" s="656"/>
      <c r="PO38" s="656"/>
      <c r="PP38" s="656"/>
      <c r="PQ38" s="656"/>
      <c r="PR38" s="656"/>
      <c r="PS38" s="656"/>
      <c r="PT38" s="656"/>
      <c r="PU38" s="656"/>
      <c r="PV38" s="656"/>
      <c r="PW38" s="656"/>
      <c r="PX38" s="656"/>
      <c r="PY38" s="656"/>
      <c r="PZ38" s="656"/>
      <c r="QA38" s="656"/>
      <c r="QB38" s="656"/>
      <c r="QC38" s="656"/>
      <c r="QD38" s="656"/>
      <c r="QE38" s="656"/>
      <c r="QF38" s="656"/>
      <c r="QG38" s="656"/>
      <c r="QH38" s="656"/>
      <c r="QI38" s="656"/>
      <c r="QJ38" s="656"/>
      <c r="QK38" s="656"/>
      <c r="QL38" s="656"/>
      <c r="QM38" s="656"/>
      <c r="QN38" s="656"/>
      <c r="QO38" s="656"/>
      <c r="QP38" s="656"/>
      <c r="QQ38" s="656"/>
      <c r="QR38" s="656"/>
      <c r="QS38" s="656"/>
      <c r="QT38" s="656"/>
      <c r="QU38" s="656"/>
      <c r="QV38" s="656"/>
      <c r="QW38" s="656"/>
      <c r="QX38" s="656"/>
      <c r="QY38" s="656"/>
      <c r="QZ38" s="656"/>
      <c r="RA38" s="656"/>
      <c r="RB38" s="656"/>
      <c r="RC38" s="656"/>
      <c r="RD38" s="656"/>
      <c r="RE38" s="656"/>
      <c r="RF38" s="656"/>
      <c r="RG38" s="656"/>
      <c r="RH38" s="656"/>
      <c r="RI38" s="656"/>
      <c r="RJ38" s="656"/>
      <c r="RK38" s="656"/>
      <c r="RL38" s="656"/>
      <c r="RM38" s="656"/>
      <c r="RN38" s="656"/>
      <c r="RO38" s="656"/>
      <c r="RP38" s="656"/>
      <c r="RQ38" s="656"/>
      <c r="RR38" s="656"/>
      <c r="RS38" s="656"/>
      <c r="RT38" s="656"/>
      <c r="RU38" s="656"/>
      <c r="RV38" s="656"/>
      <c r="RW38" s="656"/>
      <c r="RX38" s="656"/>
      <c r="RY38" s="656"/>
      <c r="RZ38" s="656"/>
      <c r="SA38" s="656"/>
      <c r="SB38" s="656"/>
      <c r="SC38" s="656"/>
      <c r="SD38" s="656"/>
      <c r="SE38" s="656"/>
      <c r="SF38" s="656"/>
      <c r="SG38" s="656"/>
      <c r="SH38" s="656"/>
      <c r="SI38" s="656"/>
      <c r="SJ38" s="656"/>
      <c r="SK38" s="656"/>
      <c r="SL38" s="656"/>
      <c r="SM38" s="656"/>
      <c r="SN38" s="656"/>
      <c r="SO38" s="656"/>
      <c r="SP38" s="656"/>
      <c r="SQ38" s="656"/>
      <c r="SR38" s="656"/>
      <c r="SS38" s="656"/>
      <c r="ST38" s="656"/>
      <c r="SU38" s="656"/>
      <c r="SV38" s="656"/>
      <c r="SW38" s="656"/>
      <c r="SX38" s="656"/>
      <c r="SY38" s="656"/>
      <c r="SZ38" s="656"/>
      <c r="TA38" s="656"/>
      <c r="TB38" s="656"/>
      <c r="TC38" s="656"/>
      <c r="TD38" s="656"/>
      <c r="TE38" s="656"/>
      <c r="TF38" s="656"/>
      <c r="TG38" s="656"/>
      <c r="TH38" s="656"/>
      <c r="TI38" s="656"/>
      <c r="TJ38" s="656"/>
      <c r="TK38" s="656"/>
      <c r="TL38" s="656"/>
      <c r="TM38" s="656"/>
      <c r="TN38" s="656"/>
      <c r="TO38" s="656"/>
      <c r="TP38" s="656"/>
      <c r="TQ38" s="656"/>
      <c r="TR38" s="656"/>
      <c r="TS38" s="656"/>
      <c r="TT38" s="656"/>
      <c r="TU38" s="656"/>
      <c r="TV38" s="656"/>
      <c r="TW38" s="656"/>
      <c r="TX38" s="656"/>
      <c r="TY38" s="656"/>
      <c r="TZ38" s="656"/>
      <c r="UA38" s="656"/>
      <c r="UB38" s="656"/>
      <c r="UC38" s="656"/>
      <c r="UD38" s="656"/>
      <c r="UE38" s="656"/>
      <c r="UF38" s="656"/>
      <c r="UG38" s="656"/>
      <c r="UH38" s="656"/>
      <c r="UI38" s="656"/>
      <c r="UJ38" s="656"/>
      <c r="UK38" s="656"/>
      <c r="UL38" s="656"/>
      <c r="UM38" s="656"/>
      <c r="UN38" s="656"/>
      <c r="UO38" s="656"/>
      <c r="UP38" s="656"/>
      <c r="UQ38" s="656"/>
      <c r="UR38" s="656"/>
      <c r="US38" s="656"/>
      <c r="UT38" s="656"/>
      <c r="UU38" s="656"/>
      <c r="UV38" s="656"/>
      <c r="UW38" s="656"/>
      <c r="UX38" s="656"/>
      <c r="UY38" s="656"/>
      <c r="UZ38" s="656"/>
      <c r="VA38" s="656"/>
      <c r="VB38" s="656"/>
      <c r="VC38" s="656"/>
      <c r="VD38" s="656"/>
      <c r="VE38" s="656"/>
      <c r="VF38" s="656"/>
      <c r="VG38" s="656"/>
      <c r="VH38" s="656"/>
      <c r="VI38" s="656"/>
      <c r="VJ38" s="656"/>
      <c r="VK38" s="656"/>
      <c r="VL38" s="656"/>
      <c r="VM38" s="656"/>
      <c r="VN38" s="656"/>
      <c r="VO38" s="656"/>
      <c r="VP38" s="656"/>
      <c r="VQ38" s="656"/>
      <c r="VR38" s="656"/>
      <c r="VS38" s="656"/>
      <c r="VT38" s="656"/>
      <c r="VU38" s="656"/>
      <c r="VV38" s="656"/>
      <c r="VW38" s="656"/>
      <c r="VX38" s="656"/>
      <c r="VY38" s="656"/>
      <c r="VZ38" s="656"/>
      <c r="WA38" s="656"/>
      <c r="WB38" s="656"/>
      <c r="WC38" s="656"/>
      <c r="WD38" s="656"/>
      <c r="WE38" s="656"/>
      <c r="WF38" s="656"/>
      <c r="WG38" s="656"/>
      <c r="WH38" s="656"/>
      <c r="WI38" s="656"/>
      <c r="WJ38" s="656"/>
      <c r="WK38" s="656"/>
      <c r="WL38" s="656"/>
      <c r="WM38" s="656"/>
      <c r="WN38" s="656"/>
      <c r="WO38" s="656"/>
      <c r="WP38" s="656"/>
      <c r="WQ38" s="656"/>
      <c r="WR38" s="656"/>
      <c r="WS38" s="656"/>
      <c r="WT38" s="656"/>
      <c r="WU38" s="656"/>
      <c r="WV38" s="656"/>
      <c r="WW38" s="656"/>
      <c r="WX38" s="656"/>
      <c r="WY38" s="656"/>
      <c r="WZ38" s="656"/>
      <c r="XA38" s="656"/>
      <c r="XB38" s="656"/>
      <c r="XC38" s="656"/>
      <c r="XD38" s="656"/>
      <c r="XE38" s="656"/>
      <c r="XF38" s="656"/>
      <c r="XG38" s="656"/>
      <c r="XH38" s="656"/>
      <c r="XI38" s="656"/>
      <c r="XJ38" s="656"/>
      <c r="XK38" s="656"/>
      <c r="XL38" s="656"/>
      <c r="XM38" s="656"/>
      <c r="XN38" s="656"/>
      <c r="XO38" s="656"/>
      <c r="XP38" s="656"/>
      <c r="XQ38" s="656"/>
      <c r="XR38" s="656"/>
      <c r="XS38" s="656"/>
      <c r="XT38" s="656"/>
      <c r="XU38" s="656"/>
      <c r="XV38" s="656"/>
      <c r="XW38" s="656"/>
      <c r="XX38" s="656"/>
      <c r="XY38" s="656"/>
      <c r="XZ38" s="656"/>
      <c r="YA38" s="656"/>
      <c r="YB38" s="656"/>
      <c r="YC38" s="656"/>
      <c r="YD38" s="656"/>
      <c r="YE38" s="656"/>
      <c r="YF38" s="656"/>
      <c r="YG38" s="656"/>
      <c r="YH38" s="656"/>
      <c r="YI38" s="656"/>
      <c r="YJ38" s="656"/>
      <c r="YK38" s="656"/>
      <c r="YL38" s="656"/>
      <c r="YM38" s="656"/>
      <c r="YN38" s="656"/>
      <c r="YO38" s="656"/>
      <c r="YP38" s="656"/>
      <c r="YQ38" s="656"/>
      <c r="YR38" s="656"/>
      <c r="YS38" s="656"/>
      <c r="YT38" s="656"/>
      <c r="YU38" s="656"/>
      <c r="YV38" s="656"/>
      <c r="YW38" s="656"/>
      <c r="YX38" s="656"/>
      <c r="YY38" s="656"/>
      <c r="YZ38" s="656"/>
      <c r="ZA38" s="656"/>
      <c r="ZB38" s="656"/>
      <c r="ZC38" s="656"/>
      <c r="ZD38" s="656"/>
      <c r="ZE38" s="656"/>
      <c r="ZF38" s="656"/>
      <c r="ZG38" s="656"/>
      <c r="ZH38" s="656"/>
      <c r="ZI38" s="656"/>
      <c r="ZJ38" s="656"/>
      <c r="ZK38" s="656"/>
      <c r="ZL38" s="656"/>
      <c r="ZM38" s="656"/>
      <c r="ZN38" s="656"/>
      <c r="ZO38" s="656"/>
      <c r="ZP38" s="656"/>
      <c r="ZQ38" s="656"/>
      <c r="ZR38" s="656"/>
      <c r="ZS38" s="656"/>
      <c r="ZT38" s="656"/>
      <c r="ZU38" s="656"/>
      <c r="ZV38" s="656"/>
      <c r="ZW38" s="656"/>
      <c r="ZX38" s="656"/>
      <c r="ZY38" s="656"/>
      <c r="ZZ38" s="656"/>
      <c r="AAA38" s="656"/>
      <c r="AAB38" s="656"/>
      <c r="AAC38" s="656"/>
      <c r="AAD38" s="656"/>
      <c r="AAE38" s="656"/>
      <c r="AAF38" s="656"/>
      <c r="AAG38" s="656"/>
      <c r="AAH38" s="656"/>
      <c r="AAI38" s="656"/>
      <c r="AAJ38" s="656"/>
      <c r="AAK38" s="656"/>
      <c r="AAL38" s="656"/>
      <c r="AAM38" s="656"/>
      <c r="AAN38" s="656"/>
      <c r="AAO38" s="656"/>
      <c r="AAP38" s="656"/>
      <c r="AAQ38" s="656"/>
      <c r="AAR38" s="656"/>
      <c r="AAS38" s="656"/>
      <c r="AAT38" s="656"/>
      <c r="AAU38" s="656"/>
      <c r="AAV38" s="656"/>
      <c r="AAW38" s="656"/>
      <c r="AAX38" s="656"/>
      <c r="AAY38" s="656"/>
      <c r="AAZ38" s="656"/>
      <c r="ABA38" s="656"/>
      <c r="ABB38" s="656"/>
      <c r="ABC38" s="656"/>
      <c r="ABD38" s="656"/>
      <c r="ABE38" s="656"/>
      <c r="ABF38" s="656"/>
      <c r="ABG38" s="656"/>
      <c r="ABH38" s="656"/>
      <c r="ABI38" s="656"/>
      <c r="ABJ38" s="656"/>
      <c r="ABK38" s="656"/>
      <c r="ABL38" s="656"/>
      <c r="ABM38" s="656"/>
      <c r="ABN38" s="656"/>
      <c r="ABO38" s="656"/>
      <c r="ABP38" s="656"/>
      <c r="ABQ38" s="656"/>
      <c r="ABR38" s="656"/>
      <c r="ABS38" s="656"/>
      <c r="ABT38" s="656"/>
      <c r="ABU38" s="656"/>
      <c r="ABV38" s="656"/>
      <c r="ABW38" s="656"/>
      <c r="ABX38" s="656"/>
      <c r="ABY38" s="656"/>
      <c r="ABZ38" s="656"/>
      <c r="ACA38" s="656"/>
      <c r="ACB38" s="656"/>
      <c r="ACC38" s="656"/>
      <c r="ACD38" s="656"/>
      <c r="ACE38" s="656"/>
      <c r="ACF38" s="656"/>
      <c r="ACG38" s="656"/>
      <c r="ACH38" s="656"/>
      <c r="ACI38" s="656"/>
      <c r="ACJ38" s="656"/>
      <c r="ACK38" s="656"/>
      <c r="ACL38" s="656"/>
      <c r="ACM38" s="656"/>
      <c r="ACN38" s="656"/>
      <c r="ACO38" s="656"/>
      <c r="ACP38" s="656"/>
      <c r="ACQ38" s="656"/>
      <c r="ACR38" s="656"/>
      <c r="ACS38" s="656"/>
      <c r="ACT38" s="656"/>
      <c r="ACU38" s="656"/>
      <c r="ACV38" s="656"/>
      <c r="ACW38" s="656"/>
      <c r="ACX38" s="656"/>
      <c r="ACY38" s="656"/>
      <c r="ACZ38" s="656"/>
      <c r="ADA38" s="656"/>
      <c r="ADB38" s="656"/>
      <c r="ADC38" s="656"/>
      <c r="ADD38" s="656"/>
      <c r="ADE38" s="656"/>
      <c r="ADF38" s="656"/>
      <c r="ADG38" s="656"/>
      <c r="ADH38" s="656"/>
      <c r="ADI38" s="656"/>
      <c r="ADJ38" s="656"/>
      <c r="ADK38" s="656"/>
      <c r="ADL38" s="656"/>
      <c r="ADM38" s="656"/>
      <c r="ADN38" s="656"/>
      <c r="ADO38" s="656"/>
      <c r="ADP38" s="656"/>
      <c r="ADQ38" s="656"/>
      <c r="ADR38" s="656"/>
      <c r="ADS38" s="656"/>
      <c r="ADT38" s="656"/>
      <c r="ADU38" s="656"/>
      <c r="ADV38" s="656"/>
      <c r="ADW38" s="656"/>
      <c r="ADX38" s="656"/>
      <c r="ADY38" s="656"/>
      <c r="ADZ38" s="656"/>
      <c r="AEA38" s="656"/>
      <c r="AEB38" s="656"/>
      <c r="AEC38" s="656"/>
      <c r="AED38" s="656"/>
      <c r="AEE38" s="656"/>
      <c r="AEF38" s="656"/>
      <c r="AEG38" s="656"/>
      <c r="AEH38" s="656"/>
      <c r="AEI38" s="656"/>
      <c r="AEJ38" s="656"/>
      <c r="AEK38" s="656"/>
      <c r="AEL38" s="656"/>
      <c r="AEM38" s="656"/>
      <c r="AEN38" s="656"/>
      <c r="AEO38" s="656"/>
      <c r="AEP38" s="656"/>
      <c r="AEQ38" s="656"/>
      <c r="AER38" s="656"/>
      <c r="AES38" s="656"/>
      <c r="AET38" s="656"/>
      <c r="AEU38" s="656"/>
      <c r="AEV38" s="656"/>
      <c r="AEW38" s="656"/>
      <c r="AEX38" s="656"/>
      <c r="AEY38" s="656"/>
      <c r="AEZ38" s="656"/>
      <c r="AFA38" s="656"/>
      <c r="AFB38" s="656"/>
      <c r="AFC38" s="656"/>
      <c r="AFD38" s="656"/>
      <c r="AFE38" s="656"/>
      <c r="AFF38" s="656"/>
      <c r="AFG38" s="656"/>
      <c r="AFH38" s="656"/>
      <c r="AFI38" s="656"/>
      <c r="AFJ38" s="656"/>
      <c r="AFK38" s="656"/>
      <c r="AFL38" s="656"/>
      <c r="AFM38" s="656"/>
      <c r="AFN38" s="656"/>
      <c r="AFO38" s="656"/>
      <c r="AFP38" s="656"/>
      <c r="AFQ38" s="656"/>
      <c r="AFR38" s="656"/>
      <c r="AFS38" s="656"/>
      <c r="AFT38" s="656"/>
      <c r="AFU38" s="656"/>
      <c r="AFV38" s="656"/>
      <c r="AFW38" s="656"/>
      <c r="AFX38" s="656"/>
      <c r="AFY38" s="656"/>
      <c r="AFZ38" s="656"/>
      <c r="AGA38" s="656"/>
      <c r="AGB38" s="656"/>
      <c r="AGC38" s="656"/>
      <c r="AGD38" s="656"/>
      <c r="AGE38" s="656"/>
      <c r="AGF38" s="656"/>
      <c r="AGG38" s="656"/>
      <c r="AGH38" s="656"/>
      <c r="AGI38" s="656"/>
      <c r="AGJ38" s="656"/>
      <c r="AGK38" s="656"/>
      <c r="AGL38" s="656"/>
      <c r="AGM38" s="656"/>
      <c r="AGN38" s="656"/>
      <c r="AGO38" s="656"/>
      <c r="AGP38" s="656"/>
      <c r="AGQ38" s="656"/>
      <c r="AGR38" s="656"/>
      <c r="AGS38" s="656"/>
      <c r="AGT38" s="656"/>
      <c r="AGU38" s="656"/>
      <c r="AGV38" s="656"/>
      <c r="AGW38" s="656"/>
      <c r="AGX38" s="656"/>
      <c r="AGY38" s="656"/>
      <c r="AGZ38" s="656"/>
      <c r="AHA38" s="656"/>
      <c r="AHB38" s="656"/>
      <c r="AHC38" s="656"/>
      <c r="AHD38" s="656"/>
      <c r="AHE38" s="656"/>
      <c r="AHF38" s="656"/>
      <c r="AHG38" s="656"/>
      <c r="AHH38" s="656"/>
      <c r="AHI38" s="656"/>
      <c r="AHJ38" s="656"/>
      <c r="AHK38" s="656"/>
      <c r="AHL38" s="656"/>
      <c r="AHM38" s="656"/>
      <c r="AHN38" s="656"/>
      <c r="AHO38" s="656"/>
      <c r="AHP38" s="656"/>
      <c r="AHQ38" s="656"/>
      <c r="AHR38" s="656"/>
      <c r="AHS38" s="656"/>
      <c r="AHT38" s="656"/>
      <c r="AHU38" s="656"/>
      <c r="AHV38" s="656"/>
      <c r="AHW38" s="656"/>
      <c r="AHX38" s="656"/>
      <c r="AHY38" s="656"/>
      <c r="AHZ38" s="656"/>
      <c r="AIA38" s="656"/>
      <c r="AIB38" s="656"/>
      <c r="AIC38" s="656"/>
      <c r="AID38" s="656"/>
      <c r="AIE38" s="656"/>
      <c r="AIF38" s="656"/>
      <c r="AIG38" s="656"/>
      <c r="AIH38" s="656"/>
      <c r="AII38" s="656"/>
      <c r="AIJ38" s="656"/>
      <c r="AIK38" s="656"/>
      <c r="AIL38" s="656"/>
      <c r="AIM38" s="656"/>
      <c r="AIN38" s="656"/>
      <c r="AIO38" s="656"/>
      <c r="AIP38" s="656"/>
      <c r="AIQ38" s="656"/>
      <c r="AIR38" s="656"/>
      <c r="AIS38" s="656"/>
      <c r="AIT38" s="656"/>
      <c r="AIU38" s="656"/>
      <c r="AIV38" s="656"/>
      <c r="AIW38" s="656"/>
      <c r="AIX38" s="656"/>
      <c r="AIY38" s="656"/>
      <c r="AIZ38" s="656"/>
      <c r="AJA38" s="656"/>
      <c r="AJB38" s="656"/>
      <c r="AJC38" s="656"/>
      <c r="AJD38" s="656"/>
      <c r="AJE38" s="656"/>
      <c r="AJF38" s="656"/>
      <c r="AJG38" s="656"/>
      <c r="AJH38" s="656"/>
      <c r="AJI38" s="656"/>
      <c r="AJJ38" s="656"/>
      <c r="AJK38" s="656"/>
      <c r="AJL38" s="656"/>
      <c r="AJM38" s="656"/>
      <c r="AJN38" s="656"/>
      <c r="AJO38" s="656"/>
      <c r="AJP38" s="656"/>
      <c r="AJQ38" s="656"/>
      <c r="AJR38" s="656"/>
      <c r="AJS38" s="656"/>
      <c r="AJT38" s="656"/>
      <c r="AJU38" s="656"/>
      <c r="AJV38" s="656"/>
      <c r="AJW38" s="656"/>
      <c r="AJX38" s="656"/>
      <c r="AJY38" s="656"/>
      <c r="AJZ38" s="656"/>
      <c r="AKA38" s="656"/>
      <c r="AKB38" s="656"/>
      <c r="AKC38" s="656"/>
      <c r="AKD38" s="656"/>
      <c r="AKE38" s="656"/>
      <c r="AKF38" s="656"/>
      <c r="AKG38" s="656"/>
      <c r="AKH38" s="656"/>
      <c r="AKI38" s="656"/>
      <c r="AKJ38" s="656"/>
      <c r="AKK38" s="656"/>
      <c r="AKL38" s="656"/>
      <c r="AKM38" s="656"/>
      <c r="AKN38" s="656"/>
      <c r="AKO38" s="656"/>
      <c r="AKP38" s="656"/>
      <c r="AKQ38" s="656"/>
      <c r="AKR38" s="656"/>
      <c r="AKS38" s="656"/>
      <c r="AKT38" s="656"/>
      <c r="AKU38" s="656"/>
      <c r="AKV38" s="656"/>
      <c r="AKW38" s="656"/>
      <c r="AKX38" s="656"/>
      <c r="AKY38" s="656"/>
      <c r="AKZ38" s="656"/>
      <c r="ALA38" s="656"/>
      <c r="ALB38" s="656"/>
      <c r="ALC38" s="656"/>
      <c r="ALD38" s="656"/>
      <c r="ALE38" s="656"/>
      <c r="ALF38" s="656"/>
      <c r="ALG38" s="656"/>
      <c r="ALH38" s="656"/>
      <c r="ALI38" s="656"/>
      <c r="ALJ38" s="656"/>
      <c r="ALK38" s="656"/>
      <c r="ALL38" s="656"/>
      <c r="ALM38" s="656"/>
      <c r="ALN38" s="656"/>
      <c r="ALO38" s="656"/>
      <c r="ALP38" s="656"/>
      <c r="ALQ38" s="656"/>
      <c r="ALR38" s="656"/>
      <c r="ALS38" s="656"/>
      <c r="ALT38" s="656"/>
      <c r="ALU38" s="656"/>
      <c r="ALV38" s="656"/>
      <c r="ALW38" s="656"/>
      <c r="ALX38" s="656"/>
      <c r="ALY38" s="656"/>
      <c r="ALZ38" s="656"/>
      <c r="AMA38" s="656"/>
      <c r="AMB38" s="656"/>
    </row>
    <row r="39" spans="1:1016">
      <c r="A39" s="682"/>
      <c r="B39" s="683" t="s">
        <v>2182</v>
      </c>
      <c r="C39" s="684"/>
      <c r="D39" s="684"/>
      <c r="E39" s="669"/>
      <c r="F39" s="685"/>
      <c r="G39" s="645"/>
      <c r="H39" s="652"/>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645"/>
      <c r="BG39" s="645"/>
      <c r="BH39" s="645"/>
      <c r="BI39" s="645"/>
      <c r="BJ39" s="645"/>
      <c r="BK39" s="645"/>
      <c r="BL39" s="645"/>
      <c r="BM39" s="645"/>
      <c r="BN39" s="645"/>
      <c r="BO39" s="645"/>
      <c r="BP39" s="645"/>
      <c r="BQ39" s="645"/>
      <c r="BR39" s="645"/>
      <c r="BS39" s="645"/>
      <c r="BT39" s="645"/>
      <c r="BU39" s="645"/>
      <c r="BV39" s="645"/>
      <c r="BW39" s="645"/>
      <c r="BX39" s="645"/>
      <c r="BY39" s="645"/>
      <c r="BZ39" s="645"/>
      <c r="CA39" s="645"/>
      <c r="CB39" s="645"/>
      <c r="CC39" s="645"/>
      <c r="CD39" s="645"/>
      <c r="CE39" s="645"/>
      <c r="CF39" s="645"/>
      <c r="CG39" s="645"/>
      <c r="CH39" s="645"/>
      <c r="CI39" s="645"/>
      <c r="CJ39" s="645"/>
      <c r="CK39" s="645"/>
      <c r="CL39" s="645"/>
      <c r="CM39" s="645"/>
      <c r="CN39" s="645"/>
      <c r="CO39" s="645"/>
      <c r="CP39" s="645"/>
      <c r="CQ39" s="645"/>
      <c r="CR39" s="645"/>
      <c r="CS39" s="645"/>
      <c r="CT39" s="645"/>
      <c r="CU39" s="645"/>
      <c r="CV39" s="645"/>
      <c r="CW39" s="645"/>
      <c r="CX39" s="645"/>
      <c r="CY39" s="645"/>
      <c r="CZ39" s="645"/>
      <c r="DA39" s="645"/>
      <c r="DB39" s="645"/>
      <c r="DC39" s="645"/>
      <c r="DD39" s="645"/>
      <c r="DE39" s="645"/>
      <c r="DF39" s="645"/>
      <c r="DG39" s="645"/>
      <c r="DH39" s="645"/>
      <c r="DI39" s="645"/>
      <c r="DJ39" s="645"/>
      <c r="DK39" s="645"/>
      <c r="DL39" s="645"/>
      <c r="DM39" s="645"/>
      <c r="DN39" s="645"/>
      <c r="DO39" s="645"/>
      <c r="DP39" s="645"/>
      <c r="DQ39" s="645"/>
      <c r="DR39" s="645"/>
      <c r="DS39" s="645"/>
      <c r="DT39" s="645"/>
      <c r="DU39" s="645"/>
      <c r="DV39" s="645"/>
      <c r="DW39" s="645"/>
      <c r="DX39" s="645"/>
      <c r="DY39" s="645"/>
      <c r="DZ39" s="645"/>
      <c r="EA39" s="645"/>
      <c r="EB39" s="645"/>
      <c r="EC39" s="645"/>
      <c r="ED39" s="645"/>
      <c r="EE39" s="645"/>
      <c r="EF39" s="645"/>
      <c r="EG39" s="645"/>
      <c r="EH39" s="645"/>
      <c r="EI39" s="645"/>
      <c r="EJ39" s="645"/>
      <c r="EK39" s="645"/>
      <c r="EL39" s="645"/>
      <c r="EM39" s="645"/>
      <c r="EN39" s="645"/>
      <c r="EO39" s="645"/>
      <c r="EP39" s="645"/>
      <c r="EQ39" s="645"/>
      <c r="ER39" s="645"/>
      <c r="ES39" s="645"/>
      <c r="ET39" s="645"/>
      <c r="EU39" s="645"/>
      <c r="EV39" s="645"/>
      <c r="EW39" s="645"/>
      <c r="EX39" s="645"/>
      <c r="EY39" s="645"/>
      <c r="EZ39" s="645"/>
      <c r="FA39" s="645"/>
      <c r="FB39" s="645"/>
      <c r="FC39" s="645"/>
      <c r="FD39" s="645"/>
      <c r="FE39" s="645"/>
      <c r="FF39" s="645"/>
      <c r="FG39" s="645"/>
      <c r="FH39" s="645"/>
      <c r="FI39" s="645"/>
      <c r="FJ39" s="645"/>
      <c r="FK39" s="645"/>
      <c r="FL39" s="645"/>
      <c r="FM39" s="645"/>
      <c r="FN39" s="645"/>
      <c r="FO39" s="645"/>
      <c r="FP39" s="645"/>
      <c r="FQ39" s="645"/>
      <c r="FR39" s="645"/>
      <c r="FS39" s="645"/>
      <c r="FT39" s="645"/>
      <c r="FU39" s="645"/>
      <c r="FV39" s="645"/>
      <c r="FW39" s="645"/>
      <c r="FX39" s="645"/>
      <c r="FY39" s="645"/>
      <c r="FZ39" s="645"/>
      <c r="GA39" s="645"/>
      <c r="GB39" s="645"/>
      <c r="GC39" s="645"/>
      <c r="GD39" s="645"/>
      <c r="GE39" s="645"/>
      <c r="GF39" s="645"/>
      <c r="GG39" s="645"/>
      <c r="GH39" s="645"/>
      <c r="GI39" s="645"/>
      <c r="GJ39" s="645"/>
      <c r="GK39" s="645"/>
      <c r="GL39" s="645"/>
      <c r="GM39" s="645"/>
      <c r="GN39" s="645"/>
      <c r="GO39" s="645"/>
      <c r="GP39" s="645"/>
      <c r="GQ39" s="645"/>
      <c r="GR39" s="645"/>
      <c r="GS39" s="645"/>
      <c r="GT39" s="645"/>
      <c r="GU39" s="645"/>
      <c r="GV39" s="645"/>
      <c r="GW39" s="645"/>
      <c r="GX39" s="645"/>
      <c r="GY39" s="645"/>
      <c r="GZ39" s="645"/>
      <c r="HA39" s="645"/>
      <c r="HB39" s="645"/>
      <c r="HC39" s="645"/>
      <c r="HD39" s="645"/>
      <c r="HE39" s="645"/>
      <c r="HF39" s="645"/>
      <c r="HG39" s="645"/>
      <c r="HH39" s="645"/>
      <c r="HI39" s="645"/>
      <c r="HJ39" s="645"/>
      <c r="HK39" s="645"/>
      <c r="HL39" s="645"/>
      <c r="HM39" s="645"/>
      <c r="HN39" s="645"/>
      <c r="HO39" s="645"/>
      <c r="HP39" s="645"/>
      <c r="HQ39" s="645"/>
      <c r="HR39" s="645"/>
      <c r="HS39" s="645"/>
      <c r="HT39" s="645"/>
      <c r="HU39" s="645"/>
      <c r="HV39" s="645"/>
      <c r="HW39" s="645"/>
      <c r="HX39" s="645"/>
      <c r="HY39" s="645"/>
      <c r="HZ39" s="645"/>
      <c r="IA39" s="645"/>
      <c r="IB39" s="645"/>
      <c r="IC39" s="645"/>
      <c r="ID39" s="645"/>
      <c r="IE39" s="645"/>
      <c r="IF39" s="645"/>
      <c r="IG39" s="645"/>
      <c r="IH39" s="645"/>
      <c r="II39" s="645"/>
      <c r="IJ39" s="645"/>
      <c r="IK39" s="645"/>
      <c r="IL39" s="645"/>
      <c r="IM39" s="645"/>
      <c r="IN39" s="645"/>
      <c r="IO39" s="645"/>
      <c r="IP39" s="645"/>
      <c r="IQ39" s="645"/>
      <c r="IR39" s="645"/>
      <c r="IS39" s="645"/>
      <c r="IT39" s="645"/>
      <c r="IU39" s="645"/>
      <c r="IV39" s="645"/>
      <c r="IW39" s="645"/>
      <c r="IX39" s="645"/>
      <c r="IY39" s="645"/>
      <c r="IZ39" s="645"/>
      <c r="JA39" s="645"/>
      <c r="JB39" s="645"/>
      <c r="JC39" s="645"/>
      <c r="JD39" s="645"/>
      <c r="JE39" s="645"/>
      <c r="JF39" s="645"/>
      <c r="JG39" s="645"/>
      <c r="JH39" s="645"/>
      <c r="JI39" s="645"/>
      <c r="JJ39" s="645"/>
      <c r="JK39" s="645"/>
      <c r="JL39" s="645"/>
      <c r="JM39" s="645"/>
      <c r="JN39" s="645"/>
      <c r="JO39" s="645"/>
      <c r="JP39" s="645"/>
      <c r="JQ39" s="645"/>
      <c r="JR39" s="645"/>
      <c r="JS39" s="645"/>
      <c r="JT39" s="645"/>
      <c r="JU39" s="645"/>
      <c r="JV39" s="645"/>
      <c r="JW39" s="645"/>
      <c r="JX39" s="645"/>
      <c r="JY39" s="645"/>
      <c r="JZ39" s="645"/>
      <c r="KA39" s="645"/>
      <c r="KB39" s="645"/>
      <c r="KC39" s="645"/>
      <c r="KD39" s="645"/>
      <c r="KE39" s="645"/>
      <c r="KF39" s="645"/>
      <c r="KG39" s="645"/>
      <c r="KH39" s="645"/>
      <c r="KI39" s="645"/>
      <c r="KJ39" s="645"/>
      <c r="KK39" s="645"/>
      <c r="KL39" s="645"/>
      <c r="KM39" s="645"/>
      <c r="KN39" s="645"/>
      <c r="KO39" s="645"/>
      <c r="KP39" s="645"/>
      <c r="KQ39" s="645"/>
      <c r="KR39" s="645"/>
      <c r="KS39" s="645"/>
      <c r="KT39" s="645"/>
      <c r="KU39" s="645"/>
      <c r="KV39" s="645"/>
      <c r="KW39" s="645"/>
      <c r="KX39" s="645"/>
      <c r="KY39" s="645"/>
      <c r="KZ39" s="645"/>
      <c r="LA39" s="645"/>
      <c r="LB39" s="645"/>
      <c r="LC39" s="645"/>
      <c r="LD39" s="645"/>
      <c r="LE39" s="645"/>
      <c r="LF39" s="645"/>
      <c r="LG39" s="645"/>
      <c r="LH39" s="645"/>
      <c r="LI39" s="645"/>
      <c r="LJ39" s="645"/>
      <c r="LK39" s="645"/>
      <c r="LL39" s="645"/>
      <c r="LM39" s="645"/>
      <c r="LN39" s="645"/>
      <c r="LO39" s="645"/>
      <c r="LP39" s="645"/>
      <c r="LQ39" s="645"/>
      <c r="LR39" s="645"/>
      <c r="LS39" s="645"/>
      <c r="LT39" s="645"/>
      <c r="LU39" s="645"/>
      <c r="LV39" s="645"/>
      <c r="LW39" s="645"/>
      <c r="LX39" s="645"/>
      <c r="LY39" s="645"/>
      <c r="LZ39" s="645"/>
      <c r="MA39" s="645"/>
      <c r="MB39" s="645"/>
      <c r="MC39" s="645"/>
      <c r="MD39" s="645"/>
      <c r="ME39" s="645"/>
      <c r="MF39" s="645"/>
      <c r="MG39" s="645"/>
      <c r="MH39" s="645"/>
      <c r="MI39" s="645"/>
      <c r="MJ39" s="645"/>
      <c r="MK39" s="645"/>
      <c r="ML39" s="645"/>
      <c r="MM39" s="645"/>
      <c r="MN39" s="645"/>
      <c r="MO39" s="645"/>
      <c r="MP39" s="645"/>
      <c r="MQ39" s="645"/>
      <c r="MR39" s="645"/>
      <c r="MS39" s="645"/>
      <c r="MT39" s="645"/>
      <c r="MU39" s="645"/>
      <c r="MV39" s="645"/>
      <c r="MW39" s="645"/>
      <c r="MX39" s="645"/>
      <c r="MY39" s="645"/>
      <c r="MZ39" s="645"/>
      <c r="NA39" s="645"/>
      <c r="NB39" s="645"/>
      <c r="NC39" s="645"/>
      <c r="ND39" s="645"/>
      <c r="NE39" s="645"/>
      <c r="NF39" s="645"/>
      <c r="NG39" s="645"/>
      <c r="NH39" s="645"/>
      <c r="NI39" s="645"/>
      <c r="NJ39" s="645"/>
      <c r="NK39" s="645"/>
      <c r="NL39" s="645"/>
      <c r="NM39" s="645"/>
      <c r="NN39" s="645"/>
      <c r="NO39" s="645"/>
      <c r="NP39" s="645"/>
      <c r="NQ39" s="645"/>
      <c r="NR39" s="645"/>
      <c r="NS39" s="645"/>
      <c r="NT39" s="645"/>
      <c r="NU39" s="645"/>
      <c r="NV39" s="645"/>
      <c r="NW39" s="645"/>
      <c r="NX39" s="645"/>
      <c r="NY39" s="645"/>
      <c r="NZ39" s="645"/>
      <c r="OA39" s="645"/>
      <c r="OB39" s="645"/>
      <c r="OC39" s="645"/>
      <c r="OD39" s="645"/>
      <c r="OE39" s="645"/>
      <c r="OF39" s="645"/>
      <c r="OG39" s="645"/>
      <c r="OH39" s="645"/>
      <c r="OI39" s="645"/>
      <c r="OJ39" s="645"/>
      <c r="OK39" s="645"/>
      <c r="OL39" s="645"/>
      <c r="OM39" s="645"/>
      <c r="ON39" s="645"/>
      <c r="OO39" s="645"/>
      <c r="OP39" s="645"/>
      <c r="OQ39" s="645"/>
      <c r="OR39" s="645"/>
      <c r="OS39" s="645"/>
      <c r="OT39" s="645"/>
      <c r="OU39" s="645"/>
      <c r="OV39" s="645"/>
      <c r="OW39" s="645"/>
      <c r="OX39" s="645"/>
      <c r="OY39" s="645"/>
      <c r="OZ39" s="645"/>
      <c r="PA39" s="645"/>
      <c r="PB39" s="645"/>
      <c r="PC39" s="645"/>
      <c r="PD39" s="645"/>
      <c r="PE39" s="645"/>
      <c r="PF39" s="645"/>
      <c r="PG39" s="645"/>
      <c r="PH39" s="645"/>
      <c r="PI39" s="645"/>
      <c r="PJ39" s="645"/>
      <c r="PK39" s="645"/>
      <c r="PL39" s="645"/>
      <c r="PM39" s="645"/>
      <c r="PN39" s="645"/>
      <c r="PO39" s="645"/>
      <c r="PP39" s="645"/>
      <c r="PQ39" s="645"/>
      <c r="PR39" s="645"/>
      <c r="PS39" s="645"/>
      <c r="PT39" s="645"/>
      <c r="PU39" s="645"/>
      <c r="PV39" s="645"/>
      <c r="PW39" s="645"/>
      <c r="PX39" s="645"/>
      <c r="PY39" s="645"/>
      <c r="PZ39" s="645"/>
      <c r="QA39" s="645"/>
      <c r="QB39" s="645"/>
      <c r="QC39" s="645"/>
      <c r="QD39" s="645"/>
      <c r="QE39" s="645"/>
      <c r="QF39" s="645"/>
      <c r="QG39" s="645"/>
      <c r="QH39" s="645"/>
      <c r="QI39" s="645"/>
      <c r="QJ39" s="645"/>
      <c r="QK39" s="645"/>
      <c r="QL39" s="645"/>
      <c r="QM39" s="645"/>
      <c r="QN39" s="645"/>
      <c r="QO39" s="645"/>
      <c r="QP39" s="645"/>
      <c r="QQ39" s="645"/>
      <c r="QR39" s="645"/>
      <c r="QS39" s="645"/>
      <c r="QT39" s="645"/>
      <c r="QU39" s="645"/>
      <c r="QV39" s="645"/>
      <c r="QW39" s="645"/>
      <c r="QX39" s="645"/>
      <c r="QY39" s="645"/>
      <c r="QZ39" s="645"/>
      <c r="RA39" s="645"/>
      <c r="RB39" s="645"/>
      <c r="RC39" s="645"/>
      <c r="RD39" s="645"/>
      <c r="RE39" s="645"/>
      <c r="RF39" s="645"/>
      <c r="RG39" s="645"/>
      <c r="RH39" s="645"/>
      <c r="RI39" s="645"/>
      <c r="RJ39" s="645"/>
      <c r="RK39" s="645"/>
      <c r="RL39" s="645"/>
      <c r="RM39" s="645"/>
      <c r="RN39" s="645"/>
      <c r="RO39" s="645"/>
      <c r="RP39" s="645"/>
      <c r="RQ39" s="645"/>
      <c r="RR39" s="645"/>
      <c r="RS39" s="645"/>
      <c r="RT39" s="645"/>
      <c r="RU39" s="645"/>
      <c r="RV39" s="645"/>
      <c r="RW39" s="645"/>
      <c r="RX39" s="645"/>
      <c r="RY39" s="645"/>
      <c r="RZ39" s="645"/>
      <c r="SA39" s="645"/>
      <c r="SB39" s="645"/>
      <c r="SC39" s="645"/>
      <c r="SD39" s="645"/>
      <c r="SE39" s="645"/>
      <c r="SF39" s="645"/>
      <c r="SG39" s="645"/>
      <c r="SH39" s="645"/>
      <c r="SI39" s="645"/>
      <c r="SJ39" s="645"/>
      <c r="SK39" s="645"/>
      <c r="SL39" s="645"/>
      <c r="SM39" s="645"/>
      <c r="SN39" s="645"/>
      <c r="SO39" s="645"/>
      <c r="SP39" s="645"/>
      <c r="SQ39" s="645"/>
      <c r="SR39" s="645"/>
      <c r="SS39" s="645"/>
      <c r="ST39" s="645"/>
      <c r="SU39" s="645"/>
      <c r="SV39" s="645"/>
      <c r="SW39" s="645"/>
      <c r="SX39" s="645"/>
      <c r="SY39" s="645"/>
      <c r="SZ39" s="645"/>
      <c r="TA39" s="645"/>
      <c r="TB39" s="645"/>
      <c r="TC39" s="645"/>
      <c r="TD39" s="645"/>
      <c r="TE39" s="645"/>
      <c r="TF39" s="645"/>
      <c r="TG39" s="645"/>
      <c r="TH39" s="645"/>
      <c r="TI39" s="645"/>
      <c r="TJ39" s="645"/>
      <c r="TK39" s="645"/>
      <c r="TL39" s="645"/>
      <c r="TM39" s="645"/>
      <c r="TN39" s="645"/>
      <c r="TO39" s="645"/>
      <c r="TP39" s="645"/>
      <c r="TQ39" s="645"/>
      <c r="TR39" s="645"/>
      <c r="TS39" s="645"/>
      <c r="TT39" s="645"/>
      <c r="TU39" s="645"/>
      <c r="TV39" s="645"/>
      <c r="TW39" s="645"/>
      <c r="TX39" s="645"/>
      <c r="TY39" s="645"/>
      <c r="TZ39" s="645"/>
      <c r="UA39" s="645"/>
      <c r="UB39" s="645"/>
      <c r="UC39" s="645"/>
      <c r="UD39" s="645"/>
      <c r="UE39" s="645"/>
      <c r="UF39" s="645"/>
      <c r="UG39" s="645"/>
      <c r="UH39" s="645"/>
      <c r="UI39" s="645"/>
      <c r="UJ39" s="645"/>
      <c r="UK39" s="645"/>
      <c r="UL39" s="645"/>
      <c r="UM39" s="645"/>
      <c r="UN39" s="645"/>
      <c r="UO39" s="645"/>
      <c r="UP39" s="645"/>
      <c r="UQ39" s="645"/>
      <c r="UR39" s="645"/>
      <c r="US39" s="645"/>
      <c r="UT39" s="645"/>
      <c r="UU39" s="645"/>
      <c r="UV39" s="645"/>
      <c r="UW39" s="645"/>
      <c r="UX39" s="645"/>
      <c r="UY39" s="645"/>
      <c r="UZ39" s="645"/>
      <c r="VA39" s="645"/>
      <c r="VB39" s="645"/>
      <c r="VC39" s="645"/>
      <c r="VD39" s="645"/>
      <c r="VE39" s="645"/>
      <c r="VF39" s="645"/>
      <c r="VG39" s="645"/>
      <c r="VH39" s="645"/>
      <c r="VI39" s="645"/>
      <c r="VJ39" s="645"/>
      <c r="VK39" s="645"/>
      <c r="VL39" s="645"/>
      <c r="VM39" s="645"/>
      <c r="VN39" s="645"/>
      <c r="VO39" s="645"/>
      <c r="VP39" s="645"/>
      <c r="VQ39" s="645"/>
      <c r="VR39" s="645"/>
      <c r="VS39" s="645"/>
      <c r="VT39" s="645"/>
      <c r="VU39" s="645"/>
      <c r="VV39" s="645"/>
      <c r="VW39" s="645"/>
      <c r="VX39" s="645"/>
      <c r="VY39" s="645"/>
      <c r="VZ39" s="645"/>
      <c r="WA39" s="645"/>
      <c r="WB39" s="645"/>
      <c r="WC39" s="645"/>
      <c r="WD39" s="645"/>
      <c r="WE39" s="645"/>
      <c r="WF39" s="645"/>
      <c r="WG39" s="645"/>
      <c r="WH39" s="645"/>
      <c r="WI39" s="645"/>
      <c r="WJ39" s="645"/>
      <c r="WK39" s="645"/>
      <c r="WL39" s="645"/>
      <c r="WM39" s="645"/>
      <c r="WN39" s="645"/>
      <c r="WO39" s="645"/>
      <c r="WP39" s="645"/>
      <c r="WQ39" s="645"/>
      <c r="WR39" s="645"/>
      <c r="WS39" s="645"/>
      <c r="WT39" s="645"/>
      <c r="WU39" s="645"/>
      <c r="WV39" s="645"/>
      <c r="WW39" s="645"/>
      <c r="WX39" s="645"/>
      <c r="WY39" s="645"/>
      <c r="WZ39" s="645"/>
      <c r="XA39" s="645"/>
      <c r="XB39" s="645"/>
      <c r="XC39" s="645"/>
      <c r="XD39" s="645"/>
      <c r="XE39" s="645"/>
      <c r="XF39" s="645"/>
      <c r="XG39" s="645"/>
      <c r="XH39" s="645"/>
      <c r="XI39" s="645"/>
      <c r="XJ39" s="645"/>
      <c r="XK39" s="645"/>
      <c r="XL39" s="645"/>
      <c r="XM39" s="645"/>
      <c r="XN39" s="645"/>
      <c r="XO39" s="645"/>
      <c r="XP39" s="645"/>
      <c r="XQ39" s="645"/>
      <c r="XR39" s="645"/>
      <c r="XS39" s="645"/>
      <c r="XT39" s="645"/>
      <c r="XU39" s="645"/>
      <c r="XV39" s="645"/>
      <c r="XW39" s="645"/>
      <c r="XX39" s="645"/>
      <c r="XY39" s="645"/>
      <c r="XZ39" s="645"/>
      <c r="YA39" s="645"/>
      <c r="YB39" s="645"/>
      <c r="YC39" s="645"/>
      <c r="YD39" s="645"/>
      <c r="YE39" s="645"/>
      <c r="YF39" s="645"/>
      <c r="YG39" s="645"/>
      <c r="YH39" s="645"/>
      <c r="YI39" s="645"/>
      <c r="YJ39" s="645"/>
      <c r="YK39" s="645"/>
      <c r="YL39" s="645"/>
      <c r="YM39" s="645"/>
      <c r="YN39" s="645"/>
      <c r="YO39" s="645"/>
      <c r="YP39" s="645"/>
      <c r="YQ39" s="645"/>
      <c r="YR39" s="645"/>
      <c r="YS39" s="645"/>
      <c r="YT39" s="645"/>
      <c r="YU39" s="645"/>
      <c r="YV39" s="645"/>
      <c r="YW39" s="645"/>
      <c r="YX39" s="645"/>
      <c r="YY39" s="645"/>
      <c r="YZ39" s="645"/>
      <c r="ZA39" s="645"/>
      <c r="ZB39" s="645"/>
      <c r="ZC39" s="645"/>
      <c r="ZD39" s="645"/>
      <c r="ZE39" s="645"/>
      <c r="ZF39" s="645"/>
      <c r="ZG39" s="645"/>
      <c r="ZH39" s="645"/>
      <c r="ZI39" s="645"/>
      <c r="ZJ39" s="645"/>
      <c r="ZK39" s="645"/>
      <c r="ZL39" s="645"/>
      <c r="ZM39" s="645"/>
      <c r="ZN39" s="645"/>
      <c r="ZO39" s="645"/>
      <c r="ZP39" s="645"/>
      <c r="ZQ39" s="645"/>
      <c r="ZR39" s="645"/>
      <c r="ZS39" s="645"/>
      <c r="ZT39" s="645"/>
      <c r="ZU39" s="645"/>
      <c r="ZV39" s="645"/>
      <c r="ZW39" s="645"/>
      <c r="ZX39" s="645"/>
      <c r="ZY39" s="645"/>
      <c r="ZZ39" s="645"/>
      <c r="AAA39" s="645"/>
      <c r="AAB39" s="645"/>
      <c r="AAC39" s="645"/>
      <c r="AAD39" s="645"/>
      <c r="AAE39" s="645"/>
      <c r="AAF39" s="645"/>
      <c r="AAG39" s="645"/>
      <c r="AAH39" s="645"/>
      <c r="AAI39" s="645"/>
      <c r="AAJ39" s="645"/>
      <c r="AAK39" s="645"/>
      <c r="AAL39" s="645"/>
      <c r="AAM39" s="645"/>
      <c r="AAN39" s="645"/>
      <c r="AAO39" s="645"/>
      <c r="AAP39" s="645"/>
      <c r="AAQ39" s="645"/>
      <c r="AAR39" s="645"/>
      <c r="AAS39" s="645"/>
      <c r="AAT39" s="645"/>
      <c r="AAU39" s="645"/>
      <c r="AAV39" s="645"/>
      <c r="AAW39" s="645"/>
      <c r="AAX39" s="645"/>
      <c r="AAY39" s="645"/>
      <c r="AAZ39" s="645"/>
      <c r="ABA39" s="645"/>
      <c r="ABB39" s="645"/>
      <c r="ABC39" s="645"/>
      <c r="ABD39" s="645"/>
      <c r="ABE39" s="645"/>
      <c r="ABF39" s="645"/>
      <c r="ABG39" s="645"/>
      <c r="ABH39" s="645"/>
      <c r="ABI39" s="645"/>
      <c r="ABJ39" s="645"/>
      <c r="ABK39" s="645"/>
      <c r="ABL39" s="645"/>
      <c r="ABM39" s="645"/>
      <c r="ABN39" s="645"/>
      <c r="ABO39" s="645"/>
      <c r="ABP39" s="645"/>
      <c r="ABQ39" s="645"/>
      <c r="ABR39" s="645"/>
      <c r="ABS39" s="645"/>
      <c r="ABT39" s="645"/>
      <c r="ABU39" s="645"/>
      <c r="ABV39" s="645"/>
      <c r="ABW39" s="645"/>
      <c r="ABX39" s="645"/>
      <c r="ABY39" s="645"/>
      <c r="ABZ39" s="645"/>
      <c r="ACA39" s="645"/>
      <c r="ACB39" s="645"/>
      <c r="ACC39" s="645"/>
      <c r="ACD39" s="645"/>
      <c r="ACE39" s="645"/>
      <c r="ACF39" s="645"/>
      <c r="ACG39" s="645"/>
      <c r="ACH39" s="645"/>
      <c r="ACI39" s="645"/>
      <c r="ACJ39" s="645"/>
      <c r="ACK39" s="645"/>
      <c r="ACL39" s="645"/>
      <c r="ACM39" s="645"/>
      <c r="ACN39" s="645"/>
      <c r="ACO39" s="645"/>
      <c r="ACP39" s="645"/>
      <c r="ACQ39" s="645"/>
      <c r="ACR39" s="645"/>
      <c r="ACS39" s="645"/>
      <c r="ACT39" s="645"/>
      <c r="ACU39" s="645"/>
      <c r="ACV39" s="645"/>
      <c r="ACW39" s="645"/>
      <c r="ACX39" s="645"/>
      <c r="ACY39" s="645"/>
      <c r="ACZ39" s="645"/>
      <c r="ADA39" s="645"/>
      <c r="ADB39" s="645"/>
      <c r="ADC39" s="645"/>
      <c r="ADD39" s="645"/>
      <c r="ADE39" s="645"/>
      <c r="ADF39" s="645"/>
      <c r="ADG39" s="645"/>
      <c r="ADH39" s="645"/>
      <c r="ADI39" s="645"/>
      <c r="ADJ39" s="645"/>
      <c r="ADK39" s="645"/>
      <c r="ADL39" s="645"/>
      <c r="ADM39" s="645"/>
      <c r="ADN39" s="645"/>
      <c r="ADO39" s="645"/>
      <c r="ADP39" s="645"/>
      <c r="ADQ39" s="645"/>
      <c r="ADR39" s="645"/>
      <c r="ADS39" s="645"/>
      <c r="ADT39" s="645"/>
      <c r="ADU39" s="645"/>
      <c r="ADV39" s="645"/>
      <c r="ADW39" s="645"/>
      <c r="ADX39" s="645"/>
      <c r="ADY39" s="645"/>
      <c r="ADZ39" s="645"/>
      <c r="AEA39" s="645"/>
      <c r="AEB39" s="645"/>
      <c r="AEC39" s="645"/>
      <c r="AED39" s="645"/>
      <c r="AEE39" s="645"/>
      <c r="AEF39" s="645"/>
      <c r="AEG39" s="645"/>
      <c r="AEH39" s="645"/>
      <c r="AEI39" s="645"/>
      <c r="AEJ39" s="645"/>
      <c r="AEK39" s="645"/>
      <c r="AEL39" s="645"/>
      <c r="AEM39" s="645"/>
      <c r="AEN39" s="645"/>
      <c r="AEO39" s="645"/>
      <c r="AEP39" s="645"/>
      <c r="AEQ39" s="645"/>
      <c r="AER39" s="645"/>
      <c r="AES39" s="645"/>
      <c r="AET39" s="645"/>
      <c r="AEU39" s="645"/>
      <c r="AEV39" s="645"/>
      <c r="AEW39" s="645"/>
      <c r="AEX39" s="645"/>
      <c r="AEY39" s="645"/>
      <c r="AEZ39" s="645"/>
      <c r="AFA39" s="645"/>
      <c r="AFB39" s="645"/>
      <c r="AFC39" s="645"/>
      <c r="AFD39" s="645"/>
      <c r="AFE39" s="645"/>
      <c r="AFF39" s="645"/>
      <c r="AFG39" s="645"/>
      <c r="AFH39" s="645"/>
      <c r="AFI39" s="645"/>
      <c r="AFJ39" s="645"/>
      <c r="AFK39" s="645"/>
      <c r="AFL39" s="645"/>
      <c r="AFM39" s="645"/>
      <c r="AFN39" s="645"/>
      <c r="AFO39" s="645"/>
      <c r="AFP39" s="645"/>
      <c r="AFQ39" s="645"/>
      <c r="AFR39" s="645"/>
      <c r="AFS39" s="645"/>
      <c r="AFT39" s="645"/>
      <c r="AFU39" s="645"/>
      <c r="AFV39" s="645"/>
      <c r="AFW39" s="645"/>
      <c r="AFX39" s="645"/>
      <c r="AFY39" s="645"/>
      <c r="AFZ39" s="645"/>
      <c r="AGA39" s="645"/>
      <c r="AGB39" s="645"/>
      <c r="AGC39" s="645"/>
      <c r="AGD39" s="645"/>
      <c r="AGE39" s="645"/>
      <c r="AGF39" s="645"/>
      <c r="AGG39" s="645"/>
      <c r="AGH39" s="645"/>
      <c r="AGI39" s="645"/>
      <c r="AGJ39" s="645"/>
      <c r="AGK39" s="645"/>
      <c r="AGL39" s="645"/>
      <c r="AGM39" s="645"/>
      <c r="AGN39" s="645"/>
      <c r="AGO39" s="645"/>
      <c r="AGP39" s="645"/>
      <c r="AGQ39" s="645"/>
      <c r="AGR39" s="645"/>
      <c r="AGS39" s="645"/>
      <c r="AGT39" s="645"/>
      <c r="AGU39" s="645"/>
      <c r="AGV39" s="645"/>
      <c r="AGW39" s="645"/>
      <c r="AGX39" s="645"/>
      <c r="AGY39" s="645"/>
      <c r="AGZ39" s="645"/>
      <c r="AHA39" s="645"/>
      <c r="AHB39" s="645"/>
      <c r="AHC39" s="645"/>
      <c r="AHD39" s="645"/>
      <c r="AHE39" s="645"/>
      <c r="AHF39" s="645"/>
      <c r="AHG39" s="645"/>
      <c r="AHH39" s="645"/>
      <c r="AHI39" s="645"/>
      <c r="AHJ39" s="645"/>
      <c r="AHK39" s="645"/>
      <c r="AHL39" s="645"/>
      <c r="AHM39" s="645"/>
      <c r="AHN39" s="645"/>
      <c r="AHO39" s="645"/>
      <c r="AHP39" s="645"/>
      <c r="AHQ39" s="645"/>
      <c r="AHR39" s="645"/>
      <c r="AHS39" s="645"/>
      <c r="AHT39" s="645"/>
      <c r="AHU39" s="645"/>
      <c r="AHV39" s="645"/>
      <c r="AHW39" s="645"/>
      <c r="AHX39" s="645"/>
      <c r="AHY39" s="645"/>
      <c r="AHZ39" s="645"/>
      <c r="AIA39" s="645"/>
      <c r="AIB39" s="645"/>
      <c r="AIC39" s="645"/>
      <c r="AID39" s="645"/>
      <c r="AIE39" s="645"/>
      <c r="AIF39" s="645"/>
      <c r="AIG39" s="645"/>
      <c r="AIH39" s="645"/>
      <c r="AII39" s="645"/>
      <c r="AIJ39" s="645"/>
      <c r="AIK39" s="645"/>
      <c r="AIL39" s="645"/>
      <c r="AIM39" s="645"/>
      <c r="AIN39" s="645"/>
      <c r="AIO39" s="645"/>
      <c r="AIP39" s="645"/>
      <c r="AIQ39" s="645"/>
      <c r="AIR39" s="645"/>
      <c r="AIS39" s="645"/>
      <c r="AIT39" s="645"/>
      <c r="AIU39" s="645"/>
      <c r="AIV39" s="645"/>
      <c r="AIW39" s="645"/>
      <c r="AIX39" s="645"/>
      <c r="AIY39" s="645"/>
      <c r="AIZ39" s="645"/>
      <c r="AJA39" s="645"/>
      <c r="AJB39" s="645"/>
      <c r="AJC39" s="645"/>
      <c r="AJD39" s="645"/>
      <c r="AJE39" s="645"/>
      <c r="AJF39" s="645"/>
      <c r="AJG39" s="645"/>
      <c r="AJH39" s="645"/>
      <c r="AJI39" s="645"/>
      <c r="AJJ39" s="645"/>
      <c r="AJK39" s="645"/>
      <c r="AJL39" s="645"/>
      <c r="AJM39" s="645"/>
      <c r="AJN39" s="645"/>
      <c r="AJO39" s="645"/>
      <c r="AJP39" s="645"/>
      <c r="AJQ39" s="645"/>
      <c r="AJR39" s="645"/>
      <c r="AJS39" s="645"/>
      <c r="AJT39" s="645"/>
      <c r="AJU39" s="645"/>
      <c r="AJV39" s="645"/>
      <c r="AJW39" s="645"/>
      <c r="AJX39" s="645"/>
      <c r="AJY39" s="645"/>
      <c r="AJZ39" s="645"/>
      <c r="AKA39" s="645"/>
      <c r="AKB39" s="645"/>
      <c r="AKC39" s="645"/>
      <c r="AKD39" s="645"/>
      <c r="AKE39" s="645"/>
      <c r="AKF39" s="645"/>
      <c r="AKG39" s="645"/>
      <c r="AKH39" s="645"/>
      <c r="AKI39" s="645"/>
      <c r="AKJ39" s="645"/>
      <c r="AKK39" s="645"/>
      <c r="AKL39" s="645"/>
      <c r="AKM39" s="645"/>
      <c r="AKN39" s="645"/>
      <c r="AKO39" s="645"/>
      <c r="AKP39" s="645"/>
      <c r="AKQ39" s="645"/>
      <c r="AKR39" s="645"/>
      <c r="AKS39" s="645"/>
      <c r="AKT39" s="645"/>
      <c r="AKU39" s="645"/>
      <c r="AKV39" s="645"/>
      <c r="AKW39" s="645"/>
      <c r="AKX39" s="645"/>
      <c r="AKY39" s="645"/>
      <c r="AKZ39" s="645"/>
      <c r="ALA39" s="645"/>
      <c r="ALB39" s="645"/>
      <c r="ALC39" s="645"/>
      <c r="ALD39" s="645"/>
      <c r="ALE39" s="645"/>
      <c r="ALF39" s="645"/>
      <c r="ALG39" s="645"/>
      <c r="ALH39" s="645"/>
      <c r="ALI39" s="645"/>
      <c r="ALJ39" s="645"/>
      <c r="ALK39" s="645"/>
      <c r="ALL39" s="645"/>
      <c r="ALM39" s="645"/>
      <c r="ALN39" s="645"/>
      <c r="ALO39" s="645"/>
      <c r="ALP39" s="645"/>
      <c r="ALQ39" s="645"/>
      <c r="ALR39" s="645"/>
      <c r="ALS39" s="645"/>
      <c r="ALT39" s="645"/>
      <c r="ALU39" s="645"/>
      <c r="ALV39" s="645"/>
      <c r="ALW39" s="645"/>
      <c r="ALX39" s="645"/>
      <c r="ALY39" s="645"/>
      <c r="ALZ39" s="645"/>
      <c r="AMA39" s="645"/>
      <c r="AMB39" s="645"/>
    </row>
    <row r="40" spans="1:1016" ht="12">
      <c r="A40" s="672">
        <f>A38+1</f>
        <v>3</v>
      </c>
      <c r="B40" s="673" t="s">
        <v>1448</v>
      </c>
      <c r="C40" s="674" t="s">
        <v>1390</v>
      </c>
      <c r="D40" s="672">
        <v>1</v>
      </c>
      <c r="E40" s="686"/>
      <c r="F40" s="687">
        <f>E40*D40</f>
        <v>0</v>
      </c>
      <c r="G40" s="645"/>
      <c r="H40" s="671"/>
      <c r="I40" s="666"/>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645"/>
      <c r="BG40" s="645"/>
      <c r="BH40" s="645"/>
      <c r="BI40" s="645"/>
      <c r="BJ40" s="645"/>
      <c r="BK40" s="645"/>
      <c r="BL40" s="645"/>
      <c r="BM40" s="645"/>
      <c r="BN40" s="645"/>
      <c r="BO40" s="645"/>
      <c r="BP40" s="645"/>
      <c r="BQ40" s="645"/>
      <c r="BR40" s="645"/>
      <c r="BS40" s="645"/>
      <c r="BT40" s="645"/>
      <c r="BU40" s="645"/>
      <c r="BV40" s="645"/>
      <c r="BW40" s="645"/>
      <c r="BX40" s="645"/>
      <c r="BY40" s="645"/>
      <c r="BZ40" s="645"/>
      <c r="CA40" s="645"/>
      <c r="CB40" s="645"/>
      <c r="CC40" s="645"/>
      <c r="CD40" s="645"/>
      <c r="CE40" s="645"/>
      <c r="CF40" s="645"/>
      <c r="CG40" s="645"/>
      <c r="CH40" s="645"/>
      <c r="CI40" s="645"/>
      <c r="CJ40" s="645"/>
      <c r="CK40" s="645"/>
      <c r="CL40" s="645"/>
      <c r="CM40" s="645"/>
      <c r="CN40" s="645"/>
      <c r="CO40" s="645"/>
      <c r="CP40" s="645"/>
      <c r="CQ40" s="645"/>
      <c r="CR40" s="645"/>
      <c r="CS40" s="645"/>
      <c r="CT40" s="645"/>
      <c r="CU40" s="645"/>
      <c r="CV40" s="645"/>
      <c r="CW40" s="645"/>
      <c r="CX40" s="645"/>
      <c r="CY40" s="645"/>
      <c r="CZ40" s="645"/>
      <c r="DA40" s="645"/>
      <c r="DB40" s="645"/>
      <c r="DC40" s="645"/>
      <c r="DD40" s="645"/>
      <c r="DE40" s="645"/>
      <c r="DF40" s="645"/>
      <c r="DG40" s="645"/>
      <c r="DH40" s="645"/>
      <c r="DI40" s="645"/>
      <c r="DJ40" s="645"/>
      <c r="DK40" s="645"/>
      <c r="DL40" s="645"/>
      <c r="DM40" s="645"/>
      <c r="DN40" s="645"/>
      <c r="DO40" s="645"/>
      <c r="DP40" s="645"/>
      <c r="DQ40" s="645"/>
      <c r="DR40" s="645"/>
      <c r="DS40" s="645"/>
      <c r="DT40" s="645"/>
      <c r="DU40" s="645"/>
      <c r="DV40" s="645"/>
      <c r="DW40" s="645"/>
      <c r="DX40" s="645"/>
      <c r="DY40" s="645"/>
      <c r="DZ40" s="645"/>
      <c r="EA40" s="645"/>
      <c r="EB40" s="645"/>
      <c r="EC40" s="645"/>
      <c r="ED40" s="645"/>
      <c r="EE40" s="645"/>
      <c r="EF40" s="645"/>
      <c r="EG40" s="645"/>
      <c r="EH40" s="645"/>
      <c r="EI40" s="645"/>
      <c r="EJ40" s="645"/>
      <c r="EK40" s="645"/>
      <c r="EL40" s="645"/>
      <c r="EM40" s="645"/>
      <c r="EN40" s="645"/>
      <c r="EO40" s="645"/>
      <c r="EP40" s="645"/>
      <c r="EQ40" s="645"/>
      <c r="ER40" s="645"/>
      <c r="ES40" s="645"/>
      <c r="ET40" s="645"/>
      <c r="EU40" s="645"/>
      <c r="EV40" s="645"/>
      <c r="EW40" s="645"/>
      <c r="EX40" s="645"/>
      <c r="EY40" s="645"/>
      <c r="EZ40" s="645"/>
      <c r="FA40" s="645"/>
      <c r="FB40" s="645"/>
      <c r="FC40" s="645"/>
      <c r="FD40" s="645"/>
      <c r="FE40" s="645"/>
      <c r="FF40" s="645"/>
      <c r="FG40" s="645"/>
      <c r="FH40" s="645"/>
      <c r="FI40" s="645"/>
      <c r="FJ40" s="645"/>
      <c r="FK40" s="645"/>
      <c r="FL40" s="645"/>
      <c r="FM40" s="645"/>
      <c r="FN40" s="645"/>
      <c r="FO40" s="645"/>
      <c r="FP40" s="645"/>
      <c r="FQ40" s="645"/>
      <c r="FR40" s="645"/>
      <c r="FS40" s="645"/>
      <c r="FT40" s="645"/>
      <c r="FU40" s="645"/>
      <c r="FV40" s="645"/>
      <c r="FW40" s="645"/>
      <c r="FX40" s="645"/>
      <c r="FY40" s="645"/>
      <c r="FZ40" s="645"/>
      <c r="GA40" s="645"/>
      <c r="GB40" s="645"/>
      <c r="GC40" s="645"/>
      <c r="GD40" s="645"/>
      <c r="GE40" s="645"/>
      <c r="GF40" s="645"/>
      <c r="GG40" s="645"/>
      <c r="GH40" s="645"/>
      <c r="GI40" s="645"/>
      <c r="GJ40" s="645"/>
      <c r="GK40" s="645"/>
      <c r="GL40" s="645"/>
      <c r="GM40" s="645"/>
      <c r="GN40" s="645"/>
      <c r="GO40" s="645"/>
      <c r="GP40" s="645"/>
      <c r="GQ40" s="645"/>
      <c r="GR40" s="645"/>
      <c r="GS40" s="645"/>
      <c r="GT40" s="645"/>
      <c r="GU40" s="645"/>
      <c r="GV40" s="645"/>
      <c r="GW40" s="645"/>
      <c r="GX40" s="645"/>
      <c r="GY40" s="645"/>
      <c r="GZ40" s="645"/>
      <c r="HA40" s="645"/>
      <c r="HB40" s="645"/>
      <c r="HC40" s="645"/>
      <c r="HD40" s="645"/>
      <c r="HE40" s="645"/>
      <c r="HF40" s="645"/>
      <c r="HG40" s="645"/>
      <c r="HH40" s="645"/>
      <c r="HI40" s="645"/>
      <c r="HJ40" s="645"/>
      <c r="HK40" s="645"/>
      <c r="HL40" s="645"/>
      <c r="HM40" s="645"/>
      <c r="HN40" s="645"/>
      <c r="HO40" s="645"/>
      <c r="HP40" s="645"/>
      <c r="HQ40" s="645"/>
      <c r="HR40" s="645"/>
      <c r="HS40" s="645"/>
      <c r="HT40" s="645"/>
      <c r="HU40" s="645"/>
      <c r="HV40" s="645"/>
      <c r="HW40" s="645"/>
      <c r="HX40" s="645"/>
      <c r="HY40" s="645"/>
      <c r="HZ40" s="645"/>
      <c r="IA40" s="645"/>
      <c r="IB40" s="645"/>
      <c r="IC40" s="645"/>
      <c r="ID40" s="645"/>
      <c r="IE40" s="645"/>
      <c r="IF40" s="645"/>
      <c r="IG40" s="645"/>
      <c r="IH40" s="645"/>
      <c r="II40" s="645"/>
      <c r="IJ40" s="645"/>
      <c r="IK40" s="645"/>
      <c r="IL40" s="645"/>
      <c r="IM40" s="645"/>
      <c r="IN40" s="645"/>
      <c r="IO40" s="645"/>
      <c r="IP40" s="645"/>
      <c r="IQ40" s="645"/>
      <c r="IR40" s="645"/>
      <c r="IS40" s="645"/>
      <c r="IT40" s="645"/>
      <c r="IU40" s="645"/>
      <c r="IV40" s="645"/>
      <c r="IW40" s="645"/>
      <c r="IX40" s="645"/>
      <c r="IY40" s="645"/>
      <c r="IZ40" s="645"/>
      <c r="JA40" s="645"/>
      <c r="JB40" s="645"/>
      <c r="JC40" s="645"/>
      <c r="JD40" s="645"/>
      <c r="JE40" s="645"/>
      <c r="JF40" s="645"/>
      <c r="JG40" s="645"/>
      <c r="JH40" s="645"/>
      <c r="JI40" s="645"/>
      <c r="JJ40" s="645"/>
      <c r="JK40" s="645"/>
      <c r="JL40" s="645"/>
      <c r="JM40" s="645"/>
      <c r="JN40" s="645"/>
      <c r="JO40" s="645"/>
      <c r="JP40" s="645"/>
      <c r="JQ40" s="645"/>
      <c r="JR40" s="645"/>
      <c r="JS40" s="645"/>
      <c r="JT40" s="645"/>
      <c r="JU40" s="645"/>
      <c r="JV40" s="645"/>
      <c r="JW40" s="645"/>
      <c r="JX40" s="645"/>
      <c r="JY40" s="645"/>
      <c r="JZ40" s="645"/>
      <c r="KA40" s="645"/>
      <c r="KB40" s="645"/>
      <c r="KC40" s="645"/>
      <c r="KD40" s="645"/>
      <c r="KE40" s="645"/>
      <c r="KF40" s="645"/>
      <c r="KG40" s="645"/>
      <c r="KH40" s="645"/>
      <c r="KI40" s="645"/>
      <c r="KJ40" s="645"/>
      <c r="KK40" s="645"/>
      <c r="KL40" s="645"/>
      <c r="KM40" s="645"/>
      <c r="KN40" s="645"/>
      <c r="KO40" s="645"/>
      <c r="KP40" s="645"/>
      <c r="KQ40" s="645"/>
      <c r="KR40" s="645"/>
      <c r="KS40" s="645"/>
      <c r="KT40" s="645"/>
      <c r="KU40" s="645"/>
      <c r="KV40" s="645"/>
      <c r="KW40" s="645"/>
      <c r="KX40" s="645"/>
      <c r="KY40" s="645"/>
      <c r="KZ40" s="645"/>
      <c r="LA40" s="645"/>
      <c r="LB40" s="645"/>
      <c r="LC40" s="645"/>
      <c r="LD40" s="645"/>
      <c r="LE40" s="645"/>
      <c r="LF40" s="645"/>
      <c r="LG40" s="645"/>
      <c r="LH40" s="645"/>
      <c r="LI40" s="645"/>
      <c r="LJ40" s="645"/>
      <c r="LK40" s="645"/>
      <c r="LL40" s="645"/>
      <c r="LM40" s="645"/>
      <c r="LN40" s="645"/>
      <c r="LO40" s="645"/>
      <c r="LP40" s="645"/>
      <c r="LQ40" s="645"/>
      <c r="LR40" s="645"/>
      <c r="LS40" s="645"/>
      <c r="LT40" s="645"/>
      <c r="LU40" s="645"/>
      <c r="LV40" s="645"/>
      <c r="LW40" s="645"/>
      <c r="LX40" s="645"/>
      <c r="LY40" s="645"/>
      <c r="LZ40" s="645"/>
      <c r="MA40" s="645"/>
      <c r="MB40" s="645"/>
      <c r="MC40" s="645"/>
      <c r="MD40" s="645"/>
      <c r="ME40" s="645"/>
      <c r="MF40" s="645"/>
      <c r="MG40" s="645"/>
      <c r="MH40" s="645"/>
      <c r="MI40" s="645"/>
      <c r="MJ40" s="645"/>
      <c r="MK40" s="645"/>
      <c r="ML40" s="645"/>
      <c r="MM40" s="645"/>
      <c r="MN40" s="645"/>
      <c r="MO40" s="645"/>
      <c r="MP40" s="645"/>
      <c r="MQ40" s="645"/>
      <c r="MR40" s="645"/>
      <c r="MS40" s="645"/>
      <c r="MT40" s="645"/>
      <c r="MU40" s="645"/>
      <c r="MV40" s="645"/>
      <c r="MW40" s="645"/>
      <c r="MX40" s="645"/>
      <c r="MY40" s="645"/>
      <c r="MZ40" s="645"/>
      <c r="NA40" s="645"/>
      <c r="NB40" s="645"/>
      <c r="NC40" s="645"/>
      <c r="ND40" s="645"/>
      <c r="NE40" s="645"/>
      <c r="NF40" s="645"/>
      <c r="NG40" s="645"/>
      <c r="NH40" s="645"/>
      <c r="NI40" s="645"/>
      <c r="NJ40" s="645"/>
      <c r="NK40" s="645"/>
      <c r="NL40" s="645"/>
      <c r="NM40" s="645"/>
      <c r="NN40" s="645"/>
      <c r="NO40" s="645"/>
      <c r="NP40" s="645"/>
      <c r="NQ40" s="645"/>
      <c r="NR40" s="645"/>
      <c r="NS40" s="645"/>
      <c r="NT40" s="645"/>
      <c r="NU40" s="645"/>
      <c r="NV40" s="645"/>
      <c r="NW40" s="645"/>
      <c r="NX40" s="645"/>
      <c r="NY40" s="645"/>
      <c r="NZ40" s="645"/>
      <c r="OA40" s="645"/>
      <c r="OB40" s="645"/>
      <c r="OC40" s="645"/>
      <c r="OD40" s="645"/>
      <c r="OE40" s="645"/>
      <c r="OF40" s="645"/>
      <c r="OG40" s="645"/>
      <c r="OH40" s="645"/>
      <c r="OI40" s="645"/>
      <c r="OJ40" s="645"/>
      <c r="OK40" s="645"/>
      <c r="OL40" s="645"/>
      <c r="OM40" s="645"/>
      <c r="ON40" s="645"/>
      <c r="OO40" s="645"/>
      <c r="OP40" s="645"/>
      <c r="OQ40" s="645"/>
      <c r="OR40" s="645"/>
      <c r="OS40" s="645"/>
      <c r="OT40" s="645"/>
      <c r="OU40" s="645"/>
      <c r="OV40" s="645"/>
      <c r="OW40" s="645"/>
      <c r="OX40" s="645"/>
      <c r="OY40" s="645"/>
      <c r="OZ40" s="645"/>
      <c r="PA40" s="645"/>
      <c r="PB40" s="645"/>
      <c r="PC40" s="645"/>
      <c r="PD40" s="645"/>
      <c r="PE40" s="645"/>
      <c r="PF40" s="645"/>
      <c r="PG40" s="645"/>
      <c r="PH40" s="645"/>
      <c r="PI40" s="645"/>
      <c r="PJ40" s="645"/>
      <c r="PK40" s="645"/>
      <c r="PL40" s="645"/>
      <c r="PM40" s="645"/>
      <c r="PN40" s="645"/>
      <c r="PO40" s="645"/>
      <c r="PP40" s="645"/>
      <c r="PQ40" s="645"/>
      <c r="PR40" s="645"/>
      <c r="PS40" s="645"/>
      <c r="PT40" s="645"/>
      <c r="PU40" s="645"/>
      <c r="PV40" s="645"/>
      <c r="PW40" s="645"/>
      <c r="PX40" s="645"/>
      <c r="PY40" s="645"/>
      <c r="PZ40" s="645"/>
      <c r="QA40" s="645"/>
      <c r="QB40" s="645"/>
      <c r="QC40" s="645"/>
      <c r="QD40" s="645"/>
      <c r="QE40" s="645"/>
      <c r="QF40" s="645"/>
      <c r="QG40" s="645"/>
      <c r="QH40" s="645"/>
      <c r="QI40" s="645"/>
      <c r="QJ40" s="645"/>
      <c r="QK40" s="645"/>
      <c r="QL40" s="645"/>
      <c r="QM40" s="645"/>
      <c r="QN40" s="645"/>
      <c r="QO40" s="645"/>
      <c r="QP40" s="645"/>
      <c r="QQ40" s="645"/>
      <c r="QR40" s="645"/>
      <c r="QS40" s="645"/>
      <c r="QT40" s="645"/>
      <c r="QU40" s="645"/>
      <c r="QV40" s="645"/>
      <c r="QW40" s="645"/>
      <c r="QX40" s="645"/>
      <c r="QY40" s="645"/>
      <c r="QZ40" s="645"/>
      <c r="RA40" s="645"/>
      <c r="RB40" s="645"/>
      <c r="RC40" s="645"/>
      <c r="RD40" s="645"/>
      <c r="RE40" s="645"/>
      <c r="RF40" s="645"/>
      <c r="RG40" s="645"/>
      <c r="RH40" s="645"/>
      <c r="RI40" s="645"/>
      <c r="RJ40" s="645"/>
      <c r="RK40" s="645"/>
      <c r="RL40" s="645"/>
      <c r="RM40" s="645"/>
      <c r="RN40" s="645"/>
      <c r="RO40" s="645"/>
      <c r="RP40" s="645"/>
      <c r="RQ40" s="645"/>
      <c r="RR40" s="645"/>
      <c r="RS40" s="645"/>
      <c r="RT40" s="645"/>
      <c r="RU40" s="645"/>
      <c r="RV40" s="645"/>
      <c r="RW40" s="645"/>
      <c r="RX40" s="645"/>
      <c r="RY40" s="645"/>
      <c r="RZ40" s="645"/>
      <c r="SA40" s="645"/>
      <c r="SB40" s="645"/>
      <c r="SC40" s="645"/>
      <c r="SD40" s="645"/>
      <c r="SE40" s="645"/>
      <c r="SF40" s="645"/>
      <c r="SG40" s="645"/>
      <c r="SH40" s="645"/>
      <c r="SI40" s="645"/>
      <c r="SJ40" s="645"/>
      <c r="SK40" s="645"/>
      <c r="SL40" s="645"/>
      <c r="SM40" s="645"/>
      <c r="SN40" s="645"/>
      <c r="SO40" s="645"/>
      <c r="SP40" s="645"/>
      <c r="SQ40" s="645"/>
      <c r="SR40" s="645"/>
      <c r="SS40" s="645"/>
      <c r="ST40" s="645"/>
      <c r="SU40" s="645"/>
      <c r="SV40" s="645"/>
      <c r="SW40" s="645"/>
      <c r="SX40" s="645"/>
      <c r="SY40" s="645"/>
      <c r="SZ40" s="645"/>
      <c r="TA40" s="645"/>
      <c r="TB40" s="645"/>
      <c r="TC40" s="645"/>
      <c r="TD40" s="645"/>
      <c r="TE40" s="645"/>
      <c r="TF40" s="645"/>
      <c r="TG40" s="645"/>
      <c r="TH40" s="645"/>
      <c r="TI40" s="645"/>
      <c r="TJ40" s="645"/>
      <c r="TK40" s="645"/>
      <c r="TL40" s="645"/>
      <c r="TM40" s="645"/>
      <c r="TN40" s="645"/>
      <c r="TO40" s="645"/>
      <c r="TP40" s="645"/>
      <c r="TQ40" s="645"/>
      <c r="TR40" s="645"/>
      <c r="TS40" s="645"/>
      <c r="TT40" s="645"/>
      <c r="TU40" s="645"/>
      <c r="TV40" s="645"/>
      <c r="TW40" s="645"/>
      <c r="TX40" s="645"/>
      <c r="TY40" s="645"/>
      <c r="TZ40" s="645"/>
      <c r="UA40" s="645"/>
      <c r="UB40" s="645"/>
      <c r="UC40" s="645"/>
      <c r="UD40" s="645"/>
      <c r="UE40" s="645"/>
      <c r="UF40" s="645"/>
      <c r="UG40" s="645"/>
      <c r="UH40" s="645"/>
      <c r="UI40" s="645"/>
      <c r="UJ40" s="645"/>
      <c r="UK40" s="645"/>
      <c r="UL40" s="645"/>
      <c r="UM40" s="645"/>
      <c r="UN40" s="645"/>
      <c r="UO40" s="645"/>
      <c r="UP40" s="645"/>
      <c r="UQ40" s="645"/>
      <c r="UR40" s="645"/>
      <c r="US40" s="645"/>
      <c r="UT40" s="645"/>
      <c r="UU40" s="645"/>
      <c r="UV40" s="645"/>
      <c r="UW40" s="645"/>
      <c r="UX40" s="645"/>
      <c r="UY40" s="645"/>
      <c r="UZ40" s="645"/>
      <c r="VA40" s="645"/>
      <c r="VB40" s="645"/>
      <c r="VC40" s="645"/>
      <c r="VD40" s="645"/>
      <c r="VE40" s="645"/>
      <c r="VF40" s="645"/>
      <c r="VG40" s="645"/>
      <c r="VH40" s="645"/>
      <c r="VI40" s="645"/>
      <c r="VJ40" s="645"/>
      <c r="VK40" s="645"/>
      <c r="VL40" s="645"/>
      <c r="VM40" s="645"/>
      <c r="VN40" s="645"/>
      <c r="VO40" s="645"/>
      <c r="VP40" s="645"/>
      <c r="VQ40" s="645"/>
      <c r="VR40" s="645"/>
      <c r="VS40" s="645"/>
      <c r="VT40" s="645"/>
      <c r="VU40" s="645"/>
      <c r="VV40" s="645"/>
      <c r="VW40" s="645"/>
      <c r="VX40" s="645"/>
      <c r="VY40" s="645"/>
      <c r="VZ40" s="645"/>
      <c r="WA40" s="645"/>
      <c r="WB40" s="645"/>
      <c r="WC40" s="645"/>
      <c r="WD40" s="645"/>
      <c r="WE40" s="645"/>
      <c r="WF40" s="645"/>
      <c r="WG40" s="645"/>
      <c r="WH40" s="645"/>
      <c r="WI40" s="645"/>
      <c r="WJ40" s="645"/>
      <c r="WK40" s="645"/>
      <c r="WL40" s="645"/>
      <c r="WM40" s="645"/>
      <c r="WN40" s="645"/>
      <c r="WO40" s="645"/>
      <c r="WP40" s="645"/>
      <c r="WQ40" s="645"/>
      <c r="WR40" s="645"/>
      <c r="WS40" s="645"/>
      <c r="WT40" s="645"/>
      <c r="WU40" s="645"/>
      <c r="WV40" s="645"/>
      <c r="WW40" s="645"/>
      <c r="WX40" s="645"/>
      <c r="WY40" s="645"/>
      <c r="WZ40" s="645"/>
      <c r="XA40" s="645"/>
      <c r="XB40" s="645"/>
      <c r="XC40" s="645"/>
      <c r="XD40" s="645"/>
      <c r="XE40" s="645"/>
      <c r="XF40" s="645"/>
      <c r="XG40" s="645"/>
      <c r="XH40" s="645"/>
      <c r="XI40" s="645"/>
      <c r="XJ40" s="645"/>
      <c r="XK40" s="645"/>
      <c r="XL40" s="645"/>
      <c r="XM40" s="645"/>
      <c r="XN40" s="645"/>
      <c r="XO40" s="645"/>
      <c r="XP40" s="645"/>
      <c r="XQ40" s="645"/>
      <c r="XR40" s="645"/>
      <c r="XS40" s="645"/>
      <c r="XT40" s="645"/>
      <c r="XU40" s="645"/>
      <c r="XV40" s="645"/>
      <c r="XW40" s="645"/>
      <c r="XX40" s="645"/>
      <c r="XY40" s="645"/>
      <c r="XZ40" s="645"/>
      <c r="YA40" s="645"/>
      <c r="YB40" s="645"/>
      <c r="YC40" s="645"/>
      <c r="YD40" s="645"/>
      <c r="YE40" s="645"/>
      <c r="YF40" s="645"/>
      <c r="YG40" s="645"/>
      <c r="YH40" s="645"/>
      <c r="YI40" s="645"/>
      <c r="YJ40" s="645"/>
      <c r="YK40" s="645"/>
      <c r="YL40" s="645"/>
      <c r="YM40" s="645"/>
      <c r="YN40" s="645"/>
      <c r="YO40" s="645"/>
      <c r="YP40" s="645"/>
      <c r="YQ40" s="645"/>
      <c r="YR40" s="645"/>
      <c r="YS40" s="645"/>
      <c r="YT40" s="645"/>
      <c r="YU40" s="645"/>
      <c r="YV40" s="645"/>
      <c r="YW40" s="645"/>
      <c r="YX40" s="645"/>
      <c r="YY40" s="645"/>
      <c r="YZ40" s="645"/>
      <c r="ZA40" s="645"/>
      <c r="ZB40" s="645"/>
      <c r="ZC40" s="645"/>
      <c r="ZD40" s="645"/>
      <c r="ZE40" s="645"/>
      <c r="ZF40" s="645"/>
      <c r="ZG40" s="645"/>
      <c r="ZH40" s="645"/>
      <c r="ZI40" s="645"/>
      <c r="ZJ40" s="645"/>
      <c r="ZK40" s="645"/>
      <c r="ZL40" s="645"/>
      <c r="ZM40" s="645"/>
      <c r="ZN40" s="645"/>
      <c r="ZO40" s="645"/>
      <c r="ZP40" s="645"/>
      <c r="ZQ40" s="645"/>
      <c r="ZR40" s="645"/>
      <c r="ZS40" s="645"/>
      <c r="ZT40" s="645"/>
      <c r="ZU40" s="645"/>
      <c r="ZV40" s="645"/>
      <c r="ZW40" s="645"/>
      <c r="ZX40" s="645"/>
      <c r="ZY40" s="645"/>
      <c r="ZZ40" s="645"/>
      <c r="AAA40" s="645"/>
      <c r="AAB40" s="645"/>
      <c r="AAC40" s="645"/>
      <c r="AAD40" s="645"/>
      <c r="AAE40" s="645"/>
      <c r="AAF40" s="645"/>
      <c r="AAG40" s="645"/>
      <c r="AAH40" s="645"/>
      <c r="AAI40" s="645"/>
      <c r="AAJ40" s="645"/>
      <c r="AAK40" s="645"/>
      <c r="AAL40" s="645"/>
      <c r="AAM40" s="645"/>
      <c r="AAN40" s="645"/>
      <c r="AAO40" s="645"/>
      <c r="AAP40" s="645"/>
      <c r="AAQ40" s="645"/>
      <c r="AAR40" s="645"/>
      <c r="AAS40" s="645"/>
      <c r="AAT40" s="645"/>
      <c r="AAU40" s="645"/>
      <c r="AAV40" s="645"/>
      <c r="AAW40" s="645"/>
      <c r="AAX40" s="645"/>
      <c r="AAY40" s="645"/>
      <c r="AAZ40" s="645"/>
      <c r="ABA40" s="645"/>
      <c r="ABB40" s="645"/>
      <c r="ABC40" s="645"/>
      <c r="ABD40" s="645"/>
      <c r="ABE40" s="645"/>
      <c r="ABF40" s="645"/>
      <c r="ABG40" s="645"/>
      <c r="ABH40" s="645"/>
      <c r="ABI40" s="645"/>
      <c r="ABJ40" s="645"/>
      <c r="ABK40" s="645"/>
      <c r="ABL40" s="645"/>
      <c r="ABM40" s="645"/>
      <c r="ABN40" s="645"/>
      <c r="ABO40" s="645"/>
      <c r="ABP40" s="645"/>
      <c r="ABQ40" s="645"/>
      <c r="ABR40" s="645"/>
      <c r="ABS40" s="645"/>
      <c r="ABT40" s="645"/>
      <c r="ABU40" s="645"/>
      <c r="ABV40" s="645"/>
      <c r="ABW40" s="645"/>
      <c r="ABX40" s="645"/>
      <c r="ABY40" s="645"/>
      <c r="ABZ40" s="645"/>
      <c r="ACA40" s="645"/>
      <c r="ACB40" s="645"/>
      <c r="ACC40" s="645"/>
      <c r="ACD40" s="645"/>
      <c r="ACE40" s="645"/>
      <c r="ACF40" s="645"/>
      <c r="ACG40" s="645"/>
      <c r="ACH40" s="645"/>
      <c r="ACI40" s="645"/>
      <c r="ACJ40" s="645"/>
      <c r="ACK40" s="645"/>
      <c r="ACL40" s="645"/>
      <c r="ACM40" s="645"/>
      <c r="ACN40" s="645"/>
      <c r="ACO40" s="645"/>
      <c r="ACP40" s="645"/>
      <c r="ACQ40" s="645"/>
      <c r="ACR40" s="645"/>
      <c r="ACS40" s="645"/>
      <c r="ACT40" s="645"/>
      <c r="ACU40" s="645"/>
      <c r="ACV40" s="645"/>
      <c r="ACW40" s="645"/>
      <c r="ACX40" s="645"/>
      <c r="ACY40" s="645"/>
      <c r="ACZ40" s="645"/>
      <c r="ADA40" s="645"/>
      <c r="ADB40" s="645"/>
      <c r="ADC40" s="645"/>
      <c r="ADD40" s="645"/>
      <c r="ADE40" s="645"/>
      <c r="ADF40" s="645"/>
      <c r="ADG40" s="645"/>
      <c r="ADH40" s="645"/>
      <c r="ADI40" s="645"/>
      <c r="ADJ40" s="645"/>
      <c r="ADK40" s="645"/>
      <c r="ADL40" s="645"/>
      <c r="ADM40" s="645"/>
      <c r="ADN40" s="645"/>
      <c r="ADO40" s="645"/>
      <c r="ADP40" s="645"/>
      <c r="ADQ40" s="645"/>
      <c r="ADR40" s="645"/>
      <c r="ADS40" s="645"/>
      <c r="ADT40" s="645"/>
      <c r="ADU40" s="645"/>
      <c r="ADV40" s="645"/>
      <c r="ADW40" s="645"/>
      <c r="ADX40" s="645"/>
      <c r="ADY40" s="645"/>
      <c r="ADZ40" s="645"/>
      <c r="AEA40" s="645"/>
      <c r="AEB40" s="645"/>
      <c r="AEC40" s="645"/>
      <c r="AED40" s="645"/>
      <c r="AEE40" s="645"/>
      <c r="AEF40" s="645"/>
      <c r="AEG40" s="645"/>
      <c r="AEH40" s="645"/>
      <c r="AEI40" s="645"/>
      <c r="AEJ40" s="645"/>
      <c r="AEK40" s="645"/>
      <c r="AEL40" s="645"/>
      <c r="AEM40" s="645"/>
      <c r="AEN40" s="645"/>
      <c r="AEO40" s="645"/>
      <c r="AEP40" s="645"/>
      <c r="AEQ40" s="645"/>
      <c r="AER40" s="645"/>
      <c r="AES40" s="645"/>
      <c r="AET40" s="645"/>
      <c r="AEU40" s="645"/>
      <c r="AEV40" s="645"/>
      <c r="AEW40" s="645"/>
      <c r="AEX40" s="645"/>
      <c r="AEY40" s="645"/>
      <c r="AEZ40" s="645"/>
      <c r="AFA40" s="645"/>
      <c r="AFB40" s="645"/>
      <c r="AFC40" s="645"/>
      <c r="AFD40" s="645"/>
      <c r="AFE40" s="645"/>
      <c r="AFF40" s="645"/>
      <c r="AFG40" s="645"/>
      <c r="AFH40" s="645"/>
      <c r="AFI40" s="645"/>
      <c r="AFJ40" s="645"/>
      <c r="AFK40" s="645"/>
      <c r="AFL40" s="645"/>
      <c r="AFM40" s="645"/>
      <c r="AFN40" s="645"/>
      <c r="AFO40" s="645"/>
      <c r="AFP40" s="645"/>
      <c r="AFQ40" s="645"/>
      <c r="AFR40" s="645"/>
      <c r="AFS40" s="645"/>
      <c r="AFT40" s="645"/>
      <c r="AFU40" s="645"/>
      <c r="AFV40" s="645"/>
      <c r="AFW40" s="645"/>
      <c r="AFX40" s="645"/>
      <c r="AFY40" s="645"/>
      <c r="AFZ40" s="645"/>
      <c r="AGA40" s="645"/>
      <c r="AGB40" s="645"/>
      <c r="AGC40" s="645"/>
      <c r="AGD40" s="645"/>
      <c r="AGE40" s="645"/>
      <c r="AGF40" s="645"/>
      <c r="AGG40" s="645"/>
      <c r="AGH40" s="645"/>
      <c r="AGI40" s="645"/>
      <c r="AGJ40" s="645"/>
      <c r="AGK40" s="645"/>
      <c r="AGL40" s="645"/>
      <c r="AGM40" s="645"/>
      <c r="AGN40" s="645"/>
      <c r="AGO40" s="645"/>
      <c r="AGP40" s="645"/>
      <c r="AGQ40" s="645"/>
      <c r="AGR40" s="645"/>
      <c r="AGS40" s="645"/>
      <c r="AGT40" s="645"/>
      <c r="AGU40" s="645"/>
      <c r="AGV40" s="645"/>
      <c r="AGW40" s="645"/>
      <c r="AGX40" s="645"/>
      <c r="AGY40" s="645"/>
      <c r="AGZ40" s="645"/>
      <c r="AHA40" s="645"/>
      <c r="AHB40" s="645"/>
      <c r="AHC40" s="645"/>
      <c r="AHD40" s="645"/>
      <c r="AHE40" s="645"/>
      <c r="AHF40" s="645"/>
      <c r="AHG40" s="645"/>
      <c r="AHH40" s="645"/>
      <c r="AHI40" s="645"/>
      <c r="AHJ40" s="645"/>
      <c r="AHK40" s="645"/>
      <c r="AHL40" s="645"/>
      <c r="AHM40" s="645"/>
      <c r="AHN40" s="645"/>
      <c r="AHO40" s="645"/>
      <c r="AHP40" s="645"/>
      <c r="AHQ40" s="645"/>
      <c r="AHR40" s="645"/>
      <c r="AHS40" s="645"/>
      <c r="AHT40" s="645"/>
      <c r="AHU40" s="645"/>
      <c r="AHV40" s="645"/>
      <c r="AHW40" s="645"/>
      <c r="AHX40" s="645"/>
      <c r="AHY40" s="645"/>
      <c r="AHZ40" s="645"/>
      <c r="AIA40" s="645"/>
      <c r="AIB40" s="645"/>
      <c r="AIC40" s="645"/>
      <c r="AID40" s="645"/>
      <c r="AIE40" s="645"/>
      <c r="AIF40" s="645"/>
      <c r="AIG40" s="645"/>
      <c r="AIH40" s="645"/>
      <c r="AII40" s="645"/>
      <c r="AIJ40" s="645"/>
      <c r="AIK40" s="645"/>
      <c r="AIL40" s="645"/>
      <c r="AIM40" s="645"/>
      <c r="AIN40" s="645"/>
      <c r="AIO40" s="645"/>
      <c r="AIP40" s="645"/>
      <c r="AIQ40" s="645"/>
      <c r="AIR40" s="645"/>
      <c r="AIS40" s="645"/>
      <c r="AIT40" s="645"/>
      <c r="AIU40" s="645"/>
      <c r="AIV40" s="645"/>
      <c r="AIW40" s="645"/>
      <c r="AIX40" s="645"/>
      <c r="AIY40" s="645"/>
      <c r="AIZ40" s="645"/>
      <c r="AJA40" s="645"/>
      <c r="AJB40" s="645"/>
      <c r="AJC40" s="645"/>
      <c r="AJD40" s="645"/>
      <c r="AJE40" s="645"/>
      <c r="AJF40" s="645"/>
      <c r="AJG40" s="645"/>
      <c r="AJH40" s="645"/>
      <c r="AJI40" s="645"/>
      <c r="AJJ40" s="645"/>
      <c r="AJK40" s="645"/>
      <c r="AJL40" s="645"/>
      <c r="AJM40" s="645"/>
      <c r="AJN40" s="645"/>
      <c r="AJO40" s="645"/>
      <c r="AJP40" s="645"/>
      <c r="AJQ40" s="645"/>
      <c r="AJR40" s="645"/>
      <c r="AJS40" s="645"/>
      <c r="AJT40" s="645"/>
      <c r="AJU40" s="645"/>
      <c r="AJV40" s="645"/>
      <c r="AJW40" s="645"/>
      <c r="AJX40" s="645"/>
      <c r="AJY40" s="645"/>
      <c r="AJZ40" s="645"/>
      <c r="AKA40" s="645"/>
      <c r="AKB40" s="645"/>
      <c r="AKC40" s="645"/>
      <c r="AKD40" s="645"/>
      <c r="AKE40" s="645"/>
      <c r="AKF40" s="645"/>
      <c r="AKG40" s="645"/>
      <c r="AKH40" s="645"/>
      <c r="AKI40" s="645"/>
      <c r="AKJ40" s="645"/>
      <c r="AKK40" s="645"/>
      <c r="AKL40" s="645"/>
      <c r="AKM40" s="645"/>
      <c r="AKN40" s="645"/>
      <c r="AKO40" s="645"/>
      <c r="AKP40" s="645"/>
      <c r="AKQ40" s="645"/>
      <c r="AKR40" s="645"/>
      <c r="AKS40" s="645"/>
      <c r="AKT40" s="645"/>
      <c r="AKU40" s="645"/>
      <c r="AKV40" s="645"/>
      <c r="AKW40" s="645"/>
      <c r="AKX40" s="645"/>
      <c r="AKY40" s="645"/>
      <c r="AKZ40" s="645"/>
      <c r="ALA40" s="645"/>
      <c r="ALB40" s="645"/>
      <c r="ALC40" s="645"/>
      <c r="ALD40" s="645"/>
      <c r="ALE40" s="645"/>
      <c r="ALF40" s="645"/>
      <c r="ALG40" s="645"/>
      <c r="ALH40" s="645"/>
      <c r="ALI40" s="645"/>
      <c r="ALJ40" s="645"/>
      <c r="ALK40" s="645"/>
      <c r="ALL40" s="645"/>
      <c r="ALM40" s="645"/>
      <c r="ALN40" s="645"/>
      <c r="ALO40" s="645"/>
      <c r="ALP40" s="645"/>
      <c r="ALQ40" s="645"/>
      <c r="ALR40" s="645"/>
      <c r="ALS40" s="645"/>
      <c r="ALT40" s="645"/>
      <c r="ALU40" s="645"/>
      <c r="ALV40" s="645"/>
      <c r="ALW40" s="645"/>
      <c r="ALX40" s="645"/>
      <c r="ALY40" s="645"/>
      <c r="ALZ40" s="645"/>
      <c r="AMA40" s="645"/>
      <c r="AMB40" s="645"/>
    </row>
    <row r="41" spans="1:1016">
      <c r="A41" s="667"/>
      <c r="B41" s="668" t="s">
        <v>2183</v>
      </c>
      <c r="C41" s="668"/>
      <c r="D41" s="668"/>
      <c r="E41" s="669"/>
      <c r="F41" s="670"/>
      <c r="G41" s="645"/>
      <c r="H41" s="671"/>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645"/>
      <c r="BG41" s="645"/>
      <c r="BH41" s="645"/>
      <c r="BI41" s="645"/>
      <c r="BJ41" s="645"/>
      <c r="BK41" s="645"/>
      <c r="BL41" s="645"/>
      <c r="BM41" s="645"/>
      <c r="BN41" s="645"/>
      <c r="BO41" s="645"/>
      <c r="BP41" s="645"/>
      <c r="BQ41" s="645"/>
      <c r="BR41" s="645"/>
      <c r="BS41" s="645"/>
      <c r="BT41" s="645"/>
      <c r="BU41" s="645"/>
      <c r="BV41" s="645"/>
      <c r="BW41" s="645"/>
      <c r="BX41" s="645"/>
      <c r="BY41" s="645"/>
      <c r="BZ41" s="645"/>
      <c r="CA41" s="645"/>
      <c r="CB41" s="645"/>
      <c r="CC41" s="645"/>
      <c r="CD41" s="645"/>
      <c r="CE41" s="645"/>
      <c r="CF41" s="645"/>
      <c r="CG41" s="645"/>
      <c r="CH41" s="645"/>
      <c r="CI41" s="645"/>
      <c r="CJ41" s="645"/>
      <c r="CK41" s="645"/>
      <c r="CL41" s="645"/>
      <c r="CM41" s="645"/>
      <c r="CN41" s="645"/>
      <c r="CO41" s="645"/>
      <c r="CP41" s="645"/>
      <c r="CQ41" s="645"/>
      <c r="CR41" s="645"/>
      <c r="CS41" s="645"/>
      <c r="CT41" s="645"/>
      <c r="CU41" s="645"/>
      <c r="CV41" s="645"/>
      <c r="CW41" s="645"/>
      <c r="CX41" s="645"/>
      <c r="CY41" s="645"/>
      <c r="CZ41" s="645"/>
      <c r="DA41" s="645"/>
      <c r="DB41" s="645"/>
      <c r="DC41" s="645"/>
      <c r="DD41" s="645"/>
      <c r="DE41" s="645"/>
      <c r="DF41" s="645"/>
      <c r="DG41" s="645"/>
      <c r="DH41" s="645"/>
      <c r="DI41" s="645"/>
      <c r="DJ41" s="645"/>
      <c r="DK41" s="645"/>
      <c r="DL41" s="645"/>
      <c r="DM41" s="645"/>
      <c r="DN41" s="645"/>
      <c r="DO41" s="645"/>
      <c r="DP41" s="645"/>
      <c r="DQ41" s="645"/>
      <c r="DR41" s="645"/>
      <c r="DS41" s="645"/>
      <c r="DT41" s="645"/>
      <c r="DU41" s="645"/>
      <c r="DV41" s="645"/>
      <c r="DW41" s="645"/>
      <c r="DX41" s="645"/>
      <c r="DY41" s="645"/>
      <c r="DZ41" s="645"/>
      <c r="EA41" s="645"/>
      <c r="EB41" s="645"/>
      <c r="EC41" s="645"/>
      <c r="ED41" s="645"/>
      <c r="EE41" s="645"/>
      <c r="EF41" s="645"/>
      <c r="EG41" s="645"/>
      <c r="EH41" s="645"/>
      <c r="EI41" s="645"/>
      <c r="EJ41" s="645"/>
      <c r="EK41" s="645"/>
      <c r="EL41" s="645"/>
      <c r="EM41" s="645"/>
      <c r="EN41" s="645"/>
      <c r="EO41" s="645"/>
      <c r="EP41" s="645"/>
      <c r="EQ41" s="645"/>
      <c r="ER41" s="645"/>
      <c r="ES41" s="645"/>
      <c r="ET41" s="645"/>
      <c r="EU41" s="645"/>
      <c r="EV41" s="645"/>
      <c r="EW41" s="645"/>
      <c r="EX41" s="645"/>
      <c r="EY41" s="645"/>
      <c r="EZ41" s="645"/>
      <c r="FA41" s="645"/>
      <c r="FB41" s="645"/>
      <c r="FC41" s="645"/>
      <c r="FD41" s="645"/>
      <c r="FE41" s="645"/>
      <c r="FF41" s="645"/>
      <c r="FG41" s="645"/>
      <c r="FH41" s="645"/>
      <c r="FI41" s="645"/>
      <c r="FJ41" s="645"/>
      <c r="FK41" s="645"/>
      <c r="FL41" s="645"/>
      <c r="FM41" s="645"/>
      <c r="FN41" s="645"/>
      <c r="FO41" s="645"/>
      <c r="FP41" s="645"/>
      <c r="FQ41" s="645"/>
      <c r="FR41" s="645"/>
      <c r="FS41" s="645"/>
      <c r="FT41" s="645"/>
      <c r="FU41" s="645"/>
      <c r="FV41" s="645"/>
      <c r="FW41" s="645"/>
      <c r="FX41" s="645"/>
      <c r="FY41" s="645"/>
      <c r="FZ41" s="645"/>
      <c r="GA41" s="645"/>
      <c r="GB41" s="645"/>
      <c r="GC41" s="645"/>
      <c r="GD41" s="645"/>
      <c r="GE41" s="645"/>
      <c r="GF41" s="645"/>
      <c r="GG41" s="645"/>
      <c r="GH41" s="645"/>
      <c r="GI41" s="645"/>
      <c r="GJ41" s="645"/>
      <c r="GK41" s="645"/>
      <c r="GL41" s="645"/>
      <c r="GM41" s="645"/>
      <c r="GN41" s="645"/>
      <c r="GO41" s="645"/>
      <c r="GP41" s="645"/>
      <c r="GQ41" s="645"/>
      <c r="GR41" s="645"/>
      <c r="GS41" s="645"/>
      <c r="GT41" s="645"/>
      <c r="GU41" s="645"/>
      <c r="GV41" s="645"/>
      <c r="GW41" s="645"/>
      <c r="GX41" s="645"/>
      <c r="GY41" s="645"/>
      <c r="GZ41" s="645"/>
      <c r="HA41" s="645"/>
      <c r="HB41" s="645"/>
      <c r="HC41" s="645"/>
      <c r="HD41" s="645"/>
      <c r="HE41" s="645"/>
      <c r="HF41" s="645"/>
      <c r="HG41" s="645"/>
      <c r="HH41" s="645"/>
      <c r="HI41" s="645"/>
      <c r="HJ41" s="645"/>
      <c r="HK41" s="645"/>
      <c r="HL41" s="645"/>
      <c r="HM41" s="645"/>
      <c r="HN41" s="645"/>
      <c r="HO41" s="645"/>
      <c r="HP41" s="645"/>
      <c r="HQ41" s="645"/>
      <c r="HR41" s="645"/>
      <c r="HS41" s="645"/>
      <c r="HT41" s="645"/>
      <c r="HU41" s="645"/>
      <c r="HV41" s="645"/>
      <c r="HW41" s="645"/>
      <c r="HX41" s="645"/>
      <c r="HY41" s="645"/>
      <c r="HZ41" s="645"/>
      <c r="IA41" s="645"/>
      <c r="IB41" s="645"/>
      <c r="IC41" s="645"/>
      <c r="ID41" s="645"/>
      <c r="IE41" s="645"/>
      <c r="IF41" s="645"/>
      <c r="IG41" s="645"/>
      <c r="IH41" s="645"/>
      <c r="II41" s="645"/>
      <c r="IJ41" s="645"/>
      <c r="IK41" s="645"/>
      <c r="IL41" s="645"/>
      <c r="IM41" s="645"/>
      <c r="IN41" s="645"/>
      <c r="IO41" s="645"/>
      <c r="IP41" s="645"/>
      <c r="IQ41" s="645"/>
      <c r="IR41" s="645"/>
      <c r="IS41" s="645"/>
      <c r="IT41" s="645"/>
      <c r="IU41" s="645"/>
      <c r="IV41" s="645"/>
      <c r="IW41" s="645"/>
      <c r="IX41" s="645"/>
      <c r="IY41" s="645"/>
      <c r="IZ41" s="645"/>
      <c r="JA41" s="645"/>
      <c r="JB41" s="645"/>
      <c r="JC41" s="645"/>
      <c r="JD41" s="645"/>
      <c r="JE41" s="645"/>
      <c r="JF41" s="645"/>
      <c r="JG41" s="645"/>
      <c r="JH41" s="645"/>
      <c r="JI41" s="645"/>
      <c r="JJ41" s="645"/>
      <c r="JK41" s="645"/>
      <c r="JL41" s="645"/>
      <c r="JM41" s="645"/>
      <c r="JN41" s="645"/>
      <c r="JO41" s="645"/>
      <c r="JP41" s="645"/>
      <c r="JQ41" s="645"/>
      <c r="JR41" s="645"/>
      <c r="JS41" s="645"/>
      <c r="JT41" s="645"/>
      <c r="JU41" s="645"/>
      <c r="JV41" s="645"/>
      <c r="JW41" s="645"/>
      <c r="JX41" s="645"/>
      <c r="JY41" s="645"/>
      <c r="JZ41" s="645"/>
      <c r="KA41" s="645"/>
      <c r="KB41" s="645"/>
      <c r="KC41" s="645"/>
      <c r="KD41" s="645"/>
      <c r="KE41" s="645"/>
      <c r="KF41" s="645"/>
      <c r="KG41" s="645"/>
      <c r="KH41" s="645"/>
      <c r="KI41" s="645"/>
      <c r="KJ41" s="645"/>
      <c r="KK41" s="645"/>
      <c r="KL41" s="645"/>
      <c r="KM41" s="645"/>
      <c r="KN41" s="645"/>
      <c r="KO41" s="645"/>
      <c r="KP41" s="645"/>
      <c r="KQ41" s="645"/>
      <c r="KR41" s="645"/>
      <c r="KS41" s="645"/>
      <c r="KT41" s="645"/>
      <c r="KU41" s="645"/>
      <c r="KV41" s="645"/>
      <c r="KW41" s="645"/>
      <c r="KX41" s="645"/>
      <c r="KY41" s="645"/>
      <c r="KZ41" s="645"/>
      <c r="LA41" s="645"/>
      <c r="LB41" s="645"/>
      <c r="LC41" s="645"/>
      <c r="LD41" s="645"/>
      <c r="LE41" s="645"/>
      <c r="LF41" s="645"/>
      <c r="LG41" s="645"/>
      <c r="LH41" s="645"/>
      <c r="LI41" s="645"/>
      <c r="LJ41" s="645"/>
      <c r="LK41" s="645"/>
      <c r="LL41" s="645"/>
      <c r="LM41" s="645"/>
      <c r="LN41" s="645"/>
      <c r="LO41" s="645"/>
      <c r="LP41" s="645"/>
      <c r="LQ41" s="645"/>
      <c r="LR41" s="645"/>
      <c r="LS41" s="645"/>
      <c r="LT41" s="645"/>
      <c r="LU41" s="645"/>
      <c r="LV41" s="645"/>
      <c r="LW41" s="645"/>
      <c r="LX41" s="645"/>
      <c r="LY41" s="645"/>
      <c r="LZ41" s="645"/>
      <c r="MA41" s="645"/>
      <c r="MB41" s="645"/>
      <c r="MC41" s="645"/>
      <c r="MD41" s="645"/>
      <c r="ME41" s="645"/>
      <c r="MF41" s="645"/>
      <c r="MG41" s="645"/>
      <c r="MH41" s="645"/>
      <c r="MI41" s="645"/>
      <c r="MJ41" s="645"/>
      <c r="MK41" s="645"/>
      <c r="ML41" s="645"/>
      <c r="MM41" s="645"/>
      <c r="MN41" s="645"/>
      <c r="MO41" s="645"/>
      <c r="MP41" s="645"/>
      <c r="MQ41" s="645"/>
      <c r="MR41" s="645"/>
      <c r="MS41" s="645"/>
      <c r="MT41" s="645"/>
      <c r="MU41" s="645"/>
      <c r="MV41" s="645"/>
      <c r="MW41" s="645"/>
      <c r="MX41" s="645"/>
      <c r="MY41" s="645"/>
      <c r="MZ41" s="645"/>
      <c r="NA41" s="645"/>
      <c r="NB41" s="645"/>
      <c r="NC41" s="645"/>
      <c r="ND41" s="645"/>
      <c r="NE41" s="645"/>
      <c r="NF41" s="645"/>
      <c r="NG41" s="645"/>
      <c r="NH41" s="645"/>
      <c r="NI41" s="645"/>
      <c r="NJ41" s="645"/>
      <c r="NK41" s="645"/>
      <c r="NL41" s="645"/>
      <c r="NM41" s="645"/>
      <c r="NN41" s="645"/>
      <c r="NO41" s="645"/>
      <c r="NP41" s="645"/>
      <c r="NQ41" s="645"/>
      <c r="NR41" s="645"/>
      <c r="NS41" s="645"/>
      <c r="NT41" s="645"/>
      <c r="NU41" s="645"/>
      <c r="NV41" s="645"/>
      <c r="NW41" s="645"/>
      <c r="NX41" s="645"/>
      <c r="NY41" s="645"/>
      <c r="NZ41" s="645"/>
      <c r="OA41" s="645"/>
      <c r="OB41" s="645"/>
      <c r="OC41" s="645"/>
      <c r="OD41" s="645"/>
      <c r="OE41" s="645"/>
      <c r="OF41" s="645"/>
      <c r="OG41" s="645"/>
      <c r="OH41" s="645"/>
      <c r="OI41" s="645"/>
      <c r="OJ41" s="645"/>
      <c r="OK41" s="645"/>
      <c r="OL41" s="645"/>
      <c r="OM41" s="645"/>
      <c r="ON41" s="645"/>
      <c r="OO41" s="645"/>
      <c r="OP41" s="645"/>
      <c r="OQ41" s="645"/>
      <c r="OR41" s="645"/>
      <c r="OS41" s="645"/>
      <c r="OT41" s="645"/>
      <c r="OU41" s="645"/>
      <c r="OV41" s="645"/>
      <c r="OW41" s="645"/>
      <c r="OX41" s="645"/>
      <c r="OY41" s="645"/>
      <c r="OZ41" s="645"/>
      <c r="PA41" s="645"/>
      <c r="PB41" s="645"/>
      <c r="PC41" s="645"/>
      <c r="PD41" s="645"/>
      <c r="PE41" s="645"/>
      <c r="PF41" s="645"/>
      <c r="PG41" s="645"/>
      <c r="PH41" s="645"/>
      <c r="PI41" s="645"/>
      <c r="PJ41" s="645"/>
      <c r="PK41" s="645"/>
      <c r="PL41" s="645"/>
      <c r="PM41" s="645"/>
      <c r="PN41" s="645"/>
      <c r="PO41" s="645"/>
      <c r="PP41" s="645"/>
      <c r="PQ41" s="645"/>
      <c r="PR41" s="645"/>
      <c r="PS41" s="645"/>
      <c r="PT41" s="645"/>
      <c r="PU41" s="645"/>
      <c r="PV41" s="645"/>
      <c r="PW41" s="645"/>
      <c r="PX41" s="645"/>
      <c r="PY41" s="645"/>
      <c r="PZ41" s="645"/>
      <c r="QA41" s="645"/>
      <c r="QB41" s="645"/>
      <c r="QC41" s="645"/>
      <c r="QD41" s="645"/>
      <c r="QE41" s="645"/>
      <c r="QF41" s="645"/>
      <c r="QG41" s="645"/>
      <c r="QH41" s="645"/>
      <c r="QI41" s="645"/>
      <c r="QJ41" s="645"/>
      <c r="QK41" s="645"/>
      <c r="QL41" s="645"/>
      <c r="QM41" s="645"/>
      <c r="QN41" s="645"/>
      <c r="QO41" s="645"/>
      <c r="QP41" s="645"/>
      <c r="QQ41" s="645"/>
      <c r="QR41" s="645"/>
      <c r="QS41" s="645"/>
      <c r="QT41" s="645"/>
      <c r="QU41" s="645"/>
      <c r="QV41" s="645"/>
      <c r="QW41" s="645"/>
      <c r="QX41" s="645"/>
      <c r="QY41" s="645"/>
      <c r="QZ41" s="645"/>
      <c r="RA41" s="645"/>
      <c r="RB41" s="645"/>
      <c r="RC41" s="645"/>
      <c r="RD41" s="645"/>
      <c r="RE41" s="645"/>
      <c r="RF41" s="645"/>
      <c r="RG41" s="645"/>
      <c r="RH41" s="645"/>
      <c r="RI41" s="645"/>
      <c r="RJ41" s="645"/>
      <c r="RK41" s="645"/>
      <c r="RL41" s="645"/>
      <c r="RM41" s="645"/>
      <c r="RN41" s="645"/>
      <c r="RO41" s="645"/>
      <c r="RP41" s="645"/>
      <c r="RQ41" s="645"/>
      <c r="RR41" s="645"/>
      <c r="RS41" s="645"/>
      <c r="RT41" s="645"/>
      <c r="RU41" s="645"/>
      <c r="RV41" s="645"/>
      <c r="RW41" s="645"/>
      <c r="RX41" s="645"/>
      <c r="RY41" s="645"/>
      <c r="RZ41" s="645"/>
      <c r="SA41" s="645"/>
      <c r="SB41" s="645"/>
      <c r="SC41" s="645"/>
      <c r="SD41" s="645"/>
      <c r="SE41" s="645"/>
      <c r="SF41" s="645"/>
      <c r="SG41" s="645"/>
      <c r="SH41" s="645"/>
      <c r="SI41" s="645"/>
      <c r="SJ41" s="645"/>
      <c r="SK41" s="645"/>
      <c r="SL41" s="645"/>
      <c r="SM41" s="645"/>
      <c r="SN41" s="645"/>
      <c r="SO41" s="645"/>
      <c r="SP41" s="645"/>
      <c r="SQ41" s="645"/>
      <c r="SR41" s="645"/>
      <c r="SS41" s="645"/>
      <c r="ST41" s="645"/>
      <c r="SU41" s="645"/>
      <c r="SV41" s="645"/>
      <c r="SW41" s="645"/>
      <c r="SX41" s="645"/>
      <c r="SY41" s="645"/>
      <c r="SZ41" s="645"/>
      <c r="TA41" s="645"/>
      <c r="TB41" s="645"/>
      <c r="TC41" s="645"/>
      <c r="TD41" s="645"/>
      <c r="TE41" s="645"/>
      <c r="TF41" s="645"/>
      <c r="TG41" s="645"/>
      <c r="TH41" s="645"/>
      <c r="TI41" s="645"/>
      <c r="TJ41" s="645"/>
      <c r="TK41" s="645"/>
      <c r="TL41" s="645"/>
      <c r="TM41" s="645"/>
      <c r="TN41" s="645"/>
      <c r="TO41" s="645"/>
      <c r="TP41" s="645"/>
      <c r="TQ41" s="645"/>
      <c r="TR41" s="645"/>
      <c r="TS41" s="645"/>
      <c r="TT41" s="645"/>
      <c r="TU41" s="645"/>
      <c r="TV41" s="645"/>
      <c r="TW41" s="645"/>
      <c r="TX41" s="645"/>
      <c r="TY41" s="645"/>
      <c r="TZ41" s="645"/>
      <c r="UA41" s="645"/>
      <c r="UB41" s="645"/>
      <c r="UC41" s="645"/>
      <c r="UD41" s="645"/>
      <c r="UE41" s="645"/>
      <c r="UF41" s="645"/>
      <c r="UG41" s="645"/>
      <c r="UH41" s="645"/>
      <c r="UI41" s="645"/>
      <c r="UJ41" s="645"/>
      <c r="UK41" s="645"/>
      <c r="UL41" s="645"/>
      <c r="UM41" s="645"/>
      <c r="UN41" s="645"/>
      <c r="UO41" s="645"/>
      <c r="UP41" s="645"/>
      <c r="UQ41" s="645"/>
      <c r="UR41" s="645"/>
      <c r="US41" s="645"/>
      <c r="UT41" s="645"/>
      <c r="UU41" s="645"/>
      <c r="UV41" s="645"/>
      <c r="UW41" s="645"/>
      <c r="UX41" s="645"/>
      <c r="UY41" s="645"/>
      <c r="UZ41" s="645"/>
      <c r="VA41" s="645"/>
      <c r="VB41" s="645"/>
      <c r="VC41" s="645"/>
      <c r="VD41" s="645"/>
      <c r="VE41" s="645"/>
      <c r="VF41" s="645"/>
      <c r="VG41" s="645"/>
      <c r="VH41" s="645"/>
      <c r="VI41" s="645"/>
      <c r="VJ41" s="645"/>
      <c r="VK41" s="645"/>
      <c r="VL41" s="645"/>
      <c r="VM41" s="645"/>
      <c r="VN41" s="645"/>
      <c r="VO41" s="645"/>
      <c r="VP41" s="645"/>
      <c r="VQ41" s="645"/>
      <c r="VR41" s="645"/>
      <c r="VS41" s="645"/>
      <c r="VT41" s="645"/>
      <c r="VU41" s="645"/>
      <c r="VV41" s="645"/>
      <c r="VW41" s="645"/>
      <c r="VX41" s="645"/>
      <c r="VY41" s="645"/>
      <c r="VZ41" s="645"/>
      <c r="WA41" s="645"/>
      <c r="WB41" s="645"/>
      <c r="WC41" s="645"/>
      <c r="WD41" s="645"/>
      <c r="WE41" s="645"/>
      <c r="WF41" s="645"/>
      <c r="WG41" s="645"/>
      <c r="WH41" s="645"/>
      <c r="WI41" s="645"/>
      <c r="WJ41" s="645"/>
      <c r="WK41" s="645"/>
      <c r="WL41" s="645"/>
      <c r="WM41" s="645"/>
      <c r="WN41" s="645"/>
      <c r="WO41" s="645"/>
      <c r="WP41" s="645"/>
      <c r="WQ41" s="645"/>
      <c r="WR41" s="645"/>
      <c r="WS41" s="645"/>
      <c r="WT41" s="645"/>
      <c r="WU41" s="645"/>
      <c r="WV41" s="645"/>
      <c r="WW41" s="645"/>
      <c r="WX41" s="645"/>
      <c r="WY41" s="645"/>
      <c r="WZ41" s="645"/>
      <c r="XA41" s="645"/>
      <c r="XB41" s="645"/>
      <c r="XC41" s="645"/>
      <c r="XD41" s="645"/>
      <c r="XE41" s="645"/>
      <c r="XF41" s="645"/>
      <c r="XG41" s="645"/>
      <c r="XH41" s="645"/>
      <c r="XI41" s="645"/>
      <c r="XJ41" s="645"/>
      <c r="XK41" s="645"/>
      <c r="XL41" s="645"/>
      <c r="XM41" s="645"/>
      <c r="XN41" s="645"/>
      <c r="XO41" s="645"/>
      <c r="XP41" s="645"/>
      <c r="XQ41" s="645"/>
      <c r="XR41" s="645"/>
      <c r="XS41" s="645"/>
      <c r="XT41" s="645"/>
      <c r="XU41" s="645"/>
      <c r="XV41" s="645"/>
      <c r="XW41" s="645"/>
      <c r="XX41" s="645"/>
      <c r="XY41" s="645"/>
      <c r="XZ41" s="645"/>
      <c r="YA41" s="645"/>
      <c r="YB41" s="645"/>
      <c r="YC41" s="645"/>
      <c r="YD41" s="645"/>
      <c r="YE41" s="645"/>
      <c r="YF41" s="645"/>
      <c r="YG41" s="645"/>
      <c r="YH41" s="645"/>
      <c r="YI41" s="645"/>
      <c r="YJ41" s="645"/>
      <c r="YK41" s="645"/>
      <c r="YL41" s="645"/>
      <c r="YM41" s="645"/>
      <c r="YN41" s="645"/>
      <c r="YO41" s="645"/>
      <c r="YP41" s="645"/>
      <c r="YQ41" s="645"/>
      <c r="YR41" s="645"/>
      <c r="YS41" s="645"/>
      <c r="YT41" s="645"/>
      <c r="YU41" s="645"/>
      <c r="YV41" s="645"/>
      <c r="YW41" s="645"/>
      <c r="YX41" s="645"/>
      <c r="YY41" s="645"/>
      <c r="YZ41" s="645"/>
      <c r="ZA41" s="645"/>
      <c r="ZB41" s="645"/>
      <c r="ZC41" s="645"/>
      <c r="ZD41" s="645"/>
      <c r="ZE41" s="645"/>
      <c r="ZF41" s="645"/>
      <c r="ZG41" s="645"/>
      <c r="ZH41" s="645"/>
      <c r="ZI41" s="645"/>
      <c r="ZJ41" s="645"/>
      <c r="ZK41" s="645"/>
      <c r="ZL41" s="645"/>
      <c r="ZM41" s="645"/>
      <c r="ZN41" s="645"/>
      <c r="ZO41" s="645"/>
      <c r="ZP41" s="645"/>
      <c r="ZQ41" s="645"/>
      <c r="ZR41" s="645"/>
      <c r="ZS41" s="645"/>
      <c r="ZT41" s="645"/>
      <c r="ZU41" s="645"/>
      <c r="ZV41" s="645"/>
      <c r="ZW41" s="645"/>
      <c r="ZX41" s="645"/>
      <c r="ZY41" s="645"/>
      <c r="ZZ41" s="645"/>
      <c r="AAA41" s="645"/>
      <c r="AAB41" s="645"/>
      <c r="AAC41" s="645"/>
      <c r="AAD41" s="645"/>
      <c r="AAE41" s="645"/>
      <c r="AAF41" s="645"/>
      <c r="AAG41" s="645"/>
      <c r="AAH41" s="645"/>
      <c r="AAI41" s="645"/>
      <c r="AAJ41" s="645"/>
      <c r="AAK41" s="645"/>
      <c r="AAL41" s="645"/>
      <c r="AAM41" s="645"/>
      <c r="AAN41" s="645"/>
      <c r="AAO41" s="645"/>
      <c r="AAP41" s="645"/>
      <c r="AAQ41" s="645"/>
      <c r="AAR41" s="645"/>
      <c r="AAS41" s="645"/>
      <c r="AAT41" s="645"/>
      <c r="AAU41" s="645"/>
      <c r="AAV41" s="645"/>
      <c r="AAW41" s="645"/>
      <c r="AAX41" s="645"/>
      <c r="AAY41" s="645"/>
      <c r="AAZ41" s="645"/>
      <c r="ABA41" s="645"/>
      <c r="ABB41" s="645"/>
      <c r="ABC41" s="645"/>
      <c r="ABD41" s="645"/>
      <c r="ABE41" s="645"/>
      <c r="ABF41" s="645"/>
      <c r="ABG41" s="645"/>
      <c r="ABH41" s="645"/>
      <c r="ABI41" s="645"/>
      <c r="ABJ41" s="645"/>
      <c r="ABK41" s="645"/>
      <c r="ABL41" s="645"/>
      <c r="ABM41" s="645"/>
      <c r="ABN41" s="645"/>
      <c r="ABO41" s="645"/>
      <c r="ABP41" s="645"/>
      <c r="ABQ41" s="645"/>
      <c r="ABR41" s="645"/>
      <c r="ABS41" s="645"/>
      <c r="ABT41" s="645"/>
      <c r="ABU41" s="645"/>
      <c r="ABV41" s="645"/>
      <c r="ABW41" s="645"/>
      <c r="ABX41" s="645"/>
      <c r="ABY41" s="645"/>
      <c r="ABZ41" s="645"/>
      <c r="ACA41" s="645"/>
      <c r="ACB41" s="645"/>
      <c r="ACC41" s="645"/>
      <c r="ACD41" s="645"/>
      <c r="ACE41" s="645"/>
      <c r="ACF41" s="645"/>
      <c r="ACG41" s="645"/>
      <c r="ACH41" s="645"/>
      <c r="ACI41" s="645"/>
      <c r="ACJ41" s="645"/>
      <c r="ACK41" s="645"/>
      <c r="ACL41" s="645"/>
      <c r="ACM41" s="645"/>
      <c r="ACN41" s="645"/>
      <c r="ACO41" s="645"/>
      <c r="ACP41" s="645"/>
      <c r="ACQ41" s="645"/>
      <c r="ACR41" s="645"/>
      <c r="ACS41" s="645"/>
      <c r="ACT41" s="645"/>
      <c r="ACU41" s="645"/>
      <c r="ACV41" s="645"/>
      <c r="ACW41" s="645"/>
      <c r="ACX41" s="645"/>
      <c r="ACY41" s="645"/>
      <c r="ACZ41" s="645"/>
      <c r="ADA41" s="645"/>
      <c r="ADB41" s="645"/>
      <c r="ADC41" s="645"/>
      <c r="ADD41" s="645"/>
      <c r="ADE41" s="645"/>
      <c r="ADF41" s="645"/>
      <c r="ADG41" s="645"/>
      <c r="ADH41" s="645"/>
      <c r="ADI41" s="645"/>
      <c r="ADJ41" s="645"/>
      <c r="ADK41" s="645"/>
      <c r="ADL41" s="645"/>
      <c r="ADM41" s="645"/>
      <c r="ADN41" s="645"/>
      <c r="ADO41" s="645"/>
      <c r="ADP41" s="645"/>
      <c r="ADQ41" s="645"/>
      <c r="ADR41" s="645"/>
      <c r="ADS41" s="645"/>
      <c r="ADT41" s="645"/>
      <c r="ADU41" s="645"/>
      <c r="ADV41" s="645"/>
      <c r="ADW41" s="645"/>
      <c r="ADX41" s="645"/>
      <c r="ADY41" s="645"/>
      <c r="ADZ41" s="645"/>
      <c r="AEA41" s="645"/>
      <c r="AEB41" s="645"/>
      <c r="AEC41" s="645"/>
      <c r="AED41" s="645"/>
      <c r="AEE41" s="645"/>
      <c r="AEF41" s="645"/>
      <c r="AEG41" s="645"/>
      <c r="AEH41" s="645"/>
      <c r="AEI41" s="645"/>
      <c r="AEJ41" s="645"/>
      <c r="AEK41" s="645"/>
      <c r="AEL41" s="645"/>
      <c r="AEM41" s="645"/>
      <c r="AEN41" s="645"/>
      <c r="AEO41" s="645"/>
      <c r="AEP41" s="645"/>
      <c r="AEQ41" s="645"/>
      <c r="AER41" s="645"/>
      <c r="AES41" s="645"/>
      <c r="AET41" s="645"/>
      <c r="AEU41" s="645"/>
      <c r="AEV41" s="645"/>
      <c r="AEW41" s="645"/>
      <c r="AEX41" s="645"/>
      <c r="AEY41" s="645"/>
      <c r="AEZ41" s="645"/>
      <c r="AFA41" s="645"/>
      <c r="AFB41" s="645"/>
      <c r="AFC41" s="645"/>
      <c r="AFD41" s="645"/>
      <c r="AFE41" s="645"/>
      <c r="AFF41" s="645"/>
      <c r="AFG41" s="645"/>
      <c r="AFH41" s="645"/>
      <c r="AFI41" s="645"/>
      <c r="AFJ41" s="645"/>
      <c r="AFK41" s="645"/>
      <c r="AFL41" s="645"/>
      <c r="AFM41" s="645"/>
      <c r="AFN41" s="645"/>
      <c r="AFO41" s="645"/>
      <c r="AFP41" s="645"/>
      <c r="AFQ41" s="645"/>
      <c r="AFR41" s="645"/>
      <c r="AFS41" s="645"/>
      <c r="AFT41" s="645"/>
      <c r="AFU41" s="645"/>
      <c r="AFV41" s="645"/>
      <c r="AFW41" s="645"/>
      <c r="AFX41" s="645"/>
      <c r="AFY41" s="645"/>
      <c r="AFZ41" s="645"/>
      <c r="AGA41" s="645"/>
      <c r="AGB41" s="645"/>
      <c r="AGC41" s="645"/>
      <c r="AGD41" s="645"/>
      <c r="AGE41" s="645"/>
      <c r="AGF41" s="645"/>
      <c r="AGG41" s="645"/>
      <c r="AGH41" s="645"/>
      <c r="AGI41" s="645"/>
      <c r="AGJ41" s="645"/>
      <c r="AGK41" s="645"/>
      <c r="AGL41" s="645"/>
      <c r="AGM41" s="645"/>
      <c r="AGN41" s="645"/>
      <c r="AGO41" s="645"/>
      <c r="AGP41" s="645"/>
      <c r="AGQ41" s="645"/>
      <c r="AGR41" s="645"/>
      <c r="AGS41" s="645"/>
      <c r="AGT41" s="645"/>
      <c r="AGU41" s="645"/>
      <c r="AGV41" s="645"/>
      <c r="AGW41" s="645"/>
      <c r="AGX41" s="645"/>
      <c r="AGY41" s="645"/>
      <c r="AGZ41" s="645"/>
      <c r="AHA41" s="645"/>
      <c r="AHB41" s="645"/>
      <c r="AHC41" s="645"/>
      <c r="AHD41" s="645"/>
      <c r="AHE41" s="645"/>
      <c r="AHF41" s="645"/>
      <c r="AHG41" s="645"/>
      <c r="AHH41" s="645"/>
      <c r="AHI41" s="645"/>
      <c r="AHJ41" s="645"/>
      <c r="AHK41" s="645"/>
      <c r="AHL41" s="645"/>
      <c r="AHM41" s="645"/>
      <c r="AHN41" s="645"/>
      <c r="AHO41" s="645"/>
      <c r="AHP41" s="645"/>
      <c r="AHQ41" s="645"/>
      <c r="AHR41" s="645"/>
      <c r="AHS41" s="645"/>
      <c r="AHT41" s="645"/>
      <c r="AHU41" s="645"/>
      <c r="AHV41" s="645"/>
      <c r="AHW41" s="645"/>
      <c r="AHX41" s="645"/>
      <c r="AHY41" s="645"/>
      <c r="AHZ41" s="645"/>
      <c r="AIA41" s="645"/>
      <c r="AIB41" s="645"/>
      <c r="AIC41" s="645"/>
      <c r="AID41" s="645"/>
      <c r="AIE41" s="645"/>
      <c r="AIF41" s="645"/>
      <c r="AIG41" s="645"/>
      <c r="AIH41" s="645"/>
      <c r="AII41" s="645"/>
      <c r="AIJ41" s="645"/>
      <c r="AIK41" s="645"/>
      <c r="AIL41" s="645"/>
      <c r="AIM41" s="645"/>
      <c r="AIN41" s="645"/>
      <c r="AIO41" s="645"/>
      <c r="AIP41" s="645"/>
      <c r="AIQ41" s="645"/>
      <c r="AIR41" s="645"/>
      <c r="AIS41" s="645"/>
      <c r="AIT41" s="645"/>
      <c r="AIU41" s="645"/>
      <c r="AIV41" s="645"/>
      <c r="AIW41" s="645"/>
      <c r="AIX41" s="645"/>
      <c r="AIY41" s="645"/>
      <c r="AIZ41" s="645"/>
      <c r="AJA41" s="645"/>
      <c r="AJB41" s="645"/>
      <c r="AJC41" s="645"/>
      <c r="AJD41" s="645"/>
      <c r="AJE41" s="645"/>
      <c r="AJF41" s="645"/>
      <c r="AJG41" s="645"/>
      <c r="AJH41" s="645"/>
      <c r="AJI41" s="645"/>
      <c r="AJJ41" s="645"/>
      <c r="AJK41" s="645"/>
      <c r="AJL41" s="645"/>
      <c r="AJM41" s="645"/>
      <c r="AJN41" s="645"/>
      <c r="AJO41" s="645"/>
      <c r="AJP41" s="645"/>
      <c r="AJQ41" s="645"/>
      <c r="AJR41" s="645"/>
      <c r="AJS41" s="645"/>
      <c r="AJT41" s="645"/>
      <c r="AJU41" s="645"/>
      <c r="AJV41" s="645"/>
      <c r="AJW41" s="645"/>
      <c r="AJX41" s="645"/>
      <c r="AJY41" s="645"/>
      <c r="AJZ41" s="645"/>
      <c r="AKA41" s="645"/>
      <c r="AKB41" s="645"/>
      <c r="AKC41" s="645"/>
      <c r="AKD41" s="645"/>
      <c r="AKE41" s="645"/>
      <c r="AKF41" s="645"/>
      <c r="AKG41" s="645"/>
      <c r="AKH41" s="645"/>
      <c r="AKI41" s="645"/>
      <c r="AKJ41" s="645"/>
      <c r="AKK41" s="645"/>
      <c r="AKL41" s="645"/>
      <c r="AKM41" s="645"/>
      <c r="AKN41" s="645"/>
      <c r="AKO41" s="645"/>
      <c r="AKP41" s="645"/>
      <c r="AKQ41" s="645"/>
      <c r="AKR41" s="645"/>
      <c r="AKS41" s="645"/>
      <c r="AKT41" s="645"/>
      <c r="AKU41" s="645"/>
      <c r="AKV41" s="645"/>
      <c r="AKW41" s="645"/>
      <c r="AKX41" s="645"/>
      <c r="AKY41" s="645"/>
      <c r="AKZ41" s="645"/>
      <c r="ALA41" s="645"/>
      <c r="ALB41" s="645"/>
      <c r="ALC41" s="645"/>
      <c r="ALD41" s="645"/>
      <c r="ALE41" s="645"/>
      <c r="ALF41" s="645"/>
      <c r="ALG41" s="645"/>
      <c r="ALH41" s="645"/>
      <c r="ALI41" s="645"/>
      <c r="ALJ41" s="645"/>
      <c r="ALK41" s="645"/>
      <c r="ALL41" s="645"/>
      <c r="ALM41" s="645"/>
      <c r="ALN41" s="645"/>
      <c r="ALO41" s="645"/>
      <c r="ALP41" s="645"/>
      <c r="ALQ41" s="645"/>
      <c r="ALR41" s="645"/>
      <c r="ALS41" s="645"/>
      <c r="ALT41" s="645"/>
      <c r="ALU41" s="645"/>
      <c r="ALV41" s="645"/>
      <c r="ALW41" s="645"/>
      <c r="ALX41" s="645"/>
      <c r="ALY41" s="645"/>
      <c r="ALZ41" s="645"/>
      <c r="AMA41" s="645"/>
      <c r="AMB41" s="645"/>
    </row>
    <row r="42" spans="1:1016" ht="12">
      <c r="A42" s="672">
        <f>A40+1</f>
        <v>4</v>
      </c>
      <c r="B42" s="673" t="s">
        <v>1493</v>
      </c>
      <c r="C42" s="674" t="s">
        <v>1390</v>
      </c>
      <c r="D42" s="672">
        <v>1</v>
      </c>
      <c r="E42" s="665"/>
      <c r="F42" s="675">
        <f>E42*D42</f>
        <v>0</v>
      </c>
      <c r="G42" s="645"/>
      <c r="H42" s="671"/>
      <c r="I42" s="666"/>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645"/>
      <c r="BA42" s="645"/>
      <c r="BB42" s="645"/>
      <c r="BC42" s="645"/>
      <c r="BD42" s="645"/>
      <c r="BE42" s="645"/>
      <c r="BF42" s="645"/>
      <c r="BG42" s="645"/>
      <c r="BH42" s="645"/>
      <c r="BI42" s="645"/>
      <c r="BJ42" s="645"/>
      <c r="BK42" s="645"/>
      <c r="BL42" s="645"/>
      <c r="BM42" s="645"/>
      <c r="BN42" s="645"/>
      <c r="BO42" s="645"/>
      <c r="BP42" s="645"/>
      <c r="BQ42" s="645"/>
      <c r="BR42" s="645"/>
      <c r="BS42" s="645"/>
      <c r="BT42" s="645"/>
      <c r="BU42" s="645"/>
      <c r="BV42" s="645"/>
      <c r="BW42" s="645"/>
      <c r="BX42" s="645"/>
      <c r="BY42" s="645"/>
      <c r="BZ42" s="645"/>
      <c r="CA42" s="645"/>
      <c r="CB42" s="645"/>
      <c r="CC42" s="645"/>
      <c r="CD42" s="645"/>
      <c r="CE42" s="645"/>
      <c r="CF42" s="645"/>
      <c r="CG42" s="645"/>
      <c r="CH42" s="645"/>
      <c r="CI42" s="645"/>
      <c r="CJ42" s="645"/>
      <c r="CK42" s="645"/>
      <c r="CL42" s="645"/>
      <c r="CM42" s="645"/>
      <c r="CN42" s="645"/>
      <c r="CO42" s="645"/>
      <c r="CP42" s="645"/>
      <c r="CQ42" s="645"/>
      <c r="CR42" s="645"/>
      <c r="CS42" s="645"/>
      <c r="CT42" s="645"/>
      <c r="CU42" s="645"/>
      <c r="CV42" s="645"/>
      <c r="CW42" s="645"/>
      <c r="CX42" s="645"/>
      <c r="CY42" s="645"/>
      <c r="CZ42" s="645"/>
      <c r="DA42" s="645"/>
      <c r="DB42" s="645"/>
      <c r="DC42" s="645"/>
      <c r="DD42" s="645"/>
      <c r="DE42" s="645"/>
      <c r="DF42" s="645"/>
      <c r="DG42" s="645"/>
      <c r="DH42" s="645"/>
      <c r="DI42" s="645"/>
      <c r="DJ42" s="645"/>
      <c r="DK42" s="645"/>
      <c r="DL42" s="645"/>
      <c r="DM42" s="645"/>
      <c r="DN42" s="645"/>
      <c r="DO42" s="645"/>
      <c r="DP42" s="645"/>
      <c r="DQ42" s="645"/>
      <c r="DR42" s="645"/>
      <c r="DS42" s="645"/>
      <c r="DT42" s="645"/>
      <c r="DU42" s="645"/>
      <c r="DV42" s="645"/>
      <c r="DW42" s="645"/>
      <c r="DX42" s="645"/>
      <c r="DY42" s="645"/>
      <c r="DZ42" s="645"/>
      <c r="EA42" s="645"/>
      <c r="EB42" s="645"/>
      <c r="EC42" s="645"/>
      <c r="ED42" s="645"/>
      <c r="EE42" s="645"/>
      <c r="EF42" s="645"/>
      <c r="EG42" s="645"/>
      <c r="EH42" s="645"/>
      <c r="EI42" s="645"/>
      <c r="EJ42" s="645"/>
      <c r="EK42" s="645"/>
      <c r="EL42" s="645"/>
      <c r="EM42" s="645"/>
      <c r="EN42" s="645"/>
      <c r="EO42" s="645"/>
      <c r="EP42" s="645"/>
      <c r="EQ42" s="645"/>
      <c r="ER42" s="645"/>
      <c r="ES42" s="645"/>
      <c r="ET42" s="645"/>
      <c r="EU42" s="645"/>
      <c r="EV42" s="645"/>
      <c r="EW42" s="645"/>
      <c r="EX42" s="645"/>
      <c r="EY42" s="645"/>
      <c r="EZ42" s="645"/>
      <c r="FA42" s="645"/>
      <c r="FB42" s="645"/>
      <c r="FC42" s="645"/>
      <c r="FD42" s="645"/>
      <c r="FE42" s="645"/>
      <c r="FF42" s="645"/>
      <c r="FG42" s="645"/>
      <c r="FH42" s="645"/>
      <c r="FI42" s="645"/>
      <c r="FJ42" s="645"/>
      <c r="FK42" s="645"/>
      <c r="FL42" s="645"/>
      <c r="FM42" s="645"/>
      <c r="FN42" s="645"/>
      <c r="FO42" s="645"/>
      <c r="FP42" s="645"/>
      <c r="FQ42" s="645"/>
      <c r="FR42" s="645"/>
      <c r="FS42" s="645"/>
      <c r="FT42" s="645"/>
      <c r="FU42" s="645"/>
      <c r="FV42" s="645"/>
      <c r="FW42" s="645"/>
      <c r="FX42" s="645"/>
      <c r="FY42" s="645"/>
      <c r="FZ42" s="645"/>
      <c r="GA42" s="645"/>
      <c r="GB42" s="645"/>
      <c r="GC42" s="645"/>
      <c r="GD42" s="645"/>
      <c r="GE42" s="645"/>
      <c r="GF42" s="645"/>
      <c r="GG42" s="645"/>
      <c r="GH42" s="645"/>
      <c r="GI42" s="645"/>
      <c r="GJ42" s="645"/>
      <c r="GK42" s="645"/>
      <c r="GL42" s="645"/>
      <c r="GM42" s="645"/>
      <c r="GN42" s="645"/>
      <c r="GO42" s="645"/>
      <c r="GP42" s="645"/>
      <c r="GQ42" s="645"/>
      <c r="GR42" s="645"/>
      <c r="GS42" s="645"/>
      <c r="GT42" s="645"/>
      <c r="GU42" s="645"/>
      <c r="GV42" s="645"/>
      <c r="GW42" s="645"/>
      <c r="GX42" s="645"/>
      <c r="GY42" s="645"/>
      <c r="GZ42" s="645"/>
      <c r="HA42" s="645"/>
      <c r="HB42" s="645"/>
      <c r="HC42" s="645"/>
      <c r="HD42" s="645"/>
      <c r="HE42" s="645"/>
      <c r="HF42" s="645"/>
      <c r="HG42" s="645"/>
      <c r="HH42" s="645"/>
      <c r="HI42" s="645"/>
      <c r="HJ42" s="645"/>
      <c r="HK42" s="645"/>
      <c r="HL42" s="645"/>
      <c r="HM42" s="645"/>
      <c r="HN42" s="645"/>
      <c r="HO42" s="645"/>
      <c r="HP42" s="645"/>
      <c r="HQ42" s="645"/>
      <c r="HR42" s="645"/>
      <c r="HS42" s="645"/>
      <c r="HT42" s="645"/>
      <c r="HU42" s="645"/>
      <c r="HV42" s="645"/>
      <c r="HW42" s="645"/>
      <c r="HX42" s="645"/>
      <c r="HY42" s="645"/>
      <c r="HZ42" s="645"/>
      <c r="IA42" s="645"/>
      <c r="IB42" s="645"/>
      <c r="IC42" s="645"/>
      <c r="ID42" s="645"/>
      <c r="IE42" s="645"/>
      <c r="IF42" s="645"/>
      <c r="IG42" s="645"/>
      <c r="IH42" s="645"/>
      <c r="II42" s="645"/>
      <c r="IJ42" s="645"/>
      <c r="IK42" s="645"/>
      <c r="IL42" s="645"/>
      <c r="IM42" s="645"/>
      <c r="IN42" s="645"/>
      <c r="IO42" s="645"/>
      <c r="IP42" s="645"/>
      <c r="IQ42" s="645"/>
      <c r="IR42" s="645"/>
      <c r="IS42" s="645"/>
      <c r="IT42" s="645"/>
      <c r="IU42" s="645"/>
      <c r="IV42" s="645"/>
      <c r="IW42" s="645"/>
      <c r="IX42" s="645"/>
      <c r="IY42" s="645"/>
      <c r="IZ42" s="645"/>
      <c r="JA42" s="645"/>
      <c r="JB42" s="645"/>
      <c r="JC42" s="645"/>
      <c r="JD42" s="645"/>
      <c r="JE42" s="645"/>
      <c r="JF42" s="645"/>
      <c r="JG42" s="645"/>
      <c r="JH42" s="645"/>
      <c r="JI42" s="645"/>
      <c r="JJ42" s="645"/>
      <c r="JK42" s="645"/>
      <c r="JL42" s="645"/>
      <c r="JM42" s="645"/>
      <c r="JN42" s="645"/>
      <c r="JO42" s="645"/>
      <c r="JP42" s="645"/>
      <c r="JQ42" s="645"/>
      <c r="JR42" s="645"/>
      <c r="JS42" s="645"/>
      <c r="JT42" s="645"/>
      <c r="JU42" s="645"/>
      <c r="JV42" s="645"/>
      <c r="JW42" s="645"/>
      <c r="JX42" s="645"/>
      <c r="JY42" s="645"/>
      <c r="JZ42" s="645"/>
      <c r="KA42" s="645"/>
      <c r="KB42" s="645"/>
      <c r="KC42" s="645"/>
      <c r="KD42" s="645"/>
      <c r="KE42" s="645"/>
      <c r="KF42" s="645"/>
      <c r="KG42" s="645"/>
      <c r="KH42" s="645"/>
      <c r="KI42" s="645"/>
      <c r="KJ42" s="645"/>
      <c r="KK42" s="645"/>
      <c r="KL42" s="645"/>
      <c r="KM42" s="645"/>
      <c r="KN42" s="645"/>
      <c r="KO42" s="645"/>
      <c r="KP42" s="645"/>
      <c r="KQ42" s="645"/>
      <c r="KR42" s="645"/>
      <c r="KS42" s="645"/>
      <c r="KT42" s="645"/>
      <c r="KU42" s="645"/>
      <c r="KV42" s="645"/>
      <c r="KW42" s="645"/>
      <c r="KX42" s="645"/>
      <c r="KY42" s="645"/>
      <c r="KZ42" s="645"/>
      <c r="LA42" s="645"/>
      <c r="LB42" s="645"/>
      <c r="LC42" s="645"/>
      <c r="LD42" s="645"/>
      <c r="LE42" s="645"/>
      <c r="LF42" s="645"/>
      <c r="LG42" s="645"/>
      <c r="LH42" s="645"/>
      <c r="LI42" s="645"/>
      <c r="LJ42" s="645"/>
      <c r="LK42" s="645"/>
      <c r="LL42" s="645"/>
      <c r="LM42" s="645"/>
      <c r="LN42" s="645"/>
      <c r="LO42" s="645"/>
      <c r="LP42" s="645"/>
      <c r="LQ42" s="645"/>
      <c r="LR42" s="645"/>
      <c r="LS42" s="645"/>
      <c r="LT42" s="645"/>
      <c r="LU42" s="645"/>
      <c r="LV42" s="645"/>
      <c r="LW42" s="645"/>
      <c r="LX42" s="645"/>
      <c r="LY42" s="645"/>
      <c r="LZ42" s="645"/>
      <c r="MA42" s="645"/>
      <c r="MB42" s="645"/>
      <c r="MC42" s="645"/>
      <c r="MD42" s="645"/>
      <c r="ME42" s="645"/>
      <c r="MF42" s="645"/>
      <c r="MG42" s="645"/>
      <c r="MH42" s="645"/>
      <c r="MI42" s="645"/>
      <c r="MJ42" s="645"/>
      <c r="MK42" s="645"/>
      <c r="ML42" s="645"/>
      <c r="MM42" s="645"/>
      <c r="MN42" s="645"/>
      <c r="MO42" s="645"/>
      <c r="MP42" s="645"/>
      <c r="MQ42" s="645"/>
      <c r="MR42" s="645"/>
      <c r="MS42" s="645"/>
      <c r="MT42" s="645"/>
      <c r="MU42" s="645"/>
      <c r="MV42" s="645"/>
      <c r="MW42" s="645"/>
      <c r="MX42" s="645"/>
      <c r="MY42" s="645"/>
      <c r="MZ42" s="645"/>
      <c r="NA42" s="645"/>
      <c r="NB42" s="645"/>
      <c r="NC42" s="645"/>
      <c r="ND42" s="645"/>
      <c r="NE42" s="645"/>
      <c r="NF42" s="645"/>
      <c r="NG42" s="645"/>
      <c r="NH42" s="645"/>
      <c r="NI42" s="645"/>
      <c r="NJ42" s="645"/>
      <c r="NK42" s="645"/>
      <c r="NL42" s="645"/>
      <c r="NM42" s="645"/>
      <c r="NN42" s="645"/>
      <c r="NO42" s="645"/>
      <c r="NP42" s="645"/>
      <c r="NQ42" s="645"/>
      <c r="NR42" s="645"/>
      <c r="NS42" s="645"/>
      <c r="NT42" s="645"/>
      <c r="NU42" s="645"/>
      <c r="NV42" s="645"/>
      <c r="NW42" s="645"/>
      <c r="NX42" s="645"/>
      <c r="NY42" s="645"/>
      <c r="NZ42" s="645"/>
      <c r="OA42" s="645"/>
      <c r="OB42" s="645"/>
      <c r="OC42" s="645"/>
      <c r="OD42" s="645"/>
      <c r="OE42" s="645"/>
      <c r="OF42" s="645"/>
      <c r="OG42" s="645"/>
      <c r="OH42" s="645"/>
      <c r="OI42" s="645"/>
      <c r="OJ42" s="645"/>
      <c r="OK42" s="645"/>
      <c r="OL42" s="645"/>
      <c r="OM42" s="645"/>
      <c r="ON42" s="645"/>
      <c r="OO42" s="645"/>
      <c r="OP42" s="645"/>
      <c r="OQ42" s="645"/>
      <c r="OR42" s="645"/>
      <c r="OS42" s="645"/>
      <c r="OT42" s="645"/>
      <c r="OU42" s="645"/>
      <c r="OV42" s="645"/>
      <c r="OW42" s="645"/>
      <c r="OX42" s="645"/>
      <c r="OY42" s="645"/>
      <c r="OZ42" s="645"/>
      <c r="PA42" s="645"/>
      <c r="PB42" s="645"/>
      <c r="PC42" s="645"/>
      <c r="PD42" s="645"/>
      <c r="PE42" s="645"/>
      <c r="PF42" s="645"/>
      <c r="PG42" s="645"/>
      <c r="PH42" s="645"/>
      <c r="PI42" s="645"/>
      <c r="PJ42" s="645"/>
      <c r="PK42" s="645"/>
      <c r="PL42" s="645"/>
      <c r="PM42" s="645"/>
      <c r="PN42" s="645"/>
      <c r="PO42" s="645"/>
      <c r="PP42" s="645"/>
      <c r="PQ42" s="645"/>
      <c r="PR42" s="645"/>
      <c r="PS42" s="645"/>
      <c r="PT42" s="645"/>
      <c r="PU42" s="645"/>
      <c r="PV42" s="645"/>
      <c r="PW42" s="645"/>
      <c r="PX42" s="645"/>
      <c r="PY42" s="645"/>
      <c r="PZ42" s="645"/>
      <c r="QA42" s="645"/>
      <c r="QB42" s="645"/>
      <c r="QC42" s="645"/>
      <c r="QD42" s="645"/>
      <c r="QE42" s="645"/>
      <c r="QF42" s="645"/>
      <c r="QG42" s="645"/>
      <c r="QH42" s="645"/>
      <c r="QI42" s="645"/>
      <c r="QJ42" s="645"/>
      <c r="QK42" s="645"/>
      <c r="QL42" s="645"/>
      <c r="QM42" s="645"/>
      <c r="QN42" s="645"/>
      <c r="QO42" s="645"/>
      <c r="QP42" s="645"/>
      <c r="QQ42" s="645"/>
      <c r="QR42" s="645"/>
      <c r="QS42" s="645"/>
      <c r="QT42" s="645"/>
      <c r="QU42" s="645"/>
      <c r="QV42" s="645"/>
      <c r="QW42" s="645"/>
      <c r="QX42" s="645"/>
      <c r="QY42" s="645"/>
      <c r="QZ42" s="645"/>
      <c r="RA42" s="645"/>
      <c r="RB42" s="645"/>
      <c r="RC42" s="645"/>
      <c r="RD42" s="645"/>
      <c r="RE42" s="645"/>
      <c r="RF42" s="645"/>
      <c r="RG42" s="645"/>
      <c r="RH42" s="645"/>
      <c r="RI42" s="645"/>
      <c r="RJ42" s="645"/>
      <c r="RK42" s="645"/>
      <c r="RL42" s="645"/>
      <c r="RM42" s="645"/>
      <c r="RN42" s="645"/>
      <c r="RO42" s="645"/>
      <c r="RP42" s="645"/>
      <c r="RQ42" s="645"/>
      <c r="RR42" s="645"/>
      <c r="RS42" s="645"/>
      <c r="RT42" s="645"/>
      <c r="RU42" s="645"/>
      <c r="RV42" s="645"/>
      <c r="RW42" s="645"/>
      <c r="RX42" s="645"/>
      <c r="RY42" s="645"/>
      <c r="RZ42" s="645"/>
      <c r="SA42" s="645"/>
      <c r="SB42" s="645"/>
      <c r="SC42" s="645"/>
      <c r="SD42" s="645"/>
      <c r="SE42" s="645"/>
      <c r="SF42" s="645"/>
      <c r="SG42" s="645"/>
      <c r="SH42" s="645"/>
      <c r="SI42" s="645"/>
      <c r="SJ42" s="645"/>
      <c r="SK42" s="645"/>
      <c r="SL42" s="645"/>
      <c r="SM42" s="645"/>
      <c r="SN42" s="645"/>
      <c r="SO42" s="645"/>
      <c r="SP42" s="645"/>
      <c r="SQ42" s="645"/>
      <c r="SR42" s="645"/>
      <c r="SS42" s="645"/>
      <c r="ST42" s="645"/>
      <c r="SU42" s="645"/>
      <c r="SV42" s="645"/>
      <c r="SW42" s="645"/>
      <c r="SX42" s="645"/>
      <c r="SY42" s="645"/>
      <c r="SZ42" s="645"/>
      <c r="TA42" s="645"/>
      <c r="TB42" s="645"/>
      <c r="TC42" s="645"/>
      <c r="TD42" s="645"/>
      <c r="TE42" s="645"/>
      <c r="TF42" s="645"/>
      <c r="TG42" s="645"/>
      <c r="TH42" s="645"/>
      <c r="TI42" s="645"/>
      <c r="TJ42" s="645"/>
      <c r="TK42" s="645"/>
      <c r="TL42" s="645"/>
      <c r="TM42" s="645"/>
      <c r="TN42" s="645"/>
      <c r="TO42" s="645"/>
      <c r="TP42" s="645"/>
      <c r="TQ42" s="645"/>
      <c r="TR42" s="645"/>
      <c r="TS42" s="645"/>
      <c r="TT42" s="645"/>
      <c r="TU42" s="645"/>
      <c r="TV42" s="645"/>
      <c r="TW42" s="645"/>
      <c r="TX42" s="645"/>
      <c r="TY42" s="645"/>
      <c r="TZ42" s="645"/>
      <c r="UA42" s="645"/>
      <c r="UB42" s="645"/>
      <c r="UC42" s="645"/>
      <c r="UD42" s="645"/>
      <c r="UE42" s="645"/>
      <c r="UF42" s="645"/>
      <c r="UG42" s="645"/>
      <c r="UH42" s="645"/>
      <c r="UI42" s="645"/>
      <c r="UJ42" s="645"/>
      <c r="UK42" s="645"/>
      <c r="UL42" s="645"/>
      <c r="UM42" s="645"/>
      <c r="UN42" s="645"/>
      <c r="UO42" s="645"/>
      <c r="UP42" s="645"/>
      <c r="UQ42" s="645"/>
      <c r="UR42" s="645"/>
      <c r="US42" s="645"/>
      <c r="UT42" s="645"/>
      <c r="UU42" s="645"/>
      <c r="UV42" s="645"/>
      <c r="UW42" s="645"/>
      <c r="UX42" s="645"/>
      <c r="UY42" s="645"/>
      <c r="UZ42" s="645"/>
      <c r="VA42" s="645"/>
      <c r="VB42" s="645"/>
      <c r="VC42" s="645"/>
      <c r="VD42" s="645"/>
      <c r="VE42" s="645"/>
      <c r="VF42" s="645"/>
      <c r="VG42" s="645"/>
      <c r="VH42" s="645"/>
      <c r="VI42" s="645"/>
      <c r="VJ42" s="645"/>
      <c r="VK42" s="645"/>
      <c r="VL42" s="645"/>
      <c r="VM42" s="645"/>
      <c r="VN42" s="645"/>
      <c r="VO42" s="645"/>
      <c r="VP42" s="645"/>
      <c r="VQ42" s="645"/>
      <c r="VR42" s="645"/>
      <c r="VS42" s="645"/>
      <c r="VT42" s="645"/>
      <c r="VU42" s="645"/>
      <c r="VV42" s="645"/>
      <c r="VW42" s="645"/>
      <c r="VX42" s="645"/>
      <c r="VY42" s="645"/>
      <c r="VZ42" s="645"/>
      <c r="WA42" s="645"/>
      <c r="WB42" s="645"/>
      <c r="WC42" s="645"/>
      <c r="WD42" s="645"/>
      <c r="WE42" s="645"/>
      <c r="WF42" s="645"/>
      <c r="WG42" s="645"/>
      <c r="WH42" s="645"/>
      <c r="WI42" s="645"/>
      <c r="WJ42" s="645"/>
      <c r="WK42" s="645"/>
      <c r="WL42" s="645"/>
      <c r="WM42" s="645"/>
      <c r="WN42" s="645"/>
      <c r="WO42" s="645"/>
      <c r="WP42" s="645"/>
      <c r="WQ42" s="645"/>
      <c r="WR42" s="645"/>
      <c r="WS42" s="645"/>
      <c r="WT42" s="645"/>
      <c r="WU42" s="645"/>
      <c r="WV42" s="645"/>
      <c r="WW42" s="645"/>
      <c r="WX42" s="645"/>
      <c r="WY42" s="645"/>
      <c r="WZ42" s="645"/>
      <c r="XA42" s="645"/>
      <c r="XB42" s="645"/>
      <c r="XC42" s="645"/>
      <c r="XD42" s="645"/>
      <c r="XE42" s="645"/>
      <c r="XF42" s="645"/>
      <c r="XG42" s="645"/>
      <c r="XH42" s="645"/>
      <c r="XI42" s="645"/>
      <c r="XJ42" s="645"/>
      <c r="XK42" s="645"/>
      <c r="XL42" s="645"/>
      <c r="XM42" s="645"/>
      <c r="XN42" s="645"/>
      <c r="XO42" s="645"/>
      <c r="XP42" s="645"/>
      <c r="XQ42" s="645"/>
      <c r="XR42" s="645"/>
      <c r="XS42" s="645"/>
      <c r="XT42" s="645"/>
      <c r="XU42" s="645"/>
      <c r="XV42" s="645"/>
      <c r="XW42" s="645"/>
      <c r="XX42" s="645"/>
      <c r="XY42" s="645"/>
      <c r="XZ42" s="645"/>
      <c r="YA42" s="645"/>
      <c r="YB42" s="645"/>
      <c r="YC42" s="645"/>
      <c r="YD42" s="645"/>
      <c r="YE42" s="645"/>
      <c r="YF42" s="645"/>
      <c r="YG42" s="645"/>
      <c r="YH42" s="645"/>
      <c r="YI42" s="645"/>
      <c r="YJ42" s="645"/>
      <c r="YK42" s="645"/>
      <c r="YL42" s="645"/>
      <c r="YM42" s="645"/>
      <c r="YN42" s="645"/>
      <c r="YO42" s="645"/>
      <c r="YP42" s="645"/>
      <c r="YQ42" s="645"/>
      <c r="YR42" s="645"/>
      <c r="YS42" s="645"/>
      <c r="YT42" s="645"/>
      <c r="YU42" s="645"/>
      <c r="YV42" s="645"/>
      <c r="YW42" s="645"/>
      <c r="YX42" s="645"/>
      <c r="YY42" s="645"/>
      <c r="YZ42" s="645"/>
      <c r="ZA42" s="645"/>
      <c r="ZB42" s="645"/>
      <c r="ZC42" s="645"/>
      <c r="ZD42" s="645"/>
      <c r="ZE42" s="645"/>
      <c r="ZF42" s="645"/>
      <c r="ZG42" s="645"/>
      <c r="ZH42" s="645"/>
      <c r="ZI42" s="645"/>
      <c r="ZJ42" s="645"/>
      <c r="ZK42" s="645"/>
      <c r="ZL42" s="645"/>
      <c r="ZM42" s="645"/>
      <c r="ZN42" s="645"/>
      <c r="ZO42" s="645"/>
      <c r="ZP42" s="645"/>
      <c r="ZQ42" s="645"/>
      <c r="ZR42" s="645"/>
      <c r="ZS42" s="645"/>
      <c r="ZT42" s="645"/>
      <c r="ZU42" s="645"/>
      <c r="ZV42" s="645"/>
      <c r="ZW42" s="645"/>
      <c r="ZX42" s="645"/>
      <c r="ZY42" s="645"/>
      <c r="ZZ42" s="645"/>
      <c r="AAA42" s="645"/>
      <c r="AAB42" s="645"/>
      <c r="AAC42" s="645"/>
      <c r="AAD42" s="645"/>
      <c r="AAE42" s="645"/>
      <c r="AAF42" s="645"/>
      <c r="AAG42" s="645"/>
      <c r="AAH42" s="645"/>
      <c r="AAI42" s="645"/>
      <c r="AAJ42" s="645"/>
      <c r="AAK42" s="645"/>
      <c r="AAL42" s="645"/>
      <c r="AAM42" s="645"/>
      <c r="AAN42" s="645"/>
      <c r="AAO42" s="645"/>
      <c r="AAP42" s="645"/>
      <c r="AAQ42" s="645"/>
      <c r="AAR42" s="645"/>
      <c r="AAS42" s="645"/>
      <c r="AAT42" s="645"/>
      <c r="AAU42" s="645"/>
      <c r="AAV42" s="645"/>
      <c r="AAW42" s="645"/>
      <c r="AAX42" s="645"/>
      <c r="AAY42" s="645"/>
      <c r="AAZ42" s="645"/>
      <c r="ABA42" s="645"/>
      <c r="ABB42" s="645"/>
      <c r="ABC42" s="645"/>
      <c r="ABD42" s="645"/>
      <c r="ABE42" s="645"/>
      <c r="ABF42" s="645"/>
      <c r="ABG42" s="645"/>
      <c r="ABH42" s="645"/>
      <c r="ABI42" s="645"/>
      <c r="ABJ42" s="645"/>
      <c r="ABK42" s="645"/>
      <c r="ABL42" s="645"/>
      <c r="ABM42" s="645"/>
      <c r="ABN42" s="645"/>
      <c r="ABO42" s="645"/>
      <c r="ABP42" s="645"/>
      <c r="ABQ42" s="645"/>
      <c r="ABR42" s="645"/>
      <c r="ABS42" s="645"/>
      <c r="ABT42" s="645"/>
      <c r="ABU42" s="645"/>
      <c r="ABV42" s="645"/>
      <c r="ABW42" s="645"/>
      <c r="ABX42" s="645"/>
      <c r="ABY42" s="645"/>
      <c r="ABZ42" s="645"/>
      <c r="ACA42" s="645"/>
      <c r="ACB42" s="645"/>
      <c r="ACC42" s="645"/>
      <c r="ACD42" s="645"/>
      <c r="ACE42" s="645"/>
      <c r="ACF42" s="645"/>
      <c r="ACG42" s="645"/>
      <c r="ACH42" s="645"/>
      <c r="ACI42" s="645"/>
      <c r="ACJ42" s="645"/>
      <c r="ACK42" s="645"/>
      <c r="ACL42" s="645"/>
      <c r="ACM42" s="645"/>
      <c r="ACN42" s="645"/>
      <c r="ACO42" s="645"/>
      <c r="ACP42" s="645"/>
      <c r="ACQ42" s="645"/>
      <c r="ACR42" s="645"/>
      <c r="ACS42" s="645"/>
      <c r="ACT42" s="645"/>
      <c r="ACU42" s="645"/>
      <c r="ACV42" s="645"/>
      <c r="ACW42" s="645"/>
      <c r="ACX42" s="645"/>
      <c r="ACY42" s="645"/>
      <c r="ACZ42" s="645"/>
      <c r="ADA42" s="645"/>
      <c r="ADB42" s="645"/>
      <c r="ADC42" s="645"/>
      <c r="ADD42" s="645"/>
      <c r="ADE42" s="645"/>
      <c r="ADF42" s="645"/>
      <c r="ADG42" s="645"/>
      <c r="ADH42" s="645"/>
      <c r="ADI42" s="645"/>
      <c r="ADJ42" s="645"/>
      <c r="ADK42" s="645"/>
      <c r="ADL42" s="645"/>
      <c r="ADM42" s="645"/>
      <c r="ADN42" s="645"/>
      <c r="ADO42" s="645"/>
      <c r="ADP42" s="645"/>
      <c r="ADQ42" s="645"/>
      <c r="ADR42" s="645"/>
      <c r="ADS42" s="645"/>
      <c r="ADT42" s="645"/>
      <c r="ADU42" s="645"/>
      <c r="ADV42" s="645"/>
      <c r="ADW42" s="645"/>
      <c r="ADX42" s="645"/>
      <c r="ADY42" s="645"/>
      <c r="ADZ42" s="645"/>
      <c r="AEA42" s="645"/>
      <c r="AEB42" s="645"/>
      <c r="AEC42" s="645"/>
      <c r="AED42" s="645"/>
      <c r="AEE42" s="645"/>
      <c r="AEF42" s="645"/>
      <c r="AEG42" s="645"/>
      <c r="AEH42" s="645"/>
      <c r="AEI42" s="645"/>
      <c r="AEJ42" s="645"/>
      <c r="AEK42" s="645"/>
      <c r="AEL42" s="645"/>
      <c r="AEM42" s="645"/>
      <c r="AEN42" s="645"/>
      <c r="AEO42" s="645"/>
      <c r="AEP42" s="645"/>
      <c r="AEQ42" s="645"/>
      <c r="AER42" s="645"/>
      <c r="AES42" s="645"/>
      <c r="AET42" s="645"/>
      <c r="AEU42" s="645"/>
      <c r="AEV42" s="645"/>
      <c r="AEW42" s="645"/>
      <c r="AEX42" s="645"/>
      <c r="AEY42" s="645"/>
      <c r="AEZ42" s="645"/>
      <c r="AFA42" s="645"/>
      <c r="AFB42" s="645"/>
      <c r="AFC42" s="645"/>
      <c r="AFD42" s="645"/>
      <c r="AFE42" s="645"/>
      <c r="AFF42" s="645"/>
      <c r="AFG42" s="645"/>
      <c r="AFH42" s="645"/>
      <c r="AFI42" s="645"/>
      <c r="AFJ42" s="645"/>
      <c r="AFK42" s="645"/>
      <c r="AFL42" s="645"/>
      <c r="AFM42" s="645"/>
      <c r="AFN42" s="645"/>
      <c r="AFO42" s="645"/>
      <c r="AFP42" s="645"/>
      <c r="AFQ42" s="645"/>
      <c r="AFR42" s="645"/>
      <c r="AFS42" s="645"/>
      <c r="AFT42" s="645"/>
      <c r="AFU42" s="645"/>
      <c r="AFV42" s="645"/>
      <c r="AFW42" s="645"/>
      <c r="AFX42" s="645"/>
      <c r="AFY42" s="645"/>
      <c r="AFZ42" s="645"/>
      <c r="AGA42" s="645"/>
      <c r="AGB42" s="645"/>
      <c r="AGC42" s="645"/>
      <c r="AGD42" s="645"/>
      <c r="AGE42" s="645"/>
      <c r="AGF42" s="645"/>
      <c r="AGG42" s="645"/>
      <c r="AGH42" s="645"/>
      <c r="AGI42" s="645"/>
      <c r="AGJ42" s="645"/>
      <c r="AGK42" s="645"/>
      <c r="AGL42" s="645"/>
      <c r="AGM42" s="645"/>
      <c r="AGN42" s="645"/>
      <c r="AGO42" s="645"/>
      <c r="AGP42" s="645"/>
      <c r="AGQ42" s="645"/>
      <c r="AGR42" s="645"/>
      <c r="AGS42" s="645"/>
      <c r="AGT42" s="645"/>
      <c r="AGU42" s="645"/>
      <c r="AGV42" s="645"/>
      <c r="AGW42" s="645"/>
      <c r="AGX42" s="645"/>
      <c r="AGY42" s="645"/>
      <c r="AGZ42" s="645"/>
      <c r="AHA42" s="645"/>
      <c r="AHB42" s="645"/>
      <c r="AHC42" s="645"/>
      <c r="AHD42" s="645"/>
      <c r="AHE42" s="645"/>
      <c r="AHF42" s="645"/>
      <c r="AHG42" s="645"/>
      <c r="AHH42" s="645"/>
      <c r="AHI42" s="645"/>
      <c r="AHJ42" s="645"/>
      <c r="AHK42" s="645"/>
      <c r="AHL42" s="645"/>
      <c r="AHM42" s="645"/>
      <c r="AHN42" s="645"/>
      <c r="AHO42" s="645"/>
      <c r="AHP42" s="645"/>
      <c r="AHQ42" s="645"/>
      <c r="AHR42" s="645"/>
      <c r="AHS42" s="645"/>
      <c r="AHT42" s="645"/>
      <c r="AHU42" s="645"/>
      <c r="AHV42" s="645"/>
      <c r="AHW42" s="645"/>
      <c r="AHX42" s="645"/>
      <c r="AHY42" s="645"/>
      <c r="AHZ42" s="645"/>
      <c r="AIA42" s="645"/>
      <c r="AIB42" s="645"/>
      <c r="AIC42" s="645"/>
      <c r="AID42" s="645"/>
      <c r="AIE42" s="645"/>
      <c r="AIF42" s="645"/>
      <c r="AIG42" s="645"/>
      <c r="AIH42" s="645"/>
      <c r="AII42" s="645"/>
      <c r="AIJ42" s="645"/>
      <c r="AIK42" s="645"/>
      <c r="AIL42" s="645"/>
      <c r="AIM42" s="645"/>
      <c r="AIN42" s="645"/>
      <c r="AIO42" s="645"/>
      <c r="AIP42" s="645"/>
      <c r="AIQ42" s="645"/>
      <c r="AIR42" s="645"/>
      <c r="AIS42" s="645"/>
      <c r="AIT42" s="645"/>
      <c r="AIU42" s="645"/>
      <c r="AIV42" s="645"/>
      <c r="AIW42" s="645"/>
      <c r="AIX42" s="645"/>
      <c r="AIY42" s="645"/>
      <c r="AIZ42" s="645"/>
      <c r="AJA42" s="645"/>
      <c r="AJB42" s="645"/>
      <c r="AJC42" s="645"/>
      <c r="AJD42" s="645"/>
      <c r="AJE42" s="645"/>
      <c r="AJF42" s="645"/>
      <c r="AJG42" s="645"/>
      <c r="AJH42" s="645"/>
      <c r="AJI42" s="645"/>
      <c r="AJJ42" s="645"/>
      <c r="AJK42" s="645"/>
      <c r="AJL42" s="645"/>
      <c r="AJM42" s="645"/>
      <c r="AJN42" s="645"/>
      <c r="AJO42" s="645"/>
      <c r="AJP42" s="645"/>
      <c r="AJQ42" s="645"/>
      <c r="AJR42" s="645"/>
      <c r="AJS42" s="645"/>
      <c r="AJT42" s="645"/>
      <c r="AJU42" s="645"/>
      <c r="AJV42" s="645"/>
      <c r="AJW42" s="645"/>
      <c r="AJX42" s="645"/>
      <c r="AJY42" s="645"/>
      <c r="AJZ42" s="645"/>
      <c r="AKA42" s="645"/>
      <c r="AKB42" s="645"/>
      <c r="AKC42" s="645"/>
      <c r="AKD42" s="645"/>
      <c r="AKE42" s="645"/>
      <c r="AKF42" s="645"/>
      <c r="AKG42" s="645"/>
      <c r="AKH42" s="645"/>
      <c r="AKI42" s="645"/>
      <c r="AKJ42" s="645"/>
      <c r="AKK42" s="645"/>
      <c r="AKL42" s="645"/>
      <c r="AKM42" s="645"/>
      <c r="AKN42" s="645"/>
      <c r="AKO42" s="645"/>
      <c r="AKP42" s="645"/>
      <c r="AKQ42" s="645"/>
      <c r="AKR42" s="645"/>
      <c r="AKS42" s="645"/>
      <c r="AKT42" s="645"/>
      <c r="AKU42" s="645"/>
      <c r="AKV42" s="645"/>
      <c r="AKW42" s="645"/>
      <c r="AKX42" s="645"/>
      <c r="AKY42" s="645"/>
      <c r="AKZ42" s="645"/>
      <c r="ALA42" s="645"/>
      <c r="ALB42" s="645"/>
      <c r="ALC42" s="645"/>
      <c r="ALD42" s="645"/>
      <c r="ALE42" s="645"/>
      <c r="ALF42" s="645"/>
      <c r="ALG42" s="645"/>
      <c r="ALH42" s="645"/>
      <c r="ALI42" s="645"/>
      <c r="ALJ42" s="645"/>
      <c r="ALK42" s="645"/>
      <c r="ALL42" s="645"/>
      <c r="ALM42" s="645"/>
      <c r="ALN42" s="645"/>
      <c r="ALO42" s="645"/>
      <c r="ALP42" s="645"/>
      <c r="ALQ42" s="645"/>
      <c r="ALR42" s="645"/>
      <c r="ALS42" s="645"/>
      <c r="ALT42" s="645"/>
      <c r="ALU42" s="645"/>
      <c r="ALV42" s="645"/>
      <c r="ALW42" s="645"/>
      <c r="ALX42" s="645"/>
      <c r="ALY42" s="645"/>
      <c r="ALZ42" s="645"/>
      <c r="AMA42" s="645"/>
      <c r="AMB42" s="645"/>
    </row>
    <row r="43" spans="1:1016">
      <c r="A43" s="667"/>
      <c r="B43" s="668" t="s">
        <v>2184</v>
      </c>
      <c r="C43" s="668"/>
      <c r="D43" s="668"/>
      <c r="E43" s="669"/>
      <c r="F43" s="670"/>
      <c r="G43" s="645"/>
      <c r="H43" s="671"/>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5"/>
      <c r="AY43" s="645"/>
      <c r="AZ43" s="645"/>
      <c r="BA43" s="645"/>
      <c r="BB43" s="645"/>
      <c r="BC43" s="645"/>
      <c r="BD43" s="645"/>
      <c r="BE43" s="645"/>
      <c r="BF43" s="645"/>
      <c r="BG43" s="645"/>
      <c r="BH43" s="645"/>
      <c r="BI43" s="645"/>
      <c r="BJ43" s="645"/>
      <c r="BK43" s="645"/>
      <c r="BL43" s="645"/>
      <c r="BM43" s="645"/>
      <c r="BN43" s="645"/>
      <c r="BO43" s="645"/>
      <c r="BP43" s="645"/>
      <c r="BQ43" s="645"/>
      <c r="BR43" s="645"/>
      <c r="BS43" s="645"/>
      <c r="BT43" s="645"/>
      <c r="BU43" s="645"/>
      <c r="BV43" s="645"/>
      <c r="BW43" s="645"/>
      <c r="BX43" s="645"/>
      <c r="BY43" s="645"/>
      <c r="BZ43" s="645"/>
      <c r="CA43" s="645"/>
      <c r="CB43" s="645"/>
      <c r="CC43" s="645"/>
      <c r="CD43" s="645"/>
      <c r="CE43" s="645"/>
      <c r="CF43" s="645"/>
      <c r="CG43" s="645"/>
      <c r="CH43" s="645"/>
      <c r="CI43" s="645"/>
      <c r="CJ43" s="645"/>
      <c r="CK43" s="645"/>
      <c r="CL43" s="645"/>
      <c r="CM43" s="645"/>
      <c r="CN43" s="645"/>
      <c r="CO43" s="645"/>
      <c r="CP43" s="645"/>
      <c r="CQ43" s="645"/>
      <c r="CR43" s="645"/>
      <c r="CS43" s="645"/>
      <c r="CT43" s="645"/>
      <c r="CU43" s="645"/>
      <c r="CV43" s="645"/>
      <c r="CW43" s="645"/>
      <c r="CX43" s="645"/>
      <c r="CY43" s="645"/>
      <c r="CZ43" s="645"/>
      <c r="DA43" s="645"/>
      <c r="DB43" s="645"/>
      <c r="DC43" s="645"/>
      <c r="DD43" s="645"/>
      <c r="DE43" s="645"/>
      <c r="DF43" s="645"/>
      <c r="DG43" s="645"/>
      <c r="DH43" s="645"/>
      <c r="DI43" s="645"/>
      <c r="DJ43" s="645"/>
      <c r="DK43" s="645"/>
      <c r="DL43" s="645"/>
      <c r="DM43" s="645"/>
      <c r="DN43" s="645"/>
      <c r="DO43" s="645"/>
      <c r="DP43" s="645"/>
      <c r="DQ43" s="645"/>
      <c r="DR43" s="645"/>
      <c r="DS43" s="645"/>
      <c r="DT43" s="645"/>
      <c r="DU43" s="645"/>
      <c r="DV43" s="645"/>
      <c r="DW43" s="645"/>
      <c r="DX43" s="645"/>
      <c r="DY43" s="645"/>
      <c r="DZ43" s="645"/>
      <c r="EA43" s="645"/>
      <c r="EB43" s="645"/>
      <c r="EC43" s="645"/>
      <c r="ED43" s="645"/>
      <c r="EE43" s="645"/>
      <c r="EF43" s="645"/>
      <c r="EG43" s="645"/>
      <c r="EH43" s="645"/>
      <c r="EI43" s="645"/>
      <c r="EJ43" s="645"/>
      <c r="EK43" s="645"/>
      <c r="EL43" s="645"/>
      <c r="EM43" s="645"/>
      <c r="EN43" s="645"/>
      <c r="EO43" s="645"/>
      <c r="EP43" s="645"/>
      <c r="EQ43" s="645"/>
      <c r="ER43" s="645"/>
      <c r="ES43" s="645"/>
      <c r="ET43" s="645"/>
      <c r="EU43" s="645"/>
      <c r="EV43" s="645"/>
      <c r="EW43" s="645"/>
      <c r="EX43" s="645"/>
      <c r="EY43" s="645"/>
      <c r="EZ43" s="645"/>
      <c r="FA43" s="645"/>
      <c r="FB43" s="645"/>
      <c r="FC43" s="645"/>
      <c r="FD43" s="645"/>
      <c r="FE43" s="645"/>
      <c r="FF43" s="645"/>
      <c r="FG43" s="645"/>
      <c r="FH43" s="645"/>
      <c r="FI43" s="645"/>
      <c r="FJ43" s="645"/>
      <c r="FK43" s="645"/>
      <c r="FL43" s="645"/>
      <c r="FM43" s="645"/>
      <c r="FN43" s="645"/>
      <c r="FO43" s="645"/>
      <c r="FP43" s="645"/>
      <c r="FQ43" s="645"/>
      <c r="FR43" s="645"/>
      <c r="FS43" s="645"/>
      <c r="FT43" s="645"/>
      <c r="FU43" s="645"/>
      <c r="FV43" s="645"/>
      <c r="FW43" s="645"/>
      <c r="FX43" s="645"/>
      <c r="FY43" s="645"/>
      <c r="FZ43" s="645"/>
      <c r="GA43" s="645"/>
      <c r="GB43" s="645"/>
      <c r="GC43" s="645"/>
      <c r="GD43" s="645"/>
      <c r="GE43" s="645"/>
      <c r="GF43" s="645"/>
      <c r="GG43" s="645"/>
      <c r="GH43" s="645"/>
      <c r="GI43" s="645"/>
      <c r="GJ43" s="645"/>
      <c r="GK43" s="645"/>
      <c r="GL43" s="645"/>
      <c r="GM43" s="645"/>
      <c r="GN43" s="645"/>
      <c r="GO43" s="645"/>
      <c r="GP43" s="645"/>
      <c r="GQ43" s="645"/>
      <c r="GR43" s="645"/>
      <c r="GS43" s="645"/>
      <c r="GT43" s="645"/>
      <c r="GU43" s="645"/>
      <c r="GV43" s="645"/>
      <c r="GW43" s="645"/>
      <c r="GX43" s="645"/>
      <c r="GY43" s="645"/>
      <c r="GZ43" s="645"/>
      <c r="HA43" s="645"/>
      <c r="HB43" s="645"/>
      <c r="HC43" s="645"/>
      <c r="HD43" s="645"/>
      <c r="HE43" s="645"/>
      <c r="HF43" s="645"/>
      <c r="HG43" s="645"/>
      <c r="HH43" s="645"/>
      <c r="HI43" s="645"/>
      <c r="HJ43" s="645"/>
      <c r="HK43" s="645"/>
      <c r="HL43" s="645"/>
      <c r="HM43" s="645"/>
      <c r="HN43" s="645"/>
      <c r="HO43" s="645"/>
      <c r="HP43" s="645"/>
      <c r="HQ43" s="645"/>
      <c r="HR43" s="645"/>
      <c r="HS43" s="645"/>
      <c r="HT43" s="645"/>
      <c r="HU43" s="645"/>
      <c r="HV43" s="645"/>
      <c r="HW43" s="645"/>
      <c r="HX43" s="645"/>
      <c r="HY43" s="645"/>
      <c r="HZ43" s="645"/>
      <c r="IA43" s="645"/>
      <c r="IB43" s="645"/>
      <c r="IC43" s="645"/>
      <c r="ID43" s="645"/>
      <c r="IE43" s="645"/>
      <c r="IF43" s="645"/>
      <c r="IG43" s="645"/>
      <c r="IH43" s="645"/>
      <c r="II43" s="645"/>
      <c r="IJ43" s="645"/>
      <c r="IK43" s="645"/>
      <c r="IL43" s="645"/>
      <c r="IM43" s="645"/>
      <c r="IN43" s="645"/>
      <c r="IO43" s="645"/>
      <c r="IP43" s="645"/>
      <c r="IQ43" s="645"/>
      <c r="IR43" s="645"/>
      <c r="IS43" s="645"/>
      <c r="IT43" s="645"/>
      <c r="IU43" s="645"/>
      <c r="IV43" s="645"/>
      <c r="IW43" s="645"/>
      <c r="IX43" s="645"/>
      <c r="IY43" s="645"/>
      <c r="IZ43" s="645"/>
      <c r="JA43" s="645"/>
      <c r="JB43" s="645"/>
      <c r="JC43" s="645"/>
      <c r="JD43" s="645"/>
      <c r="JE43" s="645"/>
      <c r="JF43" s="645"/>
      <c r="JG43" s="645"/>
      <c r="JH43" s="645"/>
      <c r="JI43" s="645"/>
      <c r="JJ43" s="645"/>
      <c r="JK43" s="645"/>
      <c r="JL43" s="645"/>
      <c r="JM43" s="645"/>
      <c r="JN43" s="645"/>
      <c r="JO43" s="645"/>
      <c r="JP43" s="645"/>
      <c r="JQ43" s="645"/>
      <c r="JR43" s="645"/>
      <c r="JS43" s="645"/>
      <c r="JT43" s="645"/>
      <c r="JU43" s="645"/>
      <c r="JV43" s="645"/>
      <c r="JW43" s="645"/>
      <c r="JX43" s="645"/>
      <c r="JY43" s="645"/>
      <c r="JZ43" s="645"/>
      <c r="KA43" s="645"/>
      <c r="KB43" s="645"/>
      <c r="KC43" s="645"/>
      <c r="KD43" s="645"/>
      <c r="KE43" s="645"/>
      <c r="KF43" s="645"/>
      <c r="KG43" s="645"/>
      <c r="KH43" s="645"/>
      <c r="KI43" s="645"/>
      <c r="KJ43" s="645"/>
      <c r="KK43" s="645"/>
      <c r="KL43" s="645"/>
      <c r="KM43" s="645"/>
      <c r="KN43" s="645"/>
      <c r="KO43" s="645"/>
      <c r="KP43" s="645"/>
      <c r="KQ43" s="645"/>
      <c r="KR43" s="645"/>
      <c r="KS43" s="645"/>
      <c r="KT43" s="645"/>
      <c r="KU43" s="645"/>
      <c r="KV43" s="645"/>
      <c r="KW43" s="645"/>
      <c r="KX43" s="645"/>
      <c r="KY43" s="645"/>
      <c r="KZ43" s="645"/>
      <c r="LA43" s="645"/>
      <c r="LB43" s="645"/>
      <c r="LC43" s="645"/>
      <c r="LD43" s="645"/>
      <c r="LE43" s="645"/>
      <c r="LF43" s="645"/>
      <c r="LG43" s="645"/>
      <c r="LH43" s="645"/>
      <c r="LI43" s="645"/>
      <c r="LJ43" s="645"/>
      <c r="LK43" s="645"/>
      <c r="LL43" s="645"/>
      <c r="LM43" s="645"/>
      <c r="LN43" s="645"/>
      <c r="LO43" s="645"/>
      <c r="LP43" s="645"/>
      <c r="LQ43" s="645"/>
      <c r="LR43" s="645"/>
      <c r="LS43" s="645"/>
      <c r="LT43" s="645"/>
      <c r="LU43" s="645"/>
      <c r="LV43" s="645"/>
      <c r="LW43" s="645"/>
      <c r="LX43" s="645"/>
      <c r="LY43" s="645"/>
      <c r="LZ43" s="645"/>
      <c r="MA43" s="645"/>
      <c r="MB43" s="645"/>
      <c r="MC43" s="645"/>
      <c r="MD43" s="645"/>
      <c r="ME43" s="645"/>
      <c r="MF43" s="645"/>
      <c r="MG43" s="645"/>
      <c r="MH43" s="645"/>
      <c r="MI43" s="645"/>
      <c r="MJ43" s="645"/>
      <c r="MK43" s="645"/>
      <c r="ML43" s="645"/>
      <c r="MM43" s="645"/>
      <c r="MN43" s="645"/>
      <c r="MO43" s="645"/>
      <c r="MP43" s="645"/>
      <c r="MQ43" s="645"/>
      <c r="MR43" s="645"/>
      <c r="MS43" s="645"/>
      <c r="MT43" s="645"/>
      <c r="MU43" s="645"/>
      <c r="MV43" s="645"/>
      <c r="MW43" s="645"/>
      <c r="MX43" s="645"/>
      <c r="MY43" s="645"/>
      <c r="MZ43" s="645"/>
      <c r="NA43" s="645"/>
      <c r="NB43" s="645"/>
      <c r="NC43" s="645"/>
      <c r="ND43" s="645"/>
      <c r="NE43" s="645"/>
      <c r="NF43" s="645"/>
      <c r="NG43" s="645"/>
      <c r="NH43" s="645"/>
      <c r="NI43" s="645"/>
      <c r="NJ43" s="645"/>
      <c r="NK43" s="645"/>
      <c r="NL43" s="645"/>
      <c r="NM43" s="645"/>
      <c r="NN43" s="645"/>
      <c r="NO43" s="645"/>
      <c r="NP43" s="645"/>
      <c r="NQ43" s="645"/>
      <c r="NR43" s="645"/>
      <c r="NS43" s="645"/>
      <c r="NT43" s="645"/>
      <c r="NU43" s="645"/>
      <c r="NV43" s="645"/>
      <c r="NW43" s="645"/>
      <c r="NX43" s="645"/>
      <c r="NY43" s="645"/>
      <c r="NZ43" s="645"/>
      <c r="OA43" s="645"/>
      <c r="OB43" s="645"/>
      <c r="OC43" s="645"/>
      <c r="OD43" s="645"/>
      <c r="OE43" s="645"/>
      <c r="OF43" s="645"/>
      <c r="OG43" s="645"/>
      <c r="OH43" s="645"/>
      <c r="OI43" s="645"/>
      <c r="OJ43" s="645"/>
      <c r="OK43" s="645"/>
      <c r="OL43" s="645"/>
      <c r="OM43" s="645"/>
      <c r="ON43" s="645"/>
      <c r="OO43" s="645"/>
      <c r="OP43" s="645"/>
      <c r="OQ43" s="645"/>
      <c r="OR43" s="645"/>
      <c r="OS43" s="645"/>
      <c r="OT43" s="645"/>
      <c r="OU43" s="645"/>
      <c r="OV43" s="645"/>
      <c r="OW43" s="645"/>
      <c r="OX43" s="645"/>
      <c r="OY43" s="645"/>
      <c r="OZ43" s="645"/>
      <c r="PA43" s="645"/>
      <c r="PB43" s="645"/>
      <c r="PC43" s="645"/>
      <c r="PD43" s="645"/>
      <c r="PE43" s="645"/>
      <c r="PF43" s="645"/>
      <c r="PG43" s="645"/>
      <c r="PH43" s="645"/>
      <c r="PI43" s="645"/>
      <c r="PJ43" s="645"/>
      <c r="PK43" s="645"/>
      <c r="PL43" s="645"/>
      <c r="PM43" s="645"/>
      <c r="PN43" s="645"/>
      <c r="PO43" s="645"/>
      <c r="PP43" s="645"/>
      <c r="PQ43" s="645"/>
      <c r="PR43" s="645"/>
      <c r="PS43" s="645"/>
      <c r="PT43" s="645"/>
      <c r="PU43" s="645"/>
      <c r="PV43" s="645"/>
      <c r="PW43" s="645"/>
      <c r="PX43" s="645"/>
      <c r="PY43" s="645"/>
      <c r="PZ43" s="645"/>
      <c r="QA43" s="645"/>
      <c r="QB43" s="645"/>
      <c r="QC43" s="645"/>
      <c r="QD43" s="645"/>
      <c r="QE43" s="645"/>
      <c r="QF43" s="645"/>
      <c r="QG43" s="645"/>
      <c r="QH43" s="645"/>
      <c r="QI43" s="645"/>
      <c r="QJ43" s="645"/>
      <c r="QK43" s="645"/>
      <c r="QL43" s="645"/>
      <c r="QM43" s="645"/>
      <c r="QN43" s="645"/>
      <c r="QO43" s="645"/>
      <c r="QP43" s="645"/>
      <c r="QQ43" s="645"/>
      <c r="QR43" s="645"/>
      <c r="QS43" s="645"/>
      <c r="QT43" s="645"/>
      <c r="QU43" s="645"/>
      <c r="QV43" s="645"/>
      <c r="QW43" s="645"/>
      <c r="QX43" s="645"/>
      <c r="QY43" s="645"/>
      <c r="QZ43" s="645"/>
      <c r="RA43" s="645"/>
      <c r="RB43" s="645"/>
      <c r="RC43" s="645"/>
      <c r="RD43" s="645"/>
      <c r="RE43" s="645"/>
      <c r="RF43" s="645"/>
      <c r="RG43" s="645"/>
      <c r="RH43" s="645"/>
      <c r="RI43" s="645"/>
      <c r="RJ43" s="645"/>
      <c r="RK43" s="645"/>
      <c r="RL43" s="645"/>
      <c r="RM43" s="645"/>
      <c r="RN43" s="645"/>
      <c r="RO43" s="645"/>
      <c r="RP43" s="645"/>
      <c r="RQ43" s="645"/>
      <c r="RR43" s="645"/>
      <c r="RS43" s="645"/>
      <c r="RT43" s="645"/>
      <c r="RU43" s="645"/>
      <c r="RV43" s="645"/>
      <c r="RW43" s="645"/>
      <c r="RX43" s="645"/>
      <c r="RY43" s="645"/>
      <c r="RZ43" s="645"/>
      <c r="SA43" s="645"/>
      <c r="SB43" s="645"/>
      <c r="SC43" s="645"/>
      <c r="SD43" s="645"/>
      <c r="SE43" s="645"/>
      <c r="SF43" s="645"/>
      <c r="SG43" s="645"/>
      <c r="SH43" s="645"/>
      <c r="SI43" s="645"/>
      <c r="SJ43" s="645"/>
      <c r="SK43" s="645"/>
      <c r="SL43" s="645"/>
      <c r="SM43" s="645"/>
      <c r="SN43" s="645"/>
      <c r="SO43" s="645"/>
      <c r="SP43" s="645"/>
      <c r="SQ43" s="645"/>
      <c r="SR43" s="645"/>
      <c r="SS43" s="645"/>
      <c r="ST43" s="645"/>
      <c r="SU43" s="645"/>
      <c r="SV43" s="645"/>
      <c r="SW43" s="645"/>
      <c r="SX43" s="645"/>
      <c r="SY43" s="645"/>
      <c r="SZ43" s="645"/>
      <c r="TA43" s="645"/>
      <c r="TB43" s="645"/>
      <c r="TC43" s="645"/>
      <c r="TD43" s="645"/>
      <c r="TE43" s="645"/>
      <c r="TF43" s="645"/>
      <c r="TG43" s="645"/>
      <c r="TH43" s="645"/>
      <c r="TI43" s="645"/>
      <c r="TJ43" s="645"/>
      <c r="TK43" s="645"/>
      <c r="TL43" s="645"/>
      <c r="TM43" s="645"/>
      <c r="TN43" s="645"/>
      <c r="TO43" s="645"/>
      <c r="TP43" s="645"/>
      <c r="TQ43" s="645"/>
      <c r="TR43" s="645"/>
      <c r="TS43" s="645"/>
      <c r="TT43" s="645"/>
      <c r="TU43" s="645"/>
      <c r="TV43" s="645"/>
      <c r="TW43" s="645"/>
      <c r="TX43" s="645"/>
      <c r="TY43" s="645"/>
      <c r="TZ43" s="645"/>
      <c r="UA43" s="645"/>
      <c r="UB43" s="645"/>
      <c r="UC43" s="645"/>
      <c r="UD43" s="645"/>
      <c r="UE43" s="645"/>
      <c r="UF43" s="645"/>
      <c r="UG43" s="645"/>
      <c r="UH43" s="645"/>
      <c r="UI43" s="645"/>
      <c r="UJ43" s="645"/>
      <c r="UK43" s="645"/>
      <c r="UL43" s="645"/>
      <c r="UM43" s="645"/>
      <c r="UN43" s="645"/>
      <c r="UO43" s="645"/>
      <c r="UP43" s="645"/>
      <c r="UQ43" s="645"/>
      <c r="UR43" s="645"/>
      <c r="US43" s="645"/>
      <c r="UT43" s="645"/>
      <c r="UU43" s="645"/>
      <c r="UV43" s="645"/>
      <c r="UW43" s="645"/>
      <c r="UX43" s="645"/>
      <c r="UY43" s="645"/>
      <c r="UZ43" s="645"/>
      <c r="VA43" s="645"/>
      <c r="VB43" s="645"/>
      <c r="VC43" s="645"/>
      <c r="VD43" s="645"/>
      <c r="VE43" s="645"/>
      <c r="VF43" s="645"/>
      <c r="VG43" s="645"/>
      <c r="VH43" s="645"/>
      <c r="VI43" s="645"/>
      <c r="VJ43" s="645"/>
      <c r="VK43" s="645"/>
      <c r="VL43" s="645"/>
      <c r="VM43" s="645"/>
      <c r="VN43" s="645"/>
      <c r="VO43" s="645"/>
      <c r="VP43" s="645"/>
      <c r="VQ43" s="645"/>
      <c r="VR43" s="645"/>
      <c r="VS43" s="645"/>
      <c r="VT43" s="645"/>
      <c r="VU43" s="645"/>
      <c r="VV43" s="645"/>
      <c r="VW43" s="645"/>
      <c r="VX43" s="645"/>
      <c r="VY43" s="645"/>
      <c r="VZ43" s="645"/>
      <c r="WA43" s="645"/>
      <c r="WB43" s="645"/>
      <c r="WC43" s="645"/>
      <c r="WD43" s="645"/>
      <c r="WE43" s="645"/>
      <c r="WF43" s="645"/>
      <c r="WG43" s="645"/>
      <c r="WH43" s="645"/>
      <c r="WI43" s="645"/>
      <c r="WJ43" s="645"/>
      <c r="WK43" s="645"/>
      <c r="WL43" s="645"/>
      <c r="WM43" s="645"/>
      <c r="WN43" s="645"/>
      <c r="WO43" s="645"/>
      <c r="WP43" s="645"/>
      <c r="WQ43" s="645"/>
      <c r="WR43" s="645"/>
      <c r="WS43" s="645"/>
      <c r="WT43" s="645"/>
      <c r="WU43" s="645"/>
      <c r="WV43" s="645"/>
      <c r="WW43" s="645"/>
      <c r="WX43" s="645"/>
      <c r="WY43" s="645"/>
      <c r="WZ43" s="645"/>
      <c r="XA43" s="645"/>
      <c r="XB43" s="645"/>
      <c r="XC43" s="645"/>
      <c r="XD43" s="645"/>
      <c r="XE43" s="645"/>
      <c r="XF43" s="645"/>
      <c r="XG43" s="645"/>
      <c r="XH43" s="645"/>
      <c r="XI43" s="645"/>
      <c r="XJ43" s="645"/>
      <c r="XK43" s="645"/>
      <c r="XL43" s="645"/>
      <c r="XM43" s="645"/>
      <c r="XN43" s="645"/>
      <c r="XO43" s="645"/>
      <c r="XP43" s="645"/>
      <c r="XQ43" s="645"/>
      <c r="XR43" s="645"/>
      <c r="XS43" s="645"/>
      <c r="XT43" s="645"/>
      <c r="XU43" s="645"/>
      <c r="XV43" s="645"/>
      <c r="XW43" s="645"/>
      <c r="XX43" s="645"/>
      <c r="XY43" s="645"/>
      <c r="XZ43" s="645"/>
      <c r="YA43" s="645"/>
      <c r="YB43" s="645"/>
      <c r="YC43" s="645"/>
      <c r="YD43" s="645"/>
      <c r="YE43" s="645"/>
      <c r="YF43" s="645"/>
      <c r="YG43" s="645"/>
      <c r="YH43" s="645"/>
      <c r="YI43" s="645"/>
      <c r="YJ43" s="645"/>
      <c r="YK43" s="645"/>
      <c r="YL43" s="645"/>
      <c r="YM43" s="645"/>
      <c r="YN43" s="645"/>
      <c r="YO43" s="645"/>
      <c r="YP43" s="645"/>
      <c r="YQ43" s="645"/>
      <c r="YR43" s="645"/>
      <c r="YS43" s="645"/>
      <c r="YT43" s="645"/>
      <c r="YU43" s="645"/>
      <c r="YV43" s="645"/>
      <c r="YW43" s="645"/>
      <c r="YX43" s="645"/>
      <c r="YY43" s="645"/>
      <c r="YZ43" s="645"/>
      <c r="ZA43" s="645"/>
      <c r="ZB43" s="645"/>
      <c r="ZC43" s="645"/>
      <c r="ZD43" s="645"/>
      <c r="ZE43" s="645"/>
      <c r="ZF43" s="645"/>
      <c r="ZG43" s="645"/>
      <c r="ZH43" s="645"/>
      <c r="ZI43" s="645"/>
      <c r="ZJ43" s="645"/>
      <c r="ZK43" s="645"/>
      <c r="ZL43" s="645"/>
      <c r="ZM43" s="645"/>
      <c r="ZN43" s="645"/>
      <c r="ZO43" s="645"/>
      <c r="ZP43" s="645"/>
      <c r="ZQ43" s="645"/>
      <c r="ZR43" s="645"/>
      <c r="ZS43" s="645"/>
      <c r="ZT43" s="645"/>
      <c r="ZU43" s="645"/>
      <c r="ZV43" s="645"/>
      <c r="ZW43" s="645"/>
      <c r="ZX43" s="645"/>
      <c r="ZY43" s="645"/>
      <c r="ZZ43" s="645"/>
      <c r="AAA43" s="645"/>
      <c r="AAB43" s="645"/>
      <c r="AAC43" s="645"/>
      <c r="AAD43" s="645"/>
      <c r="AAE43" s="645"/>
      <c r="AAF43" s="645"/>
      <c r="AAG43" s="645"/>
      <c r="AAH43" s="645"/>
      <c r="AAI43" s="645"/>
      <c r="AAJ43" s="645"/>
      <c r="AAK43" s="645"/>
      <c r="AAL43" s="645"/>
      <c r="AAM43" s="645"/>
      <c r="AAN43" s="645"/>
      <c r="AAO43" s="645"/>
      <c r="AAP43" s="645"/>
      <c r="AAQ43" s="645"/>
      <c r="AAR43" s="645"/>
      <c r="AAS43" s="645"/>
      <c r="AAT43" s="645"/>
      <c r="AAU43" s="645"/>
      <c r="AAV43" s="645"/>
      <c r="AAW43" s="645"/>
      <c r="AAX43" s="645"/>
      <c r="AAY43" s="645"/>
      <c r="AAZ43" s="645"/>
      <c r="ABA43" s="645"/>
      <c r="ABB43" s="645"/>
      <c r="ABC43" s="645"/>
      <c r="ABD43" s="645"/>
      <c r="ABE43" s="645"/>
      <c r="ABF43" s="645"/>
      <c r="ABG43" s="645"/>
      <c r="ABH43" s="645"/>
      <c r="ABI43" s="645"/>
      <c r="ABJ43" s="645"/>
      <c r="ABK43" s="645"/>
      <c r="ABL43" s="645"/>
      <c r="ABM43" s="645"/>
      <c r="ABN43" s="645"/>
      <c r="ABO43" s="645"/>
      <c r="ABP43" s="645"/>
      <c r="ABQ43" s="645"/>
      <c r="ABR43" s="645"/>
      <c r="ABS43" s="645"/>
      <c r="ABT43" s="645"/>
      <c r="ABU43" s="645"/>
      <c r="ABV43" s="645"/>
      <c r="ABW43" s="645"/>
      <c r="ABX43" s="645"/>
      <c r="ABY43" s="645"/>
      <c r="ABZ43" s="645"/>
      <c r="ACA43" s="645"/>
      <c r="ACB43" s="645"/>
      <c r="ACC43" s="645"/>
      <c r="ACD43" s="645"/>
      <c r="ACE43" s="645"/>
      <c r="ACF43" s="645"/>
      <c r="ACG43" s="645"/>
      <c r="ACH43" s="645"/>
      <c r="ACI43" s="645"/>
      <c r="ACJ43" s="645"/>
      <c r="ACK43" s="645"/>
      <c r="ACL43" s="645"/>
      <c r="ACM43" s="645"/>
      <c r="ACN43" s="645"/>
      <c r="ACO43" s="645"/>
      <c r="ACP43" s="645"/>
      <c r="ACQ43" s="645"/>
      <c r="ACR43" s="645"/>
      <c r="ACS43" s="645"/>
      <c r="ACT43" s="645"/>
      <c r="ACU43" s="645"/>
      <c r="ACV43" s="645"/>
      <c r="ACW43" s="645"/>
      <c r="ACX43" s="645"/>
      <c r="ACY43" s="645"/>
      <c r="ACZ43" s="645"/>
      <c r="ADA43" s="645"/>
      <c r="ADB43" s="645"/>
      <c r="ADC43" s="645"/>
      <c r="ADD43" s="645"/>
      <c r="ADE43" s="645"/>
      <c r="ADF43" s="645"/>
      <c r="ADG43" s="645"/>
      <c r="ADH43" s="645"/>
      <c r="ADI43" s="645"/>
      <c r="ADJ43" s="645"/>
      <c r="ADK43" s="645"/>
      <c r="ADL43" s="645"/>
      <c r="ADM43" s="645"/>
      <c r="ADN43" s="645"/>
      <c r="ADO43" s="645"/>
      <c r="ADP43" s="645"/>
      <c r="ADQ43" s="645"/>
      <c r="ADR43" s="645"/>
      <c r="ADS43" s="645"/>
      <c r="ADT43" s="645"/>
      <c r="ADU43" s="645"/>
      <c r="ADV43" s="645"/>
      <c r="ADW43" s="645"/>
      <c r="ADX43" s="645"/>
      <c r="ADY43" s="645"/>
      <c r="ADZ43" s="645"/>
      <c r="AEA43" s="645"/>
      <c r="AEB43" s="645"/>
      <c r="AEC43" s="645"/>
      <c r="AED43" s="645"/>
      <c r="AEE43" s="645"/>
      <c r="AEF43" s="645"/>
      <c r="AEG43" s="645"/>
      <c r="AEH43" s="645"/>
      <c r="AEI43" s="645"/>
      <c r="AEJ43" s="645"/>
      <c r="AEK43" s="645"/>
      <c r="AEL43" s="645"/>
      <c r="AEM43" s="645"/>
      <c r="AEN43" s="645"/>
      <c r="AEO43" s="645"/>
      <c r="AEP43" s="645"/>
      <c r="AEQ43" s="645"/>
      <c r="AER43" s="645"/>
      <c r="AES43" s="645"/>
      <c r="AET43" s="645"/>
      <c r="AEU43" s="645"/>
      <c r="AEV43" s="645"/>
      <c r="AEW43" s="645"/>
      <c r="AEX43" s="645"/>
      <c r="AEY43" s="645"/>
      <c r="AEZ43" s="645"/>
      <c r="AFA43" s="645"/>
      <c r="AFB43" s="645"/>
      <c r="AFC43" s="645"/>
      <c r="AFD43" s="645"/>
      <c r="AFE43" s="645"/>
      <c r="AFF43" s="645"/>
      <c r="AFG43" s="645"/>
      <c r="AFH43" s="645"/>
      <c r="AFI43" s="645"/>
      <c r="AFJ43" s="645"/>
      <c r="AFK43" s="645"/>
      <c r="AFL43" s="645"/>
      <c r="AFM43" s="645"/>
      <c r="AFN43" s="645"/>
      <c r="AFO43" s="645"/>
      <c r="AFP43" s="645"/>
      <c r="AFQ43" s="645"/>
      <c r="AFR43" s="645"/>
      <c r="AFS43" s="645"/>
      <c r="AFT43" s="645"/>
      <c r="AFU43" s="645"/>
      <c r="AFV43" s="645"/>
      <c r="AFW43" s="645"/>
      <c r="AFX43" s="645"/>
      <c r="AFY43" s="645"/>
      <c r="AFZ43" s="645"/>
      <c r="AGA43" s="645"/>
      <c r="AGB43" s="645"/>
      <c r="AGC43" s="645"/>
      <c r="AGD43" s="645"/>
      <c r="AGE43" s="645"/>
      <c r="AGF43" s="645"/>
      <c r="AGG43" s="645"/>
      <c r="AGH43" s="645"/>
      <c r="AGI43" s="645"/>
      <c r="AGJ43" s="645"/>
      <c r="AGK43" s="645"/>
      <c r="AGL43" s="645"/>
      <c r="AGM43" s="645"/>
      <c r="AGN43" s="645"/>
      <c r="AGO43" s="645"/>
      <c r="AGP43" s="645"/>
      <c r="AGQ43" s="645"/>
      <c r="AGR43" s="645"/>
      <c r="AGS43" s="645"/>
      <c r="AGT43" s="645"/>
      <c r="AGU43" s="645"/>
      <c r="AGV43" s="645"/>
      <c r="AGW43" s="645"/>
      <c r="AGX43" s="645"/>
      <c r="AGY43" s="645"/>
      <c r="AGZ43" s="645"/>
      <c r="AHA43" s="645"/>
      <c r="AHB43" s="645"/>
      <c r="AHC43" s="645"/>
      <c r="AHD43" s="645"/>
      <c r="AHE43" s="645"/>
      <c r="AHF43" s="645"/>
      <c r="AHG43" s="645"/>
      <c r="AHH43" s="645"/>
      <c r="AHI43" s="645"/>
      <c r="AHJ43" s="645"/>
      <c r="AHK43" s="645"/>
      <c r="AHL43" s="645"/>
      <c r="AHM43" s="645"/>
      <c r="AHN43" s="645"/>
      <c r="AHO43" s="645"/>
      <c r="AHP43" s="645"/>
      <c r="AHQ43" s="645"/>
      <c r="AHR43" s="645"/>
      <c r="AHS43" s="645"/>
      <c r="AHT43" s="645"/>
      <c r="AHU43" s="645"/>
      <c r="AHV43" s="645"/>
      <c r="AHW43" s="645"/>
      <c r="AHX43" s="645"/>
      <c r="AHY43" s="645"/>
      <c r="AHZ43" s="645"/>
      <c r="AIA43" s="645"/>
      <c r="AIB43" s="645"/>
      <c r="AIC43" s="645"/>
      <c r="AID43" s="645"/>
      <c r="AIE43" s="645"/>
      <c r="AIF43" s="645"/>
      <c r="AIG43" s="645"/>
      <c r="AIH43" s="645"/>
      <c r="AII43" s="645"/>
      <c r="AIJ43" s="645"/>
      <c r="AIK43" s="645"/>
      <c r="AIL43" s="645"/>
      <c r="AIM43" s="645"/>
      <c r="AIN43" s="645"/>
      <c r="AIO43" s="645"/>
      <c r="AIP43" s="645"/>
      <c r="AIQ43" s="645"/>
      <c r="AIR43" s="645"/>
      <c r="AIS43" s="645"/>
      <c r="AIT43" s="645"/>
      <c r="AIU43" s="645"/>
      <c r="AIV43" s="645"/>
      <c r="AIW43" s="645"/>
      <c r="AIX43" s="645"/>
      <c r="AIY43" s="645"/>
      <c r="AIZ43" s="645"/>
      <c r="AJA43" s="645"/>
      <c r="AJB43" s="645"/>
      <c r="AJC43" s="645"/>
      <c r="AJD43" s="645"/>
      <c r="AJE43" s="645"/>
      <c r="AJF43" s="645"/>
      <c r="AJG43" s="645"/>
      <c r="AJH43" s="645"/>
      <c r="AJI43" s="645"/>
      <c r="AJJ43" s="645"/>
      <c r="AJK43" s="645"/>
      <c r="AJL43" s="645"/>
      <c r="AJM43" s="645"/>
      <c r="AJN43" s="645"/>
      <c r="AJO43" s="645"/>
      <c r="AJP43" s="645"/>
      <c r="AJQ43" s="645"/>
      <c r="AJR43" s="645"/>
      <c r="AJS43" s="645"/>
      <c r="AJT43" s="645"/>
      <c r="AJU43" s="645"/>
      <c r="AJV43" s="645"/>
      <c r="AJW43" s="645"/>
      <c r="AJX43" s="645"/>
      <c r="AJY43" s="645"/>
      <c r="AJZ43" s="645"/>
      <c r="AKA43" s="645"/>
      <c r="AKB43" s="645"/>
      <c r="AKC43" s="645"/>
      <c r="AKD43" s="645"/>
      <c r="AKE43" s="645"/>
      <c r="AKF43" s="645"/>
      <c r="AKG43" s="645"/>
      <c r="AKH43" s="645"/>
      <c r="AKI43" s="645"/>
      <c r="AKJ43" s="645"/>
      <c r="AKK43" s="645"/>
      <c r="AKL43" s="645"/>
      <c r="AKM43" s="645"/>
      <c r="AKN43" s="645"/>
      <c r="AKO43" s="645"/>
      <c r="AKP43" s="645"/>
      <c r="AKQ43" s="645"/>
      <c r="AKR43" s="645"/>
      <c r="AKS43" s="645"/>
      <c r="AKT43" s="645"/>
      <c r="AKU43" s="645"/>
      <c r="AKV43" s="645"/>
      <c r="AKW43" s="645"/>
      <c r="AKX43" s="645"/>
      <c r="AKY43" s="645"/>
      <c r="AKZ43" s="645"/>
      <c r="ALA43" s="645"/>
      <c r="ALB43" s="645"/>
      <c r="ALC43" s="645"/>
      <c r="ALD43" s="645"/>
      <c r="ALE43" s="645"/>
      <c r="ALF43" s="645"/>
      <c r="ALG43" s="645"/>
      <c r="ALH43" s="645"/>
      <c r="ALI43" s="645"/>
      <c r="ALJ43" s="645"/>
      <c r="ALK43" s="645"/>
      <c r="ALL43" s="645"/>
      <c r="ALM43" s="645"/>
      <c r="ALN43" s="645"/>
      <c r="ALO43" s="645"/>
      <c r="ALP43" s="645"/>
      <c r="ALQ43" s="645"/>
      <c r="ALR43" s="645"/>
      <c r="ALS43" s="645"/>
      <c r="ALT43" s="645"/>
      <c r="ALU43" s="645"/>
      <c r="ALV43" s="645"/>
      <c r="ALW43" s="645"/>
      <c r="ALX43" s="645"/>
      <c r="ALY43" s="645"/>
      <c r="ALZ43" s="645"/>
      <c r="AMA43" s="645"/>
      <c r="AMB43" s="645"/>
    </row>
    <row r="44" spans="1:1016" ht="12">
      <c r="A44" s="672">
        <f>A42+1</f>
        <v>5</v>
      </c>
      <c r="B44" s="673" t="s">
        <v>1653</v>
      </c>
      <c r="C44" s="674" t="s">
        <v>1390</v>
      </c>
      <c r="D44" s="672">
        <v>1</v>
      </c>
      <c r="E44" s="665"/>
      <c r="F44" s="675">
        <f>E44*D44</f>
        <v>0</v>
      </c>
      <c r="G44" s="645"/>
      <c r="H44" s="671"/>
      <c r="I44" s="666"/>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c r="AJ44" s="645"/>
      <c r="AK44" s="645"/>
      <c r="AL44" s="645"/>
      <c r="AM44" s="645"/>
      <c r="AN44" s="645"/>
      <c r="AO44" s="645"/>
      <c r="AP44" s="645"/>
      <c r="AQ44" s="645"/>
      <c r="AR44" s="645"/>
      <c r="AS44" s="645"/>
      <c r="AT44" s="645"/>
      <c r="AU44" s="645"/>
      <c r="AV44" s="645"/>
      <c r="AW44" s="645"/>
      <c r="AX44" s="645"/>
      <c r="AY44" s="645"/>
      <c r="AZ44" s="645"/>
      <c r="BA44" s="645"/>
      <c r="BB44" s="645"/>
      <c r="BC44" s="645"/>
      <c r="BD44" s="645"/>
      <c r="BE44" s="645"/>
      <c r="BF44" s="645"/>
      <c r="BG44" s="645"/>
      <c r="BH44" s="645"/>
      <c r="BI44" s="645"/>
      <c r="BJ44" s="645"/>
      <c r="BK44" s="645"/>
      <c r="BL44" s="645"/>
      <c r="BM44" s="645"/>
      <c r="BN44" s="645"/>
      <c r="BO44" s="645"/>
      <c r="BP44" s="645"/>
      <c r="BQ44" s="645"/>
      <c r="BR44" s="645"/>
      <c r="BS44" s="645"/>
      <c r="BT44" s="645"/>
      <c r="BU44" s="645"/>
      <c r="BV44" s="645"/>
      <c r="BW44" s="645"/>
      <c r="BX44" s="645"/>
      <c r="BY44" s="645"/>
      <c r="BZ44" s="645"/>
      <c r="CA44" s="645"/>
      <c r="CB44" s="645"/>
      <c r="CC44" s="645"/>
      <c r="CD44" s="645"/>
      <c r="CE44" s="645"/>
      <c r="CF44" s="645"/>
      <c r="CG44" s="645"/>
      <c r="CH44" s="645"/>
      <c r="CI44" s="645"/>
      <c r="CJ44" s="645"/>
      <c r="CK44" s="645"/>
      <c r="CL44" s="645"/>
      <c r="CM44" s="645"/>
      <c r="CN44" s="645"/>
      <c r="CO44" s="645"/>
      <c r="CP44" s="645"/>
      <c r="CQ44" s="645"/>
      <c r="CR44" s="645"/>
      <c r="CS44" s="645"/>
      <c r="CT44" s="645"/>
      <c r="CU44" s="645"/>
      <c r="CV44" s="645"/>
      <c r="CW44" s="645"/>
      <c r="CX44" s="645"/>
      <c r="CY44" s="645"/>
      <c r="CZ44" s="645"/>
      <c r="DA44" s="645"/>
      <c r="DB44" s="645"/>
      <c r="DC44" s="645"/>
      <c r="DD44" s="645"/>
      <c r="DE44" s="645"/>
      <c r="DF44" s="645"/>
      <c r="DG44" s="645"/>
      <c r="DH44" s="645"/>
      <c r="DI44" s="645"/>
      <c r="DJ44" s="645"/>
      <c r="DK44" s="645"/>
      <c r="DL44" s="645"/>
      <c r="DM44" s="645"/>
      <c r="DN44" s="645"/>
      <c r="DO44" s="645"/>
      <c r="DP44" s="645"/>
      <c r="DQ44" s="645"/>
      <c r="DR44" s="645"/>
      <c r="DS44" s="645"/>
      <c r="DT44" s="645"/>
      <c r="DU44" s="645"/>
      <c r="DV44" s="645"/>
      <c r="DW44" s="645"/>
      <c r="DX44" s="645"/>
      <c r="DY44" s="645"/>
      <c r="DZ44" s="645"/>
      <c r="EA44" s="645"/>
      <c r="EB44" s="645"/>
      <c r="EC44" s="645"/>
      <c r="ED44" s="645"/>
      <c r="EE44" s="645"/>
      <c r="EF44" s="645"/>
      <c r="EG44" s="645"/>
      <c r="EH44" s="645"/>
      <c r="EI44" s="645"/>
      <c r="EJ44" s="645"/>
      <c r="EK44" s="645"/>
      <c r="EL44" s="645"/>
      <c r="EM44" s="645"/>
      <c r="EN44" s="645"/>
      <c r="EO44" s="645"/>
      <c r="EP44" s="645"/>
      <c r="EQ44" s="645"/>
      <c r="ER44" s="645"/>
      <c r="ES44" s="645"/>
      <c r="ET44" s="645"/>
      <c r="EU44" s="645"/>
      <c r="EV44" s="645"/>
      <c r="EW44" s="645"/>
      <c r="EX44" s="645"/>
      <c r="EY44" s="645"/>
      <c r="EZ44" s="645"/>
      <c r="FA44" s="645"/>
      <c r="FB44" s="645"/>
      <c r="FC44" s="645"/>
      <c r="FD44" s="645"/>
      <c r="FE44" s="645"/>
      <c r="FF44" s="645"/>
      <c r="FG44" s="645"/>
      <c r="FH44" s="645"/>
      <c r="FI44" s="645"/>
      <c r="FJ44" s="645"/>
      <c r="FK44" s="645"/>
      <c r="FL44" s="645"/>
      <c r="FM44" s="645"/>
      <c r="FN44" s="645"/>
      <c r="FO44" s="645"/>
      <c r="FP44" s="645"/>
      <c r="FQ44" s="645"/>
      <c r="FR44" s="645"/>
      <c r="FS44" s="645"/>
      <c r="FT44" s="645"/>
      <c r="FU44" s="645"/>
      <c r="FV44" s="645"/>
      <c r="FW44" s="645"/>
      <c r="FX44" s="645"/>
      <c r="FY44" s="645"/>
      <c r="FZ44" s="645"/>
      <c r="GA44" s="645"/>
      <c r="GB44" s="645"/>
      <c r="GC44" s="645"/>
      <c r="GD44" s="645"/>
      <c r="GE44" s="645"/>
      <c r="GF44" s="645"/>
      <c r="GG44" s="645"/>
      <c r="GH44" s="645"/>
      <c r="GI44" s="645"/>
      <c r="GJ44" s="645"/>
      <c r="GK44" s="645"/>
      <c r="GL44" s="645"/>
      <c r="GM44" s="645"/>
      <c r="GN44" s="645"/>
      <c r="GO44" s="645"/>
      <c r="GP44" s="645"/>
      <c r="GQ44" s="645"/>
      <c r="GR44" s="645"/>
      <c r="GS44" s="645"/>
      <c r="GT44" s="645"/>
      <c r="GU44" s="645"/>
      <c r="GV44" s="645"/>
      <c r="GW44" s="645"/>
      <c r="GX44" s="645"/>
      <c r="GY44" s="645"/>
      <c r="GZ44" s="645"/>
      <c r="HA44" s="645"/>
      <c r="HB44" s="645"/>
      <c r="HC44" s="645"/>
      <c r="HD44" s="645"/>
      <c r="HE44" s="645"/>
      <c r="HF44" s="645"/>
      <c r="HG44" s="645"/>
      <c r="HH44" s="645"/>
      <c r="HI44" s="645"/>
      <c r="HJ44" s="645"/>
      <c r="HK44" s="645"/>
      <c r="HL44" s="645"/>
      <c r="HM44" s="645"/>
      <c r="HN44" s="645"/>
      <c r="HO44" s="645"/>
      <c r="HP44" s="645"/>
      <c r="HQ44" s="645"/>
      <c r="HR44" s="645"/>
      <c r="HS44" s="645"/>
      <c r="HT44" s="645"/>
      <c r="HU44" s="645"/>
      <c r="HV44" s="645"/>
      <c r="HW44" s="645"/>
      <c r="HX44" s="645"/>
      <c r="HY44" s="645"/>
      <c r="HZ44" s="645"/>
      <c r="IA44" s="645"/>
      <c r="IB44" s="645"/>
      <c r="IC44" s="645"/>
      <c r="ID44" s="645"/>
      <c r="IE44" s="645"/>
      <c r="IF44" s="645"/>
      <c r="IG44" s="645"/>
      <c r="IH44" s="645"/>
      <c r="II44" s="645"/>
      <c r="IJ44" s="645"/>
      <c r="IK44" s="645"/>
      <c r="IL44" s="645"/>
      <c r="IM44" s="645"/>
      <c r="IN44" s="645"/>
      <c r="IO44" s="645"/>
      <c r="IP44" s="645"/>
      <c r="IQ44" s="645"/>
      <c r="IR44" s="645"/>
      <c r="IS44" s="645"/>
      <c r="IT44" s="645"/>
      <c r="IU44" s="645"/>
      <c r="IV44" s="645"/>
      <c r="IW44" s="645"/>
      <c r="IX44" s="645"/>
      <c r="IY44" s="645"/>
      <c r="IZ44" s="645"/>
      <c r="JA44" s="645"/>
      <c r="JB44" s="645"/>
      <c r="JC44" s="645"/>
      <c r="JD44" s="645"/>
      <c r="JE44" s="645"/>
      <c r="JF44" s="645"/>
      <c r="JG44" s="645"/>
      <c r="JH44" s="645"/>
      <c r="JI44" s="645"/>
      <c r="JJ44" s="645"/>
      <c r="JK44" s="645"/>
      <c r="JL44" s="645"/>
      <c r="JM44" s="645"/>
      <c r="JN44" s="645"/>
      <c r="JO44" s="645"/>
      <c r="JP44" s="645"/>
      <c r="JQ44" s="645"/>
      <c r="JR44" s="645"/>
      <c r="JS44" s="645"/>
      <c r="JT44" s="645"/>
      <c r="JU44" s="645"/>
      <c r="JV44" s="645"/>
      <c r="JW44" s="645"/>
      <c r="JX44" s="645"/>
      <c r="JY44" s="645"/>
      <c r="JZ44" s="645"/>
      <c r="KA44" s="645"/>
      <c r="KB44" s="645"/>
      <c r="KC44" s="645"/>
      <c r="KD44" s="645"/>
      <c r="KE44" s="645"/>
      <c r="KF44" s="645"/>
      <c r="KG44" s="645"/>
      <c r="KH44" s="645"/>
      <c r="KI44" s="645"/>
      <c r="KJ44" s="645"/>
      <c r="KK44" s="645"/>
      <c r="KL44" s="645"/>
      <c r="KM44" s="645"/>
      <c r="KN44" s="645"/>
      <c r="KO44" s="645"/>
      <c r="KP44" s="645"/>
      <c r="KQ44" s="645"/>
      <c r="KR44" s="645"/>
      <c r="KS44" s="645"/>
      <c r="KT44" s="645"/>
      <c r="KU44" s="645"/>
      <c r="KV44" s="645"/>
      <c r="KW44" s="645"/>
      <c r="KX44" s="645"/>
      <c r="KY44" s="645"/>
      <c r="KZ44" s="645"/>
      <c r="LA44" s="645"/>
      <c r="LB44" s="645"/>
      <c r="LC44" s="645"/>
      <c r="LD44" s="645"/>
      <c r="LE44" s="645"/>
      <c r="LF44" s="645"/>
      <c r="LG44" s="645"/>
      <c r="LH44" s="645"/>
      <c r="LI44" s="645"/>
      <c r="LJ44" s="645"/>
      <c r="LK44" s="645"/>
      <c r="LL44" s="645"/>
      <c r="LM44" s="645"/>
      <c r="LN44" s="645"/>
      <c r="LO44" s="645"/>
      <c r="LP44" s="645"/>
      <c r="LQ44" s="645"/>
      <c r="LR44" s="645"/>
      <c r="LS44" s="645"/>
      <c r="LT44" s="645"/>
      <c r="LU44" s="645"/>
      <c r="LV44" s="645"/>
      <c r="LW44" s="645"/>
      <c r="LX44" s="645"/>
      <c r="LY44" s="645"/>
      <c r="LZ44" s="645"/>
      <c r="MA44" s="645"/>
      <c r="MB44" s="645"/>
      <c r="MC44" s="645"/>
      <c r="MD44" s="645"/>
      <c r="ME44" s="645"/>
      <c r="MF44" s="645"/>
      <c r="MG44" s="645"/>
      <c r="MH44" s="645"/>
      <c r="MI44" s="645"/>
      <c r="MJ44" s="645"/>
      <c r="MK44" s="645"/>
      <c r="ML44" s="645"/>
      <c r="MM44" s="645"/>
      <c r="MN44" s="645"/>
      <c r="MO44" s="645"/>
      <c r="MP44" s="645"/>
      <c r="MQ44" s="645"/>
      <c r="MR44" s="645"/>
      <c r="MS44" s="645"/>
      <c r="MT44" s="645"/>
      <c r="MU44" s="645"/>
      <c r="MV44" s="645"/>
      <c r="MW44" s="645"/>
      <c r="MX44" s="645"/>
      <c r="MY44" s="645"/>
      <c r="MZ44" s="645"/>
      <c r="NA44" s="645"/>
      <c r="NB44" s="645"/>
      <c r="NC44" s="645"/>
      <c r="ND44" s="645"/>
      <c r="NE44" s="645"/>
      <c r="NF44" s="645"/>
      <c r="NG44" s="645"/>
      <c r="NH44" s="645"/>
      <c r="NI44" s="645"/>
      <c r="NJ44" s="645"/>
      <c r="NK44" s="645"/>
      <c r="NL44" s="645"/>
      <c r="NM44" s="645"/>
      <c r="NN44" s="645"/>
      <c r="NO44" s="645"/>
      <c r="NP44" s="645"/>
      <c r="NQ44" s="645"/>
      <c r="NR44" s="645"/>
      <c r="NS44" s="645"/>
      <c r="NT44" s="645"/>
      <c r="NU44" s="645"/>
      <c r="NV44" s="645"/>
      <c r="NW44" s="645"/>
      <c r="NX44" s="645"/>
      <c r="NY44" s="645"/>
      <c r="NZ44" s="645"/>
      <c r="OA44" s="645"/>
      <c r="OB44" s="645"/>
      <c r="OC44" s="645"/>
      <c r="OD44" s="645"/>
      <c r="OE44" s="645"/>
      <c r="OF44" s="645"/>
      <c r="OG44" s="645"/>
      <c r="OH44" s="645"/>
      <c r="OI44" s="645"/>
      <c r="OJ44" s="645"/>
      <c r="OK44" s="645"/>
      <c r="OL44" s="645"/>
      <c r="OM44" s="645"/>
      <c r="ON44" s="645"/>
      <c r="OO44" s="645"/>
      <c r="OP44" s="645"/>
      <c r="OQ44" s="645"/>
      <c r="OR44" s="645"/>
      <c r="OS44" s="645"/>
      <c r="OT44" s="645"/>
      <c r="OU44" s="645"/>
      <c r="OV44" s="645"/>
      <c r="OW44" s="645"/>
      <c r="OX44" s="645"/>
      <c r="OY44" s="645"/>
      <c r="OZ44" s="645"/>
      <c r="PA44" s="645"/>
      <c r="PB44" s="645"/>
      <c r="PC44" s="645"/>
      <c r="PD44" s="645"/>
      <c r="PE44" s="645"/>
      <c r="PF44" s="645"/>
      <c r="PG44" s="645"/>
      <c r="PH44" s="645"/>
      <c r="PI44" s="645"/>
      <c r="PJ44" s="645"/>
      <c r="PK44" s="645"/>
      <c r="PL44" s="645"/>
      <c r="PM44" s="645"/>
      <c r="PN44" s="645"/>
      <c r="PO44" s="645"/>
      <c r="PP44" s="645"/>
      <c r="PQ44" s="645"/>
      <c r="PR44" s="645"/>
      <c r="PS44" s="645"/>
      <c r="PT44" s="645"/>
      <c r="PU44" s="645"/>
      <c r="PV44" s="645"/>
      <c r="PW44" s="645"/>
      <c r="PX44" s="645"/>
      <c r="PY44" s="645"/>
      <c r="PZ44" s="645"/>
      <c r="QA44" s="645"/>
      <c r="QB44" s="645"/>
      <c r="QC44" s="645"/>
      <c r="QD44" s="645"/>
      <c r="QE44" s="645"/>
      <c r="QF44" s="645"/>
      <c r="QG44" s="645"/>
      <c r="QH44" s="645"/>
      <c r="QI44" s="645"/>
      <c r="QJ44" s="645"/>
      <c r="QK44" s="645"/>
      <c r="QL44" s="645"/>
      <c r="QM44" s="645"/>
      <c r="QN44" s="645"/>
      <c r="QO44" s="645"/>
      <c r="QP44" s="645"/>
      <c r="QQ44" s="645"/>
      <c r="QR44" s="645"/>
      <c r="QS44" s="645"/>
      <c r="QT44" s="645"/>
      <c r="QU44" s="645"/>
      <c r="QV44" s="645"/>
      <c r="QW44" s="645"/>
      <c r="QX44" s="645"/>
      <c r="QY44" s="645"/>
      <c r="QZ44" s="645"/>
      <c r="RA44" s="645"/>
      <c r="RB44" s="645"/>
      <c r="RC44" s="645"/>
      <c r="RD44" s="645"/>
      <c r="RE44" s="645"/>
      <c r="RF44" s="645"/>
      <c r="RG44" s="645"/>
      <c r="RH44" s="645"/>
      <c r="RI44" s="645"/>
      <c r="RJ44" s="645"/>
      <c r="RK44" s="645"/>
      <c r="RL44" s="645"/>
      <c r="RM44" s="645"/>
      <c r="RN44" s="645"/>
      <c r="RO44" s="645"/>
      <c r="RP44" s="645"/>
      <c r="RQ44" s="645"/>
      <c r="RR44" s="645"/>
      <c r="RS44" s="645"/>
      <c r="RT44" s="645"/>
      <c r="RU44" s="645"/>
      <c r="RV44" s="645"/>
      <c r="RW44" s="645"/>
      <c r="RX44" s="645"/>
      <c r="RY44" s="645"/>
      <c r="RZ44" s="645"/>
      <c r="SA44" s="645"/>
      <c r="SB44" s="645"/>
      <c r="SC44" s="645"/>
      <c r="SD44" s="645"/>
      <c r="SE44" s="645"/>
      <c r="SF44" s="645"/>
      <c r="SG44" s="645"/>
      <c r="SH44" s="645"/>
      <c r="SI44" s="645"/>
      <c r="SJ44" s="645"/>
      <c r="SK44" s="645"/>
      <c r="SL44" s="645"/>
      <c r="SM44" s="645"/>
      <c r="SN44" s="645"/>
      <c r="SO44" s="645"/>
      <c r="SP44" s="645"/>
      <c r="SQ44" s="645"/>
      <c r="SR44" s="645"/>
      <c r="SS44" s="645"/>
      <c r="ST44" s="645"/>
      <c r="SU44" s="645"/>
      <c r="SV44" s="645"/>
      <c r="SW44" s="645"/>
      <c r="SX44" s="645"/>
      <c r="SY44" s="645"/>
      <c r="SZ44" s="645"/>
      <c r="TA44" s="645"/>
      <c r="TB44" s="645"/>
      <c r="TC44" s="645"/>
      <c r="TD44" s="645"/>
      <c r="TE44" s="645"/>
      <c r="TF44" s="645"/>
      <c r="TG44" s="645"/>
      <c r="TH44" s="645"/>
      <c r="TI44" s="645"/>
      <c r="TJ44" s="645"/>
      <c r="TK44" s="645"/>
      <c r="TL44" s="645"/>
      <c r="TM44" s="645"/>
      <c r="TN44" s="645"/>
      <c r="TO44" s="645"/>
      <c r="TP44" s="645"/>
      <c r="TQ44" s="645"/>
      <c r="TR44" s="645"/>
      <c r="TS44" s="645"/>
      <c r="TT44" s="645"/>
      <c r="TU44" s="645"/>
      <c r="TV44" s="645"/>
      <c r="TW44" s="645"/>
      <c r="TX44" s="645"/>
      <c r="TY44" s="645"/>
      <c r="TZ44" s="645"/>
      <c r="UA44" s="645"/>
      <c r="UB44" s="645"/>
      <c r="UC44" s="645"/>
      <c r="UD44" s="645"/>
      <c r="UE44" s="645"/>
      <c r="UF44" s="645"/>
      <c r="UG44" s="645"/>
      <c r="UH44" s="645"/>
      <c r="UI44" s="645"/>
      <c r="UJ44" s="645"/>
      <c r="UK44" s="645"/>
      <c r="UL44" s="645"/>
      <c r="UM44" s="645"/>
      <c r="UN44" s="645"/>
      <c r="UO44" s="645"/>
      <c r="UP44" s="645"/>
      <c r="UQ44" s="645"/>
      <c r="UR44" s="645"/>
      <c r="US44" s="645"/>
      <c r="UT44" s="645"/>
      <c r="UU44" s="645"/>
      <c r="UV44" s="645"/>
      <c r="UW44" s="645"/>
      <c r="UX44" s="645"/>
      <c r="UY44" s="645"/>
      <c r="UZ44" s="645"/>
      <c r="VA44" s="645"/>
      <c r="VB44" s="645"/>
      <c r="VC44" s="645"/>
      <c r="VD44" s="645"/>
      <c r="VE44" s="645"/>
      <c r="VF44" s="645"/>
      <c r="VG44" s="645"/>
      <c r="VH44" s="645"/>
      <c r="VI44" s="645"/>
      <c r="VJ44" s="645"/>
      <c r="VK44" s="645"/>
      <c r="VL44" s="645"/>
      <c r="VM44" s="645"/>
      <c r="VN44" s="645"/>
      <c r="VO44" s="645"/>
      <c r="VP44" s="645"/>
      <c r="VQ44" s="645"/>
      <c r="VR44" s="645"/>
      <c r="VS44" s="645"/>
      <c r="VT44" s="645"/>
      <c r="VU44" s="645"/>
      <c r="VV44" s="645"/>
      <c r="VW44" s="645"/>
      <c r="VX44" s="645"/>
      <c r="VY44" s="645"/>
      <c r="VZ44" s="645"/>
      <c r="WA44" s="645"/>
      <c r="WB44" s="645"/>
      <c r="WC44" s="645"/>
      <c r="WD44" s="645"/>
      <c r="WE44" s="645"/>
      <c r="WF44" s="645"/>
      <c r="WG44" s="645"/>
      <c r="WH44" s="645"/>
      <c r="WI44" s="645"/>
      <c r="WJ44" s="645"/>
      <c r="WK44" s="645"/>
      <c r="WL44" s="645"/>
      <c r="WM44" s="645"/>
      <c r="WN44" s="645"/>
      <c r="WO44" s="645"/>
      <c r="WP44" s="645"/>
      <c r="WQ44" s="645"/>
      <c r="WR44" s="645"/>
      <c r="WS44" s="645"/>
      <c r="WT44" s="645"/>
      <c r="WU44" s="645"/>
      <c r="WV44" s="645"/>
      <c r="WW44" s="645"/>
      <c r="WX44" s="645"/>
      <c r="WY44" s="645"/>
      <c r="WZ44" s="645"/>
      <c r="XA44" s="645"/>
      <c r="XB44" s="645"/>
      <c r="XC44" s="645"/>
      <c r="XD44" s="645"/>
      <c r="XE44" s="645"/>
      <c r="XF44" s="645"/>
      <c r="XG44" s="645"/>
      <c r="XH44" s="645"/>
      <c r="XI44" s="645"/>
      <c r="XJ44" s="645"/>
      <c r="XK44" s="645"/>
      <c r="XL44" s="645"/>
      <c r="XM44" s="645"/>
      <c r="XN44" s="645"/>
      <c r="XO44" s="645"/>
      <c r="XP44" s="645"/>
      <c r="XQ44" s="645"/>
      <c r="XR44" s="645"/>
      <c r="XS44" s="645"/>
      <c r="XT44" s="645"/>
      <c r="XU44" s="645"/>
      <c r="XV44" s="645"/>
      <c r="XW44" s="645"/>
      <c r="XX44" s="645"/>
      <c r="XY44" s="645"/>
      <c r="XZ44" s="645"/>
      <c r="YA44" s="645"/>
      <c r="YB44" s="645"/>
      <c r="YC44" s="645"/>
      <c r="YD44" s="645"/>
      <c r="YE44" s="645"/>
      <c r="YF44" s="645"/>
      <c r="YG44" s="645"/>
      <c r="YH44" s="645"/>
      <c r="YI44" s="645"/>
      <c r="YJ44" s="645"/>
      <c r="YK44" s="645"/>
      <c r="YL44" s="645"/>
      <c r="YM44" s="645"/>
      <c r="YN44" s="645"/>
      <c r="YO44" s="645"/>
      <c r="YP44" s="645"/>
      <c r="YQ44" s="645"/>
      <c r="YR44" s="645"/>
      <c r="YS44" s="645"/>
      <c r="YT44" s="645"/>
      <c r="YU44" s="645"/>
      <c r="YV44" s="645"/>
      <c r="YW44" s="645"/>
      <c r="YX44" s="645"/>
      <c r="YY44" s="645"/>
      <c r="YZ44" s="645"/>
      <c r="ZA44" s="645"/>
      <c r="ZB44" s="645"/>
      <c r="ZC44" s="645"/>
      <c r="ZD44" s="645"/>
      <c r="ZE44" s="645"/>
      <c r="ZF44" s="645"/>
      <c r="ZG44" s="645"/>
      <c r="ZH44" s="645"/>
      <c r="ZI44" s="645"/>
      <c r="ZJ44" s="645"/>
      <c r="ZK44" s="645"/>
      <c r="ZL44" s="645"/>
      <c r="ZM44" s="645"/>
      <c r="ZN44" s="645"/>
      <c r="ZO44" s="645"/>
      <c r="ZP44" s="645"/>
      <c r="ZQ44" s="645"/>
      <c r="ZR44" s="645"/>
      <c r="ZS44" s="645"/>
      <c r="ZT44" s="645"/>
      <c r="ZU44" s="645"/>
      <c r="ZV44" s="645"/>
      <c r="ZW44" s="645"/>
      <c r="ZX44" s="645"/>
      <c r="ZY44" s="645"/>
      <c r="ZZ44" s="645"/>
      <c r="AAA44" s="645"/>
      <c r="AAB44" s="645"/>
      <c r="AAC44" s="645"/>
      <c r="AAD44" s="645"/>
      <c r="AAE44" s="645"/>
      <c r="AAF44" s="645"/>
      <c r="AAG44" s="645"/>
      <c r="AAH44" s="645"/>
      <c r="AAI44" s="645"/>
      <c r="AAJ44" s="645"/>
      <c r="AAK44" s="645"/>
      <c r="AAL44" s="645"/>
      <c r="AAM44" s="645"/>
      <c r="AAN44" s="645"/>
      <c r="AAO44" s="645"/>
      <c r="AAP44" s="645"/>
      <c r="AAQ44" s="645"/>
      <c r="AAR44" s="645"/>
      <c r="AAS44" s="645"/>
      <c r="AAT44" s="645"/>
      <c r="AAU44" s="645"/>
      <c r="AAV44" s="645"/>
      <c r="AAW44" s="645"/>
      <c r="AAX44" s="645"/>
      <c r="AAY44" s="645"/>
      <c r="AAZ44" s="645"/>
      <c r="ABA44" s="645"/>
      <c r="ABB44" s="645"/>
      <c r="ABC44" s="645"/>
      <c r="ABD44" s="645"/>
      <c r="ABE44" s="645"/>
      <c r="ABF44" s="645"/>
      <c r="ABG44" s="645"/>
      <c r="ABH44" s="645"/>
      <c r="ABI44" s="645"/>
      <c r="ABJ44" s="645"/>
      <c r="ABK44" s="645"/>
      <c r="ABL44" s="645"/>
      <c r="ABM44" s="645"/>
      <c r="ABN44" s="645"/>
      <c r="ABO44" s="645"/>
      <c r="ABP44" s="645"/>
      <c r="ABQ44" s="645"/>
      <c r="ABR44" s="645"/>
      <c r="ABS44" s="645"/>
      <c r="ABT44" s="645"/>
      <c r="ABU44" s="645"/>
      <c r="ABV44" s="645"/>
      <c r="ABW44" s="645"/>
      <c r="ABX44" s="645"/>
      <c r="ABY44" s="645"/>
      <c r="ABZ44" s="645"/>
      <c r="ACA44" s="645"/>
      <c r="ACB44" s="645"/>
      <c r="ACC44" s="645"/>
      <c r="ACD44" s="645"/>
      <c r="ACE44" s="645"/>
      <c r="ACF44" s="645"/>
      <c r="ACG44" s="645"/>
      <c r="ACH44" s="645"/>
      <c r="ACI44" s="645"/>
      <c r="ACJ44" s="645"/>
      <c r="ACK44" s="645"/>
      <c r="ACL44" s="645"/>
      <c r="ACM44" s="645"/>
      <c r="ACN44" s="645"/>
      <c r="ACO44" s="645"/>
      <c r="ACP44" s="645"/>
      <c r="ACQ44" s="645"/>
      <c r="ACR44" s="645"/>
      <c r="ACS44" s="645"/>
      <c r="ACT44" s="645"/>
      <c r="ACU44" s="645"/>
      <c r="ACV44" s="645"/>
      <c r="ACW44" s="645"/>
      <c r="ACX44" s="645"/>
      <c r="ACY44" s="645"/>
      <c r="ACZ44" s="645"/>
      <c r="ADA44" s="645"/>
      <c r="ADB44" s="645"/>
      <c r="ADC44" s="645"/>
      <c r="ADD44" s="645"/>
      <c r="ADE44" s="645"/>
      <c r="ADF44" s="645"/>
      <c r="ADG44" s="645"/>
      <c r="ADH44" s="645"/>
      <c r="ADI44" s="645"/>
      <c r="ADJ44" s="645"/>
      <c r="ADK44" s="645"/>
      <c r="ADL44" s="645"/>
      <c r="ADM44" s="645"/>
      <c r="ADN44" s="645"/>
      <c r="ADO44" s="645"/>
      <c r="ADP44" s="645"/>
      <c r="ADQ44" s="645"/>
      <c r="ADR44" s="645"/>
      <c r="ADS44" s="645"/>
      <c r="ADT44" s="645"/>
      <c r="ADU44" s="645"/>
      <c r="ADV44" s="645"/>
      <c r="ADW44" s="645"/>
      <c r="ADX44" s="645"/>
      <c r="ADY44" s="645"/>
      <c r="ADZ44" s="645"/>
      <c r="AEA44" s="645"/>
      <c r="AEB44" s="645"/>
      <c r="AEC44" s="645"/>
      <c r="AED44" s="645"/>
      <c r="AEE44" s="645"/>
      <c r="AEF44" s="645"/>
      <c r="AEG44" s="645"/>
      <c r="AEH44" s="645"/>
      <c r="AEI44" s="645"/>
      <c r="AEJ44" s="645"/>
      <c r="AEK44" s="645"/>
      <c r="AEL44" s="645"/>
      <c r="AEM44" s="645"/>
      <c r="AEN44" s="645"/>
      <c r="AEO44" s="645"/>
      <c r="AEP44" s="645"/>
      <c r="AEQ44" s="645"/>
      <c r="AER44" s="645"/>
      <c r="AES44" s="645"/>
      <c r="AET44" s="645"/>
      <c r="AEU44" s="645"/>
      <c r="AEV44" s="645"/>
      <c r="AEW44" s="645"/>
      <c r="AEX44" s="645"/>
      <c r="AEY44" s="645"/>
      <c r="AEZ44" s="645"/>
      <c r="AFA44" s="645"/>
      <c r="AFB44" s="645"/>
      <c r="AFC44" s="645"/>
      <c r="AFD44" s="645"/>
      <c r="AFE44" s="645"/>
      <c r="AFF44" s="645"/>
      <c r="AFG44" s="645"/>
      <c r="AFH44" s="645"/>
      <c r="AFI44" s="645"/>
      <c r="AFJ44" s="645"/>
      <c r="AFK44" s="645"/>
      <c r="AFL44" s="645"/>
      <c r="AFM44" s="645"/>
      <c r="AFN44" s="645"/>
      <c r="AFO44" s="645"/>
      <c r="AFP44" s="645"/>
      <c r="AFQ44" s="645"/>
      <c r="AFR44" s="645"/>
      <c r="AFS44" s="645"/>
      <c r="AFT44" s="645"/>
      <c r="AFU44" s="645"/>
      <c r="AFV44" s="645"/>
      <c r="AFW44" s="645"/>
      <c r="AFX44" s="645"/>
      <c r="AFY44" s="645"/>
      <c r="AFZ44" s="645"/>
      <c r="AGA44" s="645"/>
      <c r="AGB44" s="645"/>
      <c r="AGC44" s="645"/>
      <c r="AGD44" s="645"/>
      <c r="AGE44" s="645"/>
      <c r="AGF44" s="645"/>
      <c r="AGG44" s="645"/>
      <c r="AGH44" s="645"/>
      <c r="AGI44" s="645"/>
      <c r="AGJ44" s="645"/>
      <c r="AGK44" s="645"/>
      <c r="AGL44" s="645"/>
      <c r="AGM44" s="645"/>
      <c r="AGN44" s="645"/>
      <c r="AGO44" s="645"/>
      <c r="AGP44" s="645"/>
      <c r="AGQ44" s="645"/>
      <c r="AGR44" s="645"/>
      <c r="AGS44" s="645"/>
      <c r="AGT44" s="645"/>
      <c r="AGU44" s="645"/>
      <c r="AGV44" s="645"/>
      <c r="AGW44" s="645"/>
      <c r="AGX44" s="645"/>
      <c r="AGY44" s="645"/>
      <c r="AGZ44" s="645"/>
      <c r="AHA44" s="645"/>
      <c r="AHB44" s="645"/>
      <c r="AHC44" s="645"/>
      <c r="AHD44" s="645"/>
      <c r="AHE44" s="645"/>
      <c r="AHF44" s="645"/>
      <c r="AHG44" s="645"/>
      <c r="AHH44" s="645"/>
      <c r="AHI44" s="645"/>
      <c r="AHJ44" s="645"/>
      <c r="AHK44" s="645"/>
      <c r="AHL44" s="645"/>
      <c r="AHM44" s="645"/>
      <c r="AHN44" s="645"/>
      <c r="AHO44" s="645"/>
      <c r="AHP44" s="645"/>
      <c r="AHQ44" s="645"/>
      <c r="AHR44" s="645"/>
      <c r="AHS44" s="645"/>
      <c r="AHT44" s="645"/>
      <c r="AHU44" s="645"/>
      <c r="AHV44" s="645"/>
      <c r="AHW44" s="645"/>
      <c r="AHX44" s="645"/>
      <c r="AHY44" s="645"/>
      <c r="AHZ44" s="645"/>
      <c r="AIA44" s="645"/>
      <c r="AIB44" s="645"/>
      <c r="AIC44" s="645"/>
      <c r="AID44" s="645"/>
      <c r="AIE44" s="645"/>
      <c r="AIF44" s="645"/>
      <c r="AIG44" s="645"/>
      <c r="AIH44" s="645"/>
      <c r="AII44" s="645"/>
      <c r="AIJ44" s="645"/>
      <c r="AIK44" s="645"/>
      <c r="AIL44" s="645"/>
      <c r="AIM44" s="645"/>
      <c r="AIN44" s="645"/>
      <c r="AIO44" s="645"/>
      <c r="AIP44" s="645"/>
      <c r="AIQ44" s="645"/>
      <c r="AIR44" s="645"/>
      <c r="AIS44" s="645"/>
      <c r="AIT44" s="645"/>
      <c r="AIU44" s="645"/>
      <c r="AIV44" s="645"/>
      <c r="AIW44" s="645"/>
      <c r="AIX44" s="645"/>
      <c r="AIY44" s="645"/>
      <c r="AIZ44" s="645"/>
      <c r="AJA44" s="645"/>
      <c r="AJB44" s="645"/>
      <c r="AJC44" s="645"/>
      <c r="AJD44" s="645"/>
      <c r="AJE44" s="645"/>
      <c r="AJF44" s="645"/>
      <c r="AJG44" s="645"/>
      <c r="AJH44" s="645"/>
      <c r="AJI44" s="645"/>
      <c r="AJJ44" s="645"/>
      <c r="AJK44" s="645"/>
      <c r="AJL44" s="645"/>
      <c r="AJM44" s="645"/>
      <c r="AJN44" s="645"/>
      <c r="AJO44" s="645"/>
      <c r="AJP44" s="645"/>
      <c r="AJQ44" s="645"/>
      <c r="AJR44" s="645"/>
      <c r="AJS44" s="645"/>
      <c r="AJT44" s="645"/>
      <c r="AJU44" s="645"/>
      <c r="AJV44" s="645"/>
      <c r="AJW44" s="645"/>
      <c r="AJX44" s="645"/>
      <c r="AJY44" s="645"/>
      <c r="AJZ44" s="645"/>
      <c r="AKA44" s="645"/>
      <c r="AKB44" s="645"/>
      <c r="AKC44" s="645"/>
      <c r="AKD44" s="645"/>
      <c r="AKE44" s="645"/>
      <c r="AKF44" s="645"/>
      <c r="AKG44" s="645"/>
      <c r="AKH44" s="645"/>
      <c r="AKI44" s="645"/>
      <c r="AKJ44" s="645"/>
      <c r="AKK44" s="645"/>
      <c r="AKL44" s="645"/>
      <c r="AKM44" s="645"/>
      <c r="AKN44" s="645"/>
      <c r="AKO44" s="645"/>
      <c r="AKP44" s="645"/>
      <c r="AKQ44" s="645"/>
      <c r="AKR44" s="645"/>
      <c r="AKS44" s="645"/>
      <c r="AKT44" s="645"/>
      <c r="AKU44" s="645"/>
      <c r="AKV44" s="645"/>
      <c r="AKW44" s="645"/>
      <c r="AKX44" s="645"/>
      <c r="AKY44" s="645"/>
      <c r="AKZ44" s="645"/>
      <c r="ALA44" s="645"/>
      <c r="ALB44" s="645"/>
      <c r="ALC44" s="645"/>
      <c r="ALD44" s="645"/>
      <c r="ALE44" s="645"/>
      <c r="ALF44" s="645"/>
      <c r="ALG44" s="645"/>
      <c r="ALH44" s="645"/>
      <c r="ALI44" s="645"/>
      <c r="ALJ44" s="645"/>
      <c r="ALK44" s="645"/>
      <c r="ALL44" s="645"/>
      <c r="ALM44" s="645"/>
      <c r="ALN44" s="645"/>
      <c r="ALO44" s="645"/>
      <c r="ALP44" s="645"/>
      <c r="ALQ44" s="645"/>
      <c r="ALR44" s="645"/>
      <c r="ALS44" s="645"/>
      <c r="ALT44" s="645"/>
      <c r="ALU44" s="645"/>
      <c r="ALV44" s="645"/>
      <c r="ALW44" s="645"/>
      <c r="ALX44" s="645"/>
      <c r="ALY44" s="645"/>
      <c r="ALZ44" s="645"/>
      <c r="AMA44" s="645"/>
      <c r="AMB44" s="645"/>
    </row>
    <row r="45" spans="1:1016">
      <c r="A45" s="667"/>
      <c r="B45" s="668" t="s">
        <v>1653</v>
      </c>
      <c r="C45" s="668"/>
      <c r="D45" s="668"/>
      <c r="E45" s="669"/>
      <c r="F45" s="670"/>
      <c r="G45" s="645"/>
      <c r="H45" s="671"/>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c r="AJ45" s="645"/>
      <c r="AK45" s="645"/>
      <c r="AL45" s="645"/>
      <c r="AM45" s="645"/>
      <c r="AN45" s="645"/>
      <c r="AO45" s="645"/>
      <c r="AP45" s="645"/>
      <c r="AQ45" s="645"/>
      <c r="AR45" s="645"/>
      <c r="AS45" s="645"/>
      <c r="AT45" s="645"/>
      <c r="AU45" s="645"/>
      <c r="AV45" s="645"/>
      <c r="AW45" s="645"/>
      <c r="AX45" s="645"/>
      <c r="AY45" s="645"/>
      <c r="AZ45" s="645"/>
      <c r="BA45" s="645"/>
      <c r="BB45" s="645"/>
      <c r="BC45" s="645"/>
      <c r="BD45" s="645"/>
      <c r="BE45" s="645"/>
      <c r="BF45" s="645"/>
      <c r="BG45" s="645"/>
      <c r="BH45" s="645"/>
      <c r="BI45" s="645"/>
      <c r="BJ45" s="645"/>
      <c r="BK45" s="645"/>
      <c r="BL45" s="645"/>
      <c r="BM45" s="645"/>
      <c r="BN45" s="645"/>
      <c r="BO45" s="645"/>
      <c r="BP45" s="645"/>
      <c r="BQ45" s="645"/>
      <c r="BR45" s="645"/>
      <c r="BS45" s="645"/>
      <c r="BT45" s="645"/>
      <c r="BU45" s="645"/>
      <c r="BV45" s="645"/>
      <c r="BW45" s="645"/>
      <c r="BX45" s="645"/>
      <c r="BY45" s="645"/>
      <c r="BZ45" s="645"/>
      <c r="CA45" s="645"/>
      <c r="CB45" s="645"/>
      <c r="CC45" s="645"/>
      <c r="CD45" s="645"/>
      <c r="CE45" s="645"/>
      <c r="CF45" s="645"/>
      <c r="CG45" s="645"/>
      <c r="CH45" s="645"/>
      <c r="CI45" s="645"/>
      <c r="CJ45" s="645"/>
      <c r="CK45" s="645"/>
      <c r="CL45" s="645"/>
      <c r="CM45" s="645"/>
      <c r="CN45" s="645"/>
      <c r="CO45" s="645"/>
      <c r="CP45" s="645"/>
      <c r="CQ45" s="645"/>
      <c r="CR45" s="645"/>
      <c r="CS45" s="645"/>
      <c r="CT45" s="645"/>
      <c r="CU45" s="645"/>
      <c r="CV45" s="645"/>
      <c r="CW45" s="645"/>
      <c r="CX45" s="645"/>
      <c r="CY45" s="645"/>
      <c r="CZ45" s="645"/>
      <c r="DA45" s="645"/>
      <c r="DB45" s="645"/>
      <c r="DC45" s="645"/>
      <c r="DD45" s="645"/>
      <c r="DE45" s="645"/>
      <c r="DF45" s="645"/>
      <c r="DG45" s="645"/>
      <c r="DH45" s="645"/>
      <c r="DI45" s="645"/>
      <c r="DJ45" s="645"/>
      <c r="DK45" s="645"/>
      <c r="DL45" s="645"/>
      <c r="DM45" s="645"/>
      <c r="DN45" s="645"/>
      <c r="DO45" s="645"/>
      <c r="DP45" s="645"/>
      <c r="DQ45" s="645"/>
      <c r="DR45" s="645"/>
      <c r="DS45" s="645"/>
      <c r="DT45" s="645"/>
      <c r="DU45" s="645"/>
      <c r="DV45" s="645"/>
      <c r="DW45" s="645"/>
      <c r="DX45" s="645"/>
      <c r="DY45" s="645"/>
      <c r="DZ45" s="645"/>
      <c r="EA45" s="645"/>
      <c r="EB45" s="645"/>
      <c r="EC45" s="645"/>
      <c r="ED45" s="645"/>
      <c r="EE45" s="645"/>
      <c r="EF45" s="645"/>
      <c r="EG45" s="645"/>
      <c r="EH45" s="645"/>
      <c r="EI45" s="645"/>
      <c r="EJ45" s="645"/>
      <c r="EK45" s="645"/>
      <c r="EL45" s="645"/>
      <c r="EM45" s="645"/>
      <c r="EN45" s="645"/>
      <c r="EO45" s="645"/>
      <c r="EP45" s="645"/>
      <c r="EQ45" s="645"/>
      <c r="ER45" s="645"/>
      <c r="ES45" s="645"/>
      <c r="ET45" s="645"/>
      <c r="EU45" s="645"/>
      <c r="EV45" s="645"/>
      <c r="EW45" s="645"/>
      <c r="EX45" s="645"/>
      <c r="EY45" s="645"/>
      <c r="EZ45" s="645"/>
      <c r="FA45" s="645"/>
      <c r="FB45" s="645"/>
      <c r="FC45" s="645"/>
      <c r="FD45" s="645"/>
      <c r="FE45" s="645"/>
      <c r="FF45" s="645"/>
      <c r="FG45" s="645"/>
      <c r="FH45" s="645"/>
      <c r="FI45" s="645"/>
      <c r="FJ45" s="645"/>
      <c r="FK45" s="645"/>
      <c r="FL45" s="645"/>
      <c r="FM45" s="645"/>
      <c r="FN45" s="645"/>
      <c r="FO45" s="645"/>
      <c r="FP45" s="645"/>
      <c r="FQ45" s="645"/>
      <c r="FR45" s="645"/>
      <c r="FS45" s="645"/>
      <c r="FT45" s="645"/>
      <c r="FU45" s="645"/>
      <c r="FV45" s="645"/>
      <c r="FW45" s="645"/>
      <c r="FX45" s="645"/>
      <c r="FY45" s="645"/>
      <c r="FZ45" s="645"/>
      <c r="GA45" s="645"/>
      <c r="GB45" s="645"/>
      <c r="GC45" s="645"/>
      <c r="GD45" s="645"/>
      <c r="GE45" s="645"/>
      <c r="GF45" s="645"/>
      <c r="GG45" s="645"/>
      <c r="GH45" s="645"/>
      <c r="GI45" s="645"/>
      <c r="GJ45" s="645"/>
      <c r="GK45" s="645"/>
      <c r="GL45" s="645"/>
      <c r="GM45" s="645"/>
      <c r="GN45" s="645"/>
      <c r="GO45" s="645"/>
      <c r="GP45" s="645"/>
      <c r="GQ45" s="645"/>
      <c r="GR45" s="645"/>
      <c r="GS45" s="645"/>
      <c r="GT45" s="645"/>
      <c r="GU45" s="645"/>
      <c r="GV45" s="645"/>
      <c r="GW45" s="645"/>
      <c r="GX45" s="645"/>
      <c r="GY45" s="645"/>
      <c r="GZ45" s="645"/>
      <c r="HA45" s="645"/>
      <c r="HB45" s="645"/>
      <c r="HC45" s="645"/>
      <c r="HD45" s="645"/>
      <c r="HE45" s="645"/>
      <c r="HF45" s="645"/>
      <c r="HG45" s="645"/>
      <c r="HH45" s="645"/>
      <c r="HI45" s="645"/>
      <c r="HJ45" s="645"/>
      <c r="HK45" s="645"/>
      <c r="HL45" s="645"/>
      <c r="HM45" s="645"/>
      <c r="HN45" s="645"/>
      <c r="HO45" s="645"/>
      <c r="HP45" s="645"/>
      <c r="HQ45" s="645"/>
      <c r="HR45" s="645"/>
      <c r="HS45" s="645"/>
      <c r="HT45" s="645"/>
      <c r="HU45" s="645"/>
      <c r="HV45" s="645"/>
      <c r="HW45" s="645"/>
      <c r="HX45" s="645"/>
      <c r="HY45" s="645"/>
      <c r="HZ45" s="645"/>
      <c r="IA45" s="645"/>
      <c r="IB45" s="645"/>
      <c r="IC45" s="645"/>
      <c r="ID45" s="645"/>
      <c r="IE45" s="645"/>
      <c r="IF45" s="645"/>
      <c r="IG45" s="645"/>
      <c r="IH45" s="645"/>
      <c r="II45" s="645"/>
      <c r="IJ45" s="645"/>
      <c r="IK45" s="645"/>
      <c r="IL45" s="645"/>
      <c r="IM45" s="645"/>
      <c r="IN45" s="645"/>
      <c r="IO45" s="645"/>
      <c r="IP45" s="645"/>
      <c r="IQ45" s="645"/>
      <c r="IR45" s="645"/>
      <c r="IS45" s="645"/>
      <c r="IT45" s="645"/>
      <c r="IU45" s="645"/>
      <c r="IV45" s="645"/>
      <c r="IW45" s="645"/>
      <c r="IX45" s="645"/>
      <c r="IY45" s="645"/>
      <c r="IZ45" s="645"/>
      <c r="JA45" s="645"/>
      <c r="JB45" s="645"/>
      <c r="JC45" s="645"/>
      <c r="JD45" s="645"/>
      <c r="JE45" s="645"/>
      <c r="JF45" s="645"/>
      <c r="JG45" s="645"/>
      <c r="JH45" s="645"/>
      <c r="JI45" s="645"/>
      <c r="JJ45" s="645"/>
      <c r="JK45" s="645"/>
      <c r="JL45" s="645"/>
      <c r="JM45" s="645"/>
      <c r="JN45" s="645"/>
      <c r="JO45" s="645"/>
      <c r="JP45" s="645"/>
      <c r="JQ45" s="645"/>
      <c r="JR45" s="645"/>
      <c r="JS45" s="645"/>
      <c r="JT45" s="645"/>
      <c r="JU45" s="645"/>
      <c r="JV45" s="645"/>
      <c r="JW45" s="645"/>
      <c r="JX45" s="645"/>
      <c r="JY45" s="645"/>
      <c r="JZ45" s="645"/>
      <c r="KA45" s="645"/>
      <c r="KB45" s="645"/>
      <c r="KC45" s="645"/>
      <c r="KD45" s="645"/>
      <c r="KE45" s="645"/>
      <c r="KF45" s="645"/>
      <c r="KG45" s="645"/>
      <c r="KH45" s="645"/>
      <c r="KI45" s="645"/>
      <c r="KJ45" s="645"/>
      <c r="KK45" s="645"/>
      <c r="KL45" s="645"/>
      <c r="KM45" s="645"/>
      <c r="KN45" s="645"/>
      <c r="KO45" s="645"/>
      <c r="KP45" s="645"/>
      <c r="KQ45" s="645"/>
      <c r="KR45" s="645"/>
      <c r="KS45" s="645"/>
      <c r="KT45" s="645"/>
      <c r="KU45" s="645"/>
      <c r="KV45" s="645"/>
      <c r="KW45" s="645"/>
      <c r="KX45" s="645"/>
      <c r="KY45" s="645"/>
      <c r="KZ45" s="645"/>
      <c r="LA45" s="645"/>
      <c r="LB45" s="645"/>
      <c r="LC45" s="645"/>
      <c r="LD45" s="645"/>
      <c r="LE45" s="645"/>
      <c r="LF45" s="645"/>
      <c r="LG45" s="645"/>
      <c r="LH45" s="645"/>
      <c r="LI45" s="645"/>
      <c r="LJ45" s="645"/>
      <c r="LK45" s="645"/>
      <c r="LL45" s="645"/>
      <c r="LM45" s="645"/>
      <c r="LN45" s="645"/>
      <c r="LO45" s="645"/>
      <c r="LP45" s="645"/>
      <c r="LQ45" s="645"/>
      <c r="LR45" s="645"/>
      <c r="LS45" s="645"/>
      <c r="LT45" s="645"/>
      <c r="LU45" s="645"/>
      <c r="LV45" s="645"/>
      <c r="LW45" s="645"/>
      <c r="LX45" s="645"/>
      <c r="LY45" s="645"/>
      <c r="LZ45" s="645"/>
      <c r="MA45" s="645"/>
      <c r="MB45" s="645"/>
      <c r="MC45" s="645"/>
      <c r="MD45" s="645"/>
      <c r="ME45" s="645"/>
      <c r="MF45" s="645"/>
      <c r="MG45" s="645"/>
      <c r="MH45" s="645"/>
      <c r="MI45" s="645"/>
      <c r="MJ45" s="645"/>
      <c r="MK45" s="645"/>
      <c r="ML45" s="645"/>
      <c r="MM45" s="645"/>
      <c r="MN45" s="645"/>
      <c r="MO45" s="645"/>
      <c r="MP45" s="645"/>
      <c r="MQ45" s="645"/>
      <c r="MR45" s="645"/>
      <c r="MS45" s="645"/>
      <c r="MT45" s="645"/>
      <c r="MU45" s="645"/>
      <c r="MV45" s="645"/>
      <c r="MW45" s="645"/>
      <c r="MX45" s="645"/>
      <c r="MY45" s="645"/>
      <c r="MZ45" s="645"/>
      <c r="NA45" s="645"/>
      <c r="NB45" s="645"/>
      <c r="NC45" s="645"/>
      <c r="ND45" s="645"/>
      <c r="NE45" s="645"/>
      <c r="NF45" s="645"/>
      <c r="NG45" s="645"/>
      <c r="NH45" s="645"/>
      <c r="NI45" s="645"/>
      <c r="NJ45" s="645"/>
      <c r="NK45" s="645"/>
      <c r="NL45" s="645"/>
      <c r="NM45" s="645"/>
      <c r="NN45" s="645"/>
      <c r="NO45" s="645"/>
      <c r="NP45" s="645"/>
      <c r="NQ45" s="645"/>
      <c r="NR45" s="645"/>
      <c r="NS45" s="645"/>
      <c r="NT45" s="645"/>
      <c r="NU45" s="645"/>
      <c r="NV45" s="645"/>
      <c r="NW45" s="645"/>
      <c r="NX45" s="645"/>
      <c r="NY45" s="645"/>
      <c r="NZ45" s="645"/>
      <c r="OA45" s="645"/>
      <c r="OB45" s="645"/>
      <c r="OC45" s="645"/>
      <c r="OD45" s="645"/>
      <c r="OE45" s="645"/>
      <c r="OF45" s="645"/>
      <c r="OG45" s="645"/>
      <c r="OH45" s="645"/>
      <c r="OI45" s="645"/>
      <c r="OJ45" s="645"/>
      <c r="OK45" s="645"/>
      <c r="OL45" s="645"/>
      <c r="OM45" s="645"/>
      <c r="ON45" s="645"/>
      <c r="OO45" s="645"/>
      <c r="OP45" s="645"/>
      <c r="OQ45" s="645"/>
      <c r="OR45" s="645"/>
      <c r="OS45" s="645"/>
      <c r="OT45" s="645"/>
      <c r="OU45" s="645"/>
      <c r="OV45" s="645"/>
      <c r="OW45" s="645"/>
      <c r="OX45" s="645"/>
      <c r="OY45" s="645"/>
      <c r="OZ45" s="645"/>
      <c r="PA45" s="645"/>
      <c r="PB45" s="645"/>
      <c r="PC45" s="645"/>
      <c r="PD45" s="645"/>
      <c r="PE45" s="645"/>
      <c r="PF45" s="645"/>
      <c r="PG45" s="645"/>
      <c r="PH45" s="645"/>
      <c r="PI45" s="645"/>
      <c r="PJ45" s="645"/>
      <c r="PK45" s="645"/>
      <c r="PL45" s="645"/>
      <c r="PM45" s="645"/>
      <c r="PN45" s="645"/>
      <c r="PO45" s="645"/>
      <c r="PP45" s="645"/>
      <c r="PQ45" s="645"/>
      <c r="PR45" s="645"/>
      <c r="PS45" s="645"/>
      <c r="PT45" s="645"/>
      <c r="PU45" s="645"/>
      <c r="PV45" s="645"/>
      <c r="PW45" s="645"/>
      <c r="PX45" s="645"/>
      <c r="PY45" s="645"/>
      <c r="PZ45" s="645"/>
      <c r="QA45" s="645"/>
      <c r="QB45" s="645"/>
      <c r="QC45" s="645"/>
      <c r="QD45" s="645"/>
      <c r="QE45" s="645"/>
      <c r="QF45" s="645"/>
      <c r="QG45" s="645"/>
      <c r="QH45" s="645"/>
      <c r="QI45" s="645"/>
      <c r="QJ45" s="645"/>
      <c r="QK45" s="645"/>
      <c r="QL45" s="645"/>
      <c r="QM45" s="645"/>
      <c r="QN45" s="645"/>
      <c r="QO45" s="645"/>
      <c r="QP45" s="645"/>
      <c r="QQ45" s="645"/>
      <c r="QR45" s="645"/>
      <c r="QS45" s="645"/>
      <c r="QT45" s="645"/>
      <c r="QU45" s="645"/>
      <c r="QV45" s="645"/>
      <c r="QW45" s="645"/>
      <c r="QX45" s="645"/>
      <c r="QY45" s="645"/>
      <c r="QZ45" s="645"/>
      <c r="RA45" s="645"/>
      <c r="RB45" s="645"/>
      <c r="RC45" s="645"/>
      <c r="RD45" s="645"/>
      <c r="RE45" s="645"/>
      <c r="RF45" s="645"/>
      <c r="RG45" s="645"/>
      <c r="RH45" s="645"/>
      <c r="RI45" s="645"/>
      <c r="RJ45" s="645"/>
      <c r="RK45" s="645"/>
      <c r="RL45" s="645"/>
      <c r="RM45" s="645"/>
      <c r="RN45" s="645"/>
      <c r="RO45" s="645"/>
      <c r="RP45" s="645"/>
      <c r="RQ45" s="645"/>
      <c r="RR45" s="645"/>
      <c r="RS45" s="645"/>
      <c r="RT45" s="645"/>
      <c r="RU45" s="645"/>
      <c r="RV45" s="645"/>
      <c r="RW45" s="645"/>
      <c r="RX45" s="645"/>
      <c r="RY45" s="645"/>
      <c r="RZ45" s="645"/>
      <c r="SA45" s="645"/>
      <c r="SB45" s="645"/>
      <c r="SC45" s="645"/>
      <c r="SD45" s="645"/>
      <c r="SE45" s="645"/>
      <c r="SF45" s="645"/>
      <c r="SG45" s="645"/>
      <c r="SH45" s="645"/>
      <c r="SI45" s="645"/>
      <c r="SJ45" s="645"/>
      <c r="SK45" s="645"/>
      <c r="SL45" s="645"/>
      <c r="SM45" s="645"/>
      <c r="SN45" s="645"/>
      <c r="SO45" s="645"/>
      <c r="SP45" s="645"/>
      <c r="SQ45" s="645"/>
      <c r="SR45" s="645"/>
      <c r="SS45" s="645"/>
      <c r="ST45" s="645"/>
      <c r="SU45" s="645"/>
      <c r="SV45" s="645"/>
      <c r="SW45" s="645"/>
      <c r="SX45" s="645"/>
      <c r="SY45" s="645"/>
      <c r="SZ45" s="645"/>
      <c r="TA45" s="645"/>
      <c r="TB45" s="645"/>
      <c r="TC45" s="645"/>
      <c r="TD45" s="645"/>
      <c r="TE45" s="645"/>
      <c r="TF45" s="645"/>
      <c r="TG45" s="645"/>
      <c r="TH45" s="645"/>
      <c r="TI45" s="645"/>
      <c r="TJ45" s="645"/>
      <c r="TK45" s="645"/>
      <c r="TL45" s="645"/>
      <c r="TM45" s="645"/>
      <c r="TN45" s="645"/>
      <c r="TO45" s="645"/>
      <c r="TP45" s="645"/>
      <c r="TQ45" s="645"/>
      <c r="TR45" s="645"/>
      <c r="TS45" s="645"/>
      <c r="TT45" s="645"/>
      <c r="TU45" s="645"/>
      <c r="TV45" s="645"/>
      <c r="TW45" s="645"/>
      <c r="TX45" s="645"/>
      <c r="TY45" s="645"/>
      <c r="TZ45" s="645"/>
      <c r="UA45" s="645"/>
      <c r="UB45" s="645"/>
      <c r="UC45" s="645"/>
      <c r="UD45" s="645"/>
      <c r="UE45" s="645"/>
      <c r="UF45" s="645"/>
      <c r="UG45" s="645"/>
      <c r="UH45" s="645"/>
      <c r="UI45" s="645"/>
      <c r="UJ45" s="645"/>
      <c r="UK45" s="645"/>
      <c r="UL45" s="645"/>
      <c r="UM45" s="645"/>
      <c r="UN45" s="645"/>
      <c r="UO45" s="645"/>
      <c r="UP45" s="645"/>
      <c r="UQ45" s="645"/>
      <c r="UR45" s="645"/>
      <c r="US45" s="645"/>
      <c r="UT45" s="645"/>
      <c r="UU45" s="645"/>
      <c r="UV45" s="645"/>
      <c r="UW45" s="645"/>
      <c r="UX45" s="645"/>
      <c r="UY45" s="645"/>
      <c r="UZ45" s="645"/>
      <c r="VA45" s="645"/>
      <c r="VB45" s="645"/>
      <c r="VC45" s="645"/>
      <c r="VD45" s="645"/>
      <c r="VE45" s="645"/>
      <c r="VF45" s="645"/>
      <c r="VG45" s="645"/>
      <c r="VH45" s="645"/>
      <c r="VI45" s="645"/>
      <c r="VJ45" s="645"/>
      <c r="VK45" s="645"/>
      <c r="VL45" s="645"/>
      <c r="VM45" s="645"/>
      <c r="VN45" s="645"/>
      <c r="VO45" s="645"/>
      <c r="VP45" s="645"/>
      <c r="VQ45" s="645"/>
      <c r="VR45" s="645"/>
      <c r="VS45" s="645"/>
      <c r="VT45" s="645"/>
      <c r="VU45" s="645"/>
      <c r="VV45" s="645"/>
      <c r="VW45" s="645"/>
      <c r="VX45" s="645"/>
      <c r="VY45" s="645"/>
      <c r="VZ45" s="645"/>
      <c r="WA45" s="645"/>
      <c r="WB45" s="645"/>
      <c r="WC45" s="645"/>
      <c r="WD45" s="645"/>
      <c r="WE45" s="645"/>
      <c r="WF45" s="645"/>
      <c r="WG45" s="645"/>
      <c r="WH45" s="645"/>
      <c r="WI45" s="645"/>
      <c r="WJ45" s="645"/>
      <c r="WK45" s="645"/>
      <c r="WL45" s="645"/>
      <c r="WM45" s="645"/>
      <c r="WN45" s="645"/>
      <c r="WO45" s="645"/>
      <c r="WP45" s="645"/>
      <c r="WQ45" s="645"/>
      <c r="WR45" s="645"/>
      <c r="WS45" s="645"/>
      <c r="WT45" s="645"/>
      <c r="WU45" s="645"/>
      <c r="WV45" s="645"/>
      <c r="WW45" s="645"/>
      <c r="WX45" s="645"/>
      <c r="WY45" s="645"/>
      <c r="WZ45" s="645"/>
      <c r="XA45" s="645"/>
      <c r="XB45" s="645"/>
      <c r="XC45" s="645"/>
      <c r="XD45" s="645"/>
      <c r="XE45" s="645"/>
      <c r="XF45" s="645"/>
      <c r="XG45" s="645"/>
      <c r="XH45" s="645"/>
      <c r="XI45" s="645"/>
      <c r="XJ45" s="645"/>
      <c r="XK45" s="645"/>
      <c r="XL45" s="645"/>
      <c r="XM45" s="645"/>
      <c r="XN45" s="645"/>
      <c r="XO45" s="645"/>
      <c r="XP45" s="645"/>
      <c r="XQ45" s="645"/>
      <c r="XR45" s="645"/>
      <c r="XS45" s="645"/>
      <c r="XT45" s="645"/>
      <c r="XU45" s="645"/>
      <c r="XV45" s="645"/>
      <c r="XW45" s="645"/>
      <c r="XX45" s="645"/>
      <c r="XY45" s="645"/>
      <c r="XZ45" s="645"/>
      <c r="YA45" s="645"/>
      <c r="YB45" s="645"/>
      <c r="YC45" s="645"/>
      <c r="YD45" s="645"/>
      <c r="YE45" s="645"/>
      <c r="YF45" s="645"/>
      <c r="YG45" s="645"/>
      <c r="YH45" s="645"/>
      <c r="YI45" s="645"/>
      <c r="YJ45" s="645"/>
      <c r="YK45" s="645"/>
      <c r="YL45" s="645"/>
      <c r="YM45" s="645"/>
      <c r="YN45" s="645"/>
      <c r="YO45" s="645"/>
      <c r="YP45" s="645"/>
      <c r="YQ45" s="645"/>
      <c r="YR45" s="645"/>
      <c r="YS45" s="645"/>
      <c r="YT45" s="645"/>
      <c r="YU45" s="645"/>
      <c r="YV45" s="645"/>
      <c r="YW45" s="645"/>
      <c r="YX45" s="645"/>
      <c r="YY45" s="645"/>
      <c r="YZ45" s="645"/>
      <c r="ZA45" s="645"/>
      <c r="ZB45" s="645"/>
      <c r="ZC45" s="645"/>
      <c r="ZD45" s="645"/>
      <c r="ZE45" s="645"/>
      <c r="ZF45" s="645"/>
      <c r="ZG45" s="645"/>
      <c r="ZH45" s="645"/>
      <c r="ZI45" s="645"/>
      <c r="ZJ45" s="645"/>
      <c r="ZK45" s="645"/>
      <c r="ZL45" s="645"/>
      <c r="ZM45" s="645"/>
      <c r="ZN45" s="645"/>
      <c r="ZO45" s="645"/>
      <c r="ZP45" s="645"/>
      <c r="ZQ45" s="645"/>
      <c r="ZR45" s="645"/>
      <c r="ZS45" s="645"/>
      <c r="ZT45" s="645"/>
      <c r="ZU45" s="645"/>
      <c r="ZV45" s="645"/>
      <c r="ZW45" s="645"/>
      <c r="ZX45" s="645"/>
      <c r="ZY45" s="645"/>
      <c r="ZZ45" s="645"/>
      <c r="AAA45" s="645"/>
      <c r="AAB45" s="645"/>
      <c r="AAC45" s="645"/>
      <c r="AAD45" s="645"/>
      <c r="AAE45" s="645"/>
      <c r="AAF45" s="645"/>
      <c r="AAG45" s="645"/>
      <c r="AAH45" s="645"/>
      <c r="AAI45" s="645"/>
      <c r="AAJ45" s="645"/>
      <c r="AAK45" s="645"/>
      <c r="AAL45" s="645"/>
      <c r="AAM45" s="645"/>
      <c r="AAN45" s="645"/>
      <c r="AAO45" s="645"/>
      <c r="AAP45" s="645"/>
      <c r="AAQ45" s="645"/>
      <c r="AAR45" s="645"/>
      <c r="AAS45" s="645"/>
      <c r="AAT45" s="645"/>
      <c r="AAU45" s="645"/>
      <c r="AAV45" s="645"/>
      <c r="AAW45" s="645"/>
      <c r="AAX45" s="645"/>
      <c r="AAY45" s="645"/>
      <c r="AAZ45" s="645"/>
      <c r="ABA45" s="645"/>
      <c r="ABB45" s="645"/>
      <c r="ABC45" s="645"/>
      <c r="ABD45" s="645"/>
      <c r="ABE45" s="645"/>
      <c r="ABF45" s="645"/>
      <c r="ABG45" s="645"/>
      <c r="ABH45" s="645"/>
      <c r="ABI45" s="645"/>
      <c r="ABJ45" s="645"/>
      <c r="ABK45" s="645"/>
      <c r="ABL45" s="645"/>
      <c r="ABM45" s="645"/>
      <c r="ABN45" s="645"/>
      <c r="ABO45" s="645"/>
      <c r="ABP45" s="645"/>
      <c r="ABQ45" s="645"/>
      <c r="ABR45" s="645"/>
      <c r="ABS45" s="645"/>
      <c r="ABT45" s="645"/>
      <c r="ABU45" s="645"/>
      <c r="ABV45" s="645"/>
      <c r="ABW45" s="645"/>
      <c r="ABX45" s="645"/>
      <c r="ABY45" s="645"/>
      <c r="ABZ45" s="645"/>
      <c r="ACA45" s="645"/>
      <c r="ACB45" s="645"/>
      <c r="ACC45" s="645"/>
      <c r="ACD45" s="645"/>
      <c r="ACE45" s="645"/>
      <c r="ACF45" s="645"/>
      <c r="ACG45" s="645"/>
      <c r="ACH45" s="645"/>
      <c r="ACI45" s="645"/>
      <c r="ACJ45" s="645"/>
      <c r="ACK45" s="645"/>
      <c r="ACL45" s="645"/>
      <c r="ACM45" s="645"/>
      <c r="ACN45" s="645"/>
      <c r="ACO45" s="645"/>
      <c r="ACP45" s="645"/>
      <c r="ACQ45" s="645"/>
      <c r="ACR45" s="645"/>
      <c r="ACS45" s="645"/>
      <c r="ACT45" s="645"/>
      <c r="ACU45" s="645"/>
      <c r="ACV45" s="645"/>
      <c r="ACW45" s="645"/>
      <c r="ACX45" s="645"/>
      <c r="ACY45" s="645"/>
      <c r="ACZ45" s="645"/>
      <c r="ADA45" s="645"/>
      <c r="ADB45" s="645"/>
      <c r="ADC45" s="645"/>
      <c r="ADD45" s="645"/>
      <c r="ADE45" s="645"/>
      <c r="ADF45" s="645"/>
      <c r="ADG45" s="645"/>
      <c r="ADH45" s="645"/>
      <c r="ADI45" s="645"/>
      <c r="ADJ45" s="645"/>
      <c r="ADK45" s="645"/>
      <c r="ADL45" s="645"/>
      <c r="ADM45" s="645"/>
      <c r="ADN45" s="645"/>
      <c r="ADO45" s="645"/>
      <c r="ADP45" s="645"/>
      <c r="ADQ45" s="645"/>
      <c r="ADR45" s="645"/>
      <c r="ADS45" s="645"/>
      <c r="ADT45" s="645"/>
      <c r="ADU45" s="645"/>
      <c r="ADV45" s="645"/>
      <c r="ADW45" s="645"/>
      <c r="ADX45" s="645"/>
      <c r="ADY45" s="645"/>
      <c r="ADZ45" s="645"/>
      <c r="AEA45" s="645"/>
      <c r="AEB45" s="645"/>
      <c r="AEC45" s="645"/>
      <c r="AED45" s="645"/>
      <c r="AEE45" s="645"/>
      <c r="AEF45" s="645"/>
      <c r="AEG45" s="645"/>
      <c r="AEH45" s="645"/>
      <c r="AEI45" s="645"/>
      <c r="AEJ45" s="645"/>
      <c r="AEK45" s="645"/>
      <c r="AEL45" s="645"/>
      <c r="AEM45" s="645"/>
      <c r="AEN45" s="645"/>
      <c r="AEO45" s="645"/>
      <c r="AEP45" s="645"/>
      <c r="AEQ45" s="645"/>
      <c r="AER45" s="645"/>
      <c r="AES45" s="645"/>
      <c r="AET45" s="645"/>
      <c r="AEU45" s="645"/>
      <c r="AEV45" s="645"/>
      <c r="AEW45" s="645"/>
      <c r="AEX45" s="645"/>
      <c r="AEY45" s="645"/>
      <c r="AEZ45" s="645"/>
      <c r="AFA45" s="645"/>
      <c r="AFB45" s="645"/>
      <c r="AFC45" s="645"/>
      <c r="AFD45" s="645"/>
      <c r="AFE45" s="645"/>
      <c r="AFF45" s="645"/>
      <c r="AFG45" s="645"/>
      <c r="AFH45" s="645"/>
      <c r="AFI45" s="645"/>
      <c r="AFJ45" s="645"/>
      <c r="AFK45" s="645"/>
      <c r="AFL45" s="645"/>
      <c r="AFM45" s="645"/>
      <c r="AFN45" s="645"/>
      <c r="AFO45" s="645"/>
      <c r="AFP45" s="645"/>
      <c r="AFQ45" s="645"/>
      <c r="AFR45" s="645"/>
      <c r="AFS45" s="645"/>
      <c r="AFT45" s="645"/>
      <c r="AFU45" s="645"/>
      <c r="AFV45" s="645"/>
      <c r="AFW45" s="645"/>
      <c r="AFX45" s="645"/>
      <c r="AFY45" s="645"/>
      <c r="AFZ45" s="645"/>
      <c r="AGA45" s="645"/>
      <c r="AGB45" s="645"/>
      <c r="AGC45" s="645"/>
      <c r="AGD45" s="645"/>
      <c r="AGE45" s="645"/>
      <c r="AGF45" s="645"/>
      <c r="AGG45" s="645"/>
      <c r="AGH45" s="645"/>
      <c r="AGI45" s="645"/>
      <c r="AGJ45" s="645"/>
      <c r="AGK45" s="645"/>
      <c r="AGL45" s="645"/>
      <c r="AGM45" s="645"/>
      <c r="AGN45" s="645"/>
      <c r="AGO45" s="645"/>
      <c r="AGP45" s="645"/>
      <c r="AGQ45" s="645"/>
      <c r="AGR45" s="645"/>
      <c r="AGS45" s="645"/>
      <c r="AGT45" s="645"/>
      <c r="AGU45" s="645"/>
      <c r="AGV45" s="645"/>
      <c r="AGW45" s="645"/>
      <c r="AGX45" s="645"/>
      <c r="AGY45" s="645"/>
      <c r="AGZ45" s="645"/>
      <c r="AHA45" s="645"/>
      <c r="AHB45" s="645"/>
      <c r="AHC45" s="645"/>
      <c r="AHD45" s="645"/>
      <c r="AHE45" s="645"/>
      <c r="AHF45" s="645"/>
      <c r="AHG45" s="645"/>
      <c r="AHH45" s="645"/>
      <c r="AHI45" s="645"/>
      <c r="AHJ45" s="645"/>
      <c r="AHK45" s="645"/>
      <c r="AHL45" s="645"/>
      <c r="AHM45" s="645"/>
      <c r="AHN45" s="645"/>
      <c r="AHO45" s="645"/>
      <c r="AHP45" s="645"/>
      <c r="AHQ45" s="645"/>
      <c r="AHR45" s="645"/>
      <c r="AHS45" s="645"/>
      <c r="AHT45" s="645"/>
      <c r="AHU45" s="645"/>
      <c r="AHV45" s="645"/>
      <c r="AHW45" s="645"/>
      <c r="AHX45" s="645"/>
      <c r="AHY45" s="645"/>
      <c r="AHZ45" s="645"/>
      <c r="AIA45" s="645"/>
      <c r="AIB45" s="645"/>
      <c r="AIC45" s="645"/>
      <c r="AID45" s="645"/>
      <c r="AIE45" s="645"/>
      <c r="AIF45" s="645"/>
      <c r="AIG45" s="645"/>
      <c r="AIH45" s="645"/>
      <c r="AII45" s="645"/>
      <c r="AIJ45" s="645"/>
      <c r="AIK45" s="645"/>
      <c r="AIL45" s="645"/>
      <c r="AIM45" s="645"/>
      <c r="AIN45" s="645"/>
      <c r="AIO45" s="645"/>
      <c r="AIP45" s="645"/>
      <c r="AIQ45" s="645"/>
      <c r="AIR45" s="645"/>
      <c r="AIS45" s="645"/>
      <c r="AIT45" s="645"/>
      <c r="AIU45" s="645"/>
      <c r="AIV45" s="645"/>
      <c r="AIW45" s="645"/>
      <c r="AIX45" s="645"/>
      <c r="AIY45" s="645"/>
      <c r="AIZ45" s="645"/>
      <c r="AJA45" s="645"/>
      <c r="AJB45" s="645"/>
      <c r="AJC45" s="645"/>
      <c r="AJD45" s="645"/>
      <c r="AJE45" s="645"/>
      <c r="AJF45" s="645"/>
      <c r="AJG45" s="645"/>
      <c r="AJH45" s="645"/>
      <c r="AJI45" s="645"/>
      <c r="AJJ45" s="645"/>
      <c r="AJK45" s="645"/>
      <c r="AJL45" s="645"/>
      <c r="AJM45" s="645"/>
      <c r="AJN45" s="645"/>
      <c r="AJO45" s="645"/>
      <c r="AJP45" s="645"/>
      <c r="AJQ45" s="645"/>
      <c r="AJR45" s="645"/>
      <c r="AJS45" s="645"/>
      <c r="AJT45" s="645"/>
      <c r="AJU45" s="645"/>
      <c r="AJV45" s="645"/>
      <c r="AJW45" s="645"/>
      <c r="AJX45" s="645"/>
      <c r="AJY45" s="645"/>
      <c r="AJZ45" s="645"/>
      <c r="AKA45" s="645"/>
      <c r="AKB45" s="645"/>
      <c r="AKC45" s="645"/>
      <c r="AKD45" s="645"/>
      <c r="AKE45" s="645"/>
      <c r="AKF45" s="645"/>
      <c r="AKG45" s="645"/>
      <c r="AKH45" s="645"/>
      <c r="AKI45" s="645"/>
      <c r="AKJ45" s="645"/>
      <c r="AKK45" s="645"/>
      <c r="AKL45" s="645"/>
      <c r="AKM45" s="645"/>
      <c r="AKN45" s="645"/>
      <c r="AKO45" s="645"/>
      <c r="AKP45" s="645"/>
      <c r="AKQ45" s="645"/>
      <c r="AKR45" s="645"/>
      <c r="AKS45" s="645"/>
      <c r="AKT45" s="645"/>
      <c r="AKU45" s="645"/>
      <c r="AKV45" s="645"/>
      <c r="AKW45" s="645"/>
      <c r="AKX45" s="645"/>
      <c r="AKY45" s="645"/>
      <c r="AKZ45" s="645"/>
      <c r="ALA45" s="645"/>
      <c r="ALB45" s="645"/>
      <c r="ALC45" s="645"/>
      <c r="ALD45" s="645"/>
      <c r="ALE45" s="645"/>
      <c r="ALF45" s="645"/>
      <c r="ALG45" s="645"/>
      <c r="ALH45" s="645"/>
      <c r="ALI45" s="645"/>
      <c r="ALJ45" s="645"/>
      <c r="ALK45" s="645"/>
      <c r="ALL45" s="645"/>
      <c r="ALM45" s="645"/>
      <c r="ALN45" s="645"/>
      <c r="ALO45" s="645"/>
      <c r="ALP45" s="645"/>
      <c r="ALQ45" s="645"/>
      <c r="ALR45" s="645"/>
      <c r="ALS45" s="645"/>
      <c r="ALT45" s="645"/>
      <c r="ALU45" s="645"/>
      <c r="ALV45" s="645"/>
      <c r="ALW45" s="645"/>
      <c r="ALX45" s="645"/>
      <c r="ALY45" s="645"/>
      <c r="ALZ45" s="645"/>
      <c r="AMA45" s="645"/>
      <c r="AMB45" s="645"/>
    </row>
    <row r="46" spans="1:1016" ht="12">
      <c r="A46" s="672">
        <f>A44+1</f>
        <v>6</v>
      </c>
      <c r="B46" s="673" t="s">
        <v>1655</v>
      </c>
      <c r="C46" s="674" t="s">
        <v>1390</v>
      </c>
      <c r="D46" s="672">
        <v>1</v>
      </c>
      <c r="E46" s="665"/>
      <c r="F46" s="675">
        <f>E46*D46</f>
        <v>0</v>
      </c>
      <c r="G46" s="645"/>
      <c r="H46" s="671"/>
      <c r="I46" s="666"/>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645"/>
      <c r="AP46" s="645"/>
      <c r="AQ46" s="645"/>
      <c r="AR46" s="645"/>
      <c r="AS46" s="645"/>
      <c r="AT46" s="645"/>
      <c r="AU46" s="645"/>
      <c r="AV46" s="645"/>
      <c r="AW46" s="645"/>
      <c r="AX46" s="645"/>
      <c r="AY46" s="645"/>
      <c r="AZ46" s="645"/>
      <c r="BA46" s="645"/>
      <c r="BB46" s="645"/>
      <c r="BC46" s="645"/>
      <c r="BD46" s="645"/>
      <c r="BE46" s="645"/>
      <c r="BF46" s="645"/>
      <c r="BG46" s="645"/>
      <c r="BH46" s="645"/>
      <c r="BI46" s="645"/>
      <c r="BJ46" s="645"/>
      <c r="BK46" s="645"/>
      <c r="BL46" s="645"/>
      <c r="BM46" s="645"/>
      <c r="BN46" s="645"/>
      <c r="BO46" s="645"/>
      <c r="BP46" s="645"/>
      <c r="BQ46" s="645"/>
      <c r="BR46" s="645"/>
      <c r="BS46" s="645"/>
      <c r="BT46" s="645"/>
      <c r="BU46" s="645"/>
      <c r="BV46" s="645"/>
      <c r="BW46" s="645"/>
      <c r="BX46" s="645"/>
      <c r="BY46" s="645"/>
      <c r="BZ46" s="645"/>
      <c r="CA46" s="645"/>
      <c r="CB46" s="645"/>
      <c r="CC46" s="645"/>
      <c r="CD46" s="645"/>
      <c r="CE46" s="645"/>
      <c r="CF46" s="645"/>
      <c r="CG46" s="645"/>
      <c r="CH46" s="645"/>
      <c r="CI46" s="645"/>
      <c r="CJ46" s="645"/>
      <c r="CK46" s="645"/>
      <c r="CL46" s="645"/>
      <c r="CM46" s="645"/>
      <c r="CN46" s="645"/>
      <c r="CO46" s="645"/>
      <c r="CP46" s="645"/>
      <c r="CQ46" s="645"/>
      <c r="CR46" s="645"/>
      <c r="CS46" s="645"/>
      <c r="CT46" s="645"/>
      <c r="CU46" s="645"/>
      <c r="CV46" s="645"/>
      <c r="CW46" s="645"/>
      <c r="CX46" s="645"/>
      <c r="CY46" s="645"/>
      <c r="CZ46" s="645"/>
      <c r="DA46" s="645"/>
      <c r="DB46" s="645"/>
      <c r="DC46" s="645"/>
      <c r="DD46" s="645"/>
      <c r="DE46" s="645"/>
      <c r="DF46" s="645"/>
      <c r="DG46" s="645"/>
      <c r="DH46" s="645"/>
      <c r="DI46" s="645"/>
      <c r="DJ46" s="645"/>
      <c r="DK46" s="645"/>
      <c r="DL46" s="645"/>
      <c r="DM46" s="645"/>
      <c r="DN46" s="645"/>
      <c r="DO46" s="645"/>
      <c r="DP46" s="645"/>
      <c r="DQ46" s="645"/>
      <c r="DR46" s="645"/>
      <c r="DS46" s="645"/>
      <c r="DT46" s="645"/>
      <c r="DU46" s="645"/>
      <c r="DV46" s="645"/>
      <c r="DW46" s="645"/>
      <c r="DX46" s="645"/>
      <c r="DY46" s="645"/>
      <c r="DZ46" s="645"/>
      <c r="EA46" s="645"/>
      <c r="EB46" s="645"/>
      <c r="EC46" s="645"/>
      <c r="ED46" s="645"/>
      <c r="EE46" s="645"/>
      <c r="EF46" s="645"/>
      <c r="EG46" s="645"/>
      <c r="EH46" s="645"/>
      <c r="EI46" s="645"/>
      <c r="EJ46" s="645"/>
      <c r="EK46" s="645"/>
      <c r="EL46" s="645"/>
      <c r="EM46" s="645"/>
      <c r="EN46" s="645"/>
      <c r="EO46" s="645"/>
      <c r="EP46" s="645"/>
      <c r="EQ46" s="645"/>
      <c r="ER46" s="645"/>
      <c r="ES46" s="645"/>
      <c r="ET46" s="645"/>
      <c r="EU46" s="645"/>
      <c r="EV46" s="645"/>
      <c r="EW46" s="645"/>
      <c r="EX46" s="645"/>
      <c r="EY46" s="645"/>
      <c r="EZ46" s="645"/>
      <c r="FA46" s="645"/>
      <c r="FB46" s="645"/>
      <c r="FC46" s="645"/>
      <c r="FD46" s="645"/>
      <c r="FE46" s="645"/>
      <c r="FF46" s="645"/>
      <c r="FG46" s="645"/>
      <c r="FH46" s="645"/>
      <c r="FI46" s="645"/>
      <c r="FJ46" s="645"/>
      <c r="FK46" s="645"/>
      <c r="FL46" s="645"/>
      <c r="FM46" s="645"/>
      <c r="FN46" s="645"/>
      <c r="FO46" s="645"/>
      <c r="FP46" s="645"/>
      <c r="FQ46" s="645"/>
      <c r="FR46" s="645"/>
      <c r="FS46" s="645"/>
      <c r="FT46" s="645"/>
      <c r="FU46" s="645"/>
      <c r="FV46" s="645"/>
      <c r="FW46" s="645"/>
      <c r="FX46" s="645"/>
      <c r="FY46" s="645"/>
      <c r="FZ46" s="645"/>
      <c r="GA46" s="645"/>
      <c r="GB46" s="645"/>
      <c r="GC46" s="645"/>
      <c r="GD46" s="645"/>
      <c r="GE46" s="645"/>
      <c r="GF46" s="645"/>
      <c r="GG46" s="645"/>
      <c r="GH46" s="645"/>
      <c r="GI46" s="645"/>
      <c r="GJ46" s="645"/>
      <c r="GK46" s="645"/>
      <c r="GL46" s="645"/>
      <c r="GM46" s="645"/>
      <c r="GN46" s="645"/>
      <c r="GO46" s="645"/>
      <c r="GP46" s="645"/>
      <c r="GQ46" s="645"/>
      <c r="GR46" s="645"/>
      <c r="GS46" s="645"/>
      <c r="GT46" s="645"/>
      <c r="GU46" s="645"/>
      <c r="GV46" s="645"/>
      <c r="GW46" s="645"/>
      <c r="GX46" s="645"/>
      <c r="GY46" s="645"/>
      <c r="GZ46" s="645"/>
      <c r="HA46" s="645"/>
      <c r="HB46" s="645"/>
      <c r="HC46" s="645"/>
      <c r="HD46" s="645"/>
      <c r="HE46" s="645"/>
      <c r="HF46" s="645"/>
      <c r="HG46" s="645"/>
      <c r="HH46" s="645"/>
      <c r="HI46" s="645"/>
      <c r="HJ46" s="645"/>
      <c r="HK46" s="645"/>
      <c r="HL46" s="645"/>
      <c r="HM46" s="645"/>
      <c r="HN46" s="645"/>
      <c r="HO46" s="645"/>
      <c r="HP46" s="645"/>
      <c r="HQ46" s="645"/>
      <c r="HR46" s="645"/>
      <c r="HS46" s="645"/>
      <c r="HT46" s="645"/>
      <c r="HU46" s="645"/>
      <c r="HV46" s="645"/>
      <c r="HW46" s="645"/>
      <c r="HX46" s="645"/>
      <c r="HY46" s="645"/>
      <c r="HZ46" s="645"/>
      <c r="IA46" s="645"/>
      <c r="IB46" s="645"/>
      <c r="IC46" s="645"/>
      <c r="ID46" s="645"/>
      <c r="IE46" s="645"/>
      <c r="IF46" s="645"/>
      <c r="IG46" s="645"/>
      <c r="IH46" s="645"/>
      <c r="II46" s="645"/>
      <c r="IJ46" s="645"/>
      <c r="IK46" s="645"/>
      <c r="IL46" s="645"/>
      <c r="IM46" s="645"/>
      <c r="IN46" s="645"/>
      <c r="IO46" s="645"/>
      <c r="IP46" s="645"/>
      <c r="IQ46" s="645"/>
      <c r="IR46" s="645"/>
      <c r="IS46" s="645"/>
      <c r="IT46" s="645"/>
      <c r="IU46" s="645"/>
      <c r="IV46" s="645"/>
      <c r="IW46" s="645"/>
      <c r="IX46" s="645"/>
      <c r="IY46" s="645"/>
      <c r="IZ46" s="645"/>
      <c r="JA46" s="645"/>
      <c r="JB46" s="645"/>
      <c r="JC46" s="645"/>
      <c r="JD46" s="645"/>
      <c r="JE46" s="645"/>
      <c r="JF46" s="645"/>
      <c r="JG46" s="645"/>
      <c r="JH46" s="645"/>
      <c r="JI46" s="645"/>
      <c r="JJ46" s="645"/>
      <c r="JK46" s="645"/>
      <c r="JL46" s="645"/>
      <c r="JM46" s="645"/>
      <c r="JN46" s="645"/>
      <c r="JO46" s="645"/>
      <c r="JP46" s="645"/>
      <c r="JQ46" s="645"/>
      <c r="JR46" s="645"/>
      <c r="JS46" s="645"/>
      <c r="JT46" s="645"/>
      <c r="JU46" s="645"/>
      <c r="JV46" s="645"/>
      <c r="JW46" s="645"/>
      <c r="JX46" s="645"/>
      <c r="JY46" s="645"/>
      <c r="JZ46" s="645"/>
      <c r="KA46" s="645"/>
      <c r="KB46" s="645"/>
      <c r="KC46" s="645"/>
      <c r="KD46" s="645"/>
      <c r="KE46" s="645"/>
      <c r="KF46" s="645"/>
      <c r="KG46" s="645"/>
      <c r="KH46" s="645"/>
      <c r="KI46" s="645"/>
      <c r="KJ46" s="645"/>
      <c r="KK46" s="645"/>
      <c r="KL46" s="645"/>
      <c r="KM46" s="645"/>
      <c r="KN46" s="645"/>
      <c r="KO46" s="645"/>
      <c r="KP46" s="645"/>
      <c r="KQ46" s="645"/>
      <c r="KR46" s="645"/>
      <c r="KS46" s="645"/>
      <c r="KT46" s="645"/>
      <c r="KU46" s="645"/>
      <c r="KV46" s="645"/>
      <c r="KW46" s="645"/>
      <c r="KX46" s="645"/>
      <c r="KY46" s="645"/>
      <c r="KZ46" s="645"/>
      <c r="LA46" s="645"/>
      <c r="LB46" s="645"/>
      <c r="LC46" s="645"/>
      <c r="LD46" s="645"/>
      <c r="LE46" s="645"/>
      <c r="LF46" s="645"/>
      <c r="LG46" s="645"/>
      <c r="LH46" s="645"/>
      <c r="LI46" s="645"/>
      <c r="LJ46" s="645"/>
      <c r="LK46" s="645"/>
      <c r="LL46" s="645"/>
      <c r="LM46" s="645"/>
      <c r="LN46" s="645"/>
      <c r="LO46" s="645"/>
      <c r="LP46" s="645"/>
      <c r="LQ46" s="645"/>
      <c r="LR46" s="645"/>
      <c r="LS46" s="645"/>
      <c r="LT46" s="645"/>
      <c r="LU46" s="645"/>
      <c r="LV46" s="645"/>
      <c r="LW46" s="645"/>
      <c r="LX46" s="645"/>
      <c r="LY46" s="645"/>
      <c r="LZ46" s="645"/>
      <c r="MA46" s="645"/>
      <c r="MB46" s="645"/>
      <c r="MC46" s="645"/>
      <c r="MD46" s="645"/>
      <c r="ME46" s="645"/>
      <c r="MF46" s="645"/>
      <c r="MG46" s="645"/>
      <c r="MH46" s="645"/>
      <c r="MI46" s="645"/>
      <c r="MJ46" s="645"/>
      <c r="MK46" s="645"/>
      <c r="ML46" s="645"/>
      <c r="MM46" s="645"/>
      <c r="MN46" s="645"/>
      <c r="MO46" s="645"/>
      <c r="MP46" s="645"/>
      <c r="MQ46" s="645"/>
      <c r="MR46" s="645"/>
      <c r="MS46" s="645"/>
      <c r="MT46" s="645"/>
      <c r="MU46" s="645"/>
      <c r="MV46" s="645"/>
      <c r="MW46" s="645"/>
      <c r="MX46" s="645"/>
      <c r="MY46" s="645"/>
      <c r="MZ46" s="645"/>
      <c r="NA46" s="645"/>
      <c r="NB46" s="645"/>
      <c r="NC46" s="645"/>
      <c r="ND46" s="645"/>
      <c r="NE46" s="645"/>
      <c r="NF46" s="645"/>
      <c r="NG46" s="645"/>
      <c r="NH46" s="645"/>
      <c r="NI46" s="645"/>
      <c r="NJ46" s="645"/>
      <c r="NK46" s="645"/>
      <c r="NL46" s="645"/>
      <c r="NM46" s="645"/>
      <c r="NN46" s="645"/>
      <c r="NO46" s="645"/>
      <c r="NP46" s="645"/>
      <c r="NQ46" s="645"/>
      <c r="NR46" s="645"/>
      <c r="NS46" s="645"/>
      <c r="NT46" s="645"/>
      <c r="NU46" s="645"/>
      <c r="NV46" s="645"/>
      <c r="NW46" s="645"/>
      <c r="NX46" s="645"/>
      <c r="NY46" s="645"/>
      <c r="NZ46" s="645"/>
      <c r="OA46" s="645"/>
      <c r="OB46" s="645"/>
      <c r="OC46" s="645"/>
      <c r="OD46" s="645"/>
      <c r="OE46" s="645"/>
      <c r="OF46" s="645"/>
      <c r="OG46" s="645"/>
      <c r="OH46" s="645"/>
      <c r="OI46" s="645"/>
      <c r="OJ46" s="645"/>
      <c r="OK46" s="645"/>
      <c r="OL46" s="645"/>
      <c r="OM46" s="645"/>
      <c r="ON46" s="645"/>
      <c r="OO46" s="645"/>
      <c r="OP46" s="645"/>
      <c r="OQ46" s="645"/>
      <c r="OR46" s="645"/>
      <c r="OS46" s="645"/>
      <c r="OT46" s="645"/>
      <c r="OU46" s="645"/>
      <c r="OV46" s="645"/>
      <c r="OW46" s="645"/>
      <c r="OX46" s="645"/>
      <c r="OY46" s="645"/>
      <c r="OZ46" s="645"/>
      <c r="PA46" s="645"/>
      <c r="PB46" s="645"/>
      <c r="PC46" s="645"/>
      <c r="PD46" s="645"/>
      <c r="PE46" s="645"/>
      <c r="PF46" s="645"/>
      <c r="PG46" s="645"/>
      <c r="PH46" s="645"/>
      <c r="PI46" s="645"/>
      <c r="PJ46" s="645"/>
      <c r="PK46" s="645"/>
      <c r="PL46" s="645"/>
      <c r="PM46" s="645"/>
      <c r="PN46" s="645"/>
      <c r="PO46" s="645"/>
      <c r="PP46" s="645"/>
      <c r="PQ46" s="645"/>
      <c r="PR46" s="645"/>
      <c r="PS46" s="645"/>
      <c r="PT46" s="645"/>
      <c r="PU46" s="645"/>
      <c r="PV46" s="645"/>
      <c r="PW46" s="645"/>
      <c r="PX46" s="645"/>
      <c r="PY46" s="645"/>
      <c r="PZ46" s="645"/>
      <c r="QA46" s="645"/>
      <c r="QB46" s="645"/>
      <c r="QC46" s="645"/>
      <c r="QD46" s="645"/>
      <c r="QE46" s="645"/>
      <c r="QF46" s="645"/>
      <c r="QG46" s="645"/>
      <c r="QH46" s="645"/>
      <c r="QI46" s="645"/>
      <c r="QJ46" s="645"/>
      <c r="QK46" s="645"/>
      <c r="QL46" s="645"/>
      <c r="QM46" s="645"/>
      <c r="QN46" s="645"/>
      <c r="QO46" s="645"/>
      <c r="QP46" s="645"/>
      <c r="QQ46" s="645"/>
      <c r="QR46" s="645"/>
      <c r="QS46" s="645"/>
      <c r="QT46" s="645"/>
      <c r="QU46" s="645"/>
      <c r="QV46" s="645"/>
      <c r="QW46" s="645"/>
      <c r="QX46" s="645"/>
      <c r="QY46" s="645"/>
      <c r="QZ46" s="645"/>
      <c r="RA46" s="645"/>
      <c r="RB46" s="645"/>
      <c r="RC46" s="645"/>
      <c r="RD46" s="645"/>
      <c r="RE46" s="645"/>
      <c r="RF46" s="645"/>
      <c r="RG46" s="645"/>
      <c r="RH46" s="645"/>
      <c r="RI46" s="645"/>
      <c r="RJ46" s="645"/>
      <c r="RK46" s="645"/>
      <c r="RL46" s="645"/>
      <c r="RM46" s="645"/>
      <c r="RN46" s="645"/>
      <c r="RO46" s="645"/>
      <c r="RP46" s="645"/>
      <c r="RQ46" s="645"/>
      <c r="RR46" s="645"/>
      <c r="RS46" s="645"/>
      <c r="RT46" s="645"/>
      <c r="RU46" s="645"/>
      <c r="RV46" s="645"/>
      <c r="RW46" s="645"/>
      <c r="RX46" s="645"/>
      <c r="RY46" s="645"/>
      <c r="RZ46" s="645"/>
      <c r="SA46" s="645"/>
      <c r="SB46" s="645"/>
      <c r="SC46" s="645"/>
      <c r="SD46" s="645"/>
      <c r="SE46" s="645"/>
      <c r="SF46" s="645"/>
      <c r="SG46" s="645"/>
      <c r="SH46" s="645"/>
      <c r="SI46" s="645"/>
      <c r="SJ46" s="645"/>
      <c r="SK46" s="645"/>
      <c r="SL46" s="645"/>
      <c r="SM46" s="645"/>
      <c r="SN46" s="645"/>
      <c r="SO46" s="645"/>
      <c r="SP46" s="645"/>
      <c r="SQ46" s="645"/>
      <c r="SR46" s="645"/>
      <c r="SS46" s="645"/>
      <c r="ST46" s="645"/>
      <c r="SU46" s="645"/>
      <c r="SV46" s="645"/>
      <c r="SW46" s="645"/>
      <c r="SX46" s="645"/>
      <c r="SY46" s="645"/>
      <c r="SZ46" s="645"/>
      <c r="TA46" s="645"/>
      <c r="TB46" s="645"/>
      <c r="TC46" s="645"/>
      <c r="TD46" s="645"/>
      <c r="TE46" s="645"/>
      <c r="TF46" s="645"/>
      <c r="TG46" s="645"/>
      <c r="TH46" s="645"/>
      <c r="TI46" s="645"/>
      <c r="TJ46" s="645"/>
      <c r="TK46" s="645"/>
      <c r="TL46" s="645"/>
      <c r="TM46" s="645"/>
      <c r="TN46" s="645"/>
      <c r="TO46" s="645"/>
      <c r="TP46" s="645"/>
      <c r="TQ46" s="645"/>
      <c r="TR46" s="645"/>
      <c r="TS46" s="645"/>
      <c r="TT46" s="645"/>
      <c r="TU46" s="645"/>
      <c r="TV46" s="645"/>
      <c r="TW46" s="645"/>
      <c r="TX46" s="645"/>
      <c r="TY46" s="645"/>
      <c r="TZ46" s="645"/>
      <c r="UA46" s="645"/>
      <c r="UB46" s="645"/>
      <c r="UC46" s="645"/>
      <c r="UD46" s="645"/>
      <c r="UE46" s="645"/>
      <c r="UF46" s="645"/>
      <c r="UG46" s="645"/>
      <c r="UH46" s="645"/>
      <c r="UI46" s="645"/>
      <c r="UJ46" s="645"/>
      <c r="UK46" s="645"/>
      <c r="UL46" s="645"/>
      <c r="UM46" s="645"/>
      <c r="UN46" s="645"/>
      <c r="UO46" s="645"/>
      <c r="UP46" s="645"/>
      <c r="UQ46" s="645"/>
      <c r="UR46" s="645"/>
      <c r="US46" s="645"/>
      <c r="UT46" s="645"/>
      <c r="UU46" s="645"/>
      <c r="UV46" s="645"/>
      <c r="UW46" s="645"/>
      <c r="UX46" s="645"/>
      <c r="UY46" s="645"/>
      <c r="UZ46" s="645"/>
      <c r="VA46" s="645"/>
      <c r="VB46" s="645"/>
      <c r="VC46" s="645"/>
      <c r="VD46" s="645"/>
      <c r="VE46" s="645"/>
      <c r="VF46" s="645"/>
      <c r="VG46" s="645"/>
      <c r="VH46" s="645"/>
      <c r="VI46" s="645"/>
      <c r="VJ46" s="645"/>
      <c r="VK46" s="645"/>
      <c r="VL46" s="645"/>
      <c r="VM46" s="645"/>
      <c r="VN46" s="645"/>
      <c r="VO46" s="645"/>
      <c r="VP46" s="645"/>
      <c r="VQ46" s="645"/>
      <c r="VR46" s="645"/>
      <c r="VS46" s="645"/>
      <c r="VT46" s="645"/>
      <c r="VU46" s="645"/>
      <c r="VV46" s="645"/>
      <c r="VW46" s="645"/>
      <c r="VX46" s="645"/>
      <c r="VY46" s="645"/>
      <c r="VZ46" s="645"/>
      <c r="WA46" s="645"/>
      <c r="WB46" s="645"/>
      <c r="WC46" s="645"/>
      <c r="WD46" s="645"/>
      <c r="WE46" s="645"/>
      <c r="WF46" s="645"/>
      <c r="WG46" s="645"/>
      <c r="WH46" s="645"/>
      <c r="WI46" s="645"/>
      <c r="WJ46" s="645"/>
      <c r="WK46" s="645"/>
      <c r="WL46" s="645"/>
      <c r="WM46" s="645"/>
      <c r="WN46" s="645"/>
      <c r="WO46" s="645"/>
      <c r="WP46" s="645"/>
      <c r="WQ46" s="645"/>
      <c r="WR46" s="645"/>
      <c r="WS46" s="645"/>
      <c r="WT46" s="645"/>
      <c r="WU46" s="645"/>
      <c r="WV46" s="645"/>
      <c r="WW46" s="645"/>
      <c r="WX46" s="645"/>
      <c r="WY46" s="645"/>
      <c r="WZ46" s="645"/>
      <c r="XA46" s="645"/>
      <c r="XB46" s="645"/>
      <c r="XC46" s="645"/>
      <c r="XD46" s="645"/>
      <c r="XE46" s="645"/>
      <c r="XF46" s="645"/>
      <c r="XG46" s="645"/>
      <c r="XH46" s="645"/>
      <c r="XI46" s="645"/>
      <c r="XJ46" s="645"/>
      <c r="XK46" s="645"/>
      <c r="XL46" s="645"/>
      <c r="XM46" s="645"/>
      <c r="XN46" s="645"/>
      <c r="XO46" s="645"/>
      <c r="XP46" s="645"/>
      <c r="XQ46" s="645"/>
      <c r="XR46" s="645"/>
      <c r="XS46" s="645"/>
      <c r="XT46" s="645"/>
      <c r="XU46" s="645"/>
      <c r="XV46" s="645"/>
      <c r="XW46" s="645"/>
      <c r="XX46" s="645"/>
      <c r="XY46" s="645"/>
      <c r="XZ46" s="645"/>
      <c r="YA46" s="645"/>
      <c r="YB46" s="645"/>
      <c r="YC46" s="645"/>
      <c r="YD46" s="645"/>
      <c r="YE46" s="645"/>
      <c r="YF46" s="645"/>
      <c r="YG46" s="645"/>
      <c r="YH46" s="645"/>
      <c r="YI46" s="645"/>
      <c r="YJ46" s="645"/>
      <c r="YK46" s="645"/>
      <c r="YL46" s="645"/>
      <c r="YM46" s="645"/>
      <c r="YN46" s="645"/>
      <c r="YO46" s="645"/>
      <c r="YP46" s="645"/>
      <c r="YQ46" s="645"/>
      <c r="YR46" s="645"/>
      <c r="YS46" s="645"/>
      <c r="YT46" s="645"/>
      <c r="YU46" s="645"/>
      <c r="YV46" s="645"/>
      <c r="YW46" s="645"/>
      <c r="YX46" s="645"/>
      <c r="YY46" s="645"/>
      <c r="YZ46" s="645"/>
      <c r="ZA46" s="645"/>
      <c r="ZB46" s="645"/>
      <c r="ZC46" s="645"/>
      <c r="ZD46" s="645"/>
      <c r="ZE46" s="645"/>
      <c r="ZF46" s="645"/>
      <c r="ZG46" s="645"/>
      <c r="ZH46" s="645"/>
      <c r="ZI46" s="645"/>
      <c r="ZJ46" s="645"/>
      <c r="ZK46" s="645"/>
      <c r="ZL46" s="645"/>
      <c r="ZM46" s="645"/>
      <c r="ZN46" s="645"/>
      <c r="ZO46" s="645"/>
      <c r="ZP46" s="645"/>
      <c r="ZQ46" s="645"/>
      <c r="ZR46" s="645"/>
      <c r="ZS46" s="645"/>
      <c r="ZT46" s="645"/>
      <c r="ZU46" s="645"/>
      <c r="ZV46" s="645"/>
      <c r="ZW46" s="645"/>
      <c r="ZX46" s="645"/>
      <c r="ZY46" s="645"/>
      <c r="ZZ46" s="645"/>
      <c r="AAA46" s="645"/>
      <c r="AAB46" s="645"/>
      <c r="AAC46" s="645"/>
      <c r="AAD46" s="645"/>
      <c r="AAE46" s="645"/>
      <c r="AAF46" s="645"/>
      <c r="AAG46" s="645"/>
      <c r="AAH46" s="645"/>
      <c r="AAI46" s="645"/>
      <c r="AAJ46" s="645"/>
      <c r="AAK46" s="645"/>
      <c r="AAL46" s="645"/>
      <c r="AAM46" s="645"/>
      <c r="AAN46" s="645"/>
      <c r="AAO46" s="645"/>
      <c r="AAP46" s="645"/>
      <c r="AAQ46" s="645"/>
      <c r="AAR46" s="645"/>
      <c r="AAS46" s="645"/>
      <c r="AAT46" s="645"/>
      <c r="AAU46" s="645"/>
      <c r="AAV46" s="645"/>
      <c r="AAW46" s="645"/>
      <c r="AAX46" s="645"/>
      <c r="AAY46" s="645"/>
      <c r="AAZ46" s="645"/>
      <c r="ABA46" s="645"/>
      <c r="ABB46" s="645"/>
      <c r="ABC46" s="645"/>
      <c r="ABD46" s="645"/>
      <c r="ABE46" s="645"/>
      <c r="ABF46" s="645"/>
      <c r="ABG46" s="645"/>
      <c r="ABH46" s="645"/>
      <c r="ABI46" s="645"/>
      <c r="ABJ46" s="645"/>
      <c r="ABK46" s="645"/>
      <c r="ABL46" s="645"/>
      <c r="ABM46" s="645"/>
      <c r="ABN46" s="645"/>
      <c r="ABO46" s="645"/>
      <c r="ABP46" s="645"/>
      <c r="ABQ46" s="645"/>
      <c r="ABR46" s="645"/>
      <c r="ABS46" s="645"/>
      <c r="ABT46" s="645"/>
      <c r="ABU46" s="645"/>
      <c r="ABV46" s="645"/>
      <c r="ABW46" s="645"/>
      <c r="ABX46" s="645"/>
      <c r="ABY46" s="645"/>
      <c r="ABZ46" s="645"/>
      <c r="ACA46" s="645"/>
      <c r="ACB46" s="645"/>
      <c r="ACC46" s="645"/>
      <c r="ACD46" s="645"/>
      <c r="ACE46" s="645"/>
      <c r="ACF46" s="645"/>
      <c r="ACG46" s="645"/>
      <c r="ACH46" s="645"/>
      <c r="ACI46" s="645"/>
      <c r="ACJ46" s="645"/>
      <c r="ACK46" s="645"/>
      <c r="ACL46" s="645"/>
      <c r="ACM46" s="645"/>
      <c r="ACN46" s="645"/>
      <c r="ACO46" s="645"/>
      <c r="ACP46" s="645"/>
      <c r="ACQ46" s="645"/>
      <c r="ACR46" s="645"/>
      <c r="ACS46" s="645"/>
      <c r="ACT46" s="645"/>
      <c r="ACU46" s="645"/>
      <c r="ACV46" s="645"/>
      <c r="ACW46" s="645"/>
      <c r="ACX46" s="645"/>
      <c r="ACY46" s="645"/>
      <c r="ACZ46" s="645"/>
      <c r="ADA46" s="645"/>
      <c r="ADB46" s="645"/>
      <c r="ADC46" s="645"/>
      <c r="ADD46" s="645"/>
      <c r="ADE46" s="645"/>
      <c r="ADF46" s="645"/>
      <c r="ADG46" s="645"/>
      <c r="ADH46" s="645"/>
      <c r="ADI46" s="645"/>
      <c r="ADJ46" s="645"/>
      <c r="ADK46" s="645"/>
      <c r="ADL46" s="645"/>
      <c r="ADM46" s="645"/>
      <c r="ADN46" s="645"/>
      <c r="ADO46" s="645"/>
      <c r="ADP46" s="645"/>
      <c r="ADQ46" s="645"/>
      <c r="ADR46" s="645"/>
      <c r="ADS46" s="645"/>
      <c r="ADT46" s="645"/>
      <c r="ADU46" s="645"/>
      <c r="ADV46" s="645"/>
      <c r="ADW46" s="645"/>
      <c r="ADX46" s="645"/>
      <c r="ADY46" s="645"/>
      <c r="ADZ46" s="645"/>
      <c r="AEA46" s="645"/>
      <c r="AEB46" s="645"/>
      <c r="AEC46" s="645"/>
      <c r="AED46" s="645"/>
      <c r="AEE46" s="645"/>
      <c r="AEF46" s="645"/>
      <c r="AEG46" s="645"/>
      <c r="AEH46" s="645"/>
      <c r="AEI46" s="645"/>
      <c r="AEJ46" s="645"/>
      <c r="AEK46" s="645"/>
      <c r="AEL46" s="645"/>
      <c r="AEM46" s="645"/>
      <c r="AEN46" s="645"/>
      <c r="AEO46" s="645"/>
      <c r="AEP46" s="645"/>
      <c r="AEQ46" s="645"/>
      <c r="AER46" s="645"/>
      <c r="AES46" s="645"/>
      <c r="AET46" s="645"/>
      <c r="AEU46" s="645"/>
      <c r="AEV46" s="645"/>
      <c r="AEW46" s="645"/>
      <c r="AEX46" s="645"/>
      <c r="AEY46" s="645"/>
      <c r="AEZ46" s="645"/>
      <c r="AFA46" s="645"/>
      <c r="AFB46" s="645"/>
      <c r="AFC46" s="645"/>
      <c r="AFD46" s="645"/>
      <c r="AFE46" s="645"/>
      <c r="AFF46" s="645"/>
      <c r="AFG46" s="645"/>
      <c r="AFH46" s="645"/>
      <c r="AFI46" s="645"/>
      <c r="AFJ46" s="645"/>
      <c r="AFK46" s="645"/>
      <c r="AFL46" s="645"/>
      <c r="AFM46" s="645"/>
      <c r="AFN46" s="645"/>
      <c r="AFO46" s="645"/>
      <c r="AFP46" s="645"/>
      <c r="AFQ46" s="645"/>
      <c r="AFR46" s="645"/>
      <c r="AFS46" s="645"/>
      <c r="AFT46" s="645"/>
      <c r="AFU46" s="645"/>
      <c r="AFV46" s="645"/>
      <c r="AFW46" s="645"/>
      <c r="AFX46" s="645"/>
      <c r="AFY46" s="645"/>
      <c r="AFZ46" s="645"/>
      <c r="AGA46" s="645"/>
      <c r="AGB46" s="645"/>
      <c r="AGC46" s="645"/>
      <c r="AGD46" s="645"/>
      <c r="AGE46" s="645"/>
      <c r="AGF46" s="645"/>
      <c r="AGG46" s="645"/>
      <c r="AGH46" s="645"/>
      <c r="AGI46" s="645"/>
      <c r="AGJ46" s="645"/>
      <c r="AGK46" s="645"/>
      <c r="AGL46" s="645"/>
      <c r="AGM46" s="645"/>
      <c r="AGN46" s="645"/>
      <c r="AGO46" s="645"/>
      <c r="AGP46" s="645"/>
      <c r="AGQ46" s="645"/>
      <c r="AGR46" s="645"/>
      <c r="AGS46" s="645"/>
      <c r="AGT46" s="645"/>
      <c r="AGU46" s="645"/>
      <c r="AGV46" s="645"/>
      <c r="AGW46" s="645"/>
      <c r="AGX46" s="645"/>
      <c r="AGY46" s="645"/>
      <c r="AGZ46" s="645"/>
      <c r="AHA46" s="645"/>
      <c r="AHB46" s="645"/>
      <c r="AHC46" s="645"/>
      <c r="AHD46" s="645"/>
      <c r="AHE46" s="645"/>
      <c r="AHF46" s="645"/>
      <c r="AHG46" s="645"/>
      <c r="AHH46" s="645"/>
      <c r="AHI46" s="645"/>
      <c r="AHJ46" s="645"/>
      <c r="AHK46" s="645"/>
      <c r="AHL46" s="645"/>
      <c r="AHM46" s="645"/>
      <c r="AHN46" s="645"/>
      <c r="AHO46" s="645"/>
      <c r="AHP46" s="645"/>
      <c r="AHQ46" s="645"/>
      <c r="AHR46" s="645"/>
      <c r="AHS46" s="645"/>
      <c r="AHT46" s="645"/>
      <c r="AHU46" s="645"/>
      <c r="AHV46" s="645"/>
      <c r="AHW46" s="645"/>
      <c r="AHX46" s="645"/>
      <c r="AHY46" s="645"/>
      <c r="AHZ46" s="645"/>
      <c r="AIA46" s="645"/>
      <c r="AIB46" s="645"/>
      <c r="AIC46" s="645"/>
      <c r="AID46" s="645"/>
      <c r="AIE46" s="645"/>
      <c r="AIF46" s="645"/>
      <c r="AIG46" s="645"/>
      <c r="AIH46" s="645"/>
      <c r="AII46" s="645"/>
      <c r="AIJ46" s="645"/>
      <c r="AIK46" s="645"/>
      <c r="AIL46" s="645"/>
      <c r="AIM46" s="645"/>
      <c r="AIN46" s="645"/>
      <c r="AIO46" s="645"/>
      <c r="AIP46" s="645"/>
      <c r="AIQ46" s="645"/>
      <c r="AIR46" s="645"/>
      <c r="AIS46" s="645"/>
      <c r="AIT46" s="645"/>
      <c r="AIU46" s="645"/>
      <c r="AIV46" s="645"/>
      <c r="AIW46" s="645"/>
      <c r="AIX46" s="645"/>
      <c r="AIY46" s="645"/>
      <c r="AIZ46" s="645"/>
      <c r="AJA46" s="645"/>
      <c r="AJB46" s="645"/>
      <c r="AJC46" s="645"/>
      <c r="AJD46" s="645"/>
      <c r="AJE46" s="645"/>
      <c r="AJF46" s="645"/>
      <c r="AJG46" s="645"/>
      <c r="AJH46" s="645"/>
      <c r="AJI46" s="645"/>
      <c r="AJJ46" s="645"/>
      <c r="AJK46" s="645"/>
      <c r="AJL46" s="645"/>
      <c r="AJM46" s="645"/>
      <c r="AJN46" s="645"/>
      <c r="AJO46" s="645"/>
      <c r="AJP46" s="645"/>
      <c r="AJQ46" s="645"/>
      <c r="AJR46" s="645"/>
      <c r="AJS46" s="645"/>
      <c r="AJT46" s="645"/>
      <c r="AJU46" s="645"/>
      <c r="AJV46" s="645"/>
      <c r="AJW46" s="645"/>
      <c r="AJX46" s="645"/>
      <c r="AJY46" s="645"/>
      <c r="AJZ46" s="645"/>
      <c r="AKA46" s="645"/>
      <c r="AKB46" s="645"/>
      <c r="AKC46" s="645"/>
      <c r="AKD46" s="645"/>
      <c r="AKE46" s="645"/>
      <c r="AKF46" s="645"/>
      <c r="AKG46" s="645"/>
      <c r="AKH46" s="645"/>
      <c r="AKI46" s="645"/>
      <c r="AKJ46" s="645"/>
      <c r="AKK46" s="645"/>
      <c r="AKL46" s="645"/>
      <c r="AKM46" s="645"/>
      <c r="AKN46" s="645"/>
      <c r="AKO46" s="645"/>
      <c r="AKP46" s="645"/>
      <c r="AKQ46" s="645"/>
      <c r="AKR46" s="645"/>
      <c r="AKS46" s="645"/>
      <c r="AKT46" s="645"/>
      <c r="AKU46" s="645"/>
      <c r="AKV46" s="645"/>
      <c r="AKW46" s="645"/>
      <c r="AKX46" s="645"/>
      <c r="AKY46" s="645"/>
      <c r="AKZ46" s="645"/>
      <c r="ALA46" s="645"/>
      <c r="ALB46" s="645"/>
      <c r="ALC46" s="645"/>
      <c r="ALD46" s="645"/>
      <c r="ALE46" s="645"/>
      <c r="ALF46" s="645"/>
      <c r="ALG46" s="645"/>
      <c r="ALH46" s="645"/>
      <c r="ALI46" s="645"/>
      <c r="ALJ46" s="645"/>
      <c r="ALK46" s="645"/>
      <c r="ALL46" s="645"/>
      <c r="ALM46" s="645"/>
      <c r="ALN46" s="645"/>
      <c r="ALO46" s="645"/>
      <c r="ALP46" s="645"/>
      <c r="ALQ46" s="645"/>
      <c r="ALR46" s="645"/>
      <c r="ALS46" s="645"/>
      <c r="ALT46" s="645"/>
      <c r="ALU46" s="645"/>
      <c r="ALV46" s="645"/>
      <c r="ALW46" s="645"/>
      <c r="ALX46" s="645"/>
      <c r="ALY46" s="645"/>
      <c r="ALZ46" s="645"/>
      <c r="AMA46" s="645"/>
      <c r="AMB46" s="645"/>
    </row>
    <row r="47" spans="1:1016">
      <c r="A47" s="667"/>
      <c r="B47" s="668" t="s">
        <v>1655</v>
      </c>
      <c r="C47" s="668"/>
      <c r="D47" s="668"/>
      <c r="E47" s="669"/>
      <c r="F47" s="670"/>
      <c r="G47" s="645"/>
      <c r="H47" s="671"/>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5"/>
      <c r="AY47" s="645"/>
      <c r="AZ47" s="645"/>
      <c r="BA47" s="645"/>
      <c r="BB47" s="645"/>
      <c r="BC47" s="645"/>
      <c r="BD47" s="645"/>
      <c r="BE47" s="645"/>
      <c r="BF47" s="645"/>
      <c r="BG47" s="645"/>
      <c r="BH47" s="645"/>
      <c r="BI47" s="645"/>
      <c r="BJ47" s="645"/>
      <c r="BK47" s="645"/>
      <c r="BL47" s="645"/>
      <c r="BM47" s="645"/>
      <c r="BN47" s="645"/>
      <c r="BO47" s="645"/>
      <c r="BP47" s="645"/>
      <c r="BQ47" s="645"/>
      <c r="BR47" s="645"/>
      <c r="BS47" s="645"/>
      <c r="BT47" s="645"/>
      <c r="BU47" s="645"/>
      <c r="BV47" s="645"/>
      <c r="BW47" s="645"/>
      <c r="BX47" s="645"/>
      <c r="BY47" s="645"/>
      <c r="BZ47" s="645"/>
      <c r="CA47" s="645"/>
      <c r="CB47" s="645"/>
      <c r="CC47" s="645"/>
      <c r="CD47" s="645"/>
      <c r="CE47" s="645"/>
      <c r="CF47" s="645"/>
      <c r="CG47" s="645"/>
      <c r="CH47" s="645"/>
      <c r="CI47" s="645"/>
      <c r="CJ47" s="645"/>
      <c r="CK47" s="645"/>
      <c r="CL47" s="645"/>
      <c r="CM47" s="645"/>
      <c r="CN47" s="645"/>
      <c r="CO47" s="645"/>
      <c r="CP47" s="645"/>
      <c r="CQ47" s="645"/>
      <c r="CR47" s="645"/>
      <c r="CS47" s="645"/>
      <c r="CT47" s="645"/>
      <c r="CU47" s="645"/>
      <c r="CV47" s="645"/>
      <c r="CW47" s="645"/>
      <c r="CX47" s="645"/>
      <c r="CY47" s="645"/>
      <c r="CZ47" s="645"/>
      <c r="DA47" s="645"/>
      <c r="DB47" s="645"/>
      <c r="DC47" s="645"/>
      <c r="DD47" s="645"/>
      <c r="DE47" s="645"/>
      <c r="DF47" s="645"/>
      <c r="DG47" s="645"/>
      <c r="DH47" s="645"/>
      <c r="DI47" s="645"/>
      <c r="DJ47" s="645"/>
      <c r="DK47" s="645"/>
      <c r="DL47" s="645"/>
      <c r="DM47" s="645"/>
      <c r="DN47" s="645"/>
      <c r="DO47" s="645"/>
      <c r="DP47" s="645"/>
      <c r="DQ47" s="645"/>
      <c r="DR47" s="645"/>
      <c r="DS47" s="645"/>
      <c r="DT47" s="645"/>
      <c r="DU47" s="645"/>
      <c r="DV47" s="645"/>
      <c r="DW47" s="645"/>
      <c r="DX47" s="645"/>
      <c r="DY47" s="645"/>
      <c r="DZ47" s="645"/>
      <c r="EA47" s="645"/>
      <c r="EB47" s="645"/>
      <c r="EC47" s="645"/>
      <c r="ED47" s="645"/>
      <c r="EE47" s="645"/>
      <c r="EF47" s="645"/>
      <c r="EG47" s="645"/>
      <c r="EH47" s="645"/>
      <c r="EI47" s="645"/>
      <c r="EJ47" s="645"/>
      <c r="EK47" s="645"/>
      <c r="EL47" s="645"/>
      <c r="EM47" s="645"/>
      <c r="EN47" s="645"/>
      <c r="EO47" s="645"/>
      <c r="EP47" s="645"/>
      <c r="EQ47" s="645"/>
      <c r="ER47" s="645"/>
      <c r="ES47" s="645"/>
      <c r="ET47" s="645"/>
      <c r="EU47" s="645"/>
      <c r="EV47" s="645"/>
      <c r="EW47" s="645"/>
      <c r="EX47" s="645"/>
      <c r="EY47" s="645"/>
      <c r="EZ47" s="645"/>
      <c r="FA47" s="645"/>
      <c r="FB47" s="645"/>
      <c r="FC47" s="645"/>
      <c r="FD47" s="645"/>
      <c r="FE47" s="645"/>
      <c r="FF47" s="645"/>
      <c r="FG47" s="645"/>
      <c r="FH47" s="645"/>
      <c r="FI47" s="645"/>
      <c r="FJ47" s="645"/>
      <c r="FK47" s="645"/>
      <c r="FL47" s="645"/>
      <c r="FM47" s="645"/>
      <c r="FN47" s="645"/>
      <c r="FO47" s="645"/>
      <c r="FP47" s="645"/>
      <c r="FQ47" s="645"/>
      <c r="FR47" s="645"/>
      <c r="FS47" s="645"/>
      <c r="FT47" s="645"/>
      <c r="FU47" s="645"/>
      <c r="FV47" s="645"/>
      <c r="FW47" s="645"/>
      <c r="FX47" s="645"/>
      <c r="FY47" s="645"/>
      <c r="FZ47" s="645"/>
      <c r="GA47" s="645"/>
      <c r="GB47" s="645"/>
      <c r="GC47" s="645"/>
      <c r="GD47" s="645"/>
      <c r="GE47" s="645"/>
      <c r="GF47" s="645"/>
      <c r="GG47" s="645"/>
      <c r="GH47" s="645"/>
      <c r="GI47" s="645"/>
      <c r="GJ47" s="645"/>
      <c r="GK47" s="645"/>
      <c r="GL47" s="645"/>
      <c r="GM47" s="645"/>
      <c r="GN47" s="645"/>
      <c r="GO47" s="645"/>
      <c r="GP47" s="645"/>
      <c r="GQ47" s="645"/>
      <c r="GR47" s="645"/>
      <c r="GS47" s="645"/>
      <c r="GT47" s="645"/>
      <c r="GU47" s="645"/>
      <c r="GV47" s="645"/>
      <c r="GW47" s="645"/>
      <c r="GX47" s="645"/>
      <c r="GY47" s="645"/>
      <c r="GZ47" s="645"/>
      <c r="HA47" s="645"/>
      <c r="HB47" s="645"/>
      <c r="HC47" s="645"/>
      <c r="HD47" s="645"/>
      <c r="HE47" s="645"/>
      <c r="HF47" s="645"/>
      <c r="HG47" s="645"/>
      <c r="HH47" s="645"/>
      <c r="HI47" s="645"/>
      <c r="HJ47" s="645"/>
      <c r="HK47" s="645"/>
      <c r="HL47" s="645"/>
      <c r="HM47" s="645"/>
      <c r="HN47" s="645"/>
      <c r="HO47" s="645"/>
      <c r="HP47" s="645"/>
      <c r="HQ47" s="645"/>
      <c r="HR47" s="645"/>
      <c r="HS47" s="645"/>
      <c r="HT47" s="645"/>
      <c r="HU47" s="645"/>
      <c r="HV47" s="645"/>
      <c r="HW47" s="645"/>
      <c r="HX47" s="645"/>
      <c r="HY47" s="645"/>
      <c r="HZ47" s="645"/>
      <c r="IA47" s="645"/>
      <c r="IB47" s="645"/>
      <c r="IC47" s="645"/>
      <c r="ID47" s="645"/>
      <c r="IE47" s="645"/>
      <c r="IF47" s="645"/>
      <c r="IG47" s="645"/>
      <c r="IH47" s="645"/>
      <c r="II47" s="645"/>
      <c r="IJ47" s="645"/>
      <c r="IK47" s="645"/>
      <c r="IL47" s="645"/>
      <c r="IM47" s="645"/>
      <c r="IN47" s="645"/>
      <c r="IO47" s="645"/>
      <c r="IP47" s="645"/>
      <c r="IQ47" s="645"/>
      <c r="IR47" s="645"/>
      <c r="IS47" s="645"/>
      <c r="IT47" s="645"/>
      <c r="IU47" s="645"/>
      <c r="IV47" s="645"/>
      <c r="IW47" s="645"/>
      <c r="IX47" s="645"/>
      <c r="IY47" s="645"/>
      <c r="IZ47" s="645"/>
      <c r="JA47" s="645"/>
      <c r="JB47" s="645"/>
      <c r="JC47" s="645"/>
      <c r="JD47" s="645"/>
      <c r="JE47" s="645"/>
      <c r="JF47" s="645"/>
      <c r="JG47" s="645"/>
      <c r="JH47" s="645"/>
      <c r="JI47" s="645"/>
      <c r="JJ47" s="645"/>
      <c r="JK47" s="645"/>
      <c r="JL47" s="645"/>
      <c r="JM47" s="645"/>
      <c r="JN47" s="645"/>
      <c r="JO47" s="645"/>
      <c r="JP47" s="645"/>
      <c r="JQ47" s="645"/>
      <c r="JR47" s="645"/>
      <c r="JS47" s="645"/>
      <c r="JT47" s="645"/>
      <c r="JU47" s="645"/>
      <c r="JV47" s="645"/>
      <c r="JW47" s="645"/>
      <c r="JX47" s="645"/>
      <c r="JY47" s="645"/>
      <c r="JZ47" s="645"/>
      <c r="KA47" s="645"/>
      <c r="KB47" s="645"/>
      <c r="KC47" s="645"/>
      <c r="KD47" s="645"/>
      <c r="KE47" s="645"/>
      <c r="KF47" s="645"/>
      <c r="KG47" s="645"/>
      <c r="KH47" s="645"/>
      <c r="KI47" s="645"/>
      <c r="KJ47" s="645"/>
      <c r="KK47" s="645"/>
      <c r="KL47" s="645"/>
      <c r="KM47" s="645"/>
      <c r="KN47" s="645"/>
      <c r="KO47" s="645"/>
      <c r="KP47" s="645"/>
      <c r="KQ47" s="645"/>
      <c r="KR47" s="645"/>
      <c r="KS47" s="645"/>
      <c r="KT47" s="645"/>
      <c r="KU47" s="645"/>
      <c r="KV47" s="645"/>
      <c r="KW47" s="645"/>
      <c r="KX47" s="645"/>
      <c r="KY47" s="645"/>
      <c r="KZ47" s="645"/>
      <c r="LA47" s="645"/>
      <c r="LB47" s="645"/>
      <c r="LC47" s="645"/>
      <c r="LD47" s="645"/>
      <c r="LE47" s="645"/>
      <c r="LF47" s="645"/>
      <c r="LG47" s="645"/>
      <c r="LH47" s="645"/>
      <c r="LI47" s="645"/>
      <c r="LJ47" s="645"/>
      <c r="LK47" s="645"/>
      <c r="LL47" s="645"/>
      <c r="LM47" s="645"/>
      <c r="LN47" s="645"/>
      <c r="LO47" s="645"/>
      <c r="LP47" s="645"/>
      <c r="LQ47" s="645"/>
      <c r="LR47" s="645"/>
      <c r="LS47" s="645"/>
      <c r="LT47" s="645"/>
      <c r="LU47" s="645"/>
      <c r="LV47" s="645"/>
      <c r="LW47" s="645"/>
      <c r="LX47" s="645"/>
      <c r="LY47" s="645"/>
      <c r="LZ47" s="645"/>
      <c r="MA47" s="645"/>
      <c r="MB47" s="645"/>
      <c r="MC47" s="645"/>
      <c r="MD47" s="645"/>
      <c r="ME47" s="645"/>
      <c r="MF47" s="645"/>
      <c r="MG47" s="645"/>
      <c r="MH47" s="645"/>
      <c r="MI47" s="645"/>
      <c r="MJ47" s="645"/>
      <c r="MK47" s="645"/>
      <c r="ML47" s="645"/>
      <c r="MM47" s="645"/>
      <c r="MN47" s="645"/>
      <c r="MO47" s="645"/>
      <c r="MP47" s="645"/>
      <c r="MQ47" s="645"/>
      <c r="MR47" s="645"/>
      <c r="MS47" s="645"/>
      <c r="MT47" s="645"/>
      <c r="MU47" s="645"/>
      <c r="MV47" s="645"/>
      <c r="MW47" s="645"/>
      <c r="MX47" s="645"/>
      <c r="MY47" s="645"/>
      <c r="MZ47" s="645"/>
      <c r="NA47" s="645"/>
      <c r="NB47" s="645"/>
      <c r="NC47" s="645"/>
      <c r="ND47" s="645"/>
      <c r="NE47" s="645"/>
      <c r="NF47" s="645"/>
      <c r="NG47" s="645"/>
      <c r="NH47" s="645"/>
      <c r="NI47" s="645"/>
      <c r="NJ47" s="645"/>
      <c r="NK47" s="645"/>
      <c r="NL47" s="645"/>
      <c r="NM47" s="645"/>
      <c r="NN47" s="645"/>
      <c r="NO47" s="645"/>
      <c r="NP47" s="645"/>
      <c r="NQ47" s="645"/>
      <c r="NR47" s="645"/>
      <c r="NS47" s="645"/>
      <c r="NT47" s="645"/>
      <c r="NU47" s="645"/>
      <c r="NV47" s="645"/>
      <c r="NW47" s="645"/>
      <c r="NX47" s="645"/>
      <c r="NY47" s="645"/>
      <c r="NZ47" s="645"/>
      <c r="OA47" s="645"/>
      <c r="OB47" s="645"/>
      <c r="OC47" s="645"/>
      <c r="OD47" s="645"/>
      <c r="OE47" s="645"/>
      <c r="OF47" s="645"/>
      <c r="OG47" s="645"/>
      <c r="OH47" s="645"/>
      <c r="OI47" s="645"/>
      <c r="OJ47" s="645"/>
      <c r="OK47" s="645"/>
      <c r="OL47" s="645"/>
      <c r="OM47" s="645"/>
      <c r="ON47" s="645"/>
      <c r="OO47" s="645"/>
      <c r="OP47" s="645"/>
      <c r="OQ47" s="645"/>
      <c r="OR47" s="645"/>
      <c r="OS47" s="645"/>
      <c r="OT47" s="645"/>
      <c r="OU47" s="645"/>
      <c r="OV47" s="645"/>
      <c r="OW47" s="645"/>
      <c r="OX47" s="645"/>
      <c r="OY47" s="645"/>
      <c r="OZ47" s="645"/>
      <c r="PA47" s="645"/>
      <c r="PB47" s="645"/>
      <c r="PC47" s="645"/>
      <c r="PD47" s="645"/>
      <c r="PE47" s="645"/>
      <c r="PF47" s="645"/>
      <c r="PG47" s="645"/>
      <c r="PH47" s="645"/>
      <c r="PI47" s="645"/>
      <c r="PJ47" s="645"/>
      <c r="PK47" s="645"/>
      <c r="PL47" s="645"/>
      <c r="PM47" s="645"/>
      <c r="PN47" s="645"/>
      <c r="PO47" s="645"/>
      <c r="PP47" s="645"/>
      <c r="PQ47" s="645"/>
      <c r="PR47" s="645"/>
      <c r="PS47" s="645"/>
      <c r="PT47" s="645"/>
      <c r="PU47" s="645"/>
      <c r="PV47" s="645"/>
      <c r="PW47" s="645"/>
      <c r="PX47" s="645"/>
      <c r="PY47" s="645"/>
      <c r="PZ47" s="645"/>
      <c r="QA47" s="645"/>
      <c r="QB47" s="645"/>
      <c r="QC47" s="645"/>
      <c r="QD47" s="645"/>
      <c r="QE47" s="645"/>
      <c r="QF47" s="645"/>
      <c r="QG47" s="645"/>
      <c r="QH47" s="645"/>
      <c r="QI47" s="645"/>
      <c r="QJ47" s="645"/>
      <c r="QK47" s="645"/>
      <c r="QL47" s="645"/>
      <c r="QM47" s="645"/>
      <c r="QN47" s="645"/>
      <c r="QO47" s="645"/>
      <c r="QP47" s="645"/>
      <c r="QQ47" s="645"/>
      <c r="QR47" s="645"/>
      <c r="QS47" s="645"/>
      <c r="QT47" s="645"/>
      <c r="QU47" s="645"/>
      <c r="QV47" s="645"/>
      <c r="QW47" s="645"/>
      <c r="QX47" s="645"/>
      <c r="QY47" s="645"/>
      <c r="QZ47" s="645"/>
      <c r="RA47" s="645"/>
      <c r="RB47" s="645"/>
      <c r="RC47" s="645"/>
      <c r="RD47" s="645"/>
      <c r="RE47" s="645"/>
      <c r="RF47" s="645"/>
      <c r="RG47" s="645"/>
      <c r="RH47" s="645"/>
      <c r="RI47" s="645"/>
      <c r="RJ47" s="645"/>
      <c r="RK47" s="645"/>
      <c r="RL47" s="645"/>
      <c r="RM47" s="645"/>
      <c r="RN47" s="645"/>
      <c r="RO47" s="645"/>
      <c r="RP47" s="645"/>
      <c r="RQ47" s="645"/>
      <c r="RR47" s="645"/>
      <c r="RS47" s="645"/>
      <c r="RT47" s="645"/>
      <c r="RU47" s="645"/>
      <c r="RV47" s="645"/>
      <c r="RW47" s="645"/>
      <c r="RX47" s="645"/>
      <c r="RY47" s="645"/>
      <c r="RZ47" s="645"/>
      <c r="SA47" s="645"/>
      <c r="SB47" s="645"/>
      <c r="SC47" s="645"/>
      <c r="SD47" s="645"/>
      <c r="SE47" s="645"/>
      <c r="SF47" s="645"/>
      <c r="SG47" s="645"/>
      <c r="SH47" s="645"/>
      <c r="SI47" s="645"/>
      <c r="SJ47" s="645"/>
      <c r="SK47" s="645"/>
      <c r="SL47" s="645"/>
      <c r="SM47" s="645"/>
      <c r="SN47" s="645"/>
      <c r="SO47" s="645"/>
      <c r="SP47" s="645"/>
      <c r="SQ47" s="645"/>
      <c r="SR47" s="645"/>
      <c r="SS47" s="645"/>
      <c r="ST47" s="645"/>
      <c r="SU47" s="645"/>
      <c r="SV47" s="645"/>
      <c r="SW47" s="645"/>
      <c r="SX47" s="645"/>
      <c r="SY47" s="645"/>
      <c r="SZ47" s="645"/>
      <c r="TA47" s="645"/>
      <c r="TB47" s="645"/>
      <c r="TC47" s="645"/>
      <c r="TD47" s="645"/>
      <c r="TE47" s="645"/>
      <c r="TF47" s="645"/>
      <c r="TG47" s="645"/>
      <c r="TH47" s="645"/>
      <c r="TI47" s="645"/>
      <c r="TJ47" s="645"/>
      <c r="TK47" s="645"/>
      <c r="TL47" s="645"/>
      <c r="TM47" s="645"/>
      <c r="TN47" s="645"/>
      <c r="TO47" s="645"/>
      <c r="TP47" s="645"/>
      <c r="TQ47" s="645"/>
      <c r="TR47" s="645"/>
      <c r="TS47" s="645"/>
      <c r="TT47" s="645"/>
      <c r="TU47" s="645"/>
      <c r="TV47" s="645"/>
      <c r="TW47" s="645"/>
      <c r="TX47" s="645"/>
      <c r="TY47" s="645"/>
      <c r="TZ47" s="645"/>
      <c r="UA47" s="645"/>
      <c r="UB47" s="645"/>
      <c r="UC47" s="645"/>
      <c r="UD47" s="645"/>
      <c r="UE47" s="645"/>
      <c r="UF47" s="645"/>
      <c r="UG47" s="645"/>
      <c r="UH47" s="645"/>
      <c r="UI47" s="645"/>
      <c r="UJ47" s="645"/>
      <c r="UK47" s="645"/>
      <c r="UL47" s="645"/>
      <c r="UM47" s="645"/>
      <c r="UN47" s="645"/>
      <c r="UO47" s="645"/>
      <c r="UP47" s="645"/>
      <c r="UQ47" s="645"/>
      <c r="UR47" s="645"/>
      <c r="US47" s="645"/>
      <c r="UT47" s="645"/>
      <c r="UU47" s="645"/>
      <c r="UV47" s="645"/>
      <c r="UW47" s="645"/>
      <c r="UX47" s="645"/>
      <c r="UY47" s="645"/>
      <c r="UZ47" s="645"/>
      <c r="VA47" s="645"/>
      <c r="VB47" s="645"/>
      <c r="VC47" s="645"/>
      <c r="VD47" s="645"/>
      <c r="VE47" s="645"/>
      <c r="VF47" s="645"/>
      <c r="VG47" s="645"/>
      <c r="VH47" s="645"/>
      <c r="VI47" s="645"/>
      <c r="VJ47" s="645"/>
      <c r="VK47" s="645"/>
      <c r="VL47" s="645"/>
      <c r="VM47" s="645"/>
      <c r="VN47" s="645"/>
      <c r="VO47" s="645"/>
      <c r="VP47" s="645"/>
      <c r="VQ47" s="645"/>
      <c r="VR47" s="645"/>
      <c r="VS47" s="645"/>
      <c r="VT47" s="645"/>
      <c r="VU47" s="645"/>
      <c r="VV47" s="645"/>
      <c r="VW47" s="645"/>
      <c r="VX47" s="645"/>
      <c r="VY47" s="645"/>
      <c r="VZ47" s="645"/>
      <c r="WA47" s="645"/>
      <c r="WB47" s="645"/>
      <c r="WC47" s="645"/>
      <c r="WD47" s="645"/>
      <c r="WE47" s="645"/>
      <c r="WF47" s="645"/>
      <c r="WG47" s="645"/>
      <c r="WH47" s="645"/>
      <c r="WI47" s="645"/>
      <c r="WJ47" s="645"/>
      <c r="WK47" s="645"/>
      <c r="WL47" s="645"/>
      <c r="WM47" s="645"/>
      <c r="WN47" s="645"/>
      <c r="WO47" s="645"/>
      <c r="WP47" s="645"/>
      <c r="WQ47" s="645"/>
      <c r="WR47" s="645"/>
      <c r="WS47" s="645"/>
      <c r="WT47" s="645"/>
      <c r="WU47" s="645"/>
      <c r="WV47" s="645"/>
      <c r="WW47" s="645"/>
      <c r="WX47" s="645"/>
      <c r="WY47" s="645"/>
      <c r="WZ47" s="645"/>
      <c r="XA47" s="645"/>
      <c r="XB47" s="645"/>
      <c r="XC47" s="645"/>
      <c r="XD47" s="645"/>
      <c r="XE47" s="645"/>
      <c r="XF47" s="645"/>
      <c r="XG47" s="645"/>
      <c r="XH47" s="645"/>
      <c r="XI47" s="645"/>
      <c r="XJ47" s="645"/>
      <c r="XK47" s="645"/>
      <c r="XL47" s="645"/>
      <c r="XM47" s="645"/>
      <c r="XN47" s="645"/>
      <c r="XO47" s="645"/>
      <c r="XP47" s="645"/>
      <c r="XQ47" s="645"/>
      <c r="XR47" s="645"/>
      <c r="XS47" s="645"/>
      <c r="XT47" s="645"/>
      <c r="XU47" s="645"/>
      <c r="XV47" s="645"/>
      <c r="XW47" s="645"/>
      <c r="XX47" s="645"/>
      <c r="XY47" s="645"/>
      <c r="XZ47" s="645"/>
      <c r="YA47" s="645"/>
      <c r="YB47" s="645"/>
      <c r="YC47" s="645"/>
      <c r="YD47" s="645"/>
      <c r="YE47" s="645"/>
      <c r="YF47" s="645"/>
      <c r="YG47" s="645"/>
      <c r="YH47" s="645"/>
      <c r="YI47" s="645"/>
      <c r="YJ47" s="645"/>
      <c r="YK47" s="645"/>
      <c r="YL47" s="645"/>
      <c r="YM47" s="645"/>
      <c r="YN47" s="645"/>
      <c r="YO47" s="645"/>
      <c r="YP47" s="645"/>
      <c r="YQ47" s="645"/>
      <c r="YR47" s="645"/>
      <c r="YS47" s="645"/>
      <c r="YT47" s="645"/>
      <c r="YU47" s="645"/>
      <c r="YV47" s="645"/>
      <c r="YW47" s="645"/>
      <c r="YX47" s="645"/>
      <c r="YY47" s="645"/>
      <c r="YZ47" s="645"/>
      <c r="ZA47" s="645"/>
      <c r="ZB47" s="645"/>
      <c r="ZC47" s="645"/>
      <c r="ZD47" s="645"/>
      <c r="ZE47" s="645"/>
      <c r="ZF47" s="645"/>
      <c r="ZG47" s="645"/>
      <c r="ZH47" s="645"/>
      <c r="ZI47" s="645"/>
      <c r="ZJ47" s="645"/>
      <c r="ZK47" s="645"/>
      <c r="ZL47" s="645"/>
      <c r="ZM47" s="645"/>
      <c r="ZN47" s="645"/>
      <c r="ZO47" s="645"/>
      <c r="ZP47" s="645"/>
      <c r="ZQ47" s="645"/>
      <c r="ZR47" s="645"/>
      <c r="ZS47" s="645"/>
      <c r="ZT47" s="645"/>
      <c r="ZU47" s="645"/>
      <c r="ZV47" s="645"/>
      <c r="ZW47" s="645"/>
      <c r="ZX47" s="645"/>
      <c r="ZY47" s="645"/>
      <c r="ZZ47" s="645"/>
      <c r="AAA47" s="645"/>
      <c r="AAB47" s="645"/>
      <c r="AAC47" s="645"/>
      <c r="AAD47" s="645"/>
      <c r="AAE47" s="645"/>
      <c r="AAF47" s="645"/>
      <c r="AAG47" s="645"/>
      <c r="AAH47" s="645"/>
      <c r="AAI47" s="645"/>
      <c r="AAJ47" s="645"/>
      <c r="AAK47" s="645"/>
      <c r="AAL47" s="645"/>
      <c r="AAM47" s="645"/>
      <c r="AAN47" s="645"/>
      <c r="AAO47" s="645"/>
      <c r="AAP47" s="645"/>
      <c r="AAQ47" s="645"/>
      <c r="AAR47" s="645"/>
      <c r="AAS47" s="645"/>
      <c r="AAT47" s="645"/>
      <c r="AAU47" s="645"/>
      <c r="AAV47" s="645"/>
      <c r="AAW47" s="645"/>
      <c r="AAX47" s="645"/>
      <c r="AAY47" s="645"/>
      <c r="AAZ47" s="645"/>
      <c r="ABA47" s="645"/>
      <c r="ABB47" s="645"/>
      <c r="ABC47" s="645"/>
      <c r="ABD47" s="645"/>
      <c r="ABE47" s="645"/>
      <c r="ABF47" s="645"/>
      <c r="ABG47" s="645"/>
      <c r="ABH47" s="645"/>
      <c r="ABI47" s="645"/>
      <c r="ABJ47" s="645"/>
      <c r="ABK47" s="645"/>
      <c r="ABL47" s="645"/>
      <c r="ABM47" s="645"/>
      <c r="ABN47" s="645"/>
      <c r="ABO47" s="645"/>
      <c r="ABP47" s="645"/>
      <c r="ABQ47" s="645"/>
      <c r="ABR47" s="645"/>
      <c r="ABS47" s="645"/>
      <c r="ABT47" s="645"/>
      <c r="ABU47" s="645"/>
      <c r="ABV47" s="645"/>
      <c r="ABW47" s="645"/>
      <c r="ABX47" s="645"/>
      <c r="ABY47" s="645"/>
      <c r="ABZ47" s="645"/>
      <c r="ACA47" s="645"/>
      <c r="ACB47" s="645"/>
      <c r="ACC47" s="645"/>
      <c r="ACD47" s="645"/>
      <c r="ACE47" s="645"/>
      <c r="ACF47" s="645"/>
      <c r="ACG47" s="645"/>
      <c r="ACH47" s="645"/>
      <c r="ACI47" s="645"/>
      <c r="ACJ47" s="645"/>
      <c r="ACK47" s="645"/>
      <c r="ACL47" s="645"/>
      <c r="ACM47" s="645"/>
      <c r="ACN47" s="645"/>
      <c r="ACO47" s="645"/>
      <c r="ACP47" s="645"/>
      <c r="ACQ47" s="645"/>
      <c r="ACR47" s="645"/>
      <c r="ACS47" s="645"/>
      <c r="ACT47" s="645"/>
      <c r="ACU47" s="645"/>
      <c r="ACV47" s="645"/>
      <c r="ACW47" s="645"/>
      <c r="ACX47" s="645"/>
      <c r="ACY47" s="645"/>
      <c r="ACZ47" s="645"/>
      <c r="ADA47" s="645"/>
      <c r="ADB47" s="645"/>
      <c r="ADC47" s="645"/>
      <c r="ADD47" s="645"/>
      <c r="ADE47" s="645"/>
      <c r="ADF47" s="645"/>
      <c r="ADG47" s="645"/>
      <c r="ADH47" s="645"/>
      <c r="ADI47" s="645"/>
      <c r="ADJ47" s="645"/>
      <c r="ADK47" s="645"/>
      <c r="ADL47" s="645"/>
      <c r="ADM47" s="645"/>
      <c r="ADN47" s="645"/>
      <c r="ADO47" s="645"/>
      <c r="ADP47" s="645"/>
      <c r="ADQ47" s="645"/>
      <c r="ADR47" s="645"/>
      <c r="ADS47" s="645"/>
      <c r="ADT47" s="645"/>
      <c r="ADU47" s="645"/>
      <c r="ADV47" s="645"/>
      <c r="ADW47" s="645"/>
      <c r="ADX47" s="645"/>
      <c r="ADY47" s="645"/>
      <c r="ADZ47" s="645"/>
      <c r="AEA47" s="645"/>
      <c r="AEB47" s="645"/>
      <c r="AEC47" s="645"/>
      <c r="AED47" s="645"/>
      <c r="AEE47" s="645"/>
      <c r="AEF47" s="645"/>
      <c r="AEG47" s="645"/>
      <c r="AEH47" s="645"/>
      <c r="AEI47" s="645"/>
      <c r="AEJ47" s="645"/>
      <c r="AEK47" s="645"/>
      <c r="AEL47" s="645"/>
      <c r="AEM47" s="645"/>
      <c r="AEN47" s="645"/>
      <c r="AEO47" s="645"/>
      <c r="AEP47" s="645"/>
      <c r="AEQ47" s="645"/>
      <c r="AER47" s="645"/>
      <c r="AES47" s="645"/>
      <c r="AET47" s="645"/>
      <c r="AEU47" s="645"/>
      <c r="AEV47" s="645"/>
      <c r="AEW47" s="645"/>
      <c r="AEX47" s="645"/>
      <c r="AEY47" s="645"/>
      <c r="AEZ47" s="645"/>
      <c r="AFA47" s="645"/>
      <c r="AFB47" s="645"/>
      <c r="AFC47" s="645"/>
      <c r="AFD47" s="645"/>
      <c r="AFE47" s="645"/>
      <c r="AFF47" s="645"/>
      <c r="AFG47" s="645"/>
      <c r="AFH47" s="645"/>
      <c r="AFI47" s="645"/>
      <c r="AFJ47" s="645"/>
      <c r="AFK47" s="645"/>
      <c r="AFL47" s="645"/>
      <c r="AFM47" s="645"/>
      <c r="AFN47" s="645"/>
      <c r="AFO47" s="645"/>
      <c r="AFP47" s="645"/>
      <c r="AFQ47" s="645"/>
      <c r="AFR47" s="645"/>
      <c r="AFS47" s="645"/>
      <c r="AFT47" s="645"/>
      <c r="AFU47" s="645"/>
      <c r="AFV47" s="645"/>
      <c r="AFW47" s="645"/>
      <c r="AFX47" s="645"/>
      <c r="AFY47" s="645"/>
      <c r="AFZ47" s="645"/>
      <c r="AGA47" s="645"/>
      <c r="AGB47" s="645"/>
      <c r="AGC47" s="645"/>
      <c r="AGD47" s="645"/>
      <c r="AGE47" s="645"/>
      <c r="AGF47" s="645"/>
      <c r="AGG47" s="645"/>
      <c r="AGH47" s="645"/>
      <c r="AGI47" s="645"/>
      <c r="AGJ47" s="645"/>
      <c r="AGK47" s="645"/>
      <c r="AGL47" s="645"/>
      <c r="AGM47" s="645"/>
      <c r="AGN47" s="645"/>
      <c r="AGO47" s="645"/>
      <c r="AGP47" s="645"/>
      <c r="AGQ47" s="645"/>
      <c r="AGR47" s="645"/>
      <c r="AGS47" s="645"/>
      <c r="AGT47" s="645"/>
      <c r="AGU47" s="645"/>
      <c r="AGV47" s="645"/>
      <c r="AGW47" s="645"/>
      <c r="AGX47" s="645"/>
      <c r="AGY47" s="645"/>
      <c r="AGZ47" s="645"/>
      <c r="AHA47" s="645"/>
      <c r="AHB47" s="645"/>
      <c r="AHC47" s="645"/>
      <c r="AHD47" s="645"/>
      <c r="AHE47" s="645"/>
      <c r="AHF47" s="645"/>
      <c r="AHG47" s="645"/>
      <c r="AHH47" s="645"/>
      <c r="AHI47" s="645"/>
      <c r="AHJ47" s="645"/>
      <c r="AHK47" s="645"/>
      <c r="AHL47" s="645"/>
      <c r="AHM47" s="645"/>
      <c r="AHN47" s="645"/>
      <c r="AHO47" s="645"/>
      <c r="AHP47" s="645"/>
      <c r="AHQ47" s="645"/>
      <c r="AHR47" s="645"/>
      <c r="AHS47" s="645"/>
      <c r="AHT47" s="645"/>
      <c r="AHU47" s="645"/>
      <c r="AHV47" s="645"/>
      <c r="AHW47" s="645"/>
      <c r="AHX47" s="645"/>
      <c r="AHY47" s="645"/>
      <c r="AHZ47" s="645"/>
      <c r="AIA47" s="645"/>
      <c r="AIB47" s="645"/>
      <c r="AIC47" s="645"/>
      <c r="AID47" s="645"/>
      <c r="AIE47" s="645"/>
      <c r="AIF47" s="645"/>
      <c r="AIG47" s="645"/>
      <c r="AIH47" s="645"/>
      <c r="AII47" s="645"/>
      <c r="AIJ47" s="645"/>
      <c r="AIK47" s="645"/>
      <c r="AIL47" s="645"/>
      <c r="AIM47" s="645"/>
      <c r="AIN47" s="645"/>
      <c r="AIO47" s="645"/>
      <c r="AIP47" s="645"/>
      <c r="AIQ47" s="645"/>
      <c r="AIR47" s="645"/>
      <c r="AIS47" s="645"/>
      <c r="AIT47" s="645"/>
      <c r="AIU47" s="645"/>
      <c r="AIV47" s="645"/>
      <c r="AIW47" s="645"/>
      <c r="AIX47" s="645"/>
      <c r="AIY47" s="645"/>
      <c r="AIZ47" s="645"/>
      <c r="AJA47" s="645"/>
      <c r="AJB47" s="645"/>
      <c r="AJC47" s="645"/>
      <c r="AJD47" s="645"/>
      <c r="AJE47" s="645"/>
      <c r="AJF47" s="645"/>
      <c r="AJG47" s="645"/>
      <c r="AJH47" s="645"/>
      <c r="AJI47" s="645"/>
      <c r="AJJ47" s="645"/>
      <c r="AJK47" s="645"/>
      <c r="AJL47" s="645"/>
      <c r="AJM47" s="645"/>
      <c r="AJN47" s="645"/>
      <c r="AJO47" s="645"/>
      <c r="AJP47" s="645"/>
      <c r="AJQ47" s="645"/>
      <c r="AJR47" s="645"/>
      <c r="AJS47" s="645"/>
      <c r="AJT47" s="645"/>
      <c r="AJU47" s="645"/>
      <c r="AJV47" s="645"/>
      <c r="AJW47" s="645"/>
      <c r="AJX47" s="645"/>
      <c r="AJY47" s="645"/>
      <c r="AJZ47" s="645"/>
      <c r="AKA47" s="645"/>
      <c r="AKB47" s="645"/>
      <c r="AKC47" s="645"/>
      <c r="AKD47" s="645"/>
      <c r="AKE47" s="645"/>
      <c r="AKF47" s="645"/>
      <c r="AKG47" s="645"/>
      <c r="AKH47" s="645"/>
      <c r="AKI47" s="645"/>
      <c r="AKJ47" s="645"/>
      <c r="AKK47" s="645"/>
      <c r="AKL47" s="645"/>
      <c r="AKM47" s="645"/>
      <c r="AKN47" s="645"/>
      <c r="AKO47" s="645"/>
      <c r="AKP47" s="645"/>
      <c r="AKQ47" s="645"/>
      <c r="AKR47" s="645"/>
      <c r="AKS47" s="645"/>
      <c r="AKT47" s="645"/>
      <c r="AKU47" s="645"/>
      <c r="AKV47" s="645"/>
      <c r="AKW47" s="645"/>
      <c r="AKX47" s="645"/>
      <c r="AKY47" s="645"/>
      <c r="AKZ47" s="645"/>
      <c r="ALA47" s="645"/>
      <c r="ALB47" s="645"/>
      <c r="ALC47" s="645"/>
      <c r="ALD47" s="645"/>
      <c r="ALE47" s="645"/>
      <c r="ALF47" s="645"/>
      <c r="ALG47" s="645"/>
      <c r="ALH47" s="645"/>
      <c r="ALI47" s="645"/>
      <c r="ALJ47" s="645"/>
      <c r="ALK47" s="645"/>
      <c r="ALL47" s="645"/>
      <c r="ALM47" s="645"/>
      <c r="ALN47" s="645"/>
      <c r="ALO47" s="645"/>
      <c r="ALP47" s="645"/>
      <c r="ALQ47" s="645"/>
      <c r="ALR47" s="645"/>
      <c r="ALS47" s="645"/>
      <c r="ALT47" s="645"/>
      <c r="ALU47" s="645"/>
      <c r="ALV47" s="645"/>
      <c r="ALW47" s="645"/>
      <c r="ALX47" s="645"/>
      <c r="ALY47" s="645"/>
      <c r="ALZ47" s="645"/>
      <c r="AMA47" s="645"/>
      <c r="AMB47" s="645"/>
    </row>
    <row r="48" spans="1:1016" ht="12">
      <c r="A48" s="672">
        <f>A46+1</f>
        <v>7</v>
      </c>
      <c r="B48" s="673" t="s">
        <v>1656</v>
      </c>
      <c r="C48" s="674" t="s">
        <v>1390</v>
      </c>
      <c r="D48" s="672">
        <v>1</v>
      </c>
      <c r="E48" s="665"/>
      <c r="F48" s="675">
        <f>E48*D48</f>
        <v>0</v>
      </c>
      <c r="G48" s="645"/>
      <c r="H48" s="671"/>
      <c r="I48" s="666"/>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C48" s="645"/>
      <c r="CD48" s="645"/>
      <c r="CE48" s="645"/>
      <c r="CF48" s="645"/>
      <c r="CG48" s="645"/>
      <c r="CH48" s="645"/>
      <c r="CI48" s="645"/>
      <c r="CJ48" s="645"/>
      <c r="CK48" s="645"/>
      <c r="CL48" s="645"/>
      <c r="CM48" s="645"/>
      <c r="CN48" s="645"/>
      <c r="CO48" s="645"/>
      <c r="CP48" s="645"/>
      <c r="CQ48" s="645"/>
      <c r="CR48" s="645"/>
      <c r="CS48" s="645"/>
      <c r="CT48" s="645"/>
      <c r="CU48" s="645"/>
      <c r="CV48" s="645"/>
      <c r="CW48" s="645"/>
      <c r="CX48" s="645"/>
      <c r="CY48" s="645"/>
      <c r="CZ48" s="645"/>
      <c r="DA48" s="645"/>
      <c r="DB48" s="645"/>
      <c r="DC48" s="645"/>
      <c r="DD48" s="645"/>
      <c r="DE48" s="645"/>
      <c r="DF48" s="645"/>
      <c r="DG48" s="645"/>
      <c r="DH48" s="645"/>
      <c r="DI48" s="645"/>
      <c r="DJ48" s="645"/>
      <c r="DK48" s="645"/>
      <c r="DL48" s="645"/>
      <c r="DM48" s="645"/>
      <c r="DN48" s="645"/>
      <c r="DO48" s="645"/>
      <c r="DP48" s="645"/>
      <c r="DQ48" s="645"/>
      <c r="DR48" s="645"/>
      <c r="DS48" s="645"/>
      <c r="DT48" s="645"/>
      <c r="DU48" s="645"/>
      <c r="DV48" s="645"/>
      <c r="DW48" s="645"/>
      <c r="DX48" s="645"/>
      <c r="DY48" s="645"/>
      <c r="DZ48" s="645"/>
      <c r="EA48" s="645"/>
      <c r="EB48" s="645"/>
      <c r="EC48" s="645"/>
      <c r="ED48" s="645"/>
      <c r="EE48" s="645"/>
      <c r="EF48" s="645"/>
      <c r="EG48" s="645"/>
      <c r="EH48" s="645"/>
      <c r="EI48" s="645"/>
      <c r="EJ48" s="645"/>
      <c r="EK48" s="645"/>
      <c r="EL48" s="645"/>
      <c r="EM48" s="645"/>
      <c r="EN48" s="645"/>
      <c r="EO48" s="645"/>
      <c r="EP48" s="645"/>
      <c r="EQ48" s="645"/>
      <c r="ER48" s="645"/>
      <c r="ES48" s="645"/>
      <c r="ET48" s="645"/>
      <c r="EU48" s="645"/>
      <c r="EV48" s="645"/>
      <c r="EW48" s="645"/>
      <c r="EX48" s="645"/>
      <c r="EY48" s="645"/>
      <c r="EZ48" s="645"/>
      <c r="FA48" s="645"/>
      <c r="FB48" s="645"/>
      <c r="FC48" s="645"/>
      <c r="FD48" s="645"/>
      <c r="FE48" s="645"/>
      <c r="FF48" s="645"/>
      <c r="FG48" s="645"/>
      <c r="FH48" s="645"/>
      <c r="FI48" s="645"/>
      <c r="FJ48" s="645"/>
      <c r="FK48" s="645"/>
      <c r="FL48" s="645"/>
      <c r="FM48" s="645"/>
      <c r="FN48" s="645"/>
      <c r="FO48" s="645"/>
      <c r="FP48" s="645"/>
      <c r="FQ48" s="645"/>
      <c r="FR48" s="645"/>
      <c r="FS48" s="645"/>
      <c r="FT48" s="645"/>
      <c r="FU48" s="645"/>
      <c r="FV48" s="645"/>
      <c r="FW48" s="645"/>
      <c r="FX48" s="645"/>
      <c r="FY48" s="645"/>
      <c r="FZ48" s="645"/>
      <c r="GA48" s="645"/>
      <c r="GB48" s="645"/>
      <c r="GC48" s="645"/>
      <c r="GD48" s="645"/>
      <c r="GE48" s="645"/>
      <c r="GF48" s="645"/>
      <c r="GG48" s="645"/>
      <c r="GH48" s="645"/>
      <c r="GI48" s="645"/>
      <c r="GJ48" s="645"/>
      <c r="GK48" s="645"/>
      <c r="GL48" s="645"/>
      <c r="GM48" s="645"/>
      <c r="GN48" s="645"/>
      <c r="GO48" s="645"/>
      <c r="GP48" s="645"/>
      <c r="GQ48" s="645"/>
      <c r="GR48" s="645"/>
      <c r="GS48" s="645"/>
      <c r="GT48" s="645"/>
      <c r="GU48" s="645"/>
      <c r="GV48" s="645"/>
      <c r="GW48" s="645"/>
      <c r="GX48" s="645"/>
      <c r="GY48" s="645"/>
      <c r="GZ48" s="645"/>
      <c r="HA48" s="645"/>
      <c r="HB48" s="645"/>
      <c r="HC48" s="645"/>
      <c r="HD48" s="645"/>
      <c r="HE48" s="645"/>
      <c r="HF48" s="645"/>
      <c r="HG48" s="645"/>
      <c r="HH48" s="645"/>
      <c r="HI48" s="645"/>
      <c r="HJ48" s="645"/>
      <c r="HK48" s="645"/>
      <c r="HL48" s="645"/>
      <c r="HM48" s="645"/>
      <c r="HN48" s="645"/>
      <c r="HO48" s="645"/>
      <c r="HP48" s="645"/>
      <c r="HQ48" s="645"/>
      <c r="HR48" s="645"/>
      <c r="HS48" s="645"/>
      <c r="HT48" s="645"/>
      <c r="HU48" s="645"/>
      <c r="HV48" s="645"/>
      <c r="HW48" s="645"/>
      <c r="HX48" s="645"/>
      <c r="HY48" s="645"/>
      <c r="HZ48" s="645"/>
      <c r="IA48" s="645"/>
      <c r="IB48" s="645"/>
      <c r="IC48" s="645"/>
      <c r="ID48" s="645"/>
      <c r="IE48" s="645"/>
      <c r="IF48" s="645"/>
      <c r="IG48" s="645"/>
      <c r="IH48" s="645"/>
      <c r="II48" s="645"/>
      <c r="IJ48" s="645"/>
      <c r="IK48" s="645"/>
      <c r="IL48" s="645"/>
      <c r="IM48" s="645"/>
      <c r="IN48" s="645"/>
      <c r="IO48" s="645"/>
      <c r="IP48" s="645"/>
      <c r="IQ48" s="645"/>
      <c r="IR48" s="645"/>
      <c r="IS48" s="645"/>
      <c r="IT48" s="645"/>
      <c r="IU48" s="645"/>
      <c r="IV48" s="645"/>
      <c r="IW48" s="645"/>
      <c r="IX48" s="645"/>
      <c r="IY48" s="645"/>
      <c r="IZ48" s="645"/>
      <c r="JA48" s="645"/>
      <c r="JB48" s="645"/>
      <c r="JC48" s="645"/>
      <c r="JD48" s="645"/>
      <c r="JE48" s="645"/>
      <c r="JF48" s="645"/>
      <c r="JG48" s="645"/>
      <c r="JH48" s="645"/>
      <c r="JI48" s="645"/>
      <c r="JJ48" s="645"/>
      <c r="JK48" s="645"/>
      <c r="JL48" s="645"/>
      <c r="JM48" s="645"/>
      <c r="JN48" s="645"/>
      <c r="JO48" s="645"/>
      <c r="JP48" s="645"/>
      <c r="JQ48" s="645"/>
      <c r="JR48" s="645"/>
      <c r="JS48" s="645"/>
      <c r="JT48" s="645"/>
      <c r="JU48" s="645"/>
      <c r="JV48" s="645"/>
      <c r="JW48" s="645"/>
      <c r="JX48" s="645"/>
      <c r="JY48" s="645"/>
      <c r="JZ48" s="645"/>
      <c r="KA48" s="645"/>
      <c r="KB48" s="645"/>
      <c r="KC48" s="645"/>
      <c r="KD48" s="645"/>
      <c r="KE48" s="645"/>
      <c r="KF48" s="645"/>
      <c r="KG48" s="645"/>
      <c r="KH48" s="645"/>
      <c r="KI48" s="645"/>
      <c r="KJ48" s="645"/>
      <c r="KK48" s="645"/>
      <c r="KL48" s="645"/>
      <c r="KM48" s="645"/>
      <c r="KN48" s="645"/>
      <c r="KO48" s="645"/>
      <c r="KP48" s="645"/>
      <c r="KQ48" s="645"/>
      <c r="KR48" s="645"/>
      <c r="KS48" s="645"/>
      <c r="KT48" s="645"/>
      <c r="KU48" s="645"/>
      <c r="KV48" s="645"/>
      <c r="KW48" s="645"/>
      <c r="KX48" s="645"/>
      <c r="KY48" s="645"/>
      <c r="KZ48" s="645"/>
      <c r="LA48" s="645"/>
      <c r="LB48" s="645"/>
      <c r="LC48" s="645"/>
      <c r="LD48" s="645"/>
      <c r="LE48" s="645"/>
      <c r="LF48" s="645"/>
      <c r="LG48" s="645"/>
      <c r="LH48" s="645"/>
      <c r="LI48" s="645"/>
      <c r="LJ48" s="645"/>
      <c r="LK48" s="645"/>
      <c r="LL48" s="645"/>
      <c r="LM48" s="645"/>
      <c r="LN48" s="645"/>
      <c r="LO48" s="645"/>
      <c r="LP48" s="645"/>
      <c r="LQ48" s="645"/>
      <c r="LR48" s="645"/>
      <c r="LS48" s="645"/>
      <c r="LT48" s="645"/>
      <c r="LU48" s="645"/>
      <c r="LV48" s="645"/>
      <c r="LW48" s="645"/>
      <c r="LX48" s="645"/>
      <c r="LY48" s="645"/>
      <c r="LZ48" s="645"/>
      <c r="MA48" s="645"/>
      <c r="MB48" s="645"/>
      <c r="MC48" s="645"/>
      <c r="MD48" s="645"/>
      <c r="ME48" s="645"/>
      <c r="MF48" s="645"/>
      <c r="MG48" s="645"/>
      <c r="MH48" s="645"/>
      <c r="MI48" s="645"/>
      <c r="MJ48" s="645"/>
      <c r="MK48" s="645"/>
      <c r="ML48" s="645"/>
      <c r="MM48" s="645"/>
      <c r="MN48" s="645"/>
      <c r="MO48" s="645"/>
      <c r="MP48" s="645"/>
      <c r="MQ48" s="645"/>
      <c r="MR48" s="645"/>
      <c r="MS48" s="645"/>
      <c r="MT48" s="645"/>
      <c r="MU48" s="645"/>
      <c r="MV48" s="645"/>
      <c r="MW48" s="645"/>
      <c r="MX48" s="645"/>
      <c r="MY48" s="645"/>
      <c r="MZ48" s="645"/>
      <c r="NA48" s="645"/>
      <c r="NB48" s="645"/>
      <c r="NC48" s="645"/>
      <c r="ND48" s="645"/>
      <c r="NE48" s="645"/>
      <c r="NF48" s="645"/>
      <c r="NG48" s="645"/>
      <c r="NH48" s="645"/>
      <c r="NI48" s="645"/>
      <c r="NJ48" s="645"/>
      <c r="NK48" s="645"/>
      <c r="NL48" s="645"/>
      <c r="NM48" s="645"/>
      <c r="NN48" s="645"/>
      <c r="NO48" s="645"/>
      <c r="NP48" s="645"/>
      <c r="NQ48" s="645"/>
      <c r="NR48" s="645"/>
      <c r="NS48" s="645"/>
      <c r="NT48" s="645"/>
      <c r="NU48" s="645"/>
      <c r="NV48" s="645"/>
      <c r="NW48" s="645"/>
      <c r="NX48" s="645"/>
      <c r="NY48" s="645"/>
      <c r="NZ48" s="645"/>
      <c r="OA48" s="645"/>
      <c r="OB48" s="645"/>
      <c r="OC48" s="645"/>
      <c r="OD48" s="645"/>
      <c r="OE48" s="645"/>
      <c r="OF48" s="645"/>
      <c r="OG48" s="645"/>
      <c r="OH48" s="645"/>
      <c r="OI48" s="645"/>
      <c r="OJ48" s="645"/>
      <c r="OK48" s="645"/>
      <c r="OL48" s="645"/>
      <c r="OM48" s="645"/>
      <c r="ON48" s="645"/>
      <c r="OO48" s="645"/>
      <c r="OP48" s="645"/>
      <c r="OQ48" s="645"/>
      <c r="OR48" s="645"/>
      <c r="OS48" s="645"/>
      <c r="OT48" s="645"/>
      <c r="OU48" s="645"/>
      <c r="OV48" s="645"/>
      <c r="OW48" s="645"/>
      <c r="OX48" s="645"/>
      <c r="OY48" s="645"/>
      <c r="OZ48" s="645"/>
      <c r="PA48" s="645"/>
      <c r="PB48" s="645"/>
      <c r="PC48" s="645"/>
      <c r="PD48" s="645"/>
      <c r="PE48" s="645"/>
      <c r="PF48" s="645"/>
      <c r="PG48" s="645"/>
      <c r="PH48" s="645"/>
      <c r="PI48" s="645"/>
      <c r="PJ48" s="645"/>
      <c r="PK48" s="645"/>
      <c r="PL48" s="645"/>
      <c r="PM48" s="645"/>
      <c r="PN48" s="645"/>
      <c r="PO48" s="645"/>
      <c r="PP48" s="645"/>
      <c r="PQ48" s="645"/>
      <c r="PR48" s="645"/>
      <c r="PS48" s="645"/>
      <c r="PT48" s="645"/>
      <c r="PU48" s="645"/>
      <c r="PV48" s="645"/>
      <c r="PW48" s="645"/>
      <c r="PX48" s="645"/>
      <c r="PY48" s="645"/>
      <c r="PZ48" s="645"/>
      <c r="QA48" s="645"/>
      <c r="QB48" s="645"/>
      <c r="QC48" s="645"/>
      <c r="QD48" s="645"/>
      <c r="QE48" s="645"/>
      <c r="QF48" s="645"/>
      <c r="QG48" s="645"/>
      <c r="QH48" s="645"/>
      <c r="QI48" s="645"/>
      <c r="QJ48" s="645"/>
      <c r="QK48" s="645"/>
      <c r="QL48" s="645"/>
      <c r="QM48" s="645"/>
      <c r="QN48" s="645"/>
      <c r="QO48" s="645"/>
      <c r="QP48" s="645"/>
      <c r="QQ48" s="645"/>
      <c r="QR48" s="645"/>
      <c r="QS48" s="645"/>
      <c r="QT48" s="645"/>
      <c r="QU48" s="645"/>
      <c r="QV48" s="645"/>
      <c r="QW48" s="645"/>
      <c r="QX48" s="645"/>
      <c r="QY48" s="645"/>
      <c r="QZ48" s="645"/>
      <c r="RA48" s="645"/>
      <c r="RB48" s="645"/>
      <c r="RC48" s="645"/>
      <c r="RD48" s="645"/>
      <c r="RE48" s="645"/>
      <c r="RF48" s="645"/>
      <c r="RG48" s="645"/>
      <c r="RH48" s="645"/>
      <c r="RI48" s="645"/>
      <c r="RJ48" s="645"/>
      <c r="RK48" s="645"/>
      <c r="RL48" s="645"/>
      <c r="RM48" s="645"/>
      <c r="RN48" s="645"/>
      <c r="RO48" s="645"/>
      <c r="RP48" s="645"/>
      <c r="RQ48" s="645"/>
      <c r="RR48" s="645"/>
      <c r="RS48" s="645"/>
      <c r="RT48" s="645"/>
      <c r="RU48" s="645"/>
      <c r="RV48" s="645"/>
      <c r="RW48" s="645"/>
      <c r="RX48" s="645"/>
      <c r="RY48" s="645"/>
      <c r="RZ48" s="645"/>
      <c r="SA48" s="645"/>
      <c r="SB48" s="645"/>
      <c r="SC48" s="645"/>
      <c r="SD48" s="645"/>
      <c r="SE48" s="645"/>
      <c r="SF48" s="645"/>
      <c r="SG48" s="645"/>
      <c r="SH48" s="645"/>
      <c r="SI48" s="645"/>
      <c r="SJ48" s="645"/>
      <c r="SK48" s="645"/>
      <c r="SL48" s="645"/>
      <c r="SM48" s="645"/>
      <c r="SN48" s="645"/>
      <c r="SO48" s="645"/>
      <c r="SP48" s="645"/>
      <c r="SQ48" s="645"/>
      <c r="SR48" s="645"/>
      <c r="SS48" s="645"/>
      <c r="ST48" s="645"/>
      <c r="SU48" s="645"/>
      <c r="SV48" s="645"/>
      <c r="SW48" s="645"/>
      <c r="SX48" s="645"/>
      <c r="SY48" s="645"/>
      <c r="SZ48" s="645"/>
      <c r="TA48" s="645"/>
      <c r="TB48" s="645"/>
      <c r="TC48" s="645"/>
      <c r="TD48" s="645"/>
      <c r="TE48" s="645"/>
      <c r="TF48" s="645"/>
      <c r="TG48" s="645"/>
      <c r="TH48" s="645"/>
      <c r="TI48" s="645"/>
      <c r="TJ48" s="645"/>
      <c r="TK48" s="645"/>
      <c r="TL48" s="645"/>
      <c r="TM48" s="645"/>
      <c r="TN48" s="645"/>
      <c r="TO48" s="645"/>
      <c r="TP48" s="645"/>
      <c r="TQ48" s="645"/>
      <c r="TR48" s="645"/>
      <c r="TS48" s="645"/>
      <c r="TT48" s="645"/>
      <c r="TU48" s="645"/>
      <c r="TV48" s="645"/>
      <c r="TW48" s="645"/>
      <c r="TX48" s="645"/>
      <c r="TY48" s="645"/>
      <c r="TZ48" s="645"/>
      <c r="UA48" s="645"/>
      <c r="UB48" s="645"/>
      <c r="UC48" s="645"/>
      <c r="UD48" s="645"/>
      <c r="UE48" s="645"/>
      <c r="UF48" s="645"/>
      <c r="UG48" s="645"/>
      <c r="UH48" s="645"/>
      <c r="UI48" s="645"/>
      <c r="UJ48" s="645"/>
      <c r="UK48" s="645"/>
      <c r="UL48" s="645"/>
      <c r="UM48" s="645"/>
      <c r="UN48" s="645"/>
      <c r="UO48" s="645"/>
      <c r="UP48" s="645"/>
      <c r="UQ48" s="645"/>
      <c r="UR48" s="645"/>
      <c r="US48" s="645"/>
      <c r="UT48" s="645"/>
      <c r="UU48" s="645"/>
      <c r="UV48" s="645"/>
      <c r="UW48" s="645"/>
      <c r="UX48" s="645"/>
      <c r="UY48" s="645"/>
      <c r="UZ48" s="645"/>
      <c r="VA48" s="645"/>
      <c r="VB48" s="645"/>
      <c r="VC48" s="645"/>
      <c r="VD48" s="645"/>
      <c r="VE48" s="645"/>
      <c r="VF48" s="645"/>
      <c r="VG48" s="645"/>
      <c r="VH48" s="645"/>
      <c r="VI48" s="645"/>
      <c r="VJ48" s="645"/>
      <c r="VK48" s="645"/>
      <c r="VL48" s="645"/>
      <c r="VM48" s="645"/>
      <c r="VN48" s="645"/>
      <c r="VO48" s="645"/>
      <c r="VP48" s="645"/>
      <c r="VQ48" s="645"/>
      <c r="VR48" s="645"/>
      <c r="VS48" s="645"/>
      <c r="VT48" s="645"/>
      <c r="VU48" s="645"/>
      <c r="VV48" s="645"/>
      <c r="VW48" s="645"/>
      <c r="VX48" s="645"/>
      <c r="VY48" s="645"/>
      <c r="VZ48" s="645"/>
      <c r="WA48" s="645"/>
      <c r="WB48" s="645"/>
      <c r="WC48" s="645"/>
      <c r="WD48" s="645"/>
      <c r="WE48" s="645"/>
      <c r="WF48" s="645"/>
      <c r="WG48" s="645"/>
      <c r="WH48" s="645"/>
      <c r="WI48" s="645"/>
      <c r="WJ48" s="645"/>
      <c r="WK48" s="645"/>
      <c r="WL48" s="645"/>
      <c r="WM48" s="645"/>
      <c r="WN48" s="645"/>
      <c r="WO48" s="645"/>
      <c r="WP48" s="645"/>
      <c r="WQ48" s="645"/>
      <c r="WR48" s="645"/>
      <c r="WS48" s="645"/>
      <c r="WT48" s="645"/>
      <c r="WU48" s="645"/>
      <c r="WV48" s="645"/>
      <c r="WW48" s="645"/>
      <c r="WX48" s="645"/>
      <c r="WY48" s="645"/>
      <c r="WZ48" s="645"/>
      <c r="XA48" s="645"/>
      <c r="XB48" s="645"/>
      <c r="XC48" s="645"/>
      <c r="XD48" s="645"/>
      <c r="XE48" s="645"/>
      <c r="XF48" s="645"/>
      <c r="XG48" s="645"/>
      <c r="XH48" s="645"/>
      <c r="XI48" s="645"/>
      <c r="XJ48" s="645"/>
      <c r="XK48" s="645"/>
      <c r="XL48" s="645"/>
      <c r="XM48" s="645"/>
      <c r="XN48" s="645"/>
      <c r="XO48" s="645"/>
      <c r="XP48" s="645"/>
      <c r="XQ48" s="645"/>
      <c r="XR48" s="645"/>
      <c r="XS48" s="645"/>
      <c r="XT48" s="645"/>
      <c r="XU48" s="645"/>
      <c r="XV48" s="645"/>
      <c r="XW48" s="645"/>
      <c r="XX48" s="645"/>
      <c r="XY48" s="645"/>
      <c r="XZ48" s="645"/>
      <c r="YA48" s="645"/>
      <c r="YB48" s="645"/>
      <c r="YC48" s="645"/>
      <c r="YD48" s="645"/>
      <c r="YE48" s="645"/>
      <c r="YF48" s="645"/>
      <c r="YG48" s="645"/>
      <c r="YH48" s="645"/>
      <c r="YI48" s="645"/>
      <c r="YJ48" s="645"/>
      <c r="YK48" s="645"/>
      <c r="YL48" s="645"/>
      <c r="YM48" s="645"/>
      <c r="YN48" s="645"/>
      <c r="YO48" s="645"/>
      <c r="YP48" s="645"/>
      <c r="YQ48" s="645"/>
      <c r="YR48" s="645"/>
      <c r="YS48" s="645"/>
      <c r="YT48" s="645"/>
      <c r="YU48" s="645"/>
      <c r="YV48" s="645"/>
      <c r="YW48" s="645"/>
      <c r="YX48" s="645"/>
      <c r="YY48" s="645"/>
      <c r="YZ48" s="645"/>
      <c r="ZA48" s="645"/>
      <c r="ZB48" s="645"/>
      <c r="ZC48" s="645"/>
      <c r="ZD48" s="645"/>
      <c r="ZE48" s="645"/>
      <c r="ZF48" s="645"/>
      <c r="ZG48" s="645"/>
      <c r="ZH48" s="645"/>
      <c r="ZI48" s="645"/>
      <c r="ZJ48" s="645"/>
      <c r="ZK48" s="645"/>
      <c r="ZL48" s="645"/>
      <c r="ZM48" s="645"/>
      <c r="ZN48" s="645"/>
      <c r="ZO48" s="645"/>
      <c r="ZP48" s="645"/>
      <c r="ZQ48" s="645"/>
      <c r="ZR48" s="645"/>
      <c r="ZS48" s="645"/>
      <c r="ZT48" s="645"/>
      <c r="ZU48" s="645"/>
      <c r="ZV48" s="645"/>
      <c r="ZW48" s="645"/>
      <c r="ZX48" s="645"/>
      <c r="ZY48" s="645"/>
      <c r="ZZ48" s="645"/>
      <c r="AAA48" s="645"/>
      <c r="AAB48" s="645"/>
      <c r="AAC48" s="645"/>
      <c r="AAD48" s="645"/>
      <c r="AAE48" s="645"/>
      <c r="AAF48" s="645"/>
      <c r="AAG48" s="645"/>
      <c r="AAH48" s="645"/>
      <c r="AAI48" s="645"/>
      <c r="AAJ48" s="645"/>
      <c r="AAK48" s="645"/>
      <c r="AAL48" s="645"/>
      <c r="AAM48" s="645"/>
      <c r="AAN48" s="645"/>
      <c r="AAO48" s="645"/>
      <c r="AAP48" s="645"/>
      <c r="AAQ48" s="645"/>
      <c r="AAR48" s="645"/>
      <c r="AAS48" s="645"/>
      <c r="AAT48" s="645"/>
      <c r="AAU48" s="645"/>
      <c r="AAV48" s="645"/>
      <c r="AAW48" s="645"/>
      <c r="AAX48" s="645"/>
      <c r="AAY48" s="645"/>
      <c r="AAZ48" s="645"/>
      <c r="ABA48" s="645"/>
      <c r="ABB48" s="645"/>
      <c r="ABC48" s="645"/>
      <c r="ABD48" s="645"/>
      <c r="ABE48" s="645"/>
      <c r="ABF48" s="645"/>
      <c r="ABG48" s="645"/>
      <c r="ABH48" s="645"/>
      <c r="ABI48" s="645"/>
      <c r="ABJ48" s="645"/>
      <c r="ABK48" s="645"/>
      <c r="ABL48" s="645"/>
      <c r="ABM48" s="645"/>
      <c r="ABN48" s="645"/>
      <c r="ABO48" s="645"/>
      <c r="ABP48" s="645"/>
      <c r="ABQ48" s="645"/>
      <c r="ABR48" s="645"/>
      <c r="ABS48" s="645"/>
      <c r="ABT48" s="645"/>
      <c r="ABU48" s="645"/>
      <c r="ABV48" s="645"/>
      <c r="ABW48" s="645"/>
      <c r="ABX48" s="645"/>
      <c r="ABY48" s="645"/>
      <c r="ABZ48" s="645"/>
      <c r="ACA48" s="645"/>
      <c r="ACB48" s="645"/>
      <c r="ACC48" s="645"/>
      <c r="ACD48" s="645"/>
      <c r="ACE48" s="645"/>
      <c r="ACF48" s="645"/>
      <c r="ACG48" s="645"/>
      <c r="ACH48" s="645"/>
      <c r="ACI48" s="645"/>
      <c r="ACJ48" s="645"/>
      <c r="ACK48" s="645"/>
      <c r="ACL48" s="645"/>
      <c r="ACM48" s="645"/>
      <c r="ACN48" s="645"/>
      <c r="ACO48" s="645"/>
      <c r="ACP48" s="645"/>
      <c r="ACQ48" s="645"/>
      <c r="ACR48" s="645"/>
      <c r="ACS48" s="645"/>
      <c r="ACT48" s="645"/>
      <c r="ACU48" s="645"/>
      <c r="ACV48" s="645"/>
      <c r="ACW48" s="645"/>
      <c r="ACX48" s="645"/>
      <c r="ACY48" s="645"/>
      <c r="ACZ48" s="645"/>
      <c r="ADA48" s="645"/>
      <c r="ADB48" s="645"/>
      <c r="ADC48" s="645"/>
      <c r="ADD48" s="645"/>
      <c r="ADE48" s="645"/>
      <c r="ADF48" s="645"/>
      <c r="ADG48" s="645"/>
      <c r="ADH48" s="645"/>
      <c r="ADI48" s="645"/>
      <c r="ADJ48" s="645"/>
      <c r="ADK48" s="645"/>
      <c r="ADL48" s="645"/>
      <c r="ADM48" s="645"/>
      <c r="ADN48" s="645"/>
      <c r="ADO48" s="645"/>
      <c r="ADP48" s="645"/>
      <c r="ADQ48" s="645"/>
      <c r="ADR48" s="645"/>
      <c r="ADS48" s="645"/>
      <c r="ADT48" s="645"/>
      <c r="ADU48" s="645"/>
      <c r="ADV48" s="645"/>
      <c r="ADW48" s="645"/>
      <c r="ADX48" s="645"/>
      <c r="ADY48" s="645"/>
      <c r="ADZ48" s="645"/>
      <c r="AEA48" s="645"/>
      <c r="AEB48" s="645"/>
      <c r="AEC48" s="645"/>
      <c r="AED48" s="645"/>
      <c r="AEE48" s="645"/>
      <c r="AEF48" s="645"/>
      <c r="AEG48" s="645"/>
      <c r="AEH48" s="645"/>
      <c r="AEI48" s="645"/>
      <c r="AEJ48" s="645"/>
      <c r="AEK48" s="645"/>
      <c r="AEL48" s="645"/>
      <c r="AEM48" s="645"/>
      <c r="AEN48" s="645"/>
      <c r="AEO48" s="645"/>
      <c r="AEP48" s="645"/>
      <c r="AEQ48" s="645"/>
      <c r="AER48" s="645"/>
      <c r="AES48" s="645"/>
      <c r="AET48" s="645"/>
      <c r="AEU48" s="645"/>
      <c r="AEV48" s="645"/>
      <c r="AEW48" s="645"/>
      <c r="AEX48" s="645"/>
      <c r="AEY48" s="645"/>
      <c r="AEZ48" s="645"/>
      <c r="AFA48" s="645"/>
      <c r="AFB48" s="645"/>
      <c r="AFC48" s="645"/>
      <c r="AFD48" s="645"/>
      <c r="AFE48" s="645"/>
      <c r="AFF48" s="645"/>
      <c r="AFG48" s="645"/>
      <c r="AFH48" s="645"/>
      <c r="AFI48" s="645"/>
      <c r="AFJ48" s="645"/>
      <c r="AFK48" s="645"/>
      <c r="AFL48" s="645"/>
      <c r="AFM48" s="645"/>
      <c r="AFN48" s="645"/>
      <c r="AFO48" s="645"/>
      <c r="AFP48" s="645"/>
      <c r="AFQ48" s="645"/>
      <c r="AFR48" s="645"/>
      <c r="AFS48" s="645"/>
      <c r="AFT48" s="645"/>
      <c r="AFU48" s="645"/>
      <c r="AFV48" s="645"/>
      <c r="AFW48" s="645"/>
      <c r="AFX48" s="645"/>
      <c r="AFY48" s="645"/>
      <c r="AFZ48" s="645"/>
      <c r="AGA48" s="645"/>
      <c r="AGB48" s="645"/>
      <c r="AGC48" s="645"/>
      <c r="AGD48" s="645"/>
      <c r="AGE48" s="645"/>
      <c r="AGF48" s="645"/>
      <c r="AGG48" s="645"/>
      <c r="AGH48" s="645"/>
      <c r="AGI48" s="645"/>
      <c r="AGJ48" s="645"/>
      <c r="AGK48" s="645"/>
      <c r="AGL48" s="645"/>
      <c r="AGM48" s="645"/>
      <c r="AGN48" s="645"/>
      <c r="AGO48" s="645"/>
      <c r="AGP48" s="645"/>
      <c r="AGQ48" s="645"/>
      <c r="AGR48" s="645"/>
      <c r="AGS48" s="645"/>
      <c r="AGT48" s="645"/>
      <c r="AGU48" s="645"/>
      <c r="AGV48" s="645"/>
      <c r="AGW48" s="645"/>
      <c r="AGX48" s="645"/>
      <c r="AGY48" s="645"/>
      <c r="AGZ48" s="645"/>
      <c r="AHA48" s="645"/>
      <c r="AHB48" s="645"/>
      <c r="AHC48" s="645"/>
      <c r="AHD48" s="645"/>
      <c r="AHE48" s="645"/>
      <c r="AHF48" s="645"/>
      <c r="AHG48" s="645"/>
      <c r="AHH48" s="645"/>
      <c r="AHI48" s="645"/>
      <c r="AHJ48" s="645"/>
      <c r="AHK48" s="645"/>
      <c r="AHL48" s="645"/>
      <c r="AHM48" s="645"/>
      <c r="AHN48" s="645"/>
      <c r="AHO48" s="645"/>
      <c r="AHP48" s="645"/>
      <c r="AHQ48" s="645"/>
      <c r="AHR48" s="645"/>
      <c r="AHS48" s="645"/>
      <c r="AHT48" s="645"/>
      <c r="AHU48" s="645"/>
      <c r="AHV48" s="645"/>
      <c r="AHW48" s="645"/>
      <c r="AHX48" s="645"/>
      <c r="AHY48" s="645"/>
      <c r="AHZ48" s="645"/>
      <c r="AIA48" s="645"/>
      <c r="AIB48" s="645"/>
      <c r="AIC48" s="645"/>
      <c r="AID48" s="645"/>
      <c r="AIE48" s="645"/>
      <c r="AIF48" s="645"/>
      <c r="AIG48" s="645"/>
      <c r="AIH48" s="645"/>
      <c r="AII48" s="645"/>
      <c r="AIJ48" s="645"/>
      <c r="AIK48" s="645"/>
      <c r="AIL48" s="645"/>
      <c r="AIM48" s="645"/>
      <c r="AIN48" s="645"/>
      <c r="AIO48" s="645"/>
      <c r="AIP48" s="645"/>
      <c r="AIQ48" s="645"/>
      <c r="AIR48" s="645"/>
      <c r="AIS48" s="645"/>
      <c r="AIT48" s="645"/>
      <c r="AIU48" s="645"/>
      <c r="AIV48" s="645"/>
      <c r="AIW48" s="645"/>
      <c r="AIX48" s="645"/>
      <c r="AIY48" s="645"/>
      <c r="AIZ48" s="645"/>
      <c r="AJA48" s="645"/>
      <c r="AJB48" s="645"/>
      <c r="AJC48" s="645"/>
      <c r="AJD48" s="645"/>
      <c r="AJE48" s="645"/>
      <c r="AJF48" s="645"/>
      <c r="AJG48" s="645"/>
      <c r="AJH48" s="645"/>
      <c r="AJI48" s="645"/>
      <c r="AJJ48" s="645"/>
      <c r="AJK48" s="645"/>
      <c r="AJL48" s="645"/>
      <c r="AJM48" s="645"/>
      <c r="AJN48" s="645"/>
      <c r="AJO48" s="645"/>
      <c r="AJP48" s="645"/>
      <c r="AJQ48" s="645"/>
      <c r="AJR48" s="645"/>
      <c r="AJS48" s="645"/>
      <c r="AJT48" s="645"/>
      <c r="AJU48" s="645"/>
      <c r="AJV48" s="645"/>
      <c r="AJW48" s="645"/>
      <c r="AJX48" s="645"/>
      <c r="AJY48" s="645"/>
      <c r="AJZ48" s="645"/>
      <c r="AKA48" s="645"/>
      <c r="AKB48" s="645"/>
      <c r="AKC48" s="645"/>
      <c r="AKD48" s="645"/>
      <c r="AKE48" s="645"/>
      <c r="AKF48" s="645"/>
      <c r="AKG48" s="645"/>
      <c r="AKH48" s="645"/>
      <c r="AKI48" s="645"/>
      <c r="AKJ48" s="645"/>
      <c r="AKK48" s="645"/>
      <c r="AKL48" s="645"/>
      <c r="AKM48" s="645"/>
      <c r="AKN48" s="645"/>
      <c r="AKO48" s="645"/>
      <c r="AKP48" s="645"/>
      <c r="AKQ48" s="645"/>
      <c r="AKR48" s="645"/>
      <c r="AKS48" s="645"/>
      <c r="AKT48" s="645"/>
      <c r="AKU48" s="645"/>
      <c r="AKV48" s="645"/>
      <c r="AKW48" s="645"/>
      <c r="AKX48" s="645"/>
      <c r="AKY48" s="645"/>
      <c r="AKZ48" s="645"/>
      <c r="ALA48" s="645"/>
      <c r="ALB48" s="645"/>
      <c r="ALC48" s="645"/>
      <c r="ALD48" s="645"/>
      <c r="ALE48" s="645"/>
      <c r="ALF48" s="645"/>
      <c r="ALG48" s="645"/>
      <c r="ALH48" s="645"/>
      <c r="ALI48" s="645"/>
      <c r="ALJ48" s="645"/>
      <c r="ALK48" s="645"/>
      <c r="ALL48" s="645"/>
      <c r="ALM48" s="645"/>
      <c r="ALN48" s="645"/>
      <c r="ALO48" s="645"/>
      <c r="ALP48" s="645"/>
      <c r="ALQ48" s="645"/>
      <c r="ALR48" s="645"/>
      <c r="ALS48" s="645"/>
      <c r="ALT48" s="645"/>
      <c r="ALU48" s="645"/>
      <c r="ALV48" s="645"/>
      <c r="ALW48" s="645"/>
      <c r="ALX48" s="645"/>
      <c r="ALY48" s="645"/>
      <c r="ALZ48" s="645"/>
      <c r="AMA48" s="645"/>
      <c r="AMB48" s="645"/>
    </row>
    <row r="49" spans="1:1016">
      <c r="A49" s="667"/>
      <c r="B49" s="668" t="s">
        <v>1656</v>
      </c>
      <c r="C49" s="668"/>
      <c r="D49" s="668"/>
      <c r="E49" s="669"/>
      <c r="F49" s="670"/>
      <c r="G49" s="645"/>
      <c r="H49" s="671"/>
      <c r="I49" s="645"/>
      <c r="J49" s="645"/>
      <c r="K49" s="645"/>
      <c r="L49" s="645"/>
      <c r="M49" s="645"/>
      <c r="N49" s="645"/>
      <c r="O49" s="645"/>
      <c r="P49" s="645"/>
      <c r="Q49" s="645"/>
      <c r="R49" s="645"/>
      <c r="S49" s="645"/>
      <c r="T49" s="645"/>
      <c r="U49" s="645"/>
      <c r="V49" s="645"/>
      <c r="W49" s="645"/>
      <c r="X49" s="645"/>
      <c r="Y49" s="645"/>
      <c r="Z49" s="645"/>
      <c r="AA49" s="645"/>
      <c r="AB49" s="645"/>
      <c r="AC49" s="645"/>
      <c r="AD49" s="645"/>
      <c r="AE49" s="645"/>
      <c r="AF49" s="645"/>
      <c r="AG49" s="645"/>
      <c r="AH49" s="645"/>
      <c r="AI49" s="645"/>
      <c r="AJ49" s="645"/>
      <c r="AK49" s="645"/>
      <c r="AL49" s="645"/>
      <c r="AM49" s="645"/>
      <c r="AN49" s="645"/>
      <c r="AO49" s="645"/>
      <c r="AP49" s="645"/>
      <c r="AQ49" s="645"/>
      <c r="AR49" s="645"/>
      <c r="AS49" s="645"/>
      <c r="AT49" s="645"/>
      <c r="AU49" s="645"/>
      <c r="AV49" s="645"/>
      <c r="AW49" s="645"/>
      <c r="AX49" s="645"/>
      <c r="AY49" s="645"/>
      <c r="AZ49" s="645"/>
      <c r="BA49" s="645"/>
      <c r="BB49" s="645"/>
      <c r="BC49" s="645"/>
      <c r="BD49" s="645"/>
      <c r="BE49" s="645"/>
      <c r="BF49" s="645"/>
      <c r="BG49" s="645"/>
      <c r="BH49" s="645"/>
      <c r="BI49" s="645"/>
      <c r="BJ49" s="645"/>
      <c r="BK49" s="645"/>
      <c r="BL49" s="645"/>
      <c r="BM49" s="645"/>
      <c r="BN49" s="645"/>
      <c r="BO49" s="645"/>
      <c r="BP49" s="645"/>
      <c r="BQ49" s="645"/>
      <c r="BR49" s="645"/>
      <c r="BS49" s="645"/>
      <c r="BT49" s="645"/>
      <c r="BU49" s="645"/>
      <c r="BV49" s="645"/>
      <c r="BW49" s="645"/>
      <c r="BX49" s="645"/>
      <c r="BY49" s="645"/>
      <c r="BZ49" s="645"/>
      <c r="CA49" s="645"/>
      <c r="CB49" s="645"/>
      <c r="CC49" s="645"/>
      <c r="CD49" s="645"/>
      <c r="CE49" s="645"/>
      <c r="CF49" s="645"/>
      <c r="CG49" s="645"/>
      <c r="CH49" s="645"/>
      <c r="CI49" s="645"/>
      <c r="CJ49" s="645"/>
      <c r="CK49" s="645"/>
      <c r="CL49" s="645"/>
      <c r="CM49" s="645"/>
      <c r="CN49" s="645"/>
      <c r="CO49" s="645"/>
      <c r="CP49" s="645"/>
      <c r="CQ49" s="645"/>
      <c r="CR49" s="645"/>
      <c r="CS49" s="645"/>
      <c r="CT49" s="645"/>
      <c r="CU49" s="645"/>
      <c r="CV49" s="645"/>
      <c r="CW49" s="645"/>
      <c r="CX49" s="645"/>
      <c r="CY49" s="645"/>
      <c r="CZ49" s="645"/>
      <c r="DA49" s="645"/>
      <c r="DB49" s="645"/>
      <c r="DC49" s="645"/>
      <c r="DD49" s="645"/>
      <c r="DE49" s="645"/>
      <c r="DF49" s="645"/>
      <c r="DG49" s="645"/>
      <c r="DH49" s="645"/>
      <c r="DI49" s="645"/>
      <c r="DJ49" s="645"/>
      <c r="DK49" s="645"/>
      <c r="DL49" s="645"/>
      <c r="DM49" s="645"/>
      <c r="DN49" s="645"/>
      <c r="DO49" s="645"/>
      <c r="DP49" s="645"/>
      <c r="DQ49" s="645"/>
      <c r="DR49" s="645"/>
      <c r="DS49" s="645"/>
      <c r="DT49" s="645"/>
      <c r="DU49" s="645"/>
      <c r="DV49" s="645"/>
      <c r="DW49" s="645"/>
      <c r="DX49" s="645"/>
      <c r="DY49" s="645"/>
      <c r="DZ49" s="645"/>
      <c r="EA49" s="645"/>
      <c r="EB49" s="645"/>
      <c r="EC49" s="645"/>
      <c r="ED49" s="645"/>
      <c r="EE49" s="645"/>
      <c r="EF49" s="645"/>
      <c r="EG49" s="645"/>
      <c r="EH49" s="645"/>
      <c r="EI49" s="645"/>
      <c r="EJ49" s="645"/>
      <c r="EK49" s="645"/>
      <c r="EL49" s="645"/>
      <c r="EM49" s="645"/>
      <c r="EN49" s="645"/>
      <c r="EO49" s="645"/>
      <c r="EP49" s="645"/>
      <c r="EQ49" s="645"/>
      <c r="ER49" s="645"/>
      <c r="ES49" s="645"/>
      <c r="ET49" s="645"/>
      <c r="EU49" s="645"/>
      <c r="EV49" s="645"/>
      <c r="EW49" s="645"/>
      <c r="EX49" s="645"/>
      <c r="EY49" s="645"/>
      <c r="EZ49" s="645"/>
      <c r="FA49" s="645"/>
      <c r="FB49" s="645"/>
      <c r="FC49" s="645"/>
      <c r="FD49" s="645"/>
      <c r="FE49" s="645"/>
      <c r="FF49" s="645"/>
      <c r="FG49" s="645"/>
      <c r="FH49" s="645"/>
      <c r="FI49" s="645"/>
      <c r="FJ49" s="645"/>
      <c r="FK49" s="645"/>
      <c r="FL49" s="645"/>
      <c r="FM49" s="645"/>
      <c r="FN49" s="645"/>
      <c r="FO49" s="645"/>
      <c r="FP49" s="645"/>
      <c r="FQ49" s="645"/>
      <c r="FR49" s="645"/>
      <c r="FS49" s="645"/>
      <c r="FT49" s="645"/>
      <c r="FU49" s="645"/>
      <c r="FV49" s="645"/>
      <c r="FW49" s="645"/>
      <c r="FX49" s="645"/>
      <c r="FY49" s="645"/>
      <c r="FZ49" s="645"/>
      <c r="GA49" s="645"/>
      <c r="GB49" s="645"/>
      <c r="GC49" s="645"/>
      <c r="GD49" s="645"/>
      <c r="GE49" s="645"/>
      <c r="GF49" s="645"/>
      <c r="GG49" s="645"/>
      <c r="GH49" s="645"/>
      <c r="GI49" s="645"/>
      <c r="GJ49" s="645"/>
      <c r="GK49" s="645"/>
      <c r="GL49" s="645"/>
      <c r="GM49" s="645"/>
      <c r="GN49" s="645"/>
      <c r="GO49" s="645"/>
      <c r="GP49" s="645"/>
      <c r="GQ49" s="645"/>
      <c r="GR49" s="645"/>
      <c r="GS49" s="645"/>
      <c r="GT49" s="645"/>
      <c r="GU49" s="645"/>
      <c r="GV49" s="645"/>
      <c r="GW49" s="645"/>
      <c r="GX49" s="645"/>
      <c r="GY49" s="645"/>
      <c r="GZ49" s="645"/>
      <c r="HA49" s="645"/>
      <c r="HB49" s="645"/>
      <c r="HC49" s="645"/>
      <c r="HD49" s="645"/>
      <c r="HE49" s="645"/>
      <c r="HF49" s="645"/>
      <c r="HG49" s="645"/>
      <c r="HH49" s="645"/>
      <c r="HI49" s="645"/>
      <c r="HJ49" s="645"/>
      <c r="HK49" s="645"/>
      <c r="HL49" s="645"/>
      <c r="HM49" s="645"/>
      <c r="HN49" s="645"/>
      <c r="HO49" s="645"/>
      <c r="HP49" s="645"/>
      <c r="HQ49" s="645"/>
      <c r="HR49" s="645"/>
      <c r="HS49" s="645"/>
      <c r="HT49" s="645"/>
      <c r="HU49" s="645"/>
      <c r="HV49" s="645"/>
      <c r="HW49" s="645"/>
      <c r="HX49" s="645"/>
      <c r="HY49" s="645"/>
      <c r="HZ49" s="645"/>
      <c r="IA49" s="645"/>
      <c r="IB49" s="645"/>
      <c r="IC49" s="645"/>
      <c r="ID49" s="645"/>
      <c r="IE49" s="645"/>
      <c r="IF49" s="645"/>
      <c r="IG49" s="645"/>
      <c r="IH49" s="645"/>
      <c r="II49" s="645"/>
      <c r="IJ49" s="645"/>
      <c r="IK49" s="645"/>
      <c r="IL49" s="645"/>
      <c r="IM49" s="645"/>
      <c r="IN49" s="645"/>
      <c r="IO49" s="645"/>
      <c r="IP49" s="645"/>
      <c r="IQ49" s="645"/>
      <c r="IR49" s="645"/>
      <c r="IS49" s="645"/>
      <c r="IT49" s="645"/>
      <c r="IU49" s="645"/>
      <c r="IV49" s="645"/>
      <c r="IW49" s="645"/>
      <c r="IX49" s="645"/>
      <c r="IY49" s="645"/>
      <c r="IZ49" s="645"/>
      <c r="JA49" s="645"/>
      <c r="JB49" s="645"/>
      <c r="JC49" s="645"/>
      <c r="JD49" s="645"/>
      <c r="JE49" s="645"/>
      <c r="JF49" s="645"/>
      <c r="JG49" s="645"/>
      <c r="JH49" s="645"/>
      <c r="JI49" s="645"/>
      <c r="JJ49" s="645"/>
      <c r="JK49" s="645"/>
      <c r="JL49" s="645"/>
      <c r="JM49" s="645"/>
      <c r="JN49" s="645"/>
      <c r="JO49" s="645"/>
      <c r="JP49" s="645"/>
      <c r="JQ49" s="645"/>
      <c r="JR49" s="645"/>
      <c r="JS49" s="645"/>
      <c r="JT49" s="645"/>
      <c r="JU49" s="645"/>
      <c r="JV49" s="645"/>
      <c r="JW49" s="645"/>
      <c r="JX49" s="645"/>
      <c r="JY49" s="645"/>
      <c r="JZ49" s="645"/>
      <c r="KA49" s="645"/>
      <c r="KB49" s="645"/>
      <c r="KC49" s="645"/>
      <c r="KD49" s="645"/>
      <c r="KE49" s="645"/>
      <c r="KF49" s="645"/>
      <c r="KG49" s="645"/>
      <c r="KH49" s="645"/>
      <c r="KI49" s="645"/>
      <c r="KJ49" s="645"/>
      <c r="KK49" s="645"/>
      <c r="KL49" s="645"/>
      <c r="KM49" s="645"/>
      <c r="KN49" s="645"/>
      <c r="KO49" s="645"/>
      <c r="KP49" s="645"/>
      <c r="KQ49" s="645"/>
      <c r="KR49" s="645"/>
      <c r="KS49" s="645"/>
      <c r="KT49" s="645"/>
      <c r="KU49" s="645"/>
      <c r="KV49" s="645"/>
      <c r="KW49" s="645"/>
      <c r="KX49" s="645"/>
      <c r="KY49" s="645"/>
      <c r="KZ49" s="645"/>
      <c r="LA49" s="645"/>
      <c r="LB49" s="645"/>
      <c r="LC49" s="645"/>
      <c r="LD49" s="645"/>
      <c r="LE49" s="645"/>
      <c r="LF49" s="645"/>
      <c r="LG49" s="645"/>
      <c r="LH49" s="645"/>
      <c r="LI49" s="645"/>
      <c r="LJ49" s="645"/>
      <c r="LK49" s="645"/>
      <c r="LL49" s="645"/>
      <c r="LM49" s="645"/>
      <c r="LN49" s="645"/>
      <c r="LO49" s="645"/>
      <c r="LP49" s="645"/>
      <c r="LQ49" s="645"/>
      <c r="LR49" s="645"/>
      <c r="LS49" s="645"/>
      <c r="LT49" s="645"/>
      <c r="LU49" s="645"/>
      <c r="LV49" s="645"/>
      <c r="LW49" s="645"/>
      <c r="LX49" s="645"/>
      <c r="LY49" s="645"/>
      <c r="LZ49" s="645"/>
      <c r="MA49" s="645"/>
      <c r="MB49" s="645"/>
      <c r="MC49" s="645"/>
      <c r="MD49" s="645"/>
      <c r="ME49" s="645"/>
      <c r="MF49" s="645"/>
      <c r="MG49" s="645"/>
      <c r="MH49" s="645"/>
      <c r="MI49" s="645"/>
      <c r="MJ49" s="645"/>
      <c r="MK49" s="645"/>
      <c r="ML49" s="645"/>
      <c r="MM49" s="645"/>
      <c r="MN49" s="645"/>
      <c r="MO49" s="645"/>
      <c r="MP49" s="645"/>
      <c r="MQ49" s="645"/>
      <c r="MR49" s="645"/>
      <c r="MS49" s="645"/>
      <c r="MT49" s="645"/>
      <c r="MU49" s="645"/>
      <c r="MV49" s="645"/>
      <c r="MW49" s="645"/>
      <c r="MX49" s="645"/>
      <c r="MY49" s="645"/>
      <c r="MZ49" s="645"/>
      <c r="NA49" s="645"/>
      <c r="NB49" s="645"/>
      <c r="NC49" s="645"/>
      <c r="ND49" s="645"/>
      <c r="NE49" s="645"/>
      <c r="NF49" s="645"/>
      <c r="NG49" s="645"/>
      <c r="NH49" s="645"/>
      <c r="NI49" s="645"/>
      <c r="NJ49" s="645"/>
      <c r="NK49" s="645"/>
      <c r="NL49" s="645"/>
      <c r="NM49" s="645"/>
      <c r="NN49" s="645"/>
      <c r="NO49" s="645"/>
      <c r="NP49" s="645"/>
      <c r="NQ49" s="645"/>
      <c r="NR49" s="645"/>
      <c r="NS49" s="645"/>
      <c r="NT49" s="645"/>
      <c r="NU49" s="645"/>
      <c r="NV49" s="645"/>
      <c r="NW49" s="645"/>
      <c r="NX49" s="645"/>
      <c r="NY49" s="645"/>
      <c r="NZ49" s="645"/>
      <c r="OA49" s="645"/>
      <c r="OB49" s="645"/>
      <c r="OC49" s="645"/>
      <c r="OD49" s="645"/>
      <c r="OE49" s="645"/>
      <c r="OF49" s="645"/>
      <c r="OG49" s="645"/>
      <c r="OH49" s="645"/>
      <c r="OI49" s="645"/>
      <c r="OJ49" s="645"/>
      <c r="OK49" s="645"/>
      <c r="OL49" s="645"/>
      <c r="OM49" s="645"/>
      <c r="ON49" s="645"/>
      <c r="OO49" s="645"/>
      <c r="OP49" s="645"/>
      <c r="OQ49" s="645"/>
      <c r="OR49" s="645"/>
      <c r="OS49" s="645"/>
      <c r="OT49" s="645"/>
      <c r="OU49" s="645"/>
      <c r="OV49" s="645"/>
      <c r="OW49" s="645"/>
      <c r="OX49" s="645"/>
      <c r="OY49" s="645"/>
      <c r="OZ49" s="645"/>
      <c r="PA49" s="645"/>
      <c r="PB49" s="645"/>
      <c r="PC49" s="645"/>
      <c r="PD49" s="645"/>
      <c r="PE49" s="645"/>
      <c r="PF49" s="645"/>
      <c r="PG49" s="645"/>
      <c r="PH49" s="645"/>
      <c r="PI49" s="645"/>
      <c r="PJ49" s="645"/>
      <c r="PK49" s="645"/>
      <c r="PL49" s="645"/>
      <c r="PM49" s="645"/>
      <c r="PN49" s="645"/>
      <c r="PO49" s="645"/>
      <c r="PP49" s="645"/>
      <c r="PQ49" s="645"/>
      <c r="PR49" s="645"/>
      <c r="PS49" s="645"/>
      <c r="PT49" s="645"/>
      <c r="PU49" s="645"/>
      <c r="PV49" s="645"/>
      <c r="PW49" s="645"/>
      <c r="PX49" s="645"/>
      <c r="PY49" s="645"/>
      <c r="PZ49" s="645"/>
      <c r="QA49" s="645"/>
      <c r="QB49" s="645"/>
      <c r="QC49" s="645"/>
      <c r="QD49" s="645"/>
      <c r="QE49" s="645"/>
      <c r="QF49" s="645"/>
      <c r="QG49" s="645"/>
      <c r="QH49" s="645"/>
      <c r="QI49" s="645"/>
      <c r="QJ49" s="645"/>
      <c r="QK49" s="645"/>
      <c r="QL49" s="645"/>
      <c r="QM49" s="645"/>
      <c r="QN49" s="645"/>
      <c r="QO49" s="645"/>
      <c r="QP49" s="645"/>
      <c r="QQ49" s="645"/>
      <c r="QR49" s="645"/>
      <c r="QS49" s="645"/>
      <c r="QT49" s="645"/>
      <c r="QU49" s="645"/>
      <c r="QV49" s="645"/>
      <c r="QW49" s="645"/>
      <c r="QX49" s="645"/>
      <c r="QY49" s="645"/>
      <c r="QZ49" s="645"/>
      <c r="RA49" s="645"/>
      <c r="RB49" s="645"/>
      <c r="RC49" s="645"/>
      <c r="RD49" s="645"/>
      <c r="RE49" s="645"/>
      <c r="RF49" s="645"/>
      <c r="RG49" s="645"/>
      <c r="RH49" s="645"/>
      <c r="RI49" s="645"/>
      <c r="RJ49" s="645"/>
      <c r="RK49" s="645"/>
      <c r="RL49" s="645"/>
      <c r="RM49" s="645"/>
      <c r="RN49" s="645"/>
      <c r="RO49" s="645"/>
      <c r="RP49" s="645"/>
      <c r="RQ49" s="645"/>
      <c r="RR49" s="645"/>
      <c r="RS49" s="645"/>
      <c r="RT49" s="645"/>
      <c r="RU49" s="645"/>
      <c r="RV49" s="645"/>
      <c r="RW49" s="645"/>
      <c r="RX49" s="645"/>
      <c r="RY49" s="645"/>
      <c r="RZ49" s="645"/>
      <c r="SA49" s="645"/>
      <c r="SB49" s="645"/>
      <c r="SC49" s="645"/>
      <c r="SD49" s="645"/>
      <c r="SE49" s="645"/>
      <c r="SF49" s="645"/>
      <c r="SG49" s="645"/>
      <c r="SH49" s="645"/>
      <c r="SI49" s="645"/>
      <c r="SJ49" s="645"/>
      <c r="SK49" s="645"/>
      <c r="SL49" s="645"/>
      <c r="SM49" s="645"/>
      <c r="SN49" s="645"/>
      <c r="SO49" s="645"/>
      <c r="SP49" s="645"/>
      <c r="SQ49" s="645"/>
      <c r="SR49" s="645"/>
      <c r="SS49" s="645"/>
      <c r="ST49" s="645"/>
      <c r="SU49" s="645"/>
      <c r="SV49" s="645"/>
      <c r="SW49" s="645"/>
      <c r="SX49" s="645"/>
      <c r="SY49" s="645"/>
      <c r="SZ49" s="645"/>
      <c r="TA49" s="645"/>
      <c r="TB49" s="645"/>
      <c r="TC49" s="645"/>
      <c r="TD49" s="645"/>
      <c r="TE49" s="645"/>
      <c r="TF49" s="645"/>
      <c r="TG49" s="645"/>
      <c r="TH49" s="645"/>
      <c r="TI49" s="645"/>
      <c r="TJ49" s="645"/>
      <c r="TK49" s="645"/>
      <c r="TL49" s="645"/>
      <c r="TM49" s="645"/>
      <c r="TN49" s="645"/>
      <c r="TO49" s="645"/>
      <c r="TP49" s="645"/>
      <c r="TQ49" s="645"/>
      <c r="TR49" s="645"/>
      <c r="TS49" s="645"/>
      <c r="TT49" s="645"/>
      <c r="TU49" s="645"/>
      <c r="TV49" s="645"/>
      <c r="TW49" s="645"/>
      <c r="TX49" s="645"/>
      <c r="TY49" s="645"/>
      <c r="TZ49" s="645"/>
      <c r="UA49" s="645"/>
      <c r="UB49" s="645"/>
      <c r="UC49" s="645"/>
      <c r="UD49" s="645"/>
      <c r="UE49" s="645"/>
      <c r="UF49" s="645"/>
      <c r="UG49" s="645"/>
      <c r="UH49" s="645"/>
      <c r="UI49" s="645"/>
      <c r="UJ49" s="645"/>
      <c r="UK49" s="645"/>
      <c r="UL49" s="645"/>
      <c r="UM49" s="645"/>
      <c r="UN49" s="645"/>
      <c r="UO49" s="645"/>
      <c r="UP49" s="645"/>
      <c r="UQ49" s="645"/>
      <c r="UR49" s="645"/>
      <c r="US49" s="645"/>
      <c r="UT49" s="645"/>
      <c r="UU49" s="645"/>
      <c r="UV49" s="645"/>
      <c r="UW49" s="645"/>
      <c r="UX49" s="645"/>
      <c r="UY49" s="645"/>
      <c r="UZ49" s="645"/>
      <c r="VA49" s="645"/>
      <c r="VB49" s="645"/>
      <c r="VC49" s="645"/>
      <c r="VD49" s="645"/>
      <c r="VE49" s="645"/>
      <c r="VF49" s="645"/>
      <c r="VG49" s="645"/>
      <c r="VH49" s="645"/>
      <c r="VI49" s="645"/>
      <c r="VJ49" s="645"/>
      <c r="VK49" s="645"/>
      <c r="VL49" s="645"/>
      <c r="VM49" s="645"/>
      <c r="VN49" s="645"/>
      <c r="VO49" s="645"/>
      <c r="VP49" s="645"/>
      <c r="VQ49" s="645"/>
      <c r="VR49" s="645"/>
      <c r="VS49" s="645"/>
      <c r="VT49" s="645"/>
      <c r="VU49" s="645"/>
      <c r="VV49" s="645"/>
      <c r="VW49" s="645"/>
      <c r="VX49" s="645"/>
      <c r="VY49" s="645"/>
      <c r="VZ49" s="645"/>
      <c r="WA49" s="645"/>
      <c r="WB49" s="645"/>
      <c r="WC49" s="645"/>
      <c r="WD49" s="645"/>
      <c r="WE49" s="645"/>
      <c r="WF49" s="645"/>
      <c r="WG49" s="645"/>
      <c r="WH49" s="645"/>
      <c r="WI49" s="645"/>
      <c r="WJ49" s="645"/>
      <c r="WK49" s="645"/>
      <c r="WL49" s="645"/>
      <c r="WM49" s="645"/>
      <c r="WN49" s="645"/>
      <c r="WO49" s="645"/>
      <c r="WP49" s="645"/>
      <c r="WQ49" s="645"/>
      <c r="WR49" s="645"/>
      <c r="WS49" s="645"/>
      <c r="WT49" s="645"/>
      <c r="WU49" s="645"/>
      <c r="WV49" s="645"/>
      <c r="WW49" s="645"/>
      <c r="WX49" s="645"/>
      <c r="WY49" s="645"/>
      <c r="WZ49" s="645"/>
      <c r="XA49" s="645"/>
      <c r="XB49" s="645"/>
      <c r="XC49" s="645"/>
      <c r="XD49" s="645"/>
      <c r="XE49" s="645"/>
      <c r="XF49" s="645"/>
      <c r="XG49" s="645"/>
      <c r="XH49" s="645"/>
      <c r="XI49" s="645"/>
      <c r="XJ49" s="645"/>
      <c r="XK49" s="645"/>
      <c r="XL49" s="645"/>
      <c r="XM49" s="645"/>
      <c r="XN49" s="645"/>
      <c r="XO49" s="645"/>
      <c r="XP49" s="645"/>
      <c r="XQ49" s="645"/>
      <c r="XR49" s="645"/>
      <c r="XS49" s="645"/>
      <c r="XT49" s="645"/>
      <c r="XU49" s="645"/>
      <c r="XV49" s="645"/>
      <c r="XW49" s="645"/>
      <c r="XX49" s="645"/>
      <c r="XY49" s="645"/>
      <c r="XZ49" s="645"/>
      <c r="YA49" s="645"/>
      <c r="YB49" s="645"/>
      <c r="YC49" s="645"/>
      <c r="YD49" s="645"/>
      <c r="YE49" s="645"/>
      <c r="YF49" s="645"/>
      <c r="YG49" s="645"/>
      <c r="YH49" s="645"/>
      <c r="YI49" s="645"/>
      <c r="YJ49" s="645"/>
      <c r="YK49" s="645"/>
      <c r="YL49" s="645"/>
      <c r="YM49" s="645"/>
      <c r="YN49" s="645"/>
      <c r="YO49" s="645"/>
      <c r="YP49" s="645"/>
      <c r="YQ49" s="645"/>
      <c r="YR49" s="645"/>
      <c r="YS49" s="645"/>
      <c r="YT49" s="645"/>
      <c r="YU49" s="645"/>
      <c r="YV49" s="645"/>
      <c r="YW49" s="645"/>
      <c r="YX49" s="645"/>
      <c r="YY49" s="645"/>
      <c r="YZ49" s="645"/>
      <c r="ZA49" s="645"/>
      <c r="ZB49" s="645"/>
      <c r="ZC49" s="645"/>
      <c r="ZD49" s="645"/>
      <c r="ZE49" s="645"/>
      <c r="ZF49" s="645"/>
      <c r="ZG49" s="645"/>
      <c r="ZH49" s="645"/>
      <c r="ZI49" s="645"/>
      <c r="ZJ49" s="645"/>
      <c r="ZK49" s="645"/>
      <c r="ZL49" s="645"/>
      <c r="ZM49" s="645"/>
      <c r="ZN49" s="645"/>
      <c r="ZO49" s="645"/>
      <c r="ZP49" s="645"/>
      <c r="ZQ49" s="645"/>
      <c r="ZR49" s="645"/>
      <c r="ZS49" s="645"/>
      <c r="ZT49" s="645"/>
      <c r="ZU49" s="645"/>
      <c r="ZV49" s="645"/>
      <c r="ZW49" s="645"/>
      <c r="ZX49" s="645"/>
      <c r="ZY49" s="645"/>
      <c r="ZZ49" s="645"/>
      <c r="AAA49" s="645"/>
      <c r="AAB49" s="645"/>
      <c r="AAC49" s="645"/>
      <c r="AAD49" s="645"/>
      <c r="AAE49" s="645"/>
      <c r="AAF49" s="645"/>
      <c r="AAG49" s="645"/>
      <c r="AAH49" s="645"/>
      <c r="AAI49" s="645"/>
      <c r="AAJ49" s="645"/>
      <c r="AAK49" s="645"/>
      <c r="AAL49" s="645"/>
      <c r="AAM49" s="645"/>
      <c r="AAN49" s="645"/>
      <c r="AAO49" s="645"/>
      <c r="AAP49" s="645"/>
      <c r="AAQ49" s="645"/>
      <c r="AAR49" s="645"/>
      <c r="AAS49" s="645"/>
      <c r="AAT49" s="645"/>
      <c r="AAU49" s="645"/>
      <c r="AAV49" s="645"/>
      <c r="AAW49" s="645"/>
      <c r="AAX49" s="645"/>
      <c r="AAY49" s="645"/>
      <c r="AAZ49" s="645"/>
      <c r="ABA49" s="645"/>
      <c r="ABB49" s="645"/>
      <c r="ABC49" s="645"/>
      <c r="ABD49" s="645"/>
      <c r="ABE49" s="645"/>
      <c r="ABF49" s="645"/>
      <c r="ABG49" s="645"/>
      <c r="ABH49" s="645"/>
      <c r="ABI49" s="645"/>
      <c r="ABJ49" s="645"/>
      <c r="ABK49" s="645"/>
      <c r="ABL49" s="645"/>
      <c r="ABM49" s="645"/>
      <c r="ABN49" s="645"/>
      <c r="ABO49" s="645"/>
      <c r="ABP49" s="645"/>
      <c r="ABQ49" s="645"/>
      <c r="ABR49" s="645"/>
      <c r="ABS49" s="645"/>
      <c r="ABT49" s="645"/>
      <c r="ABU49" s="645"/>
      <c r="ABV49" s="645"/>
      <c r="ABW49" s="645"/>
      <c r="ABX49" s="645"/>
      <c r="ABY49" s="645"/>
      <c r="ABZ49" s="645"/>
      <c r="ACA49" s="645"/>
      <c r="ACB49" s="645"/>
      <c r="ACC49" s="645"/>
      <c r="ACD49" s="645"/>
      <c r="ACE49" s="645"/>
      <c r="ACF49" s="645"/>
      <c r="ACG49" s="645"/>
      <c r="ACH49" s="645"/>
      <c r="ACI49" s="645"/>
      <c r="ACJ49" s="645"/>
      <c r="ACK49" s="645"/>
      <c r="ACL49" s="645"/>
      <c r="ACM49" s="645"/>
      <c r="ACN49" s="645"/>
      <c r="ACO49" s="645"/>
      <c r="ACP49" s="645"/>
      <c r="ACQ49" s="645"/>
      <c r="ACR49" s="645"/>
      <c r="ACS49" s="645"/>
      <c r="ACT49" s="645"/>
      <c r="ACU49" s="645"/>
      <c r="ACV49" s="645"/>
      <c r="ACW49" s="645"/>
      <c r="ACX49" s="645"/>
      <c r="ACY49" s="645"/>
      <c r="ACZ49" s="645"/>
      <c r="ADA49" s="645"/>
      <c r="ADB49" s="645"/>
      <c r="ADC49" s="645"/>
      <c r="ADD49" s="645"/>
      <c r="ADE49" s="645"/>
      <c r="ADF49" s="645"/>
      <c r="ADG49" s="645"/>
      <c r="ADH49" s="645"/>
      <c r="ADI49" s="645"/>
      <c r="ADJ49" s="645"/>
      <c r="ADK49" s="645"/>
      <c r="ADL49" s="645"/>
      <c r="ADM49" s="645"/>
      <c r="ADN49" s="645"/>
      <c r="ADO49" s="645"/>
      <c r="ADP49" s="645"/>
      <c r="ADQ49" s="645"/>
      <c r="ADR49" s="645"/>
      <c r="ADS49" s="645"/>
      <c r="ADT49" s="645"/>
      <c r="ADU49" s="645"/>
      <c r="ADV49" s="645"/>
      <c r="ADW49" s="645"/>
      <c r="ADX49" s="645"/>
      <c r="ADY49" s="645"/>
      <c r="ADZ49" s="645"/>
      <c r="AEA49" s="645"/>
      <c r="AEB49" s="645"/>
      <c r="AEC49" s="645"/>
      <c r="AED49" s="645"/>
      <c r="AEE49" s="645"/>
      <c r="AEF49" s="645"/>
      <c r="AEG49" s="645"/>
      <c r="AEH49" s="645"/>
      <c r="AEI49" s="645"/>
      <c r="AEJ49" s="645"/>
      <c r="AEK49" s="645"/>
      <c r="AEL49" s="645"/>
      <c r="AEM49" s="645"/>
      <c r="AEN49" s="645"/>
      <c r="AEO49" s="645"/>
      <c r="AEP49" s="645"/>
      <c r="AEQ49" s="645"/>
      <c r="AER49" s="645"/>
      <c r="AES49" s="645"/>
      <c r="AET49" s="645"/>
      <c r="AEU49" s="645"/>
      <c r="AEV49" s="645"/>
      <c r="AEW49" s="645"/>
      <c r="AEX49" s="645"/>
      <c r="AEY49" s="645"/>
      <c r="AEZ49" s="645"/>
      <c r="AFA49" s="645"/>
      <c r="AFB49" s="645"/>
      <c r="AFC49" s="645"/>
      <c r="AFD49" s="645"/>
      <c r="AFE49" s="645"/>
      <c r="AFF49" s="645"/>
      <c r="AFG49" s="645"/>
      <c r="AFH49" s="645"/>
      <c r="AFI49" s="645"/>
      <c r="AFJ49" s="645"/>
      <c r="AFK49" s="645"/>
      <c r="AFL49" s="645"/>
      <c r="AFM49" s="645"/>
      <c r="AFN49" s="645"/>
      <c r="AFO49" s="645"/>
      <c r="AFP49" s="645"/>
      <c r="AFQ49" s="645"/>
      <c r="AFR49" s="645"/>
      <c r="AFS49" s="645"/>
      <c r="AFT49" s="645"/>
      <c r="AFU49" s="645"/>
      <c r="AFV49" s="645"/>
      <c r="AFW49" s="645"/>
      <c r="AFX49" s="645"/>
      <c r="AFY49" s="645"/>
      <c r="AFZ49" s="645"/>
      <c r="AGA49" s="645"/>
      <c r="AGB49" s="645"/>
      <c r="AGC49" s="645"/>
      <c r="AGD49" s="645"/>
      <c r="AGE49" s="645"/>
      <c r="AGF49" s="645"/>
      <c r="AGG49" s="645"/>
      <c r="AGH49" s="645"/>
      <c r="AGI49" s="645"/>
      <c r="AGJ49" s="645"/>
      <c r="AGK49" s="645"/>
      <c r="AGL49" s="645"/>
      <c r="AGM49" s="645"/>
      <c r="AGN49" s="645"/>
      <c r="AGO49" s="645"/>
      <c r="AGP49" s="645"/>
      <c r="AGQ49" s="645"/>
      <c r="AGR49" s="645"/>
      <c r="AGS49" s="645"/>
      <c r="AGT49" s="645"/>
      <c r="AGU49" s="645"/>
      <c r="AGV49" s="645"/>
      <c r="AGW49" s="645"/>
      <c r="AGX49" s="645"/>
      <c r="AGY49" s="645"/>
      <c r="AGZ49" s="645"/>
      <c r="AHA49" s="645"/>
      <c r="AHB49" s="645"/>
      <c r="AHC49" s="645"/>
      <c r="AHD49" s="645"/>
      <c r="AHE49" s="645"/>
      <c r="AHF49" s="645"/>
      <c r="AHG49" s="645"/>
      <c r="AHH49" s="645"/>
      <c r="AHI49" s="645"/>
      <c r="AHJ49" s="645"/>
      <c r="AHK49" s="645"/>
      <c r="AHL49" s="645"/>
      <c r="AHM49" s="645"/>
      <c r="AHN49" s="645"/>
      <c r="AHO49" s="645"/>
      <c r="AHP49" s="645"/>
      <c r="AHQ49" s="645"/>
      <c r="AHR49" s="645"/>
      <c r="AHS49" s="645"/>
      <c r="AHT49" s="645"/>
      <c r="AHU49" s="645"/>
      <c r="AHV49" s="645"/>
      <c r="AHW49" s="645"/>
      <c r="AHX49" s="645"/>
      <c r="AHY49" s="645"/>
      <c r="AHZ49" s="645"/>
      <c r="AIA49" s="645"/>
      <c r="AIB49" s="645"/>
      <c r="AIC49" s="645"/>
      <c r="AID49" s="645"/>
      <c r="AIE49" s="645"/>
      <c r="AIF49" s="645"/>
      <c r="AIG49" s="645"/>
      <c r="AIH49" s="645"/>
      <c r="AII49" s="645"/>
      <c r="AIJ49" s="645"/>
      <c r="AIK49" s="645"/>
      <c r="AIL49" s="645"/>
      <c r="AIM49" s="645"/>
      <c r="AIN49" s="645"/>
      <c r="AIO49" s="645"/>
      <c r="AIP49" s="645"/>
      <c r="AIQ49" s="645"/>
      <c r="AIR49" s="645"/>
      <c r="AIS49" s="645"/>
      <c r="AIT49" s="645"/>
      <c r="AIU49" s="645"/>
      <c r="AIV49" s="645"/>
      <c r="AIW49" s="645"/>
      <c r="AIX49" s="645"/>
      <c r="AIY49" s="645"/>
      <c r="AIZ49" s="645"/>
      <c r="AJA49" s="645"/>
      <c r="AJB49" s="645"/>
      <c r="AJC49" s="645"/>
      <c r="AJD49" s="645"/>
      <c r="AJE49" s="645"/>
      <c r="AJF49" s="645"/>
      <c r="AJG49" s="645"/>
      <c r="AJH49" s="645"/>
      <c r="AJI49" s="645"/>
      <c r="AJJ49" s="645"/>
      <c r="AJK49" s="645"/>
      <c r="AJL49" s="645"/>
      <c r="AJM49" s="645"/>
      <c r="AJN49" s="645"/>
      <c r="AJO49" s="645"/>
      <c r="AJP49" s="645"/>
      <c r="AJQ49" s="645"/>
      <c r="AJR49" s="645"/>
      <c r="AJS49" s="645"/>
      <c r="AJT49" s="645"/>
      <c r="AJU49" s="645"/>
      <c r="AJV49" s="645"/>
      <c r="AJW49" s="645"/>
      <c r="AJX49" s="645"/>
      <c r="AJY49" s="645"/>
      <c r="AJZ49" s="645"/>
      <c r="AKA49" s="645"/>
      <c r="AKB49" s="645"/>
      <c r="AKC49" s="645"/>
      <c r="AKD49" s="645"/>
      <c r="AKE49" s="645"/>
      <c r="AKF49" s="645"/>
      <c r="AKG49" s="645"/>
      <c r="AKH49" s="645"/>
      <c r="AKI49" s="645"/>
      <c r="AKJ49" s="645"/>
      <c r="AKK49" s="645"/>
      <c r="AKL49" s="645"/>
      <c r="AKM49" s="645"/>
      <c r="AKN49" s="645"/>
      <c r="AKO49" s="645"/>
      <c r="AKP49" s="645"/>
      <c r="AKQ49" s="645"/>
      <c r="AKR49" s="645"/>
      <c r="AKS49" s="645"/>
      <c r="AKT49" s="645"/>
      <c r="AKU49" s="645"/>
      <c r="AKV49" s="645"/>
      <c r="AKW49" s="645"/>
      <c r="AKX49" s="645"/>
      <c r="AKY49" s="645"/>
      <c r="AKZ49" s="645"/>
      <c r="ALA49" s="645"/>
      <c r="ALB49" s="645"/>
      <c r="ALC49" s="645"/>
      <c r="ALD49" s="645"/>
      <c r="ALE49" s="645"/>
      <c r="ALF49" s="645"/>
      <c r="ALG49" s="645"/>
      <c r="ALH49" s="645"/>
      <c r="ALI49" s="645"/>
      <c r="ALJ49" s="645"/>
      <c r="ALK49" s="645"/>
      <c r="ALL49" s="645"/>
      <c r="ALM49" s="645"/>
      <c r="ALN49" s="645"/>
      <c r="ALO49" s="645"/>
      <c r="ALP49" s="645"/>
      <c r="ALQ49" s="645"/>
      <c r="ALR49" s="645"/>
      <c r="ALS49" s="645"/>
      <c r="ALT49" s="645"/>
      <c r="ALU49" s="645"/>
      <c r="ALV49" s="645"/>
      <c r="ALW49" s="645"/>
      <c r="ALX49" s="645"/>
      <c r="ALY49" s="645"/>
      <c r="ALZ49" s="645"/>
      <c r="AMA49" s="645"/>
      <c r="AMB49" s="645"/>
    </row>
    <row r="50" spans="1:1016" ht="12">
      <c r="A50" s="672">
        <f>A48+1</f>
        <v>8</v>
      </c>
      <c r="B50" s="673" t="s">
        <v>2185</v>
      </c>
      <c r="C50" s="674" t="s">
        <v>1390</v>
      </c>
      <c r="D50" s="672">
        <v>1</v>
      </c>
      <c r="E50" s="665"/>
      <c r="F50" s="675">
        <f>E50*D50</f>
        <v>0</v>
      </c>
      <c r="G50" s="645"/>
      <c r="H50" s="671"/>
      <c r="I50" s="666"/>
      <c r="J50" s="645"/>
      <c r="K50" s="645"/>
      <c r="L50" s="645"/>
      <c r="M50" s="645"/>
      <c r="N50" s="645"/>
      <c r="O50" s="645"/>
      <c r="P50" s="645"/>
      <c r="Q50" s="645"/>
      <c r="R50" s="645"/>
      <c r="S50" s="645"/>
      <c r="T50" s="645"/>
      <c r="U50" s="645"/>
      <c r="V50" s="645"/>
      <c r="W50" s="645"/>
      <c r="X50" s="645"/>
      <c r="Y50" s="645"/>
      <c r="Z50" s="645"/>
      <c r="AA50" s="645"/>
      <c r="AB50" s="645"/>
      <c r="AC50" s="645"/>
      <c r="AD50" s="645"/>
      <c r="AE50" s="645"/>
      <c r="AF50" s="645"/>
      <c r="AG50" s="645"/>
      <c r="AH50" s="645"/>
      <c r="AI50" s="645"/>
      <c r="AJ50" s="645"/>
      <c r="AK50" s="645"/>
      <c r="AL50" s="645"/>
      <c r="AM50" s="645"/>
      <c r="AN50" s="645"/>
      <c r="AO50" s="645"/>
      <c r="AP50" s="645"/>
      <c r="AQ50" s="645"/>
      <c r="AR50" s="645"/>
      <c r="AS50" s="645"/>
      <c r="AT50" s="645"/>
      <c r="AU50" s="645"/>
      <c r="AV50" s="645"/>
      <c r="AW50" s="645"/>
      <c r="AX50" s="645"/>
      <c r="AY50" s="645"/>
      <c r="AZ50" s="645"/>
      <c r="BA50" s="645"/>
      <c r="BB50" s="645"/>
      <c r="BC50" s="645"/>
      <c r="BD50" s="645"/>
      <c r="BE50" s="645"/>
      <c r="BF50" s="645"/>
      <c r="BG50" s="645"/>
      <c r="BH50" s="645"/>
      <c r="BI50" s="645"/>
      <c r="BJ50" s="645"/>
      <c r="BK50" s="645"/>
      <c r="BL50" s="645"/>
      <c r="BM50" s="645"/>
      <c r="BN50" s="645"/>
      <c r="BO50" s="645"/>
      <c r="BP50" s="645"/>
      <c r="BQ50" s="645"/>
      <c r="BR50" s="645"/>
      <c r="BS50" s="645"/>
      <c r="BT50" s="645"/>
      <c r="BU50" s="645"/>
      <c r="BV50" s="645"/>
      <c r="BW50" s="645"/>
      <c r="BX50" s="645"/>
      <c r="BY50" s="645"/>
      <c r="BZ50" s="645"/>
      <c r="CA50" s="645"/>
      <c r="CB50" s="645"/>
      <c r="CC50" s="645"/>
      <c r="CD50" s="645"/>
      <c r="CE50" s="645"/>
      <c r="CF50" s="645"/>
      <c r="CG50" s="645"/>
      <c r="CH50" s="645"/>
      <c r="CI50" s="645"/>
      <c r="CJ50" s="645"/>
      <c r="CK50" s="645"/>
      <c r="CL50" s="645"/>
      <c r="CM50" s="645"/>
      <c r="CN50" s="645"/>
      <c r="CO50" s="645"/>
      <c r="CP50" s="645"/>
      <c r="CQ50" s="645"/>
      <c r="CR50" s="645"/>
      <c r="CS50" s="645"/>
      <c r="CT50" s="645"/>
      <c r="CU50" s="645"/>
      <c r="CV50" s="645"/>
      <c r="CW50" s="645"/>
      <c r="CX50" s="645"/>
      <c r="CY50" s="645"/>
      <c r="CZ50" s="645"/>
      <c r="DA50" s="645"/>
      <c r="DB50" s="645"/>
      <c r="DC50" s="645"/>
      <c r="DD50" s="645"/>
      <c r="DE50" s="645"/>
      <c r="DF50" s="645"/>
      <c r="DG50" s="645"/>
      <c r="DH50" s="645"/>
      <c r="DI50" s="645"/>
      <c r="DJ50" s="645"/>
      <c r="DK50" s="645"/>
      <c r="DL50" s="645"/>
      <c r="DM50" s="645"/>
      <c r="DN50" s="645"/>
      <c r="DO50" s="645"/>
      <c r="DP50" s="645"/>
      <c r="DQ50" s="645"/>
      <c r="DR50" s="645"/>
      <c r="DS50" s="645"/>
      <c r="DT50" s="645"/>
      <c r="DU50" s="645"/>
      <c r="DV50" s="645"/>
      <c r="DW50" s="645"/>
      <c r="DX50" s="645"/>
      <c r="DY50" s="645"/>
      <c r="DZ50" s="645"/>
      <c r="EA50" s="645"/>
      <c r="EB50" s="645"/>
      <c r="EC50" s="645"/>
      <c r="ED50" s="645"/>
      <c r="EE50" s="645"/>
      <c r="EF50" s="645"/>
      <c r="EG50" s="645"/>
      <c r="EH50" s="645"/>
      <c r="EI50" s="645"/>
      <c r="EJ50" s="645"/>
      <c r="EK50" s="645"/>
      <c r="EL50" s="645"/>
      <c r="EM50" s="645"/>
      <c r="EN50" s="645"/>
      <c r="EO50" s="645"/>
      <c r="EP50" s="645"/>
      <c r="EQ50" s="645"/>
      <c r="ER50" s="645"/>
      <c r="ES50" s="645"/>
      <c r="ET50" s="645"/>
      <c r="EU50" s="645"/>
      <c r="EV50" s="645"/>
      <c r="EW50" s="645"/>
      <c r="EX50" s="645"/>
      <c r="EY50" s="645"/>
      <c r="EZ50" s="645"/>
      <c r="FA50" s="645"/>
      <c r="FB50" s="645"/>
      <c r="FC50" s="645"/>
      <c r="FD50" s="645"/>
      <c r="FE50" s="645"/>
      <c r="FF50" s="645"/>
      <c r="FG50" s="645"/>
      <c r="FH50" s="645"/>
      <c r="FI50" s="645"/>
      <c r="FJ50" s="645"/>
      <c r="FK50" s="645"/>
      <c r="FL50" s="645"/>
      <c r="FM50" s="645"/>
      <c r="FN50" s="645"/>
      <c r="FO50" s="645"/>
      <c r="FP50" s="645"/>
      <c r="FQ50" s="645"/>
      <c r="FR50" s="645"/>
      <c r="FS50" s="645"/>
      <c r="FT50" s="645"/>
      <c r="FU50" s="645"/>
      <c r="FV50" s="645"/>
      <c r="FW50" s="645"/>
      <c r="FX50" s="645"/>
      <c r="FY50" s="645"/>
      <c r="FZ50" s="645"/>
      <c r="GA50" s="645"/>
      <c r="GB50" s="645"/>
      <c r="GC50" s="645"/>
      <c r="GD50" s="645"/>
      <c r="GE50" s="645"/>
      <c r="GF50" s="645"/>
      <c r="GG50" s="645"/>
      <c r="GH50" s="645"/>
      <c r="GI50" s="645"/>
      <c r="GJ50" s="645"/>
      <c r="GK50" s="645"/>
      <c r="GL50" s="645"/>
      <c r="GM50" s="645"/>
      <c r="GN50" s="645"/>
      <c r="GO50" s="645"/>
      <c r="GP50" s="645"/>
      <c r="GQ50" s="645"/>
      <c r="GR50" s="645"/>
      <c r="GS50" s="645"/>
      <c r="GT50" s="645"/>
      <c r="GU50" s="645"/>
      <c r="GV50" s="645"/>
      <c r="GW50" s="645"/>
      <c r="GX50" s="645"/>
      <c r="GY50" s="645"/>
      <c r="GZ50" s="645"/>
      <c r="HA50" s="645"/>
      <c r="HB50" s="645"/>
      <c r="HC50" s="645"/>
      <c r="HD50" s="645"/>
      <c r="HE50" s="645"/>
      <c r="HF50" s="645"/>
      <c r="HG50" s="645"/>
      <c r="HH50" s="645"/>
      <c r="HI50" s="645"/>
      <c r="HJ50" s="645"/>
      <c r="HK50" s="645"/>
      <c r="HL50" s="645"/>
      <c r="HM50" s="645"/>
      <c r="HN50" s="645"/>
      <c r="HO50" s="645"/>
      <c r="HP50" s="645"/>
      <c r="HQ50" s="645"/>
      <c r="HR50" s="645"/>
      <c r="HS50" s="645"/>
      <c r="HT50" s="645"/>
      <c r="HU50" s="645"/>
      <c r="HV50" s="645"/>
      <c r="HW50" s="645"/>
      <c r="HX50" s="645"/>
      <c r="HY50" s="645"/>
      <c r="HZ50" s="645"/>
      <c r="IA50" s="645"/>
      <c r="IB50" s="645"/>
      <c r="IC50" s="645"/>
      <c r="ID50" s="645"/>
      <c r="IE50" s="645"/>
      <c r="IF50" s="645"/>
      <c r="IG50" s="645"/>
      <c r="IH50" s="645"/>
      <c r="II50" s="645"/>
      <c r="IJ50" s="645"/>
      <c r="IK50" s="645"/>
      <c r="IL50" s="645"/>
      <c r="IM50" s="645"/>
      <c r="IN50" s="645"/>
      <c r="IO50" s="645"/>
      <c r="IP50" s="645"/>
      <c r="IQ50" s="645"/>
      <c r="IR50" s="645"/>
      <c r="IS50" s="645"/>
      <c r="IT50" s="645"/>
      <c r="IU50" s="645"/>
      <c r="IV50" s="645"/>
      <c r="IW50" s="645"/>
      <c r="IX50" s="645"/>
      <c r="IY50" s="645"/>
      <c r="IZ50" s="645"/>
      <c r="JA50" s="645"/>
      <c r="JB50" s="645"/>
      <c r="JC50" s="645"/>
      <c r="JD50" s="645"/>
      <c r="JE50" s="645"/>
      <c r="JF50" s="645"/>
      <c r="JG50" s="645"/>
      <c r="JH50" s="645"/>
      <c r="JI50" s="645"/>
      <c r="JJ50" s="645"/>
      <c r="JK50" s="645"/>
      <c r="JL50" s="645"/>
      <c r="JM50" s="645"/>
      <c r="JN50" s="645"/>
      <c r="JO50" s="645"/>
      <c r="JP50" s="645"/>
      <c r="JQ50" s="645"/>
      <c r="JR50" s="645"/>
      <c r="JS50" s="645"/>
      <c r="JT50" s="645"/>
      <c r="JU50" s="645"/>
      <c r="JV50" s="645"/>
      <c r="JW50" s="645"/>
      <c r="JX50" s="645"/>
      <c r="JY50" s="645"/>
      <c r="JZ50" s="645"/>
      <c r="KA50" s="645"/>
      <c r="KB50" s="645"/>
      <c r="KC50" s="645"/>
      <c r="KD50" s="645"/>
      <c r="KE50" s="645"/>
      <c r="KF50" s="645"/>
      <c r="KG50" s="645"/>
      <c r="KH50" s="645"/>
      <c r="KI50" s="645"/>
      <c r="KJ50" s="645"/>
      <c r="KK50" s="645"/>
      <c r="KL50" s="645"/>
      <c r="KM50" s="645"/>
      <c r="KN50" s="645"/>
      <c r="KO50" s="645"/>
      <c r="KP50" s="645"/>
      <c r="KQ50" s="645"/>
      <c r="KR50" s="645"/>
      <c r="KS50" s="645"/>
      <c r="KT50" s="645"/>
      <c r="KU50" s="645"/>
      <c r="KV50" s="645"/>
      <c r="KW50" s="645"/>
      <c r="KX50" s="645"/>
      <c r="KY50" s="645"/>
      <c r="KZ50" s="645"/>
      <c r="LA50" s="645"/>
      <c r="LB50" s="645"/>
      <c r="LC50" s="645"/>
      <c r="LD50" s="645"/>
      <c r="LE50" s="645"/>
      <c r="LF50" s="645"/>
      <c r="LG50" s="645"/>
      <c r="LH50" s="645"/>
      <c r="LI50" s="645"/>
      <c r="LJ50" s="645"/>
      <c r="LK50" s="645"/>
      <c r="LL50" s="645"/>
      <c r="LM50" s="645"/>
      <c r="LN50" s="645"/>
      <c r="LO50" s="645"/>
      <c r="LP50" s="645"/>
      <c r="LQ50" s="645"/>
      <c r="LR50" s="645"/>
      <c r="LS50" s="645"/>
      <c r="LT50" s="645"/>
      <c r="LU50" s="645"/>
      <c r="LV50" s="645"/>
      <c r="LW50" s="645"/>
      <c r="LX50" s="645"/>
      <c r="LY50" s="645"/>
      <c r="LZ50" s="645"/>
      <c r="MA50" s="645"/>
      <c r="MB50" s="645"/>
      <c r="MC50" s="645"/>
      <c r="MD50" s="645"/>
      <c r="ME50" s="645"/>
      <c r="MF50" s="645"/>
      <c r="MG50" s="645"/>
      <c r="MH50" s="645"/>
      <c r="MI50" s="645"/>
      <c r="MJ50" s="645"/>
      <c r="MK50" s="645"/>
      <c r="ML50" s="645"/>
      <c r="MM50" s="645"/>
      <c r="MN50" s="645"/>
      <c r="MO50" s="645"/>
      <c r="MP50" s="645"/>
      <c r="MQ50" s="645"/>
      <c r="MR50" s="645"/>
      <c r="MS50" s="645"/>
      <c r="MT50" s="645"/>
      <c r="MU50" s="645"/>
      <c r="MV50" s="645"/>
      <c r="MW50" s="645"/>
      <c r="MX50" s="645"/>
      <c r="MY50" s="645"/>
      <c r="MZ50" s="645"/>
      <c r="NA50" s="645"/>
      <c r="NB50" s="645"/>
      <c r="NC50" s="645"/>
      <c r="ND50" s="645"/>
      <c r="NE50" s="645"/>
      <c r="NF50" s="645"/>
      <c r="NG50" s="645"/>
      <c r="NH50" s="645"/>
      <c r="NI50" s="645"/>
      <c r="NJ50" s="645"/>
      <c r="NK50" s="645"/>
      <c r="NL50" s="645"/>
      <c r="NM50" s="645"/>
      <c r="NN50" s="645"/>
      <c r="NO50" s="645"/>
      <c r="NP50" s="645"/>
      <c r="NQ50" s="645"/>
      <c r="NR50" s="645"/>
      <c r="NS50" s="645"/>
      <c r="NT50" s="645"/>
      <c r="NU50" s="645"/>
      <c r="NV50" s="645"/>
      <c r="NW50" s="645"/>
      <c r="NX50" s="645"/>
      <c r="NY50" s="645"/>
      <c r="NZ50" s="645"/>
      <c r="OA50" s="645"/>
      <c r="OB50" s="645"/>
      <c r="OC50" s="645"/>
      <c r="OD50" s="645"/>
      <c r="OE50" s="645"/>
      <c r="OF50" s="645"/>
      <c r="OG50" s="645"/>
      <c r="OH50" s="645"/>
      <c r="OI50" s="645"/>
      <c r="OJ50" s="645"/>
      <c r="OK50" s="645"/>
      <c r="OL50" s="645"/>
      <c r="OM50" s="645"/>
      <c r="ON50" s="645"/>
      <c r="OO50" s="645"/>
      <c r="OP50" s="645"/>
      <c r="OQ50" s="645"/>
      <c r="OR50" s="645"/>
      <c r="OS50" s="645"/>
      <c r="OT50" s="645"/>
      <c r="OU50" s="645"/>
      <c r="OV50" s="645"/>
      <c r="OW50" s="645"/>
      <c r="OX50" s="645"/>
      <c r="OY50" s="645"/>
      <c r="OZ50" s="645"/>
      <c r="PA50" s="645"/>
      <c r="PB50" s="645"/>
      <c r="PC50" s="645"/>
      <c r="PD50" s="645"/>
      <c r="PE50" s="645"/>
      <c r="PF50" s="645"/>
      <c r="PG50" s="645"/>
      <c r="PH50" s="645"/>
      <c r="PI50" s="645"/>
      <c r="PJ50" s="645"/>
      <c r="PK50" s="645"/>
      <c r="PL50" s="645"/>
      <c r="PM50" s="645"/>
      <c r="PN50" s="645"/>
      <c r="PO50" s="645"/>
      <c r="PP50" s="645"/>
      <c r="PQ50" s="645"/>
      <c r="PR50" s="645"/>
      <c r="PS50" s="645"/>
      <c r="PT50" s="645"/>
      <c r="PU50" s="645"/>
      <c r="PV50" s="645"/>
      <c r="PW50" s="645"/>
      <c r="PX50" s="645"/>
      <c r="PY50" s="645"/>
      <c r="PZ50" s="645"/>
      <c r="QA50" s="645"/>
      <c r="QB50" s="645"/>
      <c r="QC50" s="645"/>
      <c r="QD50" s="645"/>
      <c r="QE50" s="645"/>
      <c r="QF50" s="645"/>
      <c r="QG50" s="645"/>
      <c r="QH50" s="645"/>
      <c r="QI50" s="645"/>
      <c r="QJ50" s="645"/>
      <c r="QK50" s="645"/>
      <c r="QL50" s="645"/>
      <c r="QM50" s="645"/>
      <c r="QN50" s="645"/>
      <c r="QO50" s="645"/>
      <c r="QP50" s="645"/>
      <c r="QQ50" s="645"/>
      <c r="QR50" s="645"/>
      <c r="QS50" s="645"/>
      <c r="QT50" s="645"/>
      <c r="QU50" s="645"/>
      <c r="QV50" s="645"/>
      <c r="QW50" s="645"/>
      <c r="QX50" s="645"/>
      <c r="QY50" s="645"/>
      <c r="QZ50" s="645"/>
      <c r="RA50" s="645"/>
      <c r="RB50" s="645"/>
      <c r="RC50" s="645"/>
      <c r="RD50" s="645"/>
      <c r="RE50" s="645"/>
      <c r="RF50" s="645"/>
      <c r="RG50" s="645"/>
      <c r="RH50" s="645"/>
      <c r="RI50" s="645"/>
      <c r="RJ50" s="645"/>
      <c r="RK50" s="645"/>
      <c r="RL50" s="645"/>
      <c r="RM50" s="645"/>
      <c r="RN50" s="645"/>
      <c r="RO50" s="645"/>
      <c r="RP50" s="645"/>
      <c r="RQ50" s="645"/>
      <c r="RR50" s="645"/>
      <c r="RS50" s="645"/>
      <c r="RT50" s="645"/>
      <c r="RU50" s="645"/>
      <c r="RV50" s="645"/>
      <c r="RW50" s="645"/>
      <c r="RX50" s="645"/>
      <c r="RY50" s="645"/>
      <c r="RZ50" s="645"/>
      <c r="SA50" s="645"/>
      <c r="SB50" s="645"/>
      <c r="SC50" s="645"/>
      <c r="SD50" s="645"/>
      <c r="SE50" s="645"/>
      <c r="SF50" s="645"/>
      <c r="SG50" s="645"/>
      <c r="SH50" s="645"/>
      <c r="SI50" s="645"/>
      <c r="SJ50" s="645"/>
      <c r="SK50" s="645"/>
      <c r="SL50" s="645"/>
      <c r="SM50" s="645"/>
      <c r="SN50" s="645"/>
      <c r="SO50" s="645"/>
      <c r="SP50" s="645"/>
      <c r="SQ50" s="645"/>
      <c r="SR50" s="645"/>
      <c r="SS50" s="645"/>
      <c r="ST50" s="645"/>
      <c r="SU50" s="645"/>
      <c r="SV50" s="645"/>
      <c r="SW50" s="645"/>
      <c r="SX50" s="645"/>
      <c r="SY50" s="645"/>
      <c r="SZ50" s="645"/>
      <c r="TA50" s="645"/>
      <c r="TB50" s="645"/>
      <c r="TC50" s="645"/>
      <c r="TD50" s="645"/>
      <c r="TE50" s="645"/>
      <c r="TF50" s="645"/>
      <c r="TG50" s="645"/>
      <c r="TH50" s="645"/>
      <c r="TI50" s="645"/>
      <c r="TJ50" s="645"/>
      <c r="TK50" s="645"/>
      <c r="TL50" s="645"/>
      <c r="TM50" s="645"/>
      <c r="TN50" s="645"/>
      <c r="TO50" s="645"/>
      <c r="TP50" s="645"/>
      <c r="TQ50" s="645"/>
      <c r="TR50" s="645"/>
      <c r="TS50" s="645"/>
      <c r="TT50" s="645"/>
      <c r="TU50" s="645"/>
      <c r="TV50" s="645"/>
      <c r="TW50" s="645"/>
      <c r="TX50" s="645"/>
      <c r="TY50" s="645"/>
      <c r="TZ50" s="645"/>
      <c r="UA50" s="645"/>
      <c r="UB50" s="645"/>
      <c r="UC50" s="645"/>
      <c r="UD50" s="645"/>
      <c r="UE50" s="645"/>
      <c r="UF50" s="645"/>
      <c r="UG50" s="645"/>
      <c r="UH50" s="645"/>
      <c r="UI50" s="645"/>
      <c r="UJ50" s="645"/>
      <c r="UK50" s="645"/>
      <c r="UL50" s="645"/>
      <c r="UM50" s="645"/>
      <c r="UN50" s="645"/>
      <c r="UO50" s="645"/>
      <c r="UP50" s="645"/>
      <c r="UQ50" s="645"/>
      <c r="UR50" s="645"/>
      <c r="US50" s="645"/>
      <c r="UT50" s="645"/>
      <c r="UU50" s="645"/>
      <c r="UV50" s="645"/>
      <c r="UW50" s="645"/>
      <c r="UX50" s="645"/>
      <c r="UY50" s="645"/>
      <c r="UZ50" s="645"/>
      <c r="VA50" s="645"/>
      <c r="VB50" s="645"/>
      <c r="VC50" s="645"/>
      <c r="VD50" s="645"/>
      <c r="VE50" s="645"/>
      <c r="VF50" s="645"/>
      <c r="VG50" s="645"/>
      <c r="VH50" s="645"/>
      <c r="VI50" s="645"/>
      <c r="VJ50" s="645"/>
      <c r="VK50" s="645"/>
      <c r="VL50" s="645"/>
      <c r="VM50" s="645"/>
      <c r="VN50" s="645"/>
      <c r="VO50" s="645"/>
      <c r="VP50" s="645"/>
      <c r="VQ50" s="645"/>
      <c r="VR50" s="645"/>
      <c r="VS50" s="645"/>
      <c r="VT50" s="645"/>
      <c r="VU50" s="645"/>
      <c r="VV50" s="645"/>
      <c r="VW50" s="645"/>
      <c r="VX50" s="645"/>
      <c r="VY50" s="645"/>
      <c r="VZ50" s="645"/>
      <c r="WA50" s="645"/>
      <c r="WB50" s="645"/>
      <c r="WC50" s="645"/>
      <c r="WD50" s="645"/>
      <c r="WE50" s="645"/>
      <c r="WF50" s="645"/>
      <c r="WG50" s="645"/>
      <c r="WH50" s="645"/>
      <c r="WI50" s="645"/>
      <c r="WJ50" s="645"/>
      <c r="WK50" s="645"/>
      <c r="WL50" s="645"/>
      <c r="WM50" s="645"/>
      <c r="WN50" s="645"/>
      <c r="WO50" s="645"/>
      <c r="WP50" s="645"/>
      <c r="WQ50" s="645"/>
      <c r="WR50" s="645"/>
      <c r="WS50" s="645"/>
      <c r="WT50" s="645"/>
      <c r="WU50" s="645"/>
      <c r="WV50" s="645"/>
      <c r="WW50" s="645"/>
      <c r="WX50" s="645"/>
      <c r="WY50" s="645"/>
      <c r="WZ50" s="645"/>
      <c r="XA50" s="645"/>
      <c r="XB50" s="645"/>
      <c r="XC50" s="645"/>
      <c r="XD50" s="645"/>
      <c r="XE50" s="645"/>
      <c r="XF50" s="645"/>
      <c r="XG50" s="645"/>
      <c r="XH50" s="645"/>
      <c r="XI50" s="645"/>
      <c r="XJ50" s="645"/>
      <c r="XK50" s="645"/>
      <c r="XL50" s="645"/>
      <c r="XM50" s="645"/>
      <c r="XN50" s="645"/>
      <c r="XO50" s="645"/>
      <c r="XP50" s="645"/>
      <c r="XQ50" s="645"/>
      <c r="XR50" s="645"/>
      <c r="XS50" s="645"/>
      <c r="XT50" s="645"/>
      <c r="XU50" s="645"/>
      <c r="XV50" s="645"/>
      <c r="XW50" s="645"/>
      <c r="XX50" s="645"/>
      <c r="XY50" s="645"/>
      <c r="XZ50" s="645"/>
      <c r="YA50" s="645"/>
      <c r="YB50" s="645"/>
      <c r="YC50" s="645"/>
      <c r="YD50" s="645"/>
      <c r="YE50" s="645"/>
      <c r="YF50" s="645"/>
      <c r="YG50" s="645"/>
      <c r="YH50" s="645"/>
      <c r="YI50" s="645"/>
      <c r="YJ50" s="645"/>
      <c r="YK50" s="645"/>
      <c r="YL50" s="645"/>
      <c r="YM50" s="645"/>
      <c r="YN50" s="645"/>
      <c r="YO50" s="645"/>
      <c r="YP50" s="645"/>
      <c r="YQ50" s="645"/>
      <c r="YR50" s="645"/>
      <c r="YS50" s="645"/>
      <c r="YT50" s="645"/>
      <c r="YU50" s="645"/>
      <c r="YV50" s="645"/>
      <c r="YW50" s="645"/>
      <c r="YX50" s="645"/>
      <c r="YY50" s="645"/>
      <c r="YZ50" s="645"/>
      <c r="ZA50" s="645"/>
      <c r="ZB50" s="645"/>
      <c r="ZC50" s="645"/>
      <c r="ZD50" s="645"/>
      <c r="ZE50" s="645"/>
      <c r="ZF50" s="645"/>
      <c r="ZG50" s="645"/>
      <c r="ZH50" s="645"/>
      <c r="ZI50" s="645"/>
      <c r="ZJ50" s="645"/>
      <c r="ZK50" s="645"/>
      <c r="ZL50" s="645"/>
      <c r="ZM50" s="645"/>
      <c r="ZN50" s="645"/>
      <c r="ZO50" s="645"/>
      <c r="ZP50" s="645"/>
      <c r="ZQ50" s="645"/>
      <c r="ZR50" s="645"/>
      <c r="ZS50" s="645"/>
      <c r="ZT50" s="645"/>
      <c r="ZU50" s="645"/>
      <c r="ZV50" s="645"/>
      <c r="ZW50" s="645"/>
      <c r="ZX50" s="645"/>
      <c r="ZY50" s="645"/>
      <c r="ZZ50" s="645"/>
      <c r="AAA50" s="645"/>
      <c r="AAB50" s="645"/>
      <c r="AAC50" s="645"/>
      <c r="AAD50" s="645"/>
      <c r="AAE50" s="645"/>
      <c r="AAF50" s="645"/>
      <c r="AAG50" s="645"/>
      <c r="AAH50" s="645"/>
      <c r="AAI50" s="645"/>
      <c r="AAJ50" s="645"/>
      <c r="AAK50" s="645"/>
      <c r="AAL50" s="645"/>
      <c r="AAM50" s="645"/>
      <c r="AAN50" s="645"/>
      <c r="AAO50" s="645"/>
      <c r="AAP50" s="645"/>
      <c r="AAQ50" s="645"/>
      <c r="AAR50" s="645"/>
      <c r="AAS50" s="645"/>
      <c r="AAT50" s="645"/>
      <c r="AAU50" s="645"/>
      <c r="AAV50" s="645"/>
      <c r="AAW50" s="645"/>
      <c r="AAX50" s="645"/>
      <c r="AAY50" s="645"/>
      <c r="AAZ50" s="645"/>
      <c r="ABA50" s="645"/>
      <c r="ABB50" s="645"/>
      <c r="ABC50" s="645"/>
      <c r="ABD50" s="645"/>
      <c r="ABE50" s="645"/>
      <c r="ABF50" s="645"/>
      <c r="ABG50" s="645"/>
      <c r="ABH50" s="645"/>
      <c r="ABI50" s="645"/>
      <c r="ABJ50" s="645"/>
      <c r="ABK50" s="645"/>
      <c r="ABL50" s="645"/>
      <c r="ABM50" s="645"/>
      <c r="ABN50" s="645"/>
      <c r="ABO50" s="645"/>
      <c r="ABP50" s="645"/>
      <c r="ABQ50" s="645"/>
      <c r="ABR50" s="645"/>
      <c r="ABS50" s="645"/>
      <c r="ABT50" s="645"/>
      <c r="ABU50" s="645"/>
      <c r="ABV50" s="645"/>
      <c r="ABW50" s="645"/>
      <c r="ABX50" s="645"/>
      <c r="ABY50" s="645"/>
      <c r="ABZ50" s="645"/>
      <c r="ACA50" s="645"/>
      <c r="ACB50" s="645"/>
      <c r="ACC50" s="645"/>
      <c r="ACD50" s="645"/>
      <c r="ACE50" s="645"/>
      <c r="ACF50" s="645"/>
      <c r="ACG50" s="645"/>
      <c r="ACH50" s="645"/>
      <c r="ACI50" s="645"/>
      <c r="ACJ50" s="645"/>
      <c r="ACK50" s="645"/>
      <c r="ACL50" s="645"/>
      <c r="ACM50" s="645"/>
      <c r="ACN50" s="645"/>
      <c r="ACO50" s="645"/>
      <c r="ACP50" s="645"/>
      <c r="ACQ50" s="645"/>
      <c r="ACR50" s="645"/>
      <c r="ACS50" s="645"/>
      <c r="ACT50" s="645"/>
      <c r="ACU50" s="645"/>
      <c r="ACV50" s="645"/>
      <c r="ACW50" s="645"/>
      <c r="ACX50" s="645"/>
      <c r="ACY50" s="645"/>
      <c r="ACZ50" s="645"/>
      <c r="ADA50" s="645"/>
      <c r="ADB50" s="645"/>
      <c r="ADC50" s="645"/>
      <c r="ADD50" s="645"/>
      <c r="ADE50" s="645"/>
      <c r="ADF50" s="645"/>
      <c r="ADG50" s="645"/>
      <c r="ADH50" s="645"/>
      <c r="ADI50" s="645"/>
      <c r="ADJ50" s="645"/>
      <c r="ADK50" s="645"/>
      <c r="ADL50" s="645"/>
      <c r="ADM50" s="645"/>
      <c r="ADN50" s="645"/>
      <c r="ADO50" s="645"/>
      <c r="ADP50" s="645"/>
      <c r="ADQ50" s="645"/>
      <c r="ADR50" s="645"/>
      <c r="ADS50" s="645"/>
      <c r="ADT50" s="645"/>
      <c r="ADU50" s="645"/>
      <c r="ADV50" s="645"/>
      <c r="ADW50" s="645"/>
      <c r="ADX50" s="645"/>
      <c r="ADY50" s="645"/>
      <c r="ADZ50" s="645"/>
      <c r="AEA50" s="645"/>
      <c r="AEB50" s="645"/>
      <c r="AEC50" s="645"/>
      <c r="AED50" s="645"/>
      <c r="AEE50" s="645"/>
      <c r="AEF50" s="645"/>
      <c r="AEG50" s="645"/>
      <c r="AEH50" s="645"/>
      <c r="AEI50" s="645"/>
      <c r="AEJ50" s="645"/>
      <c r="AEK50" s="645"/>
      <c r="AEL50" s="645"/>
      <c r="AEM50" s="645"/>
      <c r="AEN50" s="645"/>
      <c r="AEO50" s="645"/>
      <c r="AEP50" s="645"/>
      <c r="AEQ50" s="645"/>
      <c r="AER50" s="645"/>
      <c r="AES50" s="645"/>
      <c r="AET50" s="645"/>
      <c r="AEU50" s="645"/>
      <c r="AEV50" s="645"/>
      <c r="AEW50" s="645"/>
      <c r="AEX50" s="645"/>
      <c r="AEY50" s="645"/>
      <c r="AEZ50" s="645"/>
      <c r="AFA50" s="645"/>
      <c r="AFB50" s="645"/>
      <c r="AFC50" s="645"/>
      <c r="AFD50" s="645"/>
      <c r="AFE50" s="645"/>
      <c r="AFF50" s="645"/>
      <c r="AFG50" s="645"/>
      <c r="AFH50" s="645"/>
      <c r="AFI50" s="645"/>
      <c r="AFJ50" s="645"/>
      <c r="AFK50" s="645"/>
      <c r="AFL50" s="645"/>
      <c r="AFM50" s="645"/>
      <c r="AFN50" s="645"/>
      <c r="AFO50" s="645"/>
      <c r="AFP50" s="645"/>
      <c r="AFQ50" s="645"/>
      <c r="AFR50" s="645"/>
      <c r="AFS50" s="645"/>
      <c r="AFT50" s="645"/>
      <c r="AFU50" s="645"/>
      <c r="AFV50" s="645"/>
      <c r="AFW50" s="645"/>
      <c r="AFX50" s="645"/>
      <c r="AFY50" s="645"/>
      <c r="AFZ50" s="645"/>
      <c r="AGA50" s="645"/>
      <c r="AGB50" s="645"/>
      <c r="AGC50" s="645"/>
      <c r="AGD50" s="645"/>
      <c r="AGE50" s="645"/>
      <c r="AGF50" s="645"/>
      <c r="AGG50" s="645"/>
      <c r="AGH50" s="645"/>
      <c r="AGI50" s="645"/>
      <c r="AGJ50" s="645"/>
      <c r="AGK50" s="645"/>
      <c r="AGL50" s="645"/>
      <c r="AGM50" s="645"/>
      <c r="AGN50" s="645"/>
      <c r="AGO50" s="645"/>
      <c r="AGP50" s="645"/>
      <c r="AGQ50" s="645"/>
      <c r="AGR50" s="645"/>
      <c r="AGS50" s="645"/>
      <c r="AGT50" s="645"/>
      <c r="AGU50" s="645"/>
      <c r="AGV50" s="645"/>
      <c r="AGW50" s="645"/>
      <c r="AGX50" s="645"/>
      <c r="AGY50" s="645"/>
      <c r="AGZ50" s="645"/>
      <c r="AHA50" s="645"/>
      <c r="AHB50" s="645"/>
      <c r="AHC50" s="645"/>
      <c r="AHD50" s="645"/>
      <c r="AHE50" s="645"/>
      <c r="AHF50" s="645"/>
      <c r="AHG50" s="645"/>
      <c r="AHH50" s="645"/>
      <c r="AHI50" s="645"/>
      <c r="AHJ50" s="645"/>
      <c r="AHK50" s="645"/>
      <c r="AHL50" s="645"/>
      <c r="AHM50" s="645"/>
      <c r="AHN50" s="645"/>
      <c r="AHO50" s="645"/>
      <c r="AHP50" s="645"/>
      <c r="AHQ50" s="645"/>
      <c r="AHR50" s="645"/>
      <c r="AHS50" s="645"/>
      <c r="AHT50" s="645"/>
      <c r="AHU50" s="645"/>
      <c r="AHV50" s="645"/>
      <c r="AHW50" s="645"/>
      <c r="AHX50" s="645"/>
      <c r="AHY50" s="645"/>
      <c r="AHZ50" s="645"/>
      <c r="AIA50" s="645"/>
      <c r="AIB50" s="645"/>
      <c r="AIC50" s="645"/>
      <c r="AID50" s="645"/>
      <c r="AIE50" s="645"/>
      <c r="AIF50" s="645"/>
      <c r="AIG50" s="645"/>
      <c r="AIH50" s="645"/>
      <c r="AII50" s="645"/>
      <c r="AIJ50" s="645"/>
      <c r="AIK50" s="645"/>
      <c r="AIL50" s="645"/>
      <c r="AIM50" s="645"/>
      <c r="AIN50" s="645"/>
      <c r="AIO50" s="645"/>
      <c r="AIP50" s="645"/>
      <c r="AIQ50" s="645"/>
      <c r="AIR50" s="645"/>
      <c r="AIS50" s="645"/>
      <c r="AIT50" s="645"/>
      <c r="AIU50" s="645"/>
      <c r="AIV50" s="645"/>
      <c r="AIW50" s="645"/>
      <c r="AIX50" s="645"/>
      <c r="AIY50" s="645"/>
      <c r="AIZ50" s="645"/>
      <c r="AJA50" s="645"/>
      <c r="AJB50" s="645"/>
      <c r="AJC50" s="645"/>
      <c r="AJD50" s="645"/>
      <c r="AJE50" s="645"/>
      <c r="AJF50" s="645"/>
      <c r="AJG50" s="645"/>
      <c r="AJH50" s="645"/>
      <c r="AJI50" s="645"/>
      <c r="AJJ50" s="645"/>
      <c r="AJK50" s="645"/>
      <c r="AJL50" s="645"/>
      <c r="AJM50" s="645"/>
      <c r="AJN50" s="645"/>
      <c r="AJO50" s="645"/>
      <c r="AJP50" s="645"/>
      <c r="AJQ50" s="645"/>
      <c r="AJR50" s="645"/>
      <c r="AJS50" s="645"/>
      <c r="AJT50" s="645"/>
      <c r="AJU50" s="645"/>
      <c r="AJV50" s="645"/>
      <c r="AJW50" s="645"/>
      <c r="AJX50" s="645"/>
      <c r="AJY50" s="645"/>
      <c r="AJZ50" s="645"/>
      <c r="AKA50" s="645"/>
      <c r="AKB50" s="645"/>
      <c r="AKC50" s="645"/>
      <c r="AKD50" s="645"/>
      <c r="AKE50" s="645"/>
      <c r="AKF50" s="645"/>
      <c r="AKG50" s="645"/>
      <c r="AKH50" s="645"/>
      <c r="AKI50" s="645"/>
      <c r="AKJ50" s="645"/>
      <c r="AKK50" s="645"/>
      <c r="AKL50" s="645"/>
      <c r="AKM50" s="645"/>
      <c r="AKN50" s="645"/>
      <c r="AKO50" s="645"/>
      <c r="AKP50" s="645"/>
      <c r="AKQ50" s="645"/>
      <c r="AKR50" s="645"/>
      <c r="AKS50" s="645"/>
      <c r="AKT50" s="645"/>
      <c r="AKU50" s="645"/>
      <c r="AKV50" s="645"/>
      <c r="AKW50" s="645"/>
      <c r="AKX50" s="645"/>
      <c r="AKY50" s="645"/>
      <c r="AKZ50" s="645"/>
      <c r="ALA50" s="645"/>
      <c r="ALB50" s="645"/>
      <c r="ALC50" s="645"/>
      <c r="ALD50" s="645"/>
      <c r="ALE50" s="645"/>
      <c r="ALF50" s="645"/>
      <c r="ALG50" s="645"/>
      <c r="ALH50" s="645"/>
      <c r="ALI50" s="645"/>
      <c r="ALJ50" s="645"/>
      <c r="ALK50" s="645"/>
      <c r="ALL50" s="645"/>
      <c r="ALM50" s="645"/>
      <c r="ALN50" s="645"/>
      <c r="ALO50" s="645"/>
      <c r="ALP50" s="645"/>
      <c r="ALQ50" s="645"/>
      <c r="ALR50" s="645"/>
      <c r="ALS50" s="645"/>
      <c r="ALT50" s="645"/>
      <c r="ALU50" s="645"/>
      <c r="ALV50" s="645"/>
      <c r="ALW50" s="645"/>
      <c r="ALX50" s="645"/>
      <c r="ALY50" s="645"/>
      <c r="ALZ50" s="645"/>
      <c r="AMA50" s="645"/>
      <c r="AMB50" s="645"/>
    </row>
    <row r="51" spans="1:1016">
      <c r="A51" s="667"/>
      <c r="B51" s="668" t="s">
        <v>2185</v>
      </c>
      <c r="C51" s="668"/>
      <c r="D51" s="668"/>
      <c r="E51" s="669"/>
      <c r="F51" s="670"/>
      <c r="G51" s="645"/>
      <c r="H51" s="671"/>
      <c r="I51" s="645"/>
      <c r="J51" s="645"/>
      <c r="K51" s="645"/>
      <c r="L51" s="645"/>
      <c r="M51" s="645"/>
      <c r="N51" s="645"/>
      <c r="O51" s="645"/>
      <c r="P51" s="645"/>
      <c r="Q51" s="645"/>
      <c r="R51" s="645"/>
      <c r="S51" s="645"/>
      <c r="T51" s="645"/>
      <c r="U51" s="645"/>
      <c r="V51" s="645"/>
      <c r="W51" s="645"/>
      <c r="X51" s="645"/>
      <c r="Y51" s="645"/>
      <c r="Z51" s="645"/>
      <c r="AA51" s="645"/>
      <c r="AB51" s="645"/>
      <c r="AC51" s="645"/>
      <c r="AD51" s="645"/>
      <c r="AE51" s="645"/>
      <c r="AF51" s="645"/>
      <c r="AG51" s="645"/>
      <c r="AH51" s="645"/>
      <c r="AI51" s="645"/>
      <c r="AJ51" s="645"/>
      <c r="AK51" s="645"/>
      <c r="AL51" s="645"/>
      <c r="AM51" s="645"/>
      <c r="AN51" s="645"/>
      <c r="AO51" s="645"/>
      <c r="AP51" s="645"/>
      <c r="AQ51" s="645"/>
      <c r="AR51" s="645"/>
      <c r="AS51" s="645"/>
      <c r="AT51" s="645"/>
      <c r="AU51" s="645"/>
      <c r="AV51" s="645"/>
      <c r="AW51" s="645"/>
      <c r="AX51" s="645"/>
      <c r="AY51" s="645"/>
      <c r="AZ51" s="645"/>
      <c r="BA51" s="645"/>
      <c r="BB51" s="645"/>
      <c r="BC51" s="645"/>
      <c r="BD51" s="645"/>
      <c r="BE51" s="645"/>
      <c r="BF51" s="645"/>
      <c r="BG51" s="645"/>
      <c r="BH51" s="645"/>
      <c r="BI51" s="645"/>
      <c r="BJ51" s="645"/>
      <c r="BK51" s="645"/>
      <c r="BL51" s="645"/>
      <c r="BM51" s="645"/>
      <c r="BN51" s="645"/>
      <c r="BO51" s="645"/>
      <c r="BP51" s="645"/>
      <c r="BQ51" s="645"/>
      <c r="BR51" s="645"/>
      <c r="BS51" s="645"/>
      <c r="BT51" s="645"/>
      <c r="BU51" s="645"/>
      <c r="BV51" s="645"/>
      <c r="BW51" s="645"/>
      <c r="BX51" s="645"/>
      <c r="BY51" s="645"/>
      <c r="BZ51" s="645"/>
      <c r="CA51" s="645"/>
      <c r="CB51" s="645"/>
      <c r="CC51" s="645"/>
      <c r="CD51" s="645"/>
      <c r="CE51" s="645"/>
      <c r="CF51" s="645"/>
      <c r="CG51" s="645"/>
      <c r="CH51" s="645"/>
      <c r="CI51" s="645"/>
      <c r="CJ51" s="645"/>
      <c r="CK51" s="645"/>
      <c r="CL51" s="645"/>
      <c r="CM51" s="645"/>
      <c r="CN51" s="645"/>
      <c r="CO51" s="645"/>
      <c r="CP51" s="645"/>
      <c r="CQ51" s="645"/>
      <c r="CR51" s="645"/>
      <c r="CS51" s="645"/>
      <c r="CT51" s="645"/>
      <c r="CU51" s="645"/>
      <c r="CV51" s="645"/>
      <c r="CW51" s="645"/>
      <c r="CX51" s="645"/>
      <c r="CY51" s="645"/>
      <c r="CZ51" s="645"/>
      <c r="DA51" s="645"/>
      <c r="DB51" s="645"/>
      <c r="DC51" s="645"/>
      <c r="DD51" s="645"/>
      <c r="DE51" s="645"/>
      <c r="DF51" s="645"/>
      <c r="DG51" s="645"/>
      <c r="DH51" s="645"/>
      <c r="DI51" s="645"/>
      <c r="DJ51" s="645"/>
      <c r="DK51" s="645"/>
      <c r="DL51" s="645"/>
      <c r="DM51" s="645"/>
      <c r="DN51" s="645"/>
      <c r="DO51" s="645"/>
      <c r="DP51" s="645"/>
      <c r="DQ51" s="645"/>
      <c r="DR51" s="645"/>
      <c r="DS51" s="645"/>
      <c r="DT51" s="645"/>
      <c r="DU51" s="645"/>
      <c r="DV51" s="645"/>
      <c r="DW51" s="645"/>
      <c r="DX51" s="645"/>
      <c r="DY51" s="645"/>
      <c r="DZ51" s="645"/>
      <c r="EA51" s="645"/>
      <c r="EB51" s="645"/>
      <c r="EC51" s="645"/>
      <c r="ED51" s="645"/>
      <c r="EE51" s="645"/>
      <c r="EF51" s="645"/>
      <c r="EG51" s="645"/>
      <c r="EH51" s="645"/>
      <c r="EI51" s="645"/>
      <c r="EJ51" s="645"/>
      <c r="EK51" s="645"/>
      <c r="EL51" s="645"/>
      <c r="EM51" s="645"/>
      <c r="EN51" s="645"/>
      <c r="EO51" s="645"/>
      <c r="EP51" s="645"/>
      <c r="EQ51" s="645"/>
      <c r="ER51" s="645"/>
      <c r="ES51" s="645"/>
      <c r="ET51" s="645"/>
      <c r="EU51" s="645"/>
      <c r="EV51" s="645"/>
      <c r="EW51" s="645"/>
      <c r="EX51" s="645"/>
      <c r="EY51" s="645"/>
      <c r="EZ51" s="645"/>
      <c r="FA51" s="645"/>
      <c r="FB51" s="645"/>
      <c r="FC51" s="645"/>
      <c r="FD51" s="645"/>
      <c r="FE51" s="645"/>
      <c r="FF51" s="645"/>
      <c r="FG51" s="645"/>
      <c r="FH51" s="645"/>
      <c r="FI51" s="645"/>
      <c r="FJ51" s="645"/>
      <c r="FK51" s="645"/>
      <c r="FL51" s="645"/>
      <c r="FM51" s="645"/>
      <c r="FN51" s="645"/>
      <c r="FO51" s="645"/>
      <c r="FP51" s="645"/>
      <c r="FQ51" s="645"/>
      <c r="FR51" s="645"/>
      <c r="FS51" s="645"/>
      <c r="FT51" s="645"/>
      <c r="FU51" s="645"/>
      <c r="FV51" s="645"/>
      <c r="FW51" s="645"/>
      <c r="FX51" s="645"/>
      <c r="FY51" s="645"/>
      <c r="FZ51" s="645"/>
      <c r="GA51" s="645"/>
      <c r="GB51" s="645"/>
      <c r="GC51" s="645"/>
      <c r="GD51" s="645"/>
      <c r="GE51" s="645"/>
      <c r="GF51" s="645"/>
      <c r="GG51" s="645"/>
      <c r="GH51" s="645"/>
      <c r="GI51" s="645"/>
      <c r="GJ51" s="645"/>
      <c r="GK51" s="645"/>
      <c r="GL51" s="645"/>
      <c r="GM51" s="645"/>
      <c r="GN51" s="645"/>
      <c r="GO51" s="645"/>
      <c r="GP51" s="645"/>
      <c r="GQ51" s="645"/>
      <c r="GR51" s="645"/>
      <c r="GS51" s="645"/>
      <c r="GT51" s="645"/>
      <c r="GU51" s="645"/>
      <c r="GV51" s="645"/>
      <c r="GW51" s="645"/>
      <c r="GX51" s="645"/>
      <c r="GY51" s="645"/>
      <c r="GZ51" s="645"/>
      <c r="HA51" s="645"/>
      <c r="HB51" s="645"/>
      <c r="HC51" s="645"/>
      <c r="HD51" s="645"/>
      <c r="HE51" s="645"/>
      <c r="HF51" s="645"/>
      <c r="HG51" s="645"/>
      <c r="HH51" s="645"/>
      <c r="HI51" s="645"/>
      <c r="HJ51" s="645"/>
      <c r="HK51" s="645"/>
      <c r="HL51" s="645"/>
      <c r="HM51" s="645"/>
      <c r="HN51" s="645"/>
      <c r="HO51" s="645"/>
      <c r="HP51" s="645"/>
      <c r="HQ51" s="645"/>
      <c r="HR51" s="645"/>
      <c r="HS51" s="645"/>
      <c r="HT51" s="645"/>
      <c r="HU51" s="645"/>
      <c r="HV51" s="645"/>
      <c r="HW51" s="645"/>
      <c r="HX51" s="645"/>
      <c r="HY51" s="645"/>
      <c r="HZ51" s="645"/>
      <c r="IA51" s="645"/>
      <c r="IB51" s="645"/>
      <c r="IC51" s="645"/>
      <c r="ID51" s="645"/>
      <c r="IE51" s="645"/>
      <c r="IF51" s="645"/>
      <c r="IG51" s="645"/>
      <c r="IH51" s="645"/>
      <c r="II51" s="645"/>
      <c r="IJ51" s="645"/>
      <c r="IK51" s="645"/>
      <c r="IL51" s="645"/>
      <c r="IM51" s="645"/>
      <c r="IN51" s="645"/>
      <c r="IO51" s="645"/>
      <c r="IP51" s="645"/>
      <c r="IQ51" s="645"/>
      <c r="IR51" s="645"/>
      <c r="IS51" s="645"/>
      <c r="IT51" s="645"/>
      <c r="IU51" s="645"/>
      <c r="IV51" s="645"/>
      <c r="IW51" s="645"/>
      <c r="IX51" s="645"/>
      <c r="IY51" s="645"/>
      <c r="IZ51" s="645"/>
      <c r="JA51" s="645"/>
      <c r="JB51" s="645"/>
      <c r="JC51" s="645"/>
      <c r="JD51" s="645"/>
      <c r="JE51" s="645"/>
      <c r="JF51" s="645"/>
      <c r="JG51" s="645"/>
      <c r="JH51" s="645"/>
      <c r="JI51" s="645"/>
      <c r="JJ51" s="645"/>
      <c r="JK51" s="645"/>
      <c r="JL51" s="645"/>
      <c r="JM51" s="645"/>
      <c r="JN51" s="645"/>
      <c r="JO51" s="645"/>
      <c r="JP51" s="645"/>
      <c r="JQ51" s="645"/>
      <c r="JR51" s="645"/>
      <c r="JS51" s="645"/>
      <c r="JT51" s="645"/>
      <c r="JU51" s="645"/>
      <c r="JV51" s="645"/>
      <c r="JW51" s="645"/>
      <c r="JX51" s="645"/>
      <c r="JY51" s="645"/>
      <c r="JZ51" s="645"/>
      <c r="KA51" s="645"/>
      <c r="KB51" s="645"/>
      <c r="KC51" s="645"/>
      <c r="KD51" s="645"/>
      <c r="KE51" s="645"/>
      <c r="KF51" s="645"/>
      <c r="KG51" s="645"/>
      <c r="KH51" s="645"/>
      <c r="KI51" s="645"/>
      <c r="KJ51" s="645"/>
      <c r="KK51" s="645"/>
      <c r="KL51" s="645"/>
      <c r="KM51" s="645"/>
      <c r="KN51" s="645"/>
      <c r="KO51" s="645"/>
      <c r="KP51" s="645"/>
      <c r="KQ51" s="645"/>
      <c r="KR51" s="645"/>
      <c r="KS51" s="645"/>
      <c r="KT51" s="645"/>
      <c r="KU51" s="645"/>
      <c r="KV51" s="645"/>
      <c r="KW51" s="645"/>
      <c r="KX51" s="645"/>
      <c r="KY51" s="645"/>
      <c r="KZ51" s="645"/>
      <c r="LA51" s="645"/>
      <c r="LB51" s="645"/>
      <c r="LC51" s="645"/>
      <c r="LD51" s="645"/>
      <c r="LE51" s="645"/>
      <c r="LF51" s="645"/>
      <c r="LG51" s="645"/>
      <c r="LH51" s="645"/>
      <c r="LI51" s="645"/>
      <c r="LJ51" s="645"/>
      <c r="LK51" s="645"/>
      <c r="LL51" s="645"/>
      <c r="LM51" s="645"/>
      <c r="LN51" s="645"/>
      <c r="LO51" s="645"/>
      <c r="LP51" s="645"/>
      <c r="LQ51" s="645"/>
      <c r="LR51" s="645"/>
      <c r="LS51" s="645"/>
      <c r="LT51" s="645"/>
      <c r="LU51" s="645"/>
      <c r="LV51" s="645"/>
      <c r="LW51" s="645"/>
      <c r="LX51" s="645"/>
      <c r="LY51" s="645"/>
      <c r="LZ51" s="645"/>
      <c r="MA51" s="645"/>
      <c r="MB51" s="645"/>
      <c r="MC51" s="645"/>
      <c r="MD51" s="645"/>
      <c r="ME51" s="645"/>
      <c r="MF51" s="645"/>
      <c r="MG51" s="645"/>
      <c r="MH51" s="645"/>
      <c r="MI51" s="645"/>
      <c r="MJ51" s="645"/>
      <c r="MK51" s="645"/>
      <c r="ML51" s="645"/>
      <c r="MM51" s="645"/>
      <c r="MN51" s="645"/>
      <c r="MO51" s="645"/>
      <c r="MP51" s="645"/>
      <c r="MQ51" s="645"/>
      <c r="MR51" s="645"/>
      <c r="MS51" s="645"/>
      <c r="MT51" s="645"/>
      <c r="MU51" s="645"/>
      <c r="MV51" s="645"/>
      <c r="MW51" s="645"/>
      <c r="MX51" s="645"/>
      <c r="MY51" s="645"/>
      <c r="MZ51" s="645"/>
      <c r="NA51" s="645"/>
      <c r="NB51" s="645"/>
      <c r="NC51" s="645"/>
      <c r="ND51" s="645"/>
      <c r="NE51" s="645"/>
      <c r="NF51" s="645"/>
      <c r="NG51" s="645"/>
      <c r="NH51" s="645"/>
      <c r="NI51" s="645"/>
      <c r="NJ51" s="645"/>
      <c r="NK51" s="645"/>
      <c r="NL51" s="645"/>
      <c r="NM51" s="645"/>
      <c r="NN51" s="645"/>
      <c r="NO51" s="645"/>
      <c r="NP51" s="645"/>
      <c r="NQ51" s="645"/>
      <c r="NR51" s="645"/>
      <c r="NS51" s="645"/>
      <c r="NT51" s="645"/>
      <c r="NU51" s="645"/>
      <c r="NV51" s="645"/>
      <c r="NW51" s="645"/>
      <c r="NX51" s="645"/>
      <c r="NY51" s="645"/>
      <c r="NZ51" s="645"/>
      <c r="OA51" s="645"/>
      <c r="OB51" s="645"/>
      <c r="OC51" s="645"/>
      <c r="OD51" s="645"/>
      <c r="OE51" s="645"/>
      <c r="OF51" s="645"/>
      <c r="OG51" s="645"/>
      <c r="OH51" s="645"/>
      <c r="OI51" s="645"/>
      <c r="OJ51" s="645"/>
      <c r="OK51" s="645"/>
      <c r="OL51" s="645"/>
      <c r="OM51" s="645"/>
      <c r="ON51" s="645"/>
      <c r="OO51" s="645"/>
      <c r="OP51" s="645"/>
      <c r="OQ51" s="645"/>
      <c r="OR51" s="645"/>
      <c r="OS51" s="645"/>
      <c r="OT51" s="645"/>
      <c r="OU51" s="645"/>
      <c r="OV51" s="645"/>
      <c r="OW51" s="645"/>
      <c r="OX51" s="645"/>
      <c r="OY51" s="645"/>
      <c r="OZ51" s="645"/>
      <c r="PA51" s="645"/>
      <c r="PB51" s="645"/>
      <c r="PC51" s="645"/>
      <c r="PD51" s="645"/>
      <c r="PE51" s="645"/>
      <c r="PF51" s="645"/>
      <c r="PG51" s="645"/>
      <c r="PH51" s="645"/>
      <c r="PI51" s="645"/>
      <c r="PJ51" s="645"/>
      <c r="PK51" s="645"/>
      <c r="PL51" s="645"/>
      <c r="PM51" s="645"/>
      <c r="PN51" s="645"/>
      <c r="PO51" s="645"/>
      <c r="PP51" s="645"/>
      <c r="PQ51" s="645"/>
      <c r="PR51" s="645"/>
      <c r="PS51" s="645"/>
      <c r="PT51" s="645"/>
      <c r="PU51" s="645"/>
      <c r="PV51" s="645"/>
      <c r="PW51" s="645"/>
      <c r="PX51" s="645"/>
      <c r="PY51" s="645"/>
      <c r="PZ51" s="645"/>
      <c r="QA51" s="645"/>
      <c r="QB51" s="645"/>
      <c r="QC51" s="645"/>
      <c r="QD51" s="645"/>
      <c r="QE51" s="645"/>
      <c r="QF51" s="645"/>
      <c r="QG51" s="645"/>
      <c r="QH51" s="645"/>
      <c r="QI51" s="645"/>
      <c r="QJ51" s="645"/>
      <c r="QK51" s="645"/>
      <c r="QL51" s="645"/>
      <c r="QM51" s="645"/>
      <c r="QN51" s="645"/>
      <c r="QO51" s="645"/>
      <c r="QP51" s="645"/>
      <c r="QQ51" s="645"/>
      <c r="QR51" s="645"/>
      <c r="QS51" s="645"/>
      <c r="QT51" s="645"/>
      <c r="QU51" s="645"/>
      <c r="QV51" s="645"/>
      <c r="QW51" s="645"/>
      <c r="QX51" s="645"/>
      <c r="QY51" s="645"/>
      <c r="QZ51" s="645"/>
      <c r="RA51" s="645"/>
      <c r="RB51" s="645"/>
      <c r="RC51" s="645"/>
      <c r="RD51" s="645"/>
      <c r="RE51" s="645"/>
      <c r="RF51" s="645"/>
      <c r="RG51" s="645"/>
      <c r="RH51" s="645"/>
      <c r="RI51" s="645"/>
      <c r="RJ51" s="645"/>
      <c r="RK51" s="645"/>
      <c r="RL51" s="645"/>
      <c r="RM51" s="645"/>
      <c r="RN51" s="645"/>
      <c r="RO51" s="645"/>
      <c r="RP51" s="645"/>
      <c r="RQ51" s="645"/>
      <c r="RR51" s="645"/>
      <c r="RS51" s="645"/>
      <c r="RT51" s="645"/>
      <c r="RU51" s="645"/>
      <c r="RV51" s="645"/>
      <c r="RW51" s="645"/>
      <c r="RX51" s="645"/>
      <c r="RY51" s="645"/>
      <c r="RZ51" s="645"/>
      <c r="SA51" s="645"/>
      <c r="SB51" s="645"/>
      <c r="SC51" s="645"/>
      <c r="SD51" s="645"/>
      <c r="SE51" s="645"/>
      <c r="SF51" s="645"/>
      <c r="SG51" s="645"/>
      <c r="SH51" s="645"/>
      <c r="SI51" s="645"/>
      <c r="SJ51" s="645"/>
      <c r="SK51" s="645"/>
      <c r="SL51" s="645"/>
      <c r="SM51" s="645"/>
      <c r="SN51" s="645"/>
      <c r="SO51" s="645"/>
      <c r="SP51" s="645"/>
      <c r="SQ51" s="645"/>
      <c r="SR51" s="645"/>
      <c r="SS51" s="645"/>
      <c r="ST51" s="645"/>
      <c r="SU51" s="645"/>
      <c r="SV51" s="645"/>
      <c r="SW51" s="645"/>
      <c r="SX51" s="645"/>
      <c r="SY51" s="645"/>
      <c r="SZ51" s="645"/>
      <c r="TA51" s="645"/>
      <c r="TB51" s="645"/>
      <c r="TC51" s="645"/>
      <c r="TD51" s="645"/>
      <c r="TE51" s="645"/>
      <c r="TF51" s="645"/>
      <c r="TG51" s="645"/>
      <c r="TH51" s="645"/>
      <c r="TI51" s="645"/>
      <c r="TJ51" s="645"/>
      <c r="TK51" s="645"/>
      <c r="TL51" s="645"/>
      <c r="TM51" s="645"/>
      <c r="TN51" s="645"/>
      <c r="TO51" s="645"/>
      <c r="TP51" s="645"/>
      <c r="TQ51" s="645"/>
      <c r="TR51" s="645"/>
      <c r="TS51" s="645"/>
      <c r="TT51" s="645"/>
      <c r="TU51" s="645"/>
      <c r="TV51" s="645"/>
      <c r="TW51" s="645"/>
      <c r="TX51" s="645"/>
      <c r="TY51" s="645"/>
      <c r="TZ51" s="645"/>
      <c r="UA51" s="645"/>
      <c r="UB51" s="645"/>
      <c r="UC51" s="645"/>
      <c r="UD51" s="645"/>
      <c r="UE51" s="645"/>
      <c r="UF51" s="645"/>
      <c r="UG51" s="645"/>
      <c r="UH51" s="645"/>
      <c r="UI51" s="645"/>
      <c r="UJ51" s="645"/>
      <c r="UK51" s="645"/>
      <c r="UL51" s="645"/>
      <c r="UM51" s="645"/>
      <c r="UN51" s="645"/>
      <c r="UO51" s="645"/>
      <c r="UP51" s="645"/>
      <c r="UQ51" s="645"/>
      <c r="UR51" s="645"/>
      <c r="US51" s="645"/>
      <c r="UT51" s="645"/>
      <c r="UU51" s="645"/>
      <c r="UV51" s="645"/>
      <c r="UW51" s="645"/>
      <c r="UX51" s="645"/>
      <c r="UY51" s="645"/>
      <c r="UZ51" s="645"/>
      <c r="VA51" s="645"/>
      <c r="VB51" s="645"/>
      <c r="VC51" s="645"/>
      <c r="VD51" s="645"/>
      <c r="VE51" s="645"/>
      <c r="VF51" s="645"/>
      <c r="VG51" s="645"/>
      <c r="VH51" s="645"/>
      <c r="VI51" s="645"/>
      <c r="VJ51" s="645"/>
      <c r="VK51" s="645"/>
      <c r="VL51" s="645"/>
      <c r="VM51" s="645"/>
      <c r="VN51" s="645"/>
      <c r="VO51" s="645"/>
      <c r="VP51" s="645"/>
      <c r="VQ51" s="645"/>
      <c r="VR51" s="645"/>
      <c r="VS51" s="645"/>
      <c r="VT51" s="645"/>
      <c r="VU51" s="645"/>
      <c r="VV51" s="645"/>
      <c r="VW51" s="645"/>
      <c r="VX51" s="645"/>
      <c r="VY51" s="645"/>
      <c r="VZ51" s="645"/>
      <c r="WA51" s="645"/>
      <c r="WB51" s="645"/>
      <c r="WC51" s="645"/>
      <c r="WD51" s="645"/>
      <c r="WE51" s="645"/>
      <c r="WF51" s="645"/>
      <c r="WG51" s="645"/>
      <c r="WH51" s="645"/>
      <c r="WI51" s="645"/>
      <c r="WJ51" s="645"/>
      <c r="WK51" s="645"/>
      <c r="WL51" s="645"/>
      <c r="WM51" s="645"/>
      <c r="WN51" s="645"/>
      <c r="WO51" s="645"/>
      <c r="WP51" s="645"/>
      <c r="WQ51" s="645"/>
      <c r="WR51" s="645"/>
      <c r="WS51" s="645"/>
      <c r="WT51" s="645"/>
      <c r="WU51" s="645"/>
      <c r="WV51" s="645"/>
      <c r="WW51" s="645"/>
      <c r="WX51" s="645"/>
      <c r="WY51" s="645"/>
      <c r="WZ51" s="645"/>
      <c r="XA51" s="645"/>
      <c r="XB51" s="645"/>
      <c r="XC51" s="645"/>
      <c r="XD51" s="645"/>
      <c r="XE51" s="645"/>
      <c r="XF51" s="645"/>
      <c r="XG51" s="645"/>
      <c r="XH51" s="645"/>
      <c r="XI51" s="645"/>
      <c r="XJ51" s="645"/>
      <c r="XK51" s="645"/>
      <c r="XL51" s="645"/>
      <c r="XM51" s="645"/>
      <c r="XN51" s="645"/>
      <c r="XO51" s="645"/>
      <c r="XP51" s="645"/>
      <c r="XQ51" s="645"/>
      <c r="XR51" s="645"/>
      <c r="XS51" s="645"/>
      <c r="XT51" s="645"/>
      <c r="XU51" s="645"/>
      <c r="XV51" s="645"/>
      <c r="XW51" s="645"/>
      <c r="XX51" s="645"/>
      <c r="XY51" s="645"/>
      <c r="XZ51" s="645"/>
      <c r="YA51" s="645"/>
      <c r="YB51" s="645"/>
      <c r="YC51" s="645"/>
      <c r="YD51" s="645"/>
      <c r="YE51" s="645"/>
      <c r="YF51" s="645"/>
      <c r="YG51" s="645"/>
      <c r="YH51" s="645"/>
      <c r="YI51" s="645"/>
      <c r="YJ51" s="645"/>
      <c r="YK51" s="645"/>
      <c r="YL51" s="645"/>
      <c r="YM51" s="645"/>
      <c r="YN51" s="645"/>
      <c r="YO51" s="645"/>
      <c r="YP51" s="645"/>
      <c r="YQ51" s="645"/>
      <c r="YR51" s="645"/>
      <c r="YS51" s="645"/>
      <c r="YT51" s="645"/>
      <c r="YU51" s="645"/>
      <c r="YV51" s="645"/>
      <c r="YW51" s="645"/>
      <c r="YX51" s="645"/>
      <c r="YY51" s="645"/>
      <c r="YZ51" s="645"/>
      <c r="ZA51" s="645"/>
      <c r="ZB51" s="645"/>
      <c r="ZC51" s="645"/>
      <c r="ZD51" s="645"/>
      <c r="ZE51" s="645"/>
      <c r="ZF51" s="645"/>
      <c r="ZG51" s="645"/>
      <c r="ZH51" s="645"/>
      <c r="ZI51" s="645"/>
      <c r="ZJ51" s="645"/>
      <c r="ZK51" s="645"/>
      <c r="ZL51" s="645"/>
      <c r="ZM51" s="645"/>
      <c r="ZN51" s="645"/>
      <c r="ZO51" s="645"/>
      <c r="ZP51" s="645"/>
      <c r="ZQ51" s="645"/>
      <c r="ZR51" s="645"/>
      <c r="ZS51" s="645"/>
      <c r="ZT51" s="645"/>
      <c r="ZU51" s="645"/>
      <c r="ZV51" s="645"/>
      <c r="ZW51" s="645"/>
      <c r="ZX51" s="645"/>
      <c r="ZY51" s="645"/>
      <c r="ZZ51" s="645"/>
      <c r="AAA51" s="645"/>
      <c r="AAB51" s="645"/>
      <c r="AAC51" s="645"/>
      <c r="AAD51" s="645"/>
      <c r="AAE51" s="645"/>
      <c r="AAF51" s="645"/>
      <c r="AAG51" s="645"/>
      <c r="AAH51" s="645"/>
      <c r="AAI51" s="645"/>
      <c r="AAJ51" s="645"/>
      <c r="AAK51" s="645"/>
      <c r="AAL51" s="645"/>
      <c r="AAM51" s="645"/>
      <c r="AAN51" s="645"/>
      <c r="AAO51" s="645"/>
      <c r="AAP51" s="645"/>
      <c r="AAQ51" s="645"/>
      <c r="AAR51" s="645"/>
      <c r="AAS51" s="645"/>
      <c r="AAT51" s="645"/>
      <c r="AAU51" s="645"/>
      <c r="AAV51" s="645"/>
      <c r="AAW51" s="645"/>
      <c r="AAX51" s="645"/>
      <c r="AAY51" s="645"/>
      <c r="AAZ51" s="645"/>
      <c r="ABA51" s="645"/>
      <c r="ABB51" s="645"/>
      <c r="ABC51" s="645"/>
      <c r="ABD51" s="645"/>
      <c r="ABE51" s="645"/>
      <c r="ABF51" s="645"/>
      <c r="ABG51" s="645"/>
      <c r="ABH51" s="645"/>
      <c r="ABI51" s="645"/>
      <c r="ABJ51" s="645"/>
      <c r="ABK51" s="645"/>
      <c r="ABL51" s="645"/>
      <c r="ABM51" s="645"/>
      <c r="ABN51" s="645"/>
      <c r="ABO51" s="645"/>
      <c r="ABP51" s="645"/>
      <c r="ABQ51" s="645"/>
      <c r="ABR51" s="645"/>
      <c r="ABS51" s="645"/>
      <c r="ABT51" s="645"/>
      <c r="ABU51" s="645"/>
      <c r="ABV51" s="645"/>
      <c r="ABW51" s="645"/>
      <c r="ABX51" s="645"/>
      <c r="ABY51" s="645"/>
      <c r="ABZ51" s="645"/>
      <c r="ACA51" s="645"/>
      <c r="ACB51" s="645"/>
      <c r="ACC51" s="645"/>
      <c r="ACD51" s="645"/>
      <c r="ACE51" s="645"/>
      <c r="ACF51" s="645"/>
      <c r="ACG51" s="645"/>
      <c r="ACH51" s="645"/>
      <c r="ACI51" s="645"/>
      <c r="ACJ51" s="645"/>
      <c r="ACK51" s="645"/>
      <c r="ACL51" s="645"/>
      <c r="ACM51" s="645"/>
      <c r="ACN51" s="645"/>
      <c r="ACO51" s="645"/>
      <c r="ACP51" s="645"/>
      <c r="ACQ51" s="645"/>
      <c r="ACR51" s="645"/>
      <c r="ACS51" s="645"/>
      <c r="ACT51" s="645"/>
      <c r="ACU51" s="645"/>
      <c r="ACV51" s="645"/>
      <c r="ACW51" s="645"/>
      <c r="ACX51" s="645"/>
      <c r="ACY51" s="645"/>
      <c r="ACZ51" s="645"/>
      <c r="ADA51" s="645"/>
      <c r="ADB51" s="645"/>
      <c r="ADC51" s="645"/>
      <c r="ADD51" s="645"/>
      <c r="ADE51" s="645"/>
      <c r="ADF51" s="645"/>
      <c r="ADG51" s="645"/>
      <c r="ADH51" s="645"/>
      <c r="ADI51" s="645"/>
      <c r="ADJ51" s="645"/>
      <c r="ADK51" s="645"/>
      <c r="ADL51" s="645"/>
      <c r="ADM51" s="645"/>
      <c r="ADN51" s="645"/>
      <c r="ADO51" s="645"/>
      <c r="ADP51" s="645"/>
      <c r="ADQ51" s="645"/>
      <c r="ADR51" s="645"/>
      <c r="ADS51" s="645"/>
      <c r="ADT51" s="645"/>
      <c r="ADU51" s="645"/>
      <c r="ADV51" s="645"/>
      <c r="ADW51" s="645"/>
      <c r="ADX51" s="645"/>
      <c r="ADY51" s="645"/>
      <c r="ADZ51" s="645"/>
      <c r="AEA51" s="645"/>
      <c r="AEB51" s="645"/>
      <c r="AEC51" s="645"/>
      <c r="AED51" s="645"/>
      <c r="AEE51" s="645"/>
      <c r="AEF51" s="645"/>
      <c r="AEG51" s="645"/>
      <c r="AEH51" s="645"/>
      <c r="AEI51" s="645"/>
      <c r="AEJ51" s="645"/>
      <c r="AEK51" s="645"/>
      <c r="AEL51" s="645"/>
      <c r="AEM51" s="645"/>
      <c r="AEN51" s="645"/>
      <c r="AEO51" s="645"/>
      <c r="AEP51" s="645"/>
      <c r="AEQ51" s="645"/>
      <c r="AER51" s="645"/>
      <c r="AES51" s="645"/>
      <c r="AET51" s="645"/>
      <c r="AEU51" s="645"/>
      <c r="AEV51" s="645"/>
      <c r="AEW51" s="645"/>
      <c r="AEX51" s="645"/>
      <c r="AEY51" s="645"/>
      <c r="AEZ51" s="645"/>
      <c r="AFA51" s="645"/>
      <c r="AFB51" s="645"/>
      <c r="AFC51" s="645"/>
      <c r="AFD51" s="645"/>
      <c r="AFE51" s="645"/>
      <c r="AFF51" s="645"/>
      <c r="AFG51" s="645"/>
      <c r="AFH51" s="645"/>
      <c r="AFI51" s="645"/>
      <c r="AFJ51" s="645"/>
      <c r="AFK51" s="645"/>
      <c r="AFL51" s="645"/>
      <c r="AFM51" s="645"/>
      <c r="AFN51" s="645"/>
      <c r="AFO51" s="645"/>
      <c r="AFP51" s="645"/>
      <c r="AFQ51" s="645"/>
      <c r="AFR51" s="645"/>
      <c r="AFS51" s="645"/>
      <c r="AFT51" s="645"/>
      <c r="AFU51" s="645"/>
      <c r="AFV51" s="645"/>
      <c r="AFW51" s="645"/>
      <c r="AFX51" s="645"/>
      <c r="AFY51" s="645"/>
      <c r="AFZ51" s="645"/>
      <c r="AGA51" s="645"/>
      <c r="AGB51" s="645"/>
      <c r="AGC51" s="645"/>
      <c r="AGD51" s="645"/>
      <c r="AGE51" s="645"/>
      <c r="AGF51" s="645"/>
      <c r="AGG51" s="645"/>
      <c r="AGH51" s="645"/>
      <c r="AGI51" s="645"/>
      <c r="AGJ51" s="645"/>
      <c r="AGK51" s="645"/>
      <c r="AGL51" s="645"/>
      <c r="AGM51" s="645"/>
      <c r="AGN51" s="645"/>
      <c r="AGO51" s="645"/>
      <c r="AGP51" s="645"/>
      <c r="AGQ51" s="645"/>
      <c r="AGR51" s="645"/>
      <c r="AGS51" s="645"/>
      <c r="AGT51" s="645"/>
      <c r="AGU51" s="645"/>
      <c r="AGV51" s="645"/>
      <c r="AGW51" s="645"/>
      <c r="AGX51" s="645"/>
      <c r="AGY51" s="645"/>
      <c r="AGZ51" s="645"/>
      <c r="AHA51" s="645"/>
      <c r="AHB51" s="645"/>
      <c r="AHC51" s="645"/>
      <c r="AHD51" s="645"/>
      <c r="AHE51" s="645"/>
      <c r="AHF51" s="645"/>
      <c r="AHG51" s="645"/>
      <c r="AHH51" s="645"/>
      <c r="AHI51" s="645"/>
      <c r="AHJ51" s="645"/>
      <c r="AHK51" s="645"/>
      <c r="AHL51" s="645"/>
      <c r="AHM51" s="645"/>
      <c r="AHN51" s="645"/>
      <c r="AHO51" s="645"/>
      <c r="AHP51" s="645"/>
      <c r="AHQ51" s="645"/>
      <c r="AHR51" s="645"/>
      <c r="AHS51" s="645"/>
      <c r="AHT51" s="645"/>
      <c r="AHU51" s="645"/>
      <c r="AHV51" s="645"/>
      <c r="AHW51" s="645"/>
      <c r="AHX51" s="645"/>
      <c r="AHY51" s="645"/>
      <c r="AHZ51" s="645"/>
      <c r="AIA51" s="645"/>
      <c r="AIB51" s="645"/>
      <c r="AIC51" s="645"/>
      <c r="AID51" s="645"/>
      <c r="AIE51" s="645"/>
      <c r="AIF51" s="645"/>
      <c r="AIG51" s="645"/>
      <c r="AIH51" s="645"/>
      <c r="AII51" s="645"/>
      <c r="AIJ51" s="645"/>
      <c r="AIK51" s="645"/>
      <c r="AIL51" s="645"/>
      <c r="AIM51" s="645"/>
      <c r="AIN51" s="645"/>
      <c r="AIO51" s="645"/>
      <c r="AIP51" s="645"/>
      <c r="AIQ51" s="645"/>
      <c r="AIR51" s="645"/>
      <c r="AIS51" s="645"/>
      <c r="AIT51" s="645"/>
      <c r="AIU51" s="645"/>
      <c r="AIV51" s="645"/>
      <c r="AIW51" s="645"/>
      <c r="AIX51" s="645"/>
      <c r="AIY51" s="645"/>
      <c r="AIZ51" s="645"/>
      <c r="AJA51" s="645"/>
      <c r="AJB51" s="645"/>
      <c r="AJC51" s="645"/>
      <c r="AJD51" s="645"/>
      <c r="AJE51" s="645"/>
      <c r="AJF51" s="645"/>
      <c r="AJG51" s="645"/>
      <c r="AJH51" s="645"/>
      <c r="AJI51" s="645"/>
      <c r="AJJ51" s="645"/>
      <c r="AJK51" s="645"/>
      <c r="AJL51" s="645"/>
      <c r="AJM51" s="645"/>
      <c r="AJN51" s="645"/>
      <c r="AJO51" s="645"/>
      <c r="AJP51" s="645"/>
      <c r="AJQ51" s="645"/>
      <c r="AJR51" s="645"/>
      <c r="AJS51" s="645"/>
      <c r="AJT51" s="645"/>
      <c r="AJU51" s="645"/>
      <c r="AJV51" s="645"/>
      <c r="AJW51" s="645"/>
      <c r="AJX51" s="645"/>
      <c r="AJY51" s="645"/>
      <c r="AJZ51" s="645"/>
      <c r="AKA51" s="645"/>
      <c r="AKB51" s="645"/>
      <c r="AKC51" s="645"/>
      <c r="AKD51" s="645"/>
      <c r="AKE51" s="645"/>
      <c r="AKF51" s="645"/>
      <c r="AKG51" s="645"/>
      <c r="AKH51" s="645"/>
      <c r="AKI51" s="645"/>
      <c r="AKJ51" s="645"/>
      <c r="AKK51" s="645"/>
      <c r="AKL51" s="645"/>
      <c r="AKM51" s="645"/>
      <c r="AKN51" s="645"/>
      <c r="AKO51" s="645"/>
      <c r="AKP51" s="645"/>
      <c r="AKQ51" s="645"/>
      <c r="AKR51" s="645"/>
      <c r="AKS51" s="645"/>
      <c r="AKT51" s="645"/>
      <c r="AKU51" s="645"/>
      <c r="AKV51" s="645"/>
      <c r="AKW51" s="645"/>
      <c r="AKX51" s="645"/>
      <c r="AKY51" s="645"/>
      <c r="AKZ51" s="645"/>
      <c r="ALA51" s="645"/>
      <c r="ALB51" s="645"/>
      <c r="ALC51" s="645"/>
      <c r="ALD51" s="645"/>
      <c r="ALE51" s="645"/>
      <c r="ALF51" s="645"/>
      <c r="ALG51" s="645"/>
      <c r="ALH51" s="645"/>
      <c r="ALI51" s="645"/>
      <c r="ALJ51" s="645"/>
      <c r="ALK51" s="645"/>
      <c r="ALL51" s="645"/>
      <c r="ALM51" s="645"/>
      <c r="ALN51" s="645"/>
      <c r="ALO51" s="645"/>
      <c r="ALP51" s="645"/>
      <c r="ALQ51" s="645"/>
      <c r="ALR51" s="645"/>
      <c r="ALS51" s="645"/>
      <c r="ALT51" s="645"/>
      <c r="ALU51" s="645"/>
      <c r="ALV51" s="645"/>
      <c r="ALW51" s="645"/>
      <c r="ALX51" s="645"/>
      <c r="ALY51" s="645"/>
      <c r="ALZ51" s="645"/>
      <c r="AMA51" s="645"/>
      <c r="AMB51" s="645"/>
    </row>
    <row r="52" spans="1:1016" s="656" customFormat="1" ht="12">
      <c r="A52" s="672">
        <f>A50+1</f>
        <v>9</v>
      </c>
      <c r="B52" s="688" t="s">
        <v>2186</v>
      </c>
      <c r="C52" s="674" t="s">
        <v>1390</v>
      </c>
      <c r="D52" s="672">
        <v>1</v>
      </c>
      <c r="E52" s="665"/>
      <c r="F52" s="675">
        <f>E52*D52</f>
        <v>0</v>
      </c>
      <c r="H52" s="657"/>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c r="AR52" s="666"/>
      <c r="AS52" s="666"/>
      <c r="AT52" s="666"/>
      <c r="AU52" s="666"/>
      <c r="AV52" s="666"/>
      <c r="AW52" s="666"/>
      <c r="AX52" s="666"/>
      <c r="AY52" s="666"/>
      <c r="AZ52" s="666"/>
      <c r="BA52" s="666"/>
      <c r="BB52" s="666"/>
      <c r="BC52" s="666"/>
      <c r="BD52" s="666"/>
      <c r="BE52" s="666"/>
      <c r="BF52" s="666"/>
      <c r="BG52" s="666"/>
      <c r="BH52" s="666"/>
      <c r="BI52" s="666"/>
      <c r="BJ52" s="666"/>
      <c r="BK52" s="666"/>
      <c r="BL52" s="666"/>
      <c r="BM52" s="666"/>
      <c r="BN52" s="666"/>
      <c r="BO52" s="666"/>
      <c r="BP52" s="666"/>
      <c r="BQ52" s="666"/>
      <c r="BR52" s="666"/>
      <c r="BS52" s="666"/>
      <c r="BT52" s="666"/>
      <c r="BU52" s="666"/>
      <c r="BV52" s="666"/>
      <c r="BW52" s="666"/>
      <c r="BX52" s="666"/>
      <c r="BY52" s="666"/>
      <c r="BZ52" s="666"/>
      <c r="CA52" s="666"/>
      <c r="CB52" s="666"/>
      <c r="CC52" s="666"/>
      <c r="CD52" s="666"/>
      <c r="CE52" s="666"/>
      <c r="CF52" s="666"/>
      <c r="CG52" s="666"/>
      <c r="CH52" s="666"/>
      <c r="CI52" s="666"/>
      <c r="CJ52" s="666"/>
      <c r="CK52" s="666"/>
      <c r="CL52" s="666"/>
      <c r="CM52" s="666"/>
      <c r="CN52" s="666"/>
      <c r="CO52" s="666"/>
      <c r="CP52" s="666"/>
      <c r="CQ52" s="666"/>
      <c r="CR52" s="666"/>
      <c r="CS52" s="666"/>
      <c r="CT52" s="666"/>
      <c r="CU52" s="666"/>
      <c r="CV52" s="666"/>
      <c r="CW52" s="666"/>
      <c r="CX52" s="666"/>
      <c r="CY52" s="666"/>
      <c r="CZ52" s="666"/>
      <c r="DA52" s="666"/>
      <c r="DB52" s="666"/>
      <c r="DC52" s="666"/>
      <c r="DD52" s="666"/>
      <c r="DE52" s="666"/>
      <c r="DF52" s="666"/>
      <c r="DG52" s="666"/>
      <c r="DH52" s="666"/>
      <c r="DI52" s="666"/>
      <c r="DJ52" s="666"/>
      <c r="DK52" s="666"/>
      <c r="DL52" s="666"/>
      <c r="DM52" s="666"/>
      <c r="DN52" s="666"/>
      <c r="DO52" s="666"/>
      <c r="DP52" s="666"/>
      <c r="DQ52" s="666"/>
      <c r="DR52" s="666"/>
      <c r="DS52" s="666"/>
      <c r="DT52" s="666"/>
      <c r="DU52" s="666"/>
      <c r="DV52" s="666"/>
      <c r="DW52" s="666"/>
      <c r="DX52" s="666"/>
      <c r="DY52" s="666"/>
      <c r="DZ52" s="666"/>
      <c r="EA52" s="666"/>
      <c r="EB52" s="666"/>
      <c r="EC52" s="666"/>
      <c r="ED52" s="666"/>
      <c r="EE52" s="666"/>
      <c r="EF52" s="666"/>
      <c r="EG52" s="666"/>
      <c r="EH52" s="666"/>
      <c r="EI52" s="666"/>
      <c r="EJ52" s="666"/>
      <c r="EK52" s="666"/>
      <c r="EL52" s="666"/>
      <c r="EM52" s="666"/>
      <c r="EN52" s="666"/>
      <c r="EO52" s="666"/>
      <c r="EP52" s="666"/>
      <c r="EQ52" s="666"/>
      <c r="ER52" s="666"/>
      <c r="ES52" s="666"/>
      <c r="ET52" s="666"/>
      <c r="EU52" s="666"/>
      <c r="EV52" s="666"/>
      <c r="EW52" s="666"/>
      <c r="EX52" s="666"/>
      <c r="EY52" s="666"/>
      <c r="EZ52" s="666"/>
      <c r="FA52" s="666"/>
      <c r="FB52" s="666"/>
      <c r="FC52" s="666"/>
      <c r="FD52" s="666"/>
      <c r="FE52" s="666"/>
      <c r="FF52" s="666"/>
      <c r="FG52" s="666"/>
      <c r="FH52" s="666"/>
      <c r="FI52" s="666"/>
      <c r="FJ52" s="666"/>
      <c r="FK52" s="666"/>
      <c r="FL52" s="666"/>
      <c r="FM52" s="666"/>
      <c r="FN52" s="666"/>
      <c r="FO52" s="666"/>
      <c r="FP52" s="666"/>
      <c r="FQ52" s="666"/>
      <c r="FR52" s="666"/>
      <c r="FS52" s="666"/>
      <c r="FT52" s="666"/>
      <c r="FU52" s="666"/>
      <c r="FV52" s="666"/>
      <c r="FW52" s="666"/>
      <c r="FX52" s="666"/>
      <c r="FY52" s="666"/>
      <c r="FZ52" s="666"/>
      <c r="GA52" s="666"/>
      <c r="GB52" s="666"/>
      <c r="GC52" s="666"/>
      <c r="GD52" s="666"/>
      <c r="GE52" s="666"/>
      <c r="GF52" s="666"/>
      <c r="GG52" s="666"/>
      <c r="GH52" s="666"/>
      <c r="GI52" s="666"/>
      <c r="GJ52" s="666"/>
      <c r="GK52" s="666"/>
      <c r="GL52" s="666"/>
      <c r="GM52" s="666"/>
      <c r="GN52" s="666"/>
      <c r="GO52" s="666"/>
      <c r="GP52" s="666"/>
      <c r="GQ52" s="666"/>
      <c r="GR52" s="666"/>
      <c r="GS52" s="666"/>
      <c r="GT52" s="666"/>
      <c r="GU52" s="666"/>
      <c r="GV52" s="666"/>
      <c r="GW52" s="666"/>
      <c r="GX52" s="666"/>
      <c r="GY52" s="666"/>
      <c r="GZ52" s="666"/>
      <c r="HA52" s="666"/>
      <c r="HB52" s="666"/>
      <c r="HC52" s="666"/>
      <c r="HD52" s="666"/>
      <c r="HE52" s="666"/>
      <c r="HF52" s="666"/>
      <c r="HG52" s="666"/>
      <c r="HH52" s="666"/>
      <c r="HI52" s="666"/>
      <c r="HJ52" s="666"/>
      <c r="HK52" s="666"/>
      <c r="HL52" s="666"/>
      <c r="HM52" s="666"/>
      <c r="HN52" s="666"/>
      <c r="HO52" s="666"/>
      <c r="HP52" s="666"/>
      <c r="HQ52" s="666"/>
      <c r="HR52" s="666"/>
      <c r="HS52" s="666"/>
      <c r="HT52" s="666"/>
      <c r="HU52" s="666"/>
      <c r="HV52" s="666"/>
      <c r="HW52" s="666"/>
      <c r="HX52" s="666"/>
      <c r="HY52" s="666"/>
      <c r="HZ52" s="666"/>
      <c r="IA52" s="666"/>
      <c r="IB52" s="666"/>
      <c r="IC52" s="666"/>
      <c r="ID52" s="666"/>
      <c r="IE52" s="666"/>
      <c r="IF52" s="666"/>
      <c r="IG52" s="666"/>
      <c r="IH52" s="666"/>
      <c r="II52" s="666"/>
      <c r="IJ52" s="666"/>
      <c r="IK52" s="666"/>
      <c r="IL52" s="666"/>
      <c r="IM52" s="666"/>
      <c r="IN52" s="666"/>
      <c r="IO52" s="666"/>
    </row>
    <row r="53" spans="1:1016">
      <c r="A53" s="667"/>
      <c r="B53" s="689" t="s">
        <v>2186</v>
      </c>
      <c r="C53" s="689"/>
      <c r="D53" s="689"/>
      <c r="E53" s="669"/>
      <c r="F53" s="670"/>
      <c r="G53" s="645"/>
      <c r="H53" s="652"/>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645"/>
      <c r="AJ53" s="645"/>
      <c r="AK53" s="645"/>
      <c r="AL53" s="645"/>
      <c r="AM53" s="645"/>
      <c r="AN53" s="645"/>
      <c r="AO53" s="645"/>
      <c r="AP53" s="645"/>
      <c r="AQ53" s="645"/>
      <c r="AR53" s="645"/>
      <c r="AS53" s="645"/>
      <c r="AT53" s="645"/>
      <c r="AU53" s="645"/>
      <c r="AV53" s="645"/>
      <c r="AW53" s="645"/>
      <c r="AX53" s="645"/>
      <c r="AY53" s="645"/>
      <c r="AZ53" s="645"/>
      <c r="BA53" s="645"/>
      <c r="BB53" s="645"/>
      <c r="BC53" s="645"/>
      <c r="BD53" s="645"/>
      <c r="BE53" s="645"/>
      <c r="BF53" s="645"/>
      <c r="BG53" s="645"/>
      <c r="BH53" s="645"/>
      <c r="BI53" s="645"/>
      <c r="BJ53" s="645"/>
      <c r="BK53" s="645"/>
      <c r="BL53" s="645"/>
      <c r="BM53" s="645"/>
      <c r="BN53" s="645"/>
      <c r="BO53" s="645"/>
      <c r="BP53" s="645"/>
      <c r="BQ53" s="645"/>
      <c r="BR53" s="645"/>
      <c r="BS53" s="645"/>
      <c r="BT53" s="645"/>
      <c r="BU53" s="645"/>
      <c r="BV53" s="645"/>
      <c r="BW53" s="645"/>
      <c r="BX53" s="645"/>
      <c r="BY53" s="645"/>
      <c r="BZ53" s="645"/>
      <c r="CA53" s="645"/>
      <c r="CB53" s="645"/>
      <c r="CC53" s="645"/>
      <c r="CD53" s="645"/>
      <c r="CE53" s="645"/>
      <c r="CF53" s="645"/>
      <c r="CG53" s="645"/>
      <c r="CH53" s="645"/>
      <c r="CI53" s="645"/>
      <c r="CJ53" s="645"/>
      <c r="CK53" s="645"/>
      <c r="CL53" s="645"/>
      <c r="CM53" s="645"/>
      <c r="CN53" s="645"/>
      <c r="CO53" s="645"/>
      <c r="CP53" s="645"/>
      <c r="CQ53" s="645"/>
      <c r="CR53" s="645"/>
      <c r="CS53" s="645"/>
      <c r="CT53" s="645"/>
      <c r="CU53" s="645"/>
      <c r="CV53" s="645"/>
      <c r="CW53" s="645"/>
      <c r="CX53" s="645"/>
      <c r="CY53" s="645"/>
      <c r="CZ53" s="645"/>
      <c r="DA53" s="645"/>
      <c r="DB53" s="645"/>
      <c r="DC53" s="645"/>
      <c r="DD53" s="645"/>
      <c r="DE53" s="645"/>
      <c r="DF53" s="645"/>
      <c r="DG53" s="645"/>
      <c r="DH53" s="645"/>
      <c r="DI53" s="645"/>
      <c r="DJ53" s="645"/>
      <c r="DK53" s="645"/>
      <c r="DL53" s="645"/>
      <c r="DM53" s="645"/>
      <c r="DN53" s="645"/>
      <c r="DO53" s="645"/>
      <c r="DP53" s="645"/>
      <c r="DQ53" s="645"/>
      <c r="DR53" s="645"/>
      <c r="DS53" s="645"/>
      <c r="DT53" s="645"/>
      <c r="DU53" s="645"/>
      <c r="DV53" s="645"/>
      <c r="DW53" s="645"/>
      <c r="DX53" s="645"/>
      <c r="DY53" s="645"/>
      <c r="DZ53" s="645"/>
      <c r="EA53" s="645"/>
      <c r="EB53" s="645"/>
      <c r="EC53" s="645"/>
      <c r="ED53" s="645"/>
      <c r="EE53" s="645"/>
      <c r="EF53" s="645"/>
      <c r="EG53" s="645"/>
      <c r="EH53" s="645"/>
      <c r="EI53" s="645"/>
      <c r="EJ53" s="645"/>
      <c r="EK53" s="645"/>
      <c r="EL53" s="645"/>
      <c r="EM53" s="645"/>
      <c r="EN53" s="645"/>
      <c r="EO53" s="645"/>
      <c r="EP53" s="645"/>
      <c r="EQ53" s="645"/>
      <c r="ER53" s="645"/>
      <c r="ES53" s="645"/>
      <c r="ET53" s="645"/>
      <c r="EU53" s="645"/>
      <c r="EV53" s="645"/>
      <c r="EW53" s="645"/>
      <c r="EX53" s="645"/>
      <c r="EY53" s="645"/>
      <c r="EZ53" s="645"/>
      <c r="FA53" s="645"/>
      <c r="FB53" s="645"/>
      <c r="FC53" s="645"/>
      <c r="FD53" s="645"/>
      <c r="FE53" s="645"/>
      <c r="FF53" s="645"/>
      <c r="FG53" s="645"/>
      <c r="FH53" s="645"/>
      <c r="FI53" s="645"/>
      <c r="FJ53" s="645"/>
      <c r="FK53" s="645"/>
      <c r="FL53" s="645"/>
      <c r="FM53" s="645"/>
      <c r="FN53" s="645"/>
      <c r="FO53" s="645"/>
      <c r="FP53" s="645"/>
      <c r="FQ53" s="645"/>
      <c r="FR53" s="645"/>
      <c r="FS53" s="645"/>
      <c r="FT53" s="645"/>
      <c r="FU53" s="645"/>
      <c r="FV53" s="645"/>
      <c r="FW53" s="645"/>
      <c r="FX53" s="645"/>
      <c r="FY53" s="645"/>
      <c r="FZ53" s="645"/>
      <c r="GA53" s="645"/>
      <c r="GB53" s="645"/>
      <c r="GC53" s="645"/>
      <c r="GD53" s="645"/>
      <c r="GE53" s="645"/>
      <c r="GF53" s="645"/>
      <c r="GG53" s="645"/>
      <c r="GH53" s="645"/>
      <c r="GI53" s="645"/>
      <c r="GJ53" s="645"/>
      <c r="GK53" s="645"/>
      <c r="GL53" s="645"/>
      <c r="GM53" s="645"/>
      <c r="GN53" s="645"/>
      <c r="GO53" s="645"/>
      <c r="GP53" s="645"/>
      <c r="GQ53" s="645"/>
      <c r="GR53" s="645"/>
      <c r="GS53" s="645"/>
      <c r="GT53" s="645"/>
      <c r="GU53" s="645"/>
      <c r="GV53" s="645"/>
      <c r="GW53" s="645"/>
      <c r="GX53" s="645"/>
      <c r="GY53" s="645"/>
      <c r="GZ53" s="645"/>
      <c r="HA53" s="645"/>
      <c r="HB53" s="645"/>
      <c r="HC53" s="645"/>
      <c r="HD53" s="645"/>
      <c r="HE53" s="645"/>
      <c r="HF53" s="645"/>
      <c r="HG53" s="645"/>
      <c r="HH53" s="645"/>
      <c r="HI53" s="645"/>
      <c r="HJ53" s="645"/>
      <c r="HK53" s="645"/>
      <c r="HL53" s="645"/>
      <c r="HM53" s="645"/>
      <c r="HN53" s="645"/>
      <c r="HO53" s="645"/>
      <c r="HP53" s="645"/>
      <c r="HQ53" s="645"/>
      <c r="HR53" s="645"/>
      <c r="HS53" s="645"/>
      <c r="HT53" s="645"/>
      <c r="HU53" s="645"/>
      <c r="HV53" s="645"/>
      <c r="HW53" s="645"/>
      <c r="HX53" s="645"/>
      <c r="HY53" s="645"/>
      <c r="HZ53" s="645"/>
      <c r="IA53" s="645"/>
      <c r="IB53" s="645"/>
      <c r="IC53" s="645"/>
      <c r="ID53" s="645"/>
      <c r="IE53" s="645"/>
      <c r="IF53" s="645"/>
      <c r="IG53" s="645"/>
      <c r="IH53" s="645"/>
      <c r="II53" s="645"/>
      <c r="IJ53" s="645"/>
      <c r="IK53" s="645"/>
      <c r="IL53" s="645"/>
      <c r="IM53" s="645"/>
      <c r="IN53" s="645"/>
      <c r="IO53" s="645"/>
      <c r="IP53" s="645"/>
      <c r="IQ53" s="645"/>
      <c r="IR53" s="645"/>
      <c r="IS53" s="645"/>
      <c r="IT53" s="645"/>
      <c r="IU53" s="645"/>
      <c r="IV53" s="645"/>
      <c r="IW53" s="645"/>
      <c r="IX53" s="645"/>
      <c r="IY53" s="645"/>
      <c r="IZ53" s="645"/>
      <c r="JA53" s="645"/>
      <c r="JB53" s="645"/>
      <c r="JC53" s="645"/>
      <c r="JD53" s="645"/>
      <c r="JE53" s="645"/>
      <c r="JF53" s="645"/>
      <c r="JG53" s="645"/>
      <c r="JH53" s="645"/>
      <c r="JI53" s="645"/>
      <c r="JJ53" s="645"/>
      <c r="JK53" s="645"/>
      <c r="JL53" s="645"/>
      <c r="JM53" s="645"/>
      <c r="JN53" s="645"/>
      <c r="JO53" s="645"/>
      <c r="JP53" s="645"/>
      <c r="JQ53" s="645"/>
      <c r="JR53" s="645"/>
      <c r="JS53" s="645"/>
      <c r="JT53" s="645"/>
      <c r="JU53" s="645"/>
      <c r="JV53" s="645"/>
      <c r="JW53" s="645"/>
      <c r="JX53" s="645"/>
      <c r="JY53" s="645"/>
      <c r="JZ53" s="645"/>
      <c r="KA53" s="645"/>
      <c r="KB53" s="645"/>
      <c r="KC53" s="645"/>
      <c r="KD53" s="645"/>
      <c r="KE53" s="645"/>
      <c r="KF53" s="645"/>
      <c r="KG53" s="645"/>
      <c r="KH53" s="645"/>
      <c r="KI53" s="645"/>
      <c r="KJ53" s="645"/>
      <c r="KK53" s="645"/>
      <c r="KL53" s="645"/>
      <c r="KM53" s="645"/>
      <c r="KN53" s="645"/>
      <c r="KO53" s="645"/>
      <c r="KP53" s="645"/>
      <c r="KQ53" s="645"/>
      <c r="KR53" s="645"/>
      <c r="KS53" s="645"/>
      <c r="KT53" s="645"/>
      <c r="KU53" s="645"/>
      <c r="KV53" s="645"/>
      <c r="KW53" s="645"/>
      <c r="KX53" s="645"/>
      <c r="KY53" s="645"/>
      <c r="KZ53" s="645"/>
      <c r="LA53" s="645"/>
      <c r="LB53" s="645"/>
      <c r="LC53" s="645"/>
      <c r="LD53" s="645"/>
      <c r="LE53" s="645"/>
      <c r="LF53" s="645"/>
      <c r="LG53" s="645"/>
      <c r="LH53" s="645"/>
      <c r="LI53" s="645"/>
      <c r="LJ53" s="645"/>
      <c r="LK53" s="645"/>
      <c r="LL53" s="645"/>
      <c r="LM53" s="645"/>
      <c r="LN53" s="645"/>
      <c r="LO53" s="645"/>
      <c r="LP53" s="645"/>
      <c r="LQ53" s="645"/>
      <c r="LR53" s="645"/>
      <c r="LS53" s="645"/>
      <c r="LT53" s="645"/>
      <c r="LU53" s="645"/>
      <c r="LV53" s="645"/>
      <c r="LW53" s="645"/>
      <c r="LX53" s="645"/>
      <c r="LY53" s="645"/>
      <c r="LZ53" s="645"/>
      <c r="MA53" s="645"/>
      <c r="MB53" s="645"/>
      <c r="MC53" s="645"/>
      <c r="MD53" s="645"/>
      <c r="ME53" s="645"/>
      <c r="MF53" s="645"/>
      <c r="MG53" s="645"/>
      <c r="MH53" s="645"/>
      <c r="MI53" s="645"/>
      <c r="MJ53" s="645"/>
      <c r="MK53" s="645"/>
      <c r="ML53" s="645"/>
      <c r="MM53" s="645"/>
      <c r="MN53" s="645"/>
      <c r="MO53" s="645"/>
      <c r="MP53" s="645"/>
      <c r="MQ53" s="645"/>
      <c r="MR53" s="645"/>
      <c r="MS53" s="645"/>
      <c r="MT53" s="645"/>
      <c r="MU53" s="645"/>
      <c r="MV53" s="645"/>
      <c r="MW53" s="645"/>
      <c r="MX53" s="645"/>
      <c r="MY53" s="645"/>
      <c r="MZ53" s="645"/>
      <c r="NA53" s="645"/>
      <c r="NB53" s="645"/>
      <c r="NC53" s="645"/>
      <c r="ND53" s="645"/>
      <c r="NE53" s="645"/>
      <c r="NF53" s="645"/>
      <c r="NG53" s="645"/>
      <c r="NH53" s="645"/>
      <c r="NI53" s="645"/>
      <c r="NJ53" s="645"/>
      <c r="NK53" s="645"/>
      <c r="NL53" s="645"/>
      <c r="NM53" s="645"/>
      <c r="NN53" s="645"/>
      <c r="NO53" s="645"/>
      <c r="NP53" s="645"/>
      <c r="NQ53" s="645"/>
      <c r="NR53" s="645"/>
      <c r="NS53" s="645"/>
      <c r="NT53" s="645"/>
      <c r="NU53" s="645"/>
      <c r="NV53" s="645"/>
      <c r="NW53" s="645"/>
      <c r="NX53" s="645"/>
      <c r="NY53" s="645"/>
      <c r="NZ53" s="645"/>
      <c r="OA53" s="645"/>
      <c r="OB53" s="645"/>
      <c r="OC53" s="645"/>
      <c r="OD53" s="645"/>
      <c r="OE53" s="645"/>
      <c r="OF53" s="645"/>
      <c r="OG53" s="645"/>
      <c r="OH53" s="645"/>
      <c r="OI53" s="645"/>
      <c r="OJ53" s="645"/>
      <c r="OK53" s="645"/>
      <c r="OL53" s="645"/>
      <c r="OM53" s="645"/>
      <c r="ON53" s="645"/>
      <c r="OO53" s="645"/>
      <c r="OP53" s="645"/>
      <c r="OQ53" s="645"/>
      <c r="OR53" s="645"/>
      <c r="OS53" s="645"/>
      <c r="OT53" s="645"/>
      <c r="OU53" s="645"/>
      <c r="OV53" s="645"/>
      <c r="OW53" s="645"/>
      <c r="OX53" s="645"/>
      <c r="OY53" s="645"/>
      <c r="OZ53" s="645"/>
      <c r="PA53" s="645"/>
      <c r="PB53" s="645"/>
      <c r="PC53" s="645"/>
      <c r="PD53" s="645"/>
      <c r="PE53" s="645"/>
      <c r="PF53" s="645"/>
      <c r="PG53" s="645"/>
      <c r="PH53" s="645"/>
      <c r="PI53" s="645"/>
      <c r="PJ53" s="645"/>
      <c r="PK53" s="645"/>
      <c r="PL53" s="645"/>
      <c r="PM53" s="645"/>
      <c r="PN53" s="645"/>
      <c r="PO53" s="645"/>
      <c r="PP53" s="645"/>
      <c r="PQ53" s="645"/>
      <c r="PR53" s="645"/>
      <c r="PS53" s="645"/>
      <c r="PT53" s="645"/>
      <c r="PU53" s="645"/>
      <c r="PV53" s="645"/>
      <c r="PW53" s="645"/>
      <c r="PX53" s="645"/>
      <c r="PY53" s="645"/>
      <c r="PZ53" s="645"/>
      <c r="QA53" s="645"/>
      <c r="QB53" s="645"/>
      <c r="QC53" s="645"/>
      <c r="QD53" s="645"/>
      <c r="QE53" s="645"/>
      <c r="QF53" s="645"/>
      <c r="QG53" s="645"/>
      <c r="QH53" s="645"/>
      <c r="QI53" s="645"/>
      <c r="QJ53" s="645"/>
      <c r="QK53" s="645"/>
      <c r="QL53" s="645"/>
      <c r="QM53" s="645"/>
      <c r="QN53" s="645"/>
      <c r="QO53" s="645"/>
      <c r="QP53" s="645"/>
      <c r="QQ53" s="645"/>
      <c r="QR53" s="645"/>
      <c r="QS53" s="645"/>
      <c r="QT53" s="645"/>
      <c r="QU53" s="645"/>
      <c r="QV53" s="645"/>
      <c r="QW53" s="645"/>
      <c r="QX53" s="645"/>
      <c r="QY53" s="645"/>
      <c r="QZ53" s="645"/>
      <c r="RA53" s="645"/>
      <c r="RB53" s="645"/>
      <c r="RC53" s="645"/>
      <c r="RD53" s="645"/>
      <c r="RE53" s="645"/>
      <c r="RF53" s="645"/>
      <c r="RG53" s="645"/>
      <c r="RH53" s="645"/>
      <c r="RI53" s="645"/>
      <c r="RJ53" s="645"/>
      <c r="RK53" s="645"/>
      <c r="RL53" s="645"/>
      <c r="RM53" s="645"/>
      <c r="RN53" s="645"/>
      <c r="RO53" s="645"/>
      <c r="RP53" s="645"/>
      <c r="RQ53" s="645"/>
      <c r="RR53" s="645"/>
      <c r="RS53" s="645"/>
      <c r="RT53" s="645"/>
      <c r="RU53" s="645"/>
      <c r="RV53" s="645"/>
      <c r="RW53" s="645"/>
      <c r="RX53" s="645"/>
      <c r="RY53" s="645"/>
      <c r="RZ53" s="645"/>
      <c r="SA53" s="645"/>
      <c r="SB53" s="645"/>
      <c r="SC53" s="645"/>
      <c r="SD53" s="645"/>
      <c r="SE53" s="645"/>
      <c r="SF53" s="645"/>
      <c r="SG53" s="645"/>
      <c r="SH53" s="645"/>
      <c r="SI53" s="645"/>
      <c r="SJ53" s="645"/>
      <c r="SK53" s="645"/>
      <c r="SL53" s="645"/>
      <c r="SM53" s="645"/>
      <c r="SN53" s="645"/>
      <c r="SO53" s="645"/>
      <c r="SP53" s="645"/>
      <c r="SQ53" s="645"/>
      <c r="SR53" s="645"/>
      <c r="SS53" s="645"/>
      <c r="ST53" s="645"/>
      <c r="SU53" s="645"/>
      <c r="SV53" s="645"/>
      <c r="SW53" s="645"/>
      <c r="SX53" s="645"/>
      <c r="SY53" s="645"/>
      <c r="SZ53" s="645"/>
      <c r="TA53" s="645"/>
      <c r="TB53" s="645"/>
      <c r="TC53" s="645"/>
      <c r="TD53" s="645"/>
      <c r="TE53" s="645"/>
      <c r="TF53" s="645"/>
      <c r="TG53" s="645"/>
      <c r="TH53" s="645"/>
      <c r="TI53" s="645"/>
      <c r="TJ53" s="645"/>
      <c r="TK53" s="645"/>
      <c r="TL53" s="645"/>
      <c r="TM53" s="645"/>
      <c r="TN53" s="645"/>
      <c r="TO53" s="645"/>
      <c r="TP53" s="645"/>
      <c r="TQ53" s="645"/>
      <c r="TR53" s="645"/>
      <c r="TS53" s="645"/>
      <c r="TT53" s="645"/>
      <c r="TU53" s="645"/>
      <c r="TV53" s="645"/>
      <c r="TW53" s="645"/>
      <c r="TX53" s="645"/>
      <c r="TY53" s="645"/>
      <c r="TZ53" s="645"/>
      <c r="UA53" s="645"/>
      <c r="UB53" s="645"/>
      <c r="UC53" s="645"/>
      <c r="UD53" s="645"/>
      <c r="UE53" s="645"/>
      <c r="UF53" s="645"/>
      <c r="UG53" s="645"/>
      <c r="UH53" s="645"/>
      <c r="UI53" s="645"/>
      <c r="UJ53" s="645"/>
      <c r="UK53" s="645"/>
      <c r="UL53" s="645"/>
      <c r="UM53" s="645"/>
      <c r="UN53" s="645"/>
      <c r="UO53" s="645"/>
      <c r="UP53" s="645"/>
      <c r="UQ53" s="645"/>
      <c r="UR53" s="645"/>
      <c r="US53" s="645"/>
      <c r="UT53" s="645"/>
      <c r="UU53" s="645"/>
      <c r="UV53" s="645"/>
      <c r="UW53" s="645"/>
      <c r="UX53" s="645"/>
      <c r="UY53" s="645"/>
      <c r="UZ53" s="645"/>
      <c r="VA53" s="645"/>
      <c r="VB53" s="645"/>
      <c r="VC53" s="645"/>
      <c r="VD53" s="645"/>
      <c r="VE53" s="645"/>
      <c r="VF53" s="645"/>
      <c r="VG53" s="645"/>
      <c r="VH53" s="645"/>
      <c r="VI53" s="645"/>
      <c r="VJ53" s="645"/>
      <c r="VK53" s="645"/>
      <c r="VL53" s="645"/>
      <c r="VM53" s="645"/>
      <c r="VN53" s="645"/>
      <c r="VO53" s="645"/>
      <c r="VP53" s="645"/>
      <c r="VQ53" s="645"/>
      <c r="VR53" s="645"/>
      <c r="VS53" s="645"/>
      <c r="VT53" s="645"/>
      <c r="VU53" s="645"/>
      <c r="VV53" s="645"/>
      <c r="VW53" s="645"/>
      <c r="VX53" s="645"/>
      <c r="VY53" s="645"/>
      <c r="VZ53" s="645"/>
      <c r="WA53" s="645"/>
      <c r="WB53" s="645"/>
      <c r="WC53" s="645"/>
      <c r="WD53" s="645"/>
      <c r="WE53" s="645"/>
      <c r="WF53" s="645"/>
      <c r="WG53" s="645"/>
      <c r="WH53" s="645"/>
      <c r="WI53" s="645"/>
      <c r="WJ53" s="645"/>
      <c r="WK53" s="645"/>
      <c r="WL53" s="645"/>
      <c r="WM53" s="645"/>
      <c r="WN53" s="645"/>
      <c r="WO53" s="645"/>
      <c r="WP53" s="645"/>
      <c r="WQ53" s="645"/>
      <c r="WR53" s="645"/>
      <c r="WS53" s="645"/>
      <c r="WT53" s="645"/>
      <c r="WU53" s="645"/>
      <c r="WV53" s="645"/>
      <c r="WW53" s="645"/>
      <c r="WX53" s="645"/>
      <c r="WY53" s="645"/>
      <c r="WZ53" s="645"/>
      <c r="XA53" s="645"/>
      <c r="XB53" s="645"/>
      <c r="XC53" s="645"/>
      <c r="XD53" s="645"/>
      <c r="XE53" s="645"/>
      <c r="XF53" s="645"/>
      <c r="XG53" s="645"/>
      <c r="XH53" s="645"/>
      <c r="XI53" s="645"/>
      <c r="XJ53" s="645"/>
      <c r="XK53" s="645"/>
      <c r="XL53" s="645"/>
      <c r="XM53" s="645"/>
      <c r="XN53" s="645"/>
      <c r="XO53" s="645"/>
      <c r="XP53" s="645"/>
      <c r="XQ53" s="645"/>
      <c r="XR53" s="645"/>
      <c r="XS53" s="645"/>
      <c r="XT53" s="645"/>
      <c r="XU53" s="645"/>
      <c r="XV53" s="645"/>
      <c r="XW53" s="645"/>
      <c r="XX53" s="645"/>
      <c r="XY53" s="645"/>
      <c r="XZ53" s="645"/>
      <c r="YA53" s="645"/>
      <c r="YB53" s="645"/>
      <c r="YC53" s="645"/>
      <c r="YD53" s="645"/>
      <c r="YE53" s="645"/>
      <c r="YF53" s="645"/>
      <c r="YG53" s="645"/>
      <c r="YH53" s="645"/>
      <c r="YI53" s="645"/>
      <c r="YJ53" s="645"/>
      <c r="YK53" s="645"/>
      <c r="YL53" s="645"/>
      <c r="YM53" s="645"/>
      <c r="YN53" s="645"/>
      <c r="YO53" s="645"/>
      <c r="YP53" s="645"/>
      <c r="YQ53" s="645"/>
      <c r="YR53" s="645"/>
      <c r="YS53" s="645"/>
      <c r="YT53" s="645"/>
      <c r="YU53" s="645"/>
      <c r="YV53" s="645"/>
      <c r="YW53" s="645"/>
      <c r="YX53" s="645"/>
      <c r="YY53" s="645"/>
      <c r="YZ53" s="645"/>
      <c r="ZA53" s="645"/>
      <c r="ZB53" s="645"/>
      <c r="ZC53" s="645"/>
      <c r="ZD53" s="645"/>
      <c r="ZE53" s="645"/>
      <c r="ZF53" s="645"/>
      <c r="ZG53" s="645"/>
      <c r="ZH53" s="645"/>
      <c r="ZI53" s="645"/>
      <c r="ZJ53" s="645"/>
      <c r="ZK53" s="645"/>
      <c r="ZL53" s="645"/>
      <c r="ZM53" s="645"/>
      <c r="ZN53" s="645"/>
      <c r="ZO53" s="645"/>
      <c r="ZP53" s="645"/>
      <c r="ZQ53" s="645"/>
      <c r="ZR53" s="645"/>
      <c r="ZS53" s="645"/>
      <c r="ZT53" s="645"/>
      <c r="ZU53" s="645"/>
      <c r="ZV53" s="645"/>
      <c r="ZW53" s="645"/>
      <c r="ZX53" s="645"/>
      <c r="ZY53" s="645"/>
      <c r="ZZ53" s="645"/>
      <c r="AAA53" s="645"/>
      <c r="AAB53" s="645"/>
      <c r="AAC53" s="645"/>
      <c r="AAD53" s="645"/>
      <c r="AAE53" s="645"/>
      <c r="AAF53" s="645"/>
      <c r="AAG53" s="645"/>
      <c r="AAH53" s="645"/>
      <c r="AAI53" s="645"/>
      <c r="AAJ53" s="645"/>
      <c r="AAK53" s="645"/>
      <c r="AAL53" s="645"/>
      <c r="AAM53" s="645"/>
      <c r="AAN53" s="645"/>
      <c r="AAO53" s="645"/>
      <c r="AAP53" s="645"/>
      <c r="AAQ53" s="645"/>
      <c r="AAR53" s="645"/>
      <c r="AAS53" s="645"/>
      <c r="AAT53" s="645"/>
      <c r="AAU53" s="645"/>
      <c r="AAV53" s="645"/>
      <c r="AAW53" s="645"/>
      <c r="AAX53" s="645"/>
      <c r="AAY53" s="645"/>
      <c r="AAZ53" s="645"/>
      <c r="ABA53" s="645"/>
      <c r="ABB53" s="645"/>
      <c r="ABC53" s="645"/>
      <c r="ABD53" s="645"/>
      <c r="ABE53" s="645"/>
      <c r="ABF53" s="645"/>
      <c r="ABG53" s="645"/>
      <c r="ABH53" s="645"/>
      <c r="ABI53" s="645"/>
      <c r="ABJ53" s="645"/>
      <c r="ABK53" s="645"/>
      <c r="ABL53" s="645"/>
      <c r="ABM53" s="645"/>
      <c r="ABN53" s="645"/>
      <c r="ABO53" s="645"/>
      <c r="ABP53" s="645"/>
      <c r="ABQ53" s="645"/>
      <c r="ABR53" s="645"/>
      <c r="ABS53" s="645"/>
      <c r="ABT53" s="645"/>
      <c r="ABU53" s="645"/>
      <c r="ABV53" s="645"/>
      <c r="ABW53" s="645"/>
      <c r="ABX53" s="645"/>
      <c r="ABY53" s="645"/>
      <c r="ABZ53" s="645"/>
      <c r="ACA53" s="645"/>
      <c r="ACB53" s="645"/>
      <c r="ACC53" s="645"/>
      <c r="ACD53" s="645"/>
      <c r="ACE53" s="645"/>
      <c r="ACF53" s="645"/>
      <c r="ACG53" s="645"/>
      <c r="ACH53" s="645"/>
      <c r="ACI53" s="645"/>
      <c r="ACJ53" s="645"/>
      <c r="ACK53" s="645"/>
      <c r="ACL53" s="645"/>
      <c r="ACM53" s="645"/>
      <c r="ACN53" s="645"/>
      <c r="ACO53" s="645"/>
      <c r="ACP53" s="645"/>
      <c r="ACQ53" s="645"/>
      <c r="ACR53" s="645"/>
      <c r="ACS53" s="645"/>
      <c r="ACT53" s="645"/>
      <c r="ACU53" s="645"/>
      <c r="ACV53" s="645"/>
      <c r="ACW53" s="645"/>
      <c r="ACX53" s="645"/>
      <c r="ACY53" s="645"/>
      <c r="ACZ53" s="645"/>
      <c r="ADA53" s="645"/>
      <c r="ADB53" s="645"/>
      <c r="ADC53" s="645"/>
      <c r="ADD53" s="645"/>
      <c r="ADE53" s="645"/>
      <c r="ADF53" s="645"/>
      <c r="ADG53" s="645"/>
      <c r="ADH53" s="645"/>
      <c r="ADI53" s="645"/>
      <c r="ADJ53" s="645"/>
      <c r="ADK53" s="645"/>
      <c r="ADL53" s="645"/>
      <c r="ADM53" s="645"/>
      <c r="ADN53" s="645"/>
      <c r="ADO53" s="645"/>
      <c r="ADP53" s="645"/>
      <c r="ADQ53" s="645"/>
      <c r="ADR53" s="645"/>
      <c r="ADS53" s="645"/>
      <c r="ADT53" s="645"/>
      <c r="ADU53" s="645"/>
      <c r="ADV53" s="645"/>
      <c r="ADW53" s="645"/>
      <c r="ADX53" s="645"/>
      <c r="ADY53" s="645"/>
      <c r="ADZ53" s="645"/>
      <c r="AEA53" s="645"/>
      <c r="AEB53" s="645"/>
      <c r="AEC53" s="645"/>
      <c r="AED53" s="645"/>
      <c r="AEE53" s="645"/>
      <c r="AEF53" s="645"/>
      <c r="AEG53" s="645"/>
      <c r="AEH53" s="645"/>
      <c r="AEI53" s="645"/>
      <c r="AEJ53" s="645"/>
      <c r="AEK53" s="645"/>
      <c r="AEL53" s="645"/>
      <c r="AEM53" s="645"/>
      <c r="AEN53" s="645"/>
      <c r="AEO53" s="645"/>
      <c r="AEP53" s="645"/>
      <c r="AEQ53" s="645"/>
      <c r="AER53" s="645"/>
      <c r="AES53" s="645"/>
      <c r="AET53" s="645"/>
      <c r="AEU53" s="645"/>
      <c r="AEV53" s="645"/>
      <c r="AEW53" s="645"/>
      <c r="AEX53" s="645"/>
      <c r="AEY53" s="645"/>
      <c r="AEZ53" s="645"/>
      <c r="AFA53" s="645"/>
      <c r="AFB53" s="645"/>
      <c r="AFC53" s="645"/>
      <c r="AFD53" s="645"/>
      <c r="AFE53" s="645"/>
      <c r="AFF53" s="645"/>
      <c r="AFG53" s="645"/>
      <c r="AFH53" s="645"/>
      <c r="AFI53" s="645"/>
      <c r="AFJ53" s="645"/>
      <c r="AFK53" s="645"/>
      <c r="AFL53" s="645"/>
      <c r="AFM53" s="645"/>
      <c r="AFN53" s="645"/>
      <c r="AFO53" s="645"/>
      <c r="AFP53" s="645"/>
      <c r="AFQ53" s="645"/>
      <c r="AFR53" s="645"/>
      <c r="AFS53" s="645"/>
      <c r="AFT53" s="645"/>
      <c r="AFU53" s="645"/>
      <c r="AFV53" s="645"/>
      <c r="AFW53" s="645"/>
      <c r="AFX53" s="645"/>
      <c r="AFY53" s="645"/>
      <c r="AFZ53" s="645"/>
      <c r="AGA53" s="645"/>
      <c r="AGB53" s="645"/>
      <c r="AGC53" s="645"/>
      <c r="AGD53" s="645"/>
      <c r="AGE53" s="645"/>
      <c r="AGF53" s="645"/>
      <c r="AGG53" s="645"/>
      <c r="AGH53" s="645"/>
      <c r="AGI53" s="645"/>
      <c r="AGJ53" s="645"/>
      <c r="AGK53" s="645"/>
      <c r="AGL53" s="645"/>
      <c r="AGM53" s="645"/>
      <c r="AGN53" s="645"/>
      <c r="AGO53" s="645"/>
      <c r="AGP53" s="645"/>
      <c r="AGQ53" s="645"/>
      <c r="AGR53" s="645"/>
      <c r="AGS53" s="645"/>
      <c r="AGT53" s="645"/>
      <c r="AGU53" s="645"/>
      <c r="AGV53" s="645"/>
      <c r="AGW53" s="645"/>
      <c r="AGX53" s="645"/>
      <c r="AGY53" s="645"/>
      <c r="AGZ53" s="645"/>
      <c r="AHA53" s="645"/>
      <c r="AHB53" s="645"/>
      <c r="AHC53" s="645"/>
      <c r="AHD53" s="645"/>
      <c r="AHE53" s="645"/>
      <c r="AHF53" s="645"/>
      <c r="AHG53" s="645"/>
      <c r="AHH53" s="645"/>
      <c r="AHI53" s="645"/>
      <c r="AHJ53" s="645"/>
      <c r="AHK53" s="645"/>
      <c r="AHL53" s="645"/>
      <c r="AHM53" s="645"/>
      <c r="AHN53" s="645"/>
      <c r="AHO53" s="645"/>
      <c r="AHP53" s="645"/>
      <c r="AHQ53" s="645"/>
      <c r="AHR53" s="645"/>
      <c r="AHS53" s="645"/>
      <c r="AHT53" s="645"/>
      <c r="AHU53" s="645"/>
      <c r="AHV53" s="645"/>
      <c r="AHW53" s="645"/>
      <c r="AHX53" s="645"/>
      <c r="AHY53" s="645"/>
      <c r="AHZ53" s="645"/>
      <c r="AIA53" s="645"/>
      <c r="AIB53" s="645"/>
      <c r="AIC53" s="645"/>
      <c r="AID53" s="645"/>
      <c r="AIE53" s="645"/>
      <c r="AIF53" s="645"/>
      <c r="AIG53" s="645"/>
      <c r="AIH53" s="645"/>
      <c r="AII53" s="645"/>
      <c r="AIJ53" s="645"/>
      <c r="AIK53" s="645"/>
      <c r="AIL53" s="645"/>
      <c r="AIM53" s="645"/>
      <c r="AIN53" s="645"/>
      <c r="AIO53" s="645"/>
      <c r="AIP53" s="645"/>
      <c r="AIQ53" s="645"/>
      <c r="AIR53" s="645"/>
      <c r="AIS53" s="645"/>
      <c r="AIT53" s="645"/>
      <c r="AIU53" s="645"/>
      <c r="AIV53" s="645"/>
      <c r="AIW53" s="645"/>
      <c r="AIX53" s="645"/>
      <c r="AIY53" s="645"/>
      <c r="AIZ53" s="645"/>
      <c r="AJA53" s="645"/>
      <c r="AJB53" s="645"/>
      <c r="AJC53" s="645"/>
      <c r="AJD53" s="645"/>
      <c r="AJE53" s="645"/>
      <c r="AJF53" s="645"/>
      <c r="AJG53" s="645"/>
      <c r="AJH53" s="645"/>
      <c r="AJI53" s="645"/>
      <c r="AJJ53" s="645"/>
      <c r="AJK53" s="645"/>
      <c r="AJL53" s="645"/>
      <c r="AJM53" s="645"/>
      <c r="AJN53" s="645"/>
      <c r="AJO53" s="645"/>
      <c r="AJP53" s="645"/>
      <c r="AJQ53" s="645"/>
      <c r="AJR53" s="645"/>
      <c r="AJS53" s="645"/>
      <c r="AJT53" s="645"/>
      <c r="AJU53" s="645"/>
      <c r="AJV53" s="645"/>
      <c r="AJW53" s="645"/>
      <c r="AJX53" s="645"/>
      <c r="AJY53" s="645"/>
      <c r="AJZ53" s="645"/>
      <c r="AKA53" s="645"/>
      <c r="AKB53" s="645"/>
      <c r="AKC53" s="645"/>
      <c r="AKD53" s="645"/>
      <c r="AKE53" s="645"/>
      <c r="AKF53" s="645"/>
      <c r="AKG53" s="645"/>
      <c r="AKH53" s="645"/>
      <c r="AKI53" s="645"/>
      <c r="AKJ53" s="645"/>
      <c r="AKK53" s="645"/>
      <c r="AKL53" s="645"/>
      <c r="AKM53" s="645"/>
      <c r="AKN53" s="645"/>
      <c r="AKO53" s="645"/>
      <c r="AKP53" s="645"/>
      <c r="AKQ53" s="645"/>
      <c r="AKR53" s="645"/>
      <c r="AKS53" s="645"/>
      <c r="AKT53" s="645"/>
      <c r="AKU53" s="645"/>
      <c r="AKV53" s="645"/>
      <c r="AKW53" s="645"/>
      <c r="AKX53" s="645"/>
      <c r="AKY53" s="645"/>
      <c r="AKZ53" s="645"/>
      <c r="ALA53" s="645"/>
      <c r="ALB53" s="645"/>
      <c r="ALC53" s="645"/>
      <c r="ALD53" s="645"/>
      <c r="ALE53" s="645"/>
      <c r="ALF53" s="645"/>
      <c r="ALG53" s="645"/>
      <c r="ALH53" s="645"/>
      <c r="ALI53" s="645"/>
      <c r="ALJ53" s="645"/>
      <c r="ALK53" s="645"/>
      <c r="ALL53" s="645"/>
      <c r="ALM53" s="645"/>
      <c r="ALN53" s="645"/>
      <c r="ALO53" s="645"/>
      <c r="ALP53" s="645"/>
      <c r="ALQ53" s="645"/>
      <c r="ALR53" s="645"/>
      <c r="ALS53" s="645"/>
      <c r="ALT53" s="645"/>
      <c r="ALU53" s="645"/>
      <c r="ALV53" s="645"/>
      <c r="ALW53" s="645"/>
      <c r="ALX53" s="645"/>
      <c r="ALY53" s="645"/>
      <c r="ALZ53" s="645"/>
      <c r="AMA53" s="645"/>
      <c r="AMB53" s="645"/>
    </row>
    <row r="54" spans="1:1016" s="656" customFormat="1" ht="12">
      <c r="A54" s="672">
        <f>A52+1</f>
        <v>10</v>
      </c>
      <c r="B54" s="688" t="s">
        <v>2187</v>
      </c>
      <c r="C54" s="674" t="s">
        <v>1390</v>
      </c>
      <c r="D54" s="672">
        <v>3</v>
      </c>
      <c r="E54" s="665"/>
      <c r="F54" s="675">
        <f>E54*D54</f>
        <v>0</v>
      </c>
      <c r="H54" s="657"/>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6"/>
      <c r="AM54" s="666"/>
      <c r="AN54" s="666"/>
      <c r="AO54" s="666"/>
      <c r="AP54" s="666"/>
      <c r="AQ54" s="666"/>
      <c r="AR54" s="666"/>
      <c r="AS54" s="666"/>
      <c r="AT54" s="666"/>
      <c r="AU54" s="666"/>
      <c r="AV54" s="666"/>
      <c r="AW54" s="666"/>
      <c r="AX54" s="666"/>
      <c r="AY54" s="666"/>
      <c r="AZ54" s="666"/>
      <c r="BA54" s="666"/>
      <c r="BB54" s="666"/>
      <c r="BC54" s="666"/>
      <c r="BD54" s="666"/>
      <c r="BE54" s="666"/>
      <c r="BF54" s="666"/>
      <c r="BG54" s="666"/>
      <c r="BH54" s="666"/>
      <c r="BI54" s="666"/>
      <c r="BJ54" s="666"/>
      <c r="BK54" s="666"/>
      <c r="BL54" s="666"/>
      <c r="BM54" s="666"/>
      <c r="BN54" s="666"/>
      <c r="BO54" s="666"/>
      <c r="BP54" s="666"/>
      <c r="BQ54" s="666"/>
      <c r="BR54" s="666"/>
      <c r="BS54" s="666"/>
      <c r="BT54" s="666"/>
      <c r="BU54" s="666"/>
      <c r="BV54" s="666"/>
      <c r="BW54" s="666"/>
      <c r="BX54" s="666"/>
      <c r="BY54" s="666"/>
      <c r="BZ54" s="666"/>
      <c r="CA54" s="666"/>
      <c r="CB54" s="666"/>
      <c r="CC54" s="666"/>
      <c r="CD54" s="666"/>
      <c r="CE54" s="666"/>
      <c r="CF54" s="666"/>
      <c r="CG54" s="666"/>
      <c r="CH54" s="666"/>
      <c r="CI54" s="666"/>
      <c r="CJ54" s="666"/>
      <c r="CK54" s="666"/>
      <c r="CL54" s="666"/>
      <c r="CM54" s="666"/>
      <c r="CN54" s="666"/>
      <c r="CO54" s="666"/>
      <c r="CP54" s="666"/>
      <c r="CQ54" s="666"/>
      <c r="CR54" s="666"/>
      <c r="CS54" s="666"/>
      <c r="CT54" s="666"/>
      <c r="CU54" s="666"/>
      <c r="CV54" s="666"/>
      <c r="CW54" s="666"/>
      <c r="CX54" s="666"/>
      <c r="CY54" s="666"/>
      <c r="CZ54" s="666"/>
      <c r="DA54" s="666"/>
      <c r="DB54" s="666"/>
      <c r="DC54" s="666"/>
      <c r="DD54" s="666"/>
      <c r="DE54" s="666"/>
      <c r="DF54" s="666"/>
      <c r="DG54" s="666"/>
      <c r="DH54" s="666"/>
      <c r="DI54" s="666"/>
      <c r="DJ54" s="666"/>
      <c r="DK54" s="666"/>
      <c r="DL54" s="666"/>
      <c r="DM54" s="666"/>
      <c r="DN54" s="666"/>
      <c r="DO54" s="666"/>
      <c r="DP54" s="666"/>
      <c r="DQ54" s="666"/>
      <c r="DR54" s="666"/>
      <c r="DS54" s="666"/>
      <c r="DT54" s="666"/>
      <c r="DU54" s="666"/>
      <c r="DV54" s="666"/>
      <c r="DW54" s="666"/>
      <c r="DX54" s="666"/>
      <c r="DY54" s="666"/>
      <c r="DZ54" s="666"/>
      <c r="EA54" s="666"/>
      <c r="EB54" s="666"/>
      <c r="EC54" s="666"/>
      <c r="ED54" s="666"/>
      <c r="EE54" s="666"/>
      <c r="EF54" s="666"/>
      <c r="EG54" s="666"/>
      <c r="EH54" s="666"/>
      <c r="EI54" s="666"/>
      <c r="EJ54" s="666"/>
      <c r="EK54" s="666"/>
      <c r="EL54" s="666"/>
      <c r="EM54" s="666"/>
      <c r="EN54" s="666"/>
      <c r="EO54" s="666"/>
      <c r="EP54" s="666"/>
      <c r="EQ54" s="666"/>
      <c r="ER54" s="666"/>
      <c r="ES54" s="666"/>
      <c r="ET54" s="666"/>
      <c r="EU54" s="666"/>
      <c r="EV54" s="666"/>
      <c r="EW54" s="666"/>
      <c r="EX54" s="666"/>
      <c r="EY54" s="666"/>
      <c r="EZ54" s="666"/>
      <c r="FA54" s="666"/>
      <c r="FB54" s="666"/>
      <c r="FC54" s="666"/>
      <c r="FD54" s="666"/>
      <c r="FE54" s="666"/>
      <c r="FF54" s="666"/>
      <c r="FG54" s="666"/>
      <c r="FH54" s="666"/>
      <c r="FI54" s="666"/>
      <c r="FJ54" s="666"/>
      <c r="FK54" s="666"/>
      <c r="FL54" s="666"/>
      <c r="FM54" s="666"/>
      <c r="FN54" s="666"/>
      <c r="FO54" s="666"/>
      <c r="FP54" s="666"/>
      <c r="FQ54" s="666"/>
      <c r="FR54" s="666"/>
      <c r="FS54" s="666"/>
      <c r="FT54" s="666"/>
      <c r="FU54" s="666"/>
      <c r="FV54" s="666"/>
      <c r="FW54" s="666"/>
      <c r="FX54" s="666"/>
      <c r="FY54" s="666"/>
      <c r="FZ54" s="666"/>
      <c r="GA54" s="666"/>
      <c r="GB54" s="666"/>
      <c r="GC54" s="666"/>
      <c r="GD54" s="666"/>
      <c r="GE54" s="666"/>
      <c r="GF54" s="666"/>
      <c r="GG54" s="666"/>
      <c r="GH54" s="666"/>
      <c r="GI54" s="666"/>
      <c r="GJ54" s="666"/>
      <c r="GK54" s="666"/>
      <c r="GL54" s="666"/>
      <c r="GM54" s="666"/>
      <c r="GN54" s="666"/>
      <c r="GO54" s="666"/>
      <c r="GP54" s="666"/>
      <c r="GQ54" s="666"/>
      <c r="GR54" s="666"/>
      <c r="GS54" s="666"/>
      <c r="GT54" s="666"/>
      <c r="GU54" s="666"/>
      <c r="GV54" s="666"/>
      <c r="GW54" s="666"/>
      <c r="GX54" s="666"/>
      <c r="GY54" s="666"/>
      <c r="GZ54" s="666"/>
      <c r="HA54" s="666"/>
      <c r="HB54" s="666"/>
      <c r="HC54" s="666"/>
      <c r="HD54" s="666"/>
      <c r="HE54" s="666"/>
      <c r="HF54" s="666"/>
      <c r="HG54" s="666"/>
      <c r="HH54" s="666"/>
      <c r="HI54" s="666"/>
      <c r="HJ54" s="666"/>
      <c r="HK54" s="666"/>
      <c r="HL54" s="666"/>
      <c r="HM54" s="666"/>
      <c r="HN54" s="666"/>
      <c r="HO54" s="666"/>
      <c r="HP54" s="666"/>
      <c r="HQ54" s="666"/>
      <c r="HR54" s="666"/>
      <c r="HS54" s="666"/>
      <c r="HT54" s="666"/>
      <c r="HU54" s="666"/>
      <c r="HV54" s="666"/>
      <c r="HW54" s="666"/>
      <c r="HX54" s="666"/>
      <c r="HY54" s="666"/>
      <c r="HZ54" s="666"/>
      <c r="IA54" s="666"/>
      <c r="IB54" s="666"/>
      <c r="IC54" s="666"/>
      <c r="ID54" s="666"/>
      <c r="IE54" s="666"/>
      <c r="IF54" s="666"/>
      <c r="IG54" s="666"/>
      <c r="IH54" s="666"/>
      <c r="II54" s="666"/>
      <c r="IJ54" s="666"/>
      <c r="IK54" s="666"/>
      <c r="IL54" s="666"/>
      <c r="IM54" s="666"/>
      <c r="IN54" s="666"/>
      <c r="IO54" s="666"/>
    </row>
    <row r="55" spans="1:1016" ht="21.45">
      <c r="A55" s="667"/>
      <c r="B55" s="689" t="s">
        <v>2188</v>
      </c>
      <c r="C55" s="689"/>
      <c r="D55" s="689"/>
      <c r="E55" s="669"/>
      <c r="F55" s="670"/>
      <c r="G55" s="645"/>
      <c r="H55" s="652"/>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5"/>
      <c r="AU55" s="645"/>
      <c r="AV55" s="645"/>
      <c r="AW55" s="645"/>
      <c r="AX55" s="645"/>
      <c r="AY55" s="645"/>
      <c r="AZ55" s="645"/>
      <c r="BA55" s="645"/>
      <c r="BB55" s="645"/>
      <c r="BC55" s="645"/>
      <c r="BD55" s="645"/>
      <c r="BE55" s="645"/>
      <c r="BF55" s="645"/>
      <c r="BG55" s="645"/>
      <c r="BH55" s="645"/>
      <c r="BI55" s="645"/>
      <c r="BJ55" s="645"/>
      <c r="BK55" s="645"/>
      <c r="BL55" s="645"/>
      <c r="BM55" s="645"/>
      <c r="BN55" s="645"/>
      <c r="BO55" s="645"/>
      <c r="BP55" s="645"/>
      <c r="BQ55" s="645"/>
      <c r="BR55" s="645"/>
      <c r="BS55" s="645"/>
      <c r="BT55" s="645"/>
      <c r="BU55" s="645"/>
      <c r="BV55" s="645"/>
      <c r="BW55" s="645"/>
      <c r="BX55" s="645"/>
      <c r="BY55" s="645"/>
      <c r="BZ55" s="645"/>
      <c r="CA55" s="645"/>
      <c r="CB55" s="645"/>
      <c r="CC55" s="645"/>
      <c r="CD55" s="645"/>
      <c r="CE55" s="645"/>
      <c r="CF55" s="645"/>
      <c r="CG55" s="645"/>
      <c r="CH55" s="645"/>
      <c r="CI55" s="645"/>
      <c r="CJ55" s="645"/>
      <c r="CK55" s="645"/>
      <c r="CL55" s="645"/>
      <c r="CM55" s="645"/>
      <c r="CN55" s="645"/>
      <c r="CO55" s="645"/>
      <c r="CP55" s="645"/>
      <c r="CQ55" s="645"/>
      <c r="CR55" s="645"/>
      <c r="CS55" s="645"/>
      <c r="CT55" s="645"/>
      <c r="CU55" s="645"/>
      <c r="CV55" s="645"/>
      <c r="CW55" s="645"/>
      <c r="CX55" s="645"/>
      <c r="CY55" s="645"/>
      <c r="CZ55" s="645"/>
      <c r="DA55" s="645"/>
      <c r="DB55" s="645"/>
      <c r="DC55" s="645"/>
      <c r="DD55" s="645"/>
      <c r="DE55" s="645"/>
      <c r="DF55" s="645"/>
      <c r="DG55" s="645"/>
      <c r="DH55" s="645"/>
      <c r="DI55" s="645"/>
      <c r="DJ55" s="645"/>
      <c r="DK55" s="645"/>
      <c r="DL55" s="645"/>
      <c r="DM55" s="645"/>
      <c r="DN55" s="645"/>
      <c r="DO55" s="645"/>
      <c r="DP55" s="645"/>
      <c r="DQ55" s="645"/>
      <c r="DR55" s="645"/>
      <c r="DS55" s="645"/>
      <c r="DT55" s="645"/>
      <c r="DU55" s="645"/>
      <c r="DV55" s="645"/>
      <c r="DW55" s="645"/>
      <c r="DX55" s="645"/>
      <c r="DY55" s="645"/>
      <c r="DZ55" s="645"/>
      <c r="EA55" s="645"/>
      <c r="EB55" s="645"/>
      <c r="EC55" s="645"/>
      <c r="ED55" s="645"/>
      <c r="EE55" s="645"/>
      <c r="EF55" s="645"/>
      <c r="EG55" s="645"/>
      <c r="EH55" s="645"/>
      <c r="EI55" s="645"/>
      <c r="EJ55" s="645"/>
      <c r="EK55" s="645"/>
      <c r="EL55" s="645"/>
      <c r="EM55" s="645"/>
      <c r="EN55" s="645"/>
      <c r="EO55" s="645"/>
      <c r="EP55" s="645"/>
      <c r="EQ55" s="645"/>
      <c r="ER55" s="645"/>
      <c r="ES55" s="645"/>
      <c r="ET55" s="645"/>
      <c r="EU55" s="645"/>
      <c r="EV55" s="645"/>
      <c r="EW55" s="645"/>
      <c r="EX55" s="645"/>
      <c r="EY55" s="645"/>
      <c r="EZ55" s="645"/>
      <c r="FA55" s="645"/>
      <c r="FB55" s="645"/>
      <c r="FC55" s="645"/>
      <c r="FD55" s="645"/>
      <c r="FE55" s="645"/>
      <c r="FF55" s="645"/>
      <c r="FG55" s="645"/>
      <c r="FH55" s="645"/>
      <c r="FI55" s="645"/>
      <c r="FJ55" s="645"/>
      <c r="FK55" s="645"/>
      <c r="FL55" s="645"/>
      <c r="FM55" s="645"/>
      <c r="FN55" s="645"/>
      <c r="FO55" s="645"/>
      <c r="FP55" s="645"/>
      <c r="FQ55" s="645"/>
      <c r="FR55" s="645"/>
      <c r="FS55" s="645"/>
      <c r="FT55" s="645"/>
      <c r="FU55" s="645"/>
      <c r="FV55" s="645"/>
      <c r="FW55" s="645"/>
      <c r="FX55" s="645"/>
      <c r="FY55" s="645"/>
      <c r="FZ55" s="645"/>
      <c r="GA55" s="645"/>
      <c r="GB55" s="645"/>
      <c r="GC55" s="645"/>
      <c r="GD55" s="645"/>
      <c r="GE55" s="645"/>
      <c r="GF55" s="645"/>
      <c r="GG55" s="645"/>
      <c r="GH55" s="645"/>
      <c r="GI55" s="645"/>
      <c r="GJ55" s="645"/>
      <c r="GK55" s="645"/>
      <c r="GL55" s="645"/>
      <c r="GM55" s="645"/>
      <c r="GN55" s="645"/>
      <c r="GO55" s="645"/>
      <c r="GP55" s="645"/>
      <c r="GQ55" s="645"/>
      <c r="GR55" s="645"/>
      <c r="GS55" s="645"/>
      <c r="GT55" s="645"/>
      <c r="GU55" s="645"/>
      <c r="GV55" s="645"/>
      <c r="GW55" s="645"/>
      <c r="GX55" s="645"/>
      <c r="GY55" s="645"/>
      <c r="GZ55" s="645"/>
      <c r="HA55" s="645"/>
      <c r="HB55" s="645"/>
      <c r="HC55" s="645"/>
      <c r="HD55" s="645"/>
      <c r="HE55" s="645"/>
      <c r="HF55" s="645"/>
      <c r="HG55" s="645"/>
      <c r="HH55" s="645"/>
      <c r="HI55" s="645"/>
      <c r="HJ55" s="645"/>
      <c r="HK55" s="645"/>
      <c r="HL55" s="645"/>
      <c r="HM55" s="645"/>
      <c r="HN55" s="645"/>
      <c r="HO55" s="645"/>
      <c r="HP55" s="645"/>
      <c r="HQ55" s="645"/>
      <c r="HR55" s="645"/>
      <c r="HS55" s="645"/>
      <c r="HT55" s="645"/>
      <c r="HU55" s="645"/>
      <c r="HV55" s="645"/>
      <c r="HW55" s="645"/>
      <c r="HX55" s="645"/>
      <c r="HY55" s="645"/>
      <c r="HZ55" s="645"/>
      <c r="IA55" s="645"/>
      <c r="IB55" s="645"/>
      <c r="IC55" s="645"/>
      <c r="ID55" s="645"/>
      <c r="IE55" s="645"/>
      <c r="IF55" s="645"/>
      <c r="IG55" s="645"/>
      <c r="IH55" s="645"/>
      <c r="II55" s="645"/>
      <c r="IJ55" s="645"/>
      <c r="IK55" s="645"/>
      <c r="IL55" s="645"/>
      <c r="IM55" s="645"/>
      <c r="IN55" s="645"/>
      <c r="IO55" s="645"/>
      <c r="IP55" s="645"/>
      <c r="IQ55" s="645"/>
      <c r="IR55" s="645"/>
      <c r="IS55" s="645"/>
      <c r="IT55" s="645"/>
      <c r="IU55" s="645"/>
      <c r="IV55" s="645"/>
      <c r="IW55" s="645"/>
      <c r="IX55" s="645"/>
      <c r="IY55" s="645"/>
      <c r="IZ55" s="645"/>
      <c r="JA55" s="645"/>
      <c r="JB55" s="645"/>
      <c r="JC55" s="645"/>
      <c r="JD55" s="645"/>
      <c r="JE55" s="645"/>
      <c r="JF55" s="645"/>
      <c r="JG55" s="645"/>
      <c r="JH55" s="645"/>
      <c r="JI55" s="645"/>
      <c r="JJ55" s="645"/>
      <c r="JK55" s="645"/>
      <c r="JL55" s="645"/>
      <c r="JM55" s="645"/>
      <c r="JN55" s="645"/>
      <c r="JO55" s="645"/>
      <c r="JP55" s="645"/>
      <c r="JQ55" s="645"/>
      <c r="JR55" s="645"/>
      <c r="JS55" s="645"/>
      <c r="JT55" s="645"/>
      <c r="JU55" s="645"/>
      <c r="JV55" s="645"/>
      <c r="JW55" s="645"/>
      <c r="JX55" s="645"/>
      <c r="JY55" s="645"/>
      <c r="JZ55" s="645"/>
      <c r="KA55" s="645"/>
      <c r="KB55" s="645"/>
      <c r="KC55" s="645"/>
      <c r="KD55" s="645"/>
      <c r="KE55" s="645"/>
      <c r="KF55" s="645"/>
      <c r="KG55" s="645"/>
      <c r="KH55" s="645"/>
      <c r="KI55" s="645"/>
      <c r="KJ55" s="645"/>
      <c r="KK55" s="645"/>
      <c r="KL55" s="645"/>
      <c r="KM55" s="645"/>
      <c r="KN55" s="645"/>
      <c r="KO55" s="645"/>
      <c r="KP55" s="645"/>
      <c r="KQ55" s="645"/>
      <c r="KR55" s="645"/>
      <c r="KS55" s="645"/>
      <c r="KT55" s="645"/>
      <c r="KU55" s="645"/>
      <c r="KV55" s="645"/>
      <c r="KW55" s="645"/>
      <c r="KX55" s="645"/>
      <c r="KY55" s="645"/>
      <c r="KZ55" s="645"/>
      <c r="LA55" s="645"/>
      <c r="LB55" s="645"/>
      <c r="LC55" s="645"/>
      <c r="LD55" s="645"/>
      <c r="LE55" s="645"/>
      <c r="LF55" s="645"/>
      <c r="LG55" s="645"/>
      <c r="LH55" s="645"/>
      <c r="LI55" s="645"/>
      <c r="LJ55" s="645"/>
      <c r="LK55" s="645"/>
      <c r="LL55" s="645"/>
      <c r="LM55" s="645"/>
      <c r="LN55" s="645"/>
      <c r="LO55" s="645"/>
      <c r="LP55" s="645"/>
      <c r="LQ55" s="645"/>
      <c r="LR55" s="645"/>
      <c r="LS55" s="645"/>
      <c r="LT55" s="645"/>
      <c r="LU55" s="645"/>
      <c r="LV55" s="645"/>
      <c r="LW55" s="645"/>
      <c r="LX55" s="645"/>
      <c r="LY55" s="645"/>
      <c r="LZ55" s="645"/>
      <c r="MA55" s="645"/>
      <c r="MB55" s="645"/>
      <c r="MC55" s="645"/>
      <c r="MD55" s="645"/>
      <c r="ME55" s="645"/>
      <c r="MF55" s="645"/>
      <c r="MG55" s="645"/>
      <c r="MH55" s="645"/>
      <c r="MI55" s="645"/>
      <c r="MJ55" s="645"/>
      <c r="MK55" s="645"/>
      <c r="ML55" s="645"/>
      <c r="MM55" s="645"/>
      <c r="MN55" s="645"/>
      <c r="MO55" s="645"/>
      <c r="MP55" s="645"/>
      <c r="MQ55" s="645"/>
      <c r="MR55" s="645"/>
      <c r="MS55" s="645"/>
      <c r="MT55" s="645"/>
      <c r="MU55" s="645"/>
      <c r="MV55" s="645"/>
      <c r="MW55" s="645"/>
      <c r="MX55" s="645"/>
      <c r="MY55" s="645"/>
      <c r="MZ55" s="645"/>
      <c r="NA55" s="645"/>
      <c r="NB55" s="645"/>
      <c r="NC55" s="645"/>
      <c r="ND55" s="645"/>
      <c r="NE55" s="645"/>
      <c r="NF55" s="645"/>
      <c r="NG55" s="645"/>
      <c r="NH55" s="645"/>
      <c r="NI55" s="645"/>
      <c r="NJ55" s="645"/>
      <c r="NK55" s="645"/>
      <c r="NL55" s="645"/>
      <c r="NM55" s="645"/>
      <c r="NN55" s="645"/>
      <c r="NO55" s="645"/>
      <c r="NP55" s="645"/>
      <c r="NQ55" s="645"/>
      <c r="NR55" s="645"/>
      <c r="NS55" s="645"/>
      <c r="NT55" s="645"/>
      <c r="NU55" s="645"/>
      <c r="NV55" s="645"/>
      <c r="NW55" s="645"/>
      <c r="NX55" s="645"/>
      <c r="NY55" s="645"/>
      <c r="NZ55" s="645"/>
      <c r="OA55" s="645"/>
      <c r="OB55" s="645"/>
      <c r="OC55" s="645"/>
      <c r="OD55" s="645"/>
      <c r="OE55" s="645"/>
      <c r="OF55" s="645"/>
      <c r="OG55" s="645"/>
      <c r="OH55" s="645"/>
      <c r="OI55" s="645"/>
      <c r="OJ55" s="645"/>
      <c r="OK55" s="645"/>
      <c r="OL55" s="645"/>
      <c r="OM55" s="645"/>
      <c r="ON55" s="645"/>
      <c r="OO55" s="645"/>
      <c r="OP55" s="645"/>
      <c r="OQ55" s="645"/>
      <c r="OR55" s="645"/>
      <c r="OS55" s="645"/>
      <c r="OT55" s="645"/>
      <c r="OU55" s="645"/>
      <c r="OV55" s="645"/>
      <c r="OW55" s="645"/>
      <c r="OX55" s="645"/>
      <c r="OY55" s="645"/>
      <c r="OZ55" s="645"/>
      <c r="PA55" s="645"/>
      <c r="PB55" s="645"/>
      <c r="PC55" s="645"/>
      <c r="PD55" s="645"/>
      <c r="PE55" s="645"/>
      <c r="PF55" s="645"/>
      <c r="PG55" s="645"/>
      <c r="PH55" s="645"/>
      <c r="PI55" s="645"/>
      <c r="PJ55" s="645"/>
      <c r="PK55" s="645"/>
      <c r="PL55" s="645"/>
      <c r="PM55" s="645"/>
      <c r="PN55" s="645"/>
      <c r="PO55" s="645"/>
      <c r="PP55" s="645"/>
      <c r="PQ55" s="645"/>
      <c r="PR55" s="645"/>
      <c r="PS55" s="645"/>
      <c r="PT55" s="645"/>
      <c r="PU55" s="645"/>
      <c r="PV55" s="645"/>
      <c r="PW55" s="645"/>
      <c r="PX55" s="645"/>
      <c r="PY55" s="645"/>
      <c r="PZ55" s="645"/>
      <c r="QA55" s="645"/>
      <c r="QB55" s="645"/>
      <c r="QC55" s="645"/>
      <c r="QD55" s="645"/>
      <c r="QE55" s="645"/>
      <c r="QF55" s="645"/>
      <c r="QG55" s="645"/>
      <c r="QH55" s="645"/>
      <c r="QI55" s="645"/>
      <c r="QJ55" s="645"/>
      <c r="QK55" s="645"/>
      <c r="QL55" s="645"/>
      <c r="QM55" s="645"/>
      <c r="QN55" s="645"/>
      <c r="QO55" s="645"/>
      <c r="QP55" s="645"/>
      <c r="QQ55" s="645"/>
      <c r="QR55" s="645"/>
      <c r="QS55" s="645"/>
      <c r="QT55" s="645"/>
      <c r="QU55" s="645"/>
      <c r="QV55" s="645"/>
      <c r="QW55" s="645"/>
      <c r="QX55" s="645"/>
      <c r="QY55" s="645"/>
      <c r="QZ55" s="645"/>
      <c r="RA55" s="645"/>
      <c r="RB55" s="645"/>
      <c r="RC55" s="645"/>
      <c r="RD55" s="645"/>
      <c r="RE55" s="645"/>
      <c r="RF55" s="645"/>
      <c r="RG55" s="645"/>
      <c r="RH55" s="645"/>
      <c r="RI55" s="645"/>
      <c r="RJ55" s="645"/>
      <c r="RK55" s="645"/>
      <c r="RL55" s="645"/>
      <c r="RM55" s="645"/>
      <c r="RN55" s="645"/>
      <c r="RO55" s="645"/>
      <c r="RP55" s="645"/>
      <c r="RQ55" s="645"/>
      <c r="RR55" s="645"/>
      <c r="RS55" s="645"/>
      <c r="RT55" s="645"/>
      <c r="RU55" s="645"/>
      <c r="RV55" s="645"/>
      <c r="RW55" s="645"/>
      <c r="RX55" s="645"/>
      <c r="RY55" s="645"/>
      <c r="RZ55" s="645"/>
      <c r="SA55" s="645"/>
      <c r="SB55" s="645"/>
      <c r="SC55" s="645"/>
      <c r="SD55" s="645"/>
      <c r="SE55" s="645"/>
      <c r="SF55" s="645"/>
      <c r="SG55" s="645"/>
      <c r="SH55" s="645"/>
      <c r="SI55" s="645"/>
      <c r="SJ55" s="645"/>
      <c r="SK55" s="645"/>
      <c r="SL55" s="645"/>
      <c r="SM55" s="645"/>
      <c r="SN55" s="645"/>
      <c r="SO55" s="645"/>
      <c r="SP55" s="645"/>
      <c r="SQ55" s="645"/>
      <c r="SR55" s="645"/>
      <c r="SS55" s="645"/>
      <c r="ST55" s="645"/>
      <c r="SU55" s="645"/>
      <c r="SV55" s="645"/>
      <c r="SW55" s="645"/>
      <c r="SX55" s="645"/>
      <c r="SY55" s="645"/>
      <c r="SZ55" s="645"/>
      <c r="TA55" s="645"/>
      <c r="TB55" s="645"/>
      <c r="TC55" s="645"/>
      <c r="TD55" s="645"/>
      <c r="TE55" s="645"/>
      <c r="TF55" s="645"/>
      <c r="TG55" s="645"/>
      <c r="TH55" s="645"/>
      <c r="TI55" s="645"/>
      <c r="TJ55" s="645"/>
      <c r="TK55" s="645"/>
      <c r="TL55" s="645"/>
      <c r="TM55" s="645"/>
      <c r="TN55" s="645"/>
      <c r="TO55" s="645"/>
      <c r="TP55" s="645"/>
      <c r="TQ55" s="645"/>
      <c r="TR55" s="645"/>
      <c r="TS55" s="645"/>
      <c r="TT55" s="645"/>
      <c r="TU55" s="645"/>
      <c r="TV55" s="645"/>
      <c r="TW55" s="645"/>
      <c r="TX55" s="645"/>
      <c r="TY55" s="645"/>
      <c r="TZ55" s="645"/>
      <c r="UA55" s="645"/>
      <c r="UB55" s="645"/>
      <c r="UC55" s="645"/>
      <c r="UD55" s="645"/>
      <c r="UE55" s="645"/>
      <c r="UF55" s="645"/>
      <c r="UG55" s="645"/>
      <c r="UH55" s="645"/>
      <c r="UI55" s="645"/>
      <c r="UJ55" s="645"/>
      <c r="UK55" s="645"/>
      <c r="UL55" s="645"/>
      <c r="UM55" s="645"/>
      <c r="UN55" s="645"/>
      <c r="UO55" s="645"/>
      <c r="UP55" s="645"/>
      <c r="UQ55" s="645"/>
      <c r="UR55" s="645"/>
      <c r="US55" s="645"/>
      <c r="UT55" s="645"/>
      <c r="UU55" s="645"/>
      <c r="UV55" s="645"/>
      <c r="UW55" s="645"/>
      <c r="UX55" s="645"/>
      <c r="UY55" s="645"/>
      <c r="UZ55" s="645"/>
      <c r="VA55" s="645"/>
      <c r="VB55" s="645"/>
      <c r="VC55" s="645"/>
      <c r="VD55" s="645"/>
      <c r="VE55" s="645"/>
      <c r="VF55" s="645"/>
      <c r="VG55" s="645"/>
      <c r="VH55" s="645"/>
      <c r="VI55" s="645"/>
      <c r="VJ55" s="645"/>
      <c r="VK55" s="645"/>
      <c r="VL55" s="645"/>
      <c r="VM55" s="645"/>
      <c r="VN55" s="645"/>
      <c r="VO55" s="645"/>
      <c r="VP55" s="645"/>
      <c r="VQ55" s="645"/>
      <c r="VR55" s="645"/>
      <c r="VS55" s="645"/>
      <c r="VT55" s="645"/>
      <c r="VU55" s="645"/>
      <c r="VV55" s="645"/>
      <c r="VW55" s="645"/>
      <c r="VX55" s="645"/>
      <c r="VY55" s="645"/>
      <c r="VZ55" s="645"/>
      <c r="WA55" s="645"/>
      <c r="WB55" s="645"/>
      <c r="WC55" s="645"/>
      <c r="WD55" s="645"/>
      <c r="WE55" s="645"/>
      <c r="WF55" s="645"/>
      <c r="WG55" s="645"/>
      <c r="WH55" s="645"/>
      <c r="WI55" s="645"/>
      <c r="WJ55" s="645"/>
      <c r="WK55" s="645"/>
      <c r="WL55" s="645"/>
      <c r="WM55" s="645"/>
      <c r="WN55" s="645"/>
      <c r="WO55" s="645"/>
      <c r="WP55" s="645"/>
      <c r="WQ55" s="645"/>
      <c r="WR55" s="645"/>
      <c r="WS55" s="645"/>
      <c r="WT55" s="645"/>
      <c r="WU55" s="645"/>
      <c r="WV55" s="645"/>
      <c r="WW55" s="645"/>
      <c r="WX55" s="645"/>
      <c r="WY55" s="645"/>
      <c r="WZ55" s="645"/>
      <c r="XA55" s="645"/>
      <c r="XB55" s="645"/>
      <c r="XC55" s="645"/>
      <c r="XD55" s="645"/>
      <c r="XE55" s="645"/>
      <c r="XF55" s="645"/>
      <c r="XG55" s="645"/>
      <c r="XH55" s="645"/>
      <c r="XI55" s="645"/>
      <c r="XJ55" s="645"/>
      <c r="XK55" s="645"/>
      <c r="XL55" s="645"/>
      <c r="XM55" s="645"/>
      <c r="XN55" s="645"/>
      <c r="XO55" s="645"/>
      <c r="XP55" s="645"/>
      <c r="XQ55" s="645"/>
      <c r="XR55" s="645"/>
      <c r="XS55" s="645"/>
      <c r="XT55" s="645"/>
      <c r="XU55" s="645"/>
      <c r="XV55" s="645"/>
      <c r="XW55" s="645"/>
      <c r="XX55" s="645"/>
      <c r="XY55" s="645"/>
      <c r="XZ55" s="645"/>
      <c r="YA55" s="645"/>
      <c r="YB55" s="645"/>
      <c r="YC55" s="645"/>
      <c r="YD55" s="645"/>
      <c r="YE55" s="645"/>
      <c r="YF55" s="645"/>
      <c r="YG55" s="645"/>
      <c r="YH55" s="645"/>
      <c r="YI55" s="645"/>
      <c r="YJ55" s="645"/>
      <c r="YK55" s="645"/>
      <c r="YL55" s="645"/>
      <c r="YM55" s="645"/>
      <c r="YN55" s="645"/>
      <c r="YO55" s="645"/>
      <c r="YP55" s="645"/>
      <c r="YQ55" s="645"/>
      <c r="YR55" s="645"/>
      <c r="YS55" s="645"/>
      <c r="YT55" s="645"/>
      <c r="YU55" s="645"/>
      <c r="YV55" s="645"/>
      <c r="YW55" s="645"/>
      <c r="YX55" s="645"/>
      <c r="YY55" s="645"/>
      <c r="YZ55" s="645"/>
      <c r="ZA55" s="645"/>
      <c r="ZB55" s="645"/>
      <c r="ZC55" s="645"/>
      <c r="ZD55" s="645"/>
      <c r="ZE55" s="645"/>
      <c r="ZF55" s="645"/>
      <c r="ZG55" s="645"/>
      <c r="ZH55" s="645"/>
      <c r="ZI55" s="645"/>
      <c r="ZJ55" s="645"/>
      <c r="ZK55" s="645"/>
      <c r="ZL55" s="645"/>
      <c r="ZM55" s="645"/>
      <c r="ZN55" s="645"/>
      <c r="ZO55" s="645"/>
      <c r="ZP55" s="645"/>
      <c r="ZQ55" s="645"/>
      <c r="ZR55" s="645"/>
      <c r="ZS55" s="645"/>
      <c r="ZT55" s="645"/>
      <c r="ZU55" s="645"/>
      <c r="ZV55" s="645"/>
      <c r="ZW55" s="645"/>
      <c r="ZX55" s="645"/>
      <c r="ZY55" s="645"/>
      <c r="ZZ55" s="645"/>
      <c r="AAA55" s="645"/>
      <c r="AAB55" s="645"/>
      <c r="AAC55" s="645"/>
      <c r="AAD55" s="645"/>
      <c r="AAE55" s="645"/>
      <c r="AAF55" s="645"/>
      <c r="AAG55" s="645"/>
      <c r="AAH55" s="645"/>
      <c r="AAI55" s="645"/>
      <c r="AAJ55" s="645"/>
      <c r="AAK55" s="645"/>
      <c r="AAL55" s="645"/>
      <c r="AAM55" s="645"/>
      <c r="AAN55" s="645"/>
      <c r="AAO55" s="645"/>
      <c r="AAP55" s="645"/>
      <c r="AAQ55" s="645"/>
      <c r="AAR55" s="645"/>
      <c r="AAS55" s="645"/>
      <c r="AAT55" s="645"/>
      <c r="AAU55" s="645"/>
      <c r="AAV55" s="645"/>
      <c r="AAW55" s="645"/>
      <c r="AAX55" s="645"/>
      <c r="AAY55" s="645"/>
      <c r="AAZ55" s="645"/>
      <c r="ABA55" s="645"/>
      <c r="ABB55" s="645"/>
      <c r="ABC55" s="645"/>
      <c r="ABD55" s="645"/>
      <c r="ABE55" s="645"/>
      <c r="ABF55" s="645"/>
      <c r="ABG55" s="645"/>
      <c r="ABH55" s="645"/>
      <c r="ABI55" s="645"/>
      <c r="ABJ55" s="645"/>
      <c r="ABK55" s="645"/>
      <c r="ABL55" s="645"/>
      <c r="ABM55" s="645"/>
      <c r="ABN55" s="645"/>
      <c r="ABO55" s="645"/>
      <c r="ABP55" s="645"/>
      <c r="ABQ55" s="645"/>
      <c r="ABR55" s="645"/>
      <c r="ABS55" s="645"/>
      <c r="ABT55" s="645"/>
      <c r="ABU55" s="645"/>
      <c r="ABV55" s="645"/>
      <c r="ABW55" s="645"/>
      <c r="ABX55" s="645"/>
      <c r="ABY55" s="645"/>
      <c r="ABZ55" s="645"/>
      <c r="ACA55" s="645"/>
      <c r="ACB55" s="645"/>
      <c r="ACC55" s="645"/>
      <c r="ACD55" s="645"/>
      <c r="ACE55" s="645"/>
      <c r="ACF55" s="645"/>
      <c r="ACG55" s="645"/>
      <c r="ACH55" s="645"/>
      <c r="ACI55" s="645"/>
      <c r="ACJ55" s="645"/>
      <c r="ACK55" s="645"/>
      <c r="ACL55" s="645"/>
      <c r="ACM55" s="645"/>
      <c r="ACN55" s="645"/>
      <c r="ACO55" s="645"/>
      <c r="ACP55" s="645"/>
      <c r="ACQ55" s="645"/>
      <c r="ACR55" s="645"/>
      <c r="ACS55" s="645"/>
      <c r="ACT55" s="645"/>
      <c r="ACU55" s="645"/>
      <c r="ACV55" s="645"/>
      <c r="ACW55" s="645"/>
      <c r="ACX55" s="645"/>
      <c r="ACY55" s="645"/>
      <c r="ACZ55" s="645"/>
      <c r="ADA55" s="645"/>
      <c r="ADB55" s="645"/>
      <c r="ADC55" s="645"/>
      <c r="ADD55" s="645"/>
      <c r="ADE55" s="645"/>
      <c r="ADF55" s="645"/>
      <c r="ADG55" s="645"/>
      <c r="ADH55" s="645"/>
      <c r="ADI55" s="645"/>
      <c r="ADJ55" s="645"/>
      <c r="ADK55" s="645"/>
      <c r="ADL55" s="645"/>
      <c r="ADM55" s="645"/>
      <c r="ADN55" s="645"/>
      <c r="ADO55" s="645"/>
      <c r="ADP55" s="645"/>
      <c r="ADQ55" s="645"/>
      <c r="ADR55" s="645"/>
      <c r="ADS55" s="645"/>
      <c r="ADT55" s="645"/>
      <c r="ADU55" s="645"/>
      <c r="ADV55" s="645"/>
      <c r="ADW55" s="645"/>
      <c r="ADX55" s="645"/>
      <c r="ADY55" s="645"/>
      <c r="ADZ55" s="645"/>
      <c r="AEA55" s="645"/>
      <c r="AEB55" s="645"/>
      <c r="AEC55" s="645"/>
      <c r="AED55" s="645"/>
      <c r="AEE55" s="645"/>
      <c r="AEF55" s="645"/>
      <c r="AEG55" s="645"/>
      <c r="AEH55" s="645"/>
      <c r="AEI55" s="645"/>
      <c r="AEJ55" s="645"/>
      <c r="AEK55" s="645"/>
      <c r="AEL55" s="645"/>
      <c r="AEM55" s="645"/>
      <c r="AEN55" s="645"/>
      <c r="AEO55" s="645"/>
      <c r="AEP55" s="645"/>
      <c r="AEQ55" s="645"/>
      <c r="AER55" s="645"/>
      <c r="AES55" s="645"/>
      <c r="AET55" s="645"/>
      <c r="AEU55" s="645"/>
      <c r="AEV55" s="645"/>
      <c r="AEW55" s="645"/>
      <c r="AEX55" s="645"/>
      <c r="AEY55" s="645"/>
      <c r="AEZ55" s="645"/>
      <c r="AFA55" s="645"/>
      <c r="AFB55" s="645"/>
      <c r="AFC55" s="645"/>
      <c r="AFD55" s="645"/>
      <c r="AFE55" s="645"/>
      <c r="AFF55" s="645"/>
      <c r="AFG55" s="645"/>
      <c r="AFH55" s="645"/>
      <c r="AFI55" s="645"/>
      <c r="AFJ55" s="645"/>
      <c r="AFK55" s="645"/>
      <c r="AFL55" s="645"/>
      <c r="AFM55" s="645"/>
      <c r="AFN55" s="645"/>
      <c r="AFO55" s="645"/>
      <c r="AFP55" s="645"/>
      <c r="AFQ55" s="645"/>
      <c r="AFR55" s="645"/>
      <c r="AFS55" s="645"/>
      <c r="AFT55" s="645"/>
      <c r="AFU55" s="645"/>
      <c r="AFV55" s="645"/>
      <c r="AFW55" s="645"/>
      <c r="AFX55" s="645"/>
      <c r="AFY55" s="645"/>
      <c r="AFZ55" s="645"/>
      <c r="AGA55" s="645"/>
      <c r="AGB55" s="645"/>
      <c r="AGC55" s="645"/>
      <c r="AGD55" s="645"/>
      <c r="AGE55" s="645"/>
      <c r="AGF55" s="645"/>
      <c r="AGG55" s="645"/>
      <c r="AGH55" s="645"/>
      <c r="AGI55" s="645"/>
      <c r="AGJ55" s="645"/>
      <c r="AGK55" s="645"/>
      <c r="AGL55" s="645"/>
      <c r="AGM55" s="645"/>
      <c r="AGN55" s="645"/>
      <c r="AGO55" s="645"/>
      <c r="AGP55" s="645"/>
      <c r="AGQ55" s="645"/>
      <c r="AGR55" s="645"/>
      <c r="AGS55" s="645"/>
      <c r="AGT55" s="645"/>
      <c r="AGU55" s="645"/>
      <c r="AGV55" s="645"/>
      <c r="AGW55" s="645"/>
      <c r="AGX55" s="645"/>
      <c r="AGY55" s="645"/>
      <c r="AGZ55" s="645"/>
      <c r="AHA55" s="645"/>
      <c r="AHB55" s="645"/>
      <c r="AHC55" s="645"/>
      <c r="AHD55" s="645"/>
      <c r="AHE55" s="645"/>
      <c r="AHF55" s="645"/>
      <c r="AHG55" s="645"/>
      <c r="AHH55" s="645"/>
      <c r="AHI55" s="645"/>
      <c r="AHJ55" s="645"/>
      <c r="AHK55" s="645"/>
      <c r="AHL55" s="645"/>
      <c r="AHM55" s="645"/>
      <c r="AHN55" s="645"/>
      <c r="AHO55" s="645"/>
      <c r="AHP55" s="645"/>
      <c r="AHQ55" s="645"/>
      <c r="AHR55" s="645"/>
      <c r="AHS55" s="645"/>
      <c r="AHT55" s="645"/>
      <c r="AHU55" s="645"/>
      <c r="AHV55" s="645"/>
      <c r="AHW55" s="645"/>
      <c r="AHX55" s="645"/>
      <c r="AHY55" s="645"/>
      <c r="AHZ55" s="645"/>
      <c r="AIA55" s="645"/>
      <c r="AIB55" s="645"/>
      <c r="AIC55" s="645"/>
      <c r="AID55" s="645"/>
      <c r="AIE55" s="645"/>
      <c r="AIF55" s="645"/>
      <c r="AIG55" s="645"/>
      <c r="AIH55" s="645"/>
      <c r="AII55" s="645"/>
      <c r="AIJ55" s="645"/>
      <c r="AIK55" s="645"/>
      <c r="AIL55" s="645"/>
      <c r="AIM55" s="645"/>
      <c r="AIN55" s="645"/>
      <c r="AIO55" s="645"/>
      <c r="AIP55" s="645"/>
      <c r="AIQ55" s="645"/>
      <c r="AIR55" s="645"/>
      <c r="AIS55" s="645"/>
      <c r="AIT55" s="645"/>
      <c r="AIU55" s="645"/>
      <c r="AIV55" s="645"/>
      <c r="AIW55" s="645"/>
      <c r="AIX55" s="645"/>
      <c r="AIY55" s="645"/>
      <c r="AIZ55" s="645"/>
      <c r="AJA55" s="645"/>
      <c r="AJB55" s="645"/>
      <c r="AJC55" s="645"/>
      <c r="AJD55" s="645"/>
      <c r="AJE55" s="645"/>
      <c r="AJF55" s="645"/>
      <c r="AJG55" s="645"/>
      <c r="AJH55" s="645"/>
      <c r="AJI55" s="645"/>
      <c r="AJJ55" s="645"/>
      <c r="AJK55" s="645"/>
      <c r="AJL55" s="645"/>
      <c r="AJM55" s="645"/>
      <c r="AJN55" s="645"/>
      <c r="AJO55" s="645"/>
      <c r="AJP55" s="645"/>
      <c r="AJQ55" s="645"/>
      <c r="AJR55" s="645"/>
      <c r="AJS55" s="645"/>
      <c r="AJT55" s="645"/>
      <c r="AJU55" s="645"/>
      <c r="AJV55" s="645"/>
      <c r="AJW55" s="645"/>
      <c r="AJX55" s="645"/>
      <c r="AJY55" s="645"/>
      <c r="AJZ55" s="645"/>
      <c r="AKA55" s="645"/>
      <c r="AKB55" s="645"/>
      <c r="AKC55" s="645"/>
      <c r="AKD55" s="645"/>
      <c r="AKE55" s="645"/>
      <c r="AKF55" s="645"/>
      <c r="AKG55" s="645"/>
      <c r="AKH55" s="645"/>
      <c r="AKI55" s="645"/>
      <c r="AKJ55" s="645"/>
      <c r="AKK55" s="645"/>
      <c r="AKL55" s="645"/>
      <c r="AKM55" s="645"/>
      <c r="AKN55" s="645"/>
      <c r="AKO55" s="645"/>
      <c r="AKP55" s="645"/>
      <c r="AKQ55" s="645"/>
      <c r="AKR55" s="645"/>
      <c r="AKS55" s="645"/>
      <c r="AKT55" s="645"/>
      <c r="AKU55" s="645"/>
      <c r="AKV55" s="645"/>
      <c r="AKW55" s="645"/>
      <c r="AKX55" s="645"/>
      <c r="AKY55" s="645"/>
      <c r="AKZ55" s="645"/>
      <c r="ALA55" s="645"/>
      <c r="ALB55" s="645"/>
      <c r="ALC55" s="645"/>
      <c r="ALD55" s="645"/>
      <c r="ALE55" s="645"/>
      <c r="ALF55" s="645"/>
      <c r="ALG55" s="645"/>
      <c r="ALH55" s="645"/>
      <c r="ALI55" s="645"/>
      <c r="ALJ55" s="645"/>
      <c r="ALK55" s="645"/>
      <c r="ALL55" s="645"/>
      <c r="ALM55" s="645"/>
      <c r="ALN55" s="645"/>
      <c r="ALO55" s="645"/>
      <c r="ALP55" s="645"/>
      <c r="ALQ55" s="645"/>
      <c r="ALR55" s="645"/>
      <c r="ALS55" s="645"/>
      <c r="ALT55" s="645"/>
      <c r="ALU55" s="645"/>
      <c r="ALV55" s="645"/>
      <c r="ALW55" s="645"/>
      <c r="ALX55" s="645"/>
      <c r="ALY55" s="645"/>
      <c r="ALZ55" s="645"/>
      <c r="AMA55" s="645"/>
      <c r="AMB55" s="645"/>
    </row>
    <row r="56" spans="1:1016" ht="24">
      <c r="A56" s="672">
        <f>A54+1</f>
        <v>11</v>
      </c>
      <c r="B56" s="690" t="s">
        <v>2189</v>
      </c>
      <c r="C56" s="681" t="s">
        <v>1390</v>
      </c>
      <c r="D56" s="679">
        <v>1</v>
      </c>
      <c r="E56" s="665"/>
      <c r="F56" s="675">
        <f>E56*D56</f>
        <v>0</v>
      </c>
      <c r="G56" s="656"/>
      <c r="H56" s="657"/>
      <c r="I56" s="66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6"/>
      <c r="AI56" s="656"/>
      <c r="AJ56" s="656"/>
      <c r="AK56" s="656"/>
      <c r="AL56" s="656"/>
      <c r="AM56" s="656"/>
      <c r="AN56" s="656"/>
      <c r="AO56" s="656"/>
      <c r="AP56" s="656"/>
      <c r="AQ56" s="656"/>
      <c r="AR56" s="656"/>
      <c r="AS56" s="656"/>
      <c r="AT56" s="656"/>
      <c r="AU56" s="656"/>
      <c r="AV56" s="656"/>
      <c r="AW56" s="656"/>
      <c r="AX56" s="656"/>
      <c r="AY56" s="656"/>
      <c r="AZ56" s="656"/>
      <c r="BA56" s="656"/>
      <c r="BB56" s="656"/>
      <c r="BC56" s="656"/>
      <c r="BD56" s="656"/>
      <c r="BE56" s="656"/>
      <c r="BF56" s="656"/>
      <c r="BG56" s="656"/>
      <c r="BH56" s="656"/>
      <c r="BI56" s="656"/>
      <c r="BJ56" s="656"/>
      <c r="BK56" s="656"/>
      <c r="BL56" s="656"/>
      <c r="BM56" s="656"/>
      <c r="BN56" s="656"/>
      <c r="BO56" s="656"/>
      <c r="BP56" s="656"/>
      <c r="BQ56" s="656"/>
      <c r="BR56" s="656"/>
      <c r="BS56" s="656"/>
      <c r="BT56" s="656"/>
      <c r="BU56" s="656"/>
      <c r="BV56" s="656"/>
      <c r="BW56" s="656"/>
      <c r="BX56" s="656"/>
      <c r="BY56" s="656"/>
      <c r="BZ56" s="656"/>
      <c r="CA56" s="656"/>
      <c r="CB56" s="656"/>
      <c r="CC56" s="656"/>
      <c r="CD56" s="656"/>
      <c r="CE56" s="656"/>
      <c r="CF56" s="656"/>
      <c r="CG56" s="656"/>
      <c r="CH56" s="656"/>
      <c r="CI56" s="656"/>
      <c r="CJ56" s="656"/>
      <c r="CK56" s="656"/>
      <c r="CL56" s="656"/>
      <c r="CM56" s="656"/>
      <c r="CN56" s="656"/>
      <c r="CO56" s="656"/>
      <c r="CP56" s="656"/>
      <c r="CQ56" s="656"/>
      <c r="CR56" s="656"/>
      <c r="CS56" s="656"/>
      <c r="CT56" s="656"/>
      <c r="CU56" s="656"/>
      <c r="CV56" s="656"/>
      <c r="CW56" s="656"/>
      <c r="CX56" s="656"/>
      <c r="CY56" s="656"/>
      <c r="CZ56" s="656"/>
      <c r="DA56" s="656"/>
      <c r="DB56" s="656"/>
      <c r="DC56" s="656"/>
      <c r="DD56" s="656"/>
      <c r="DE56" s="656"/>
      <c r="DF56" s="656"/>
      <c r="DG56" s="656"/>
      <c r="DH56" s="656"/>
      <c r="DI56" s="656"/>
      <c r="DJ56" s="656"/>
      <c r="DK56" s="656"/>
      <c r="DL56" s="656"/>
      <c r="DM56" s="656"/>
      <c r="DN56" s="656"/>
      <c r="DO56" s="656"/>
      <c r="DP56" s="656"/>
      <c r="DQ56" s="656"/>
      <c r="DR56" s="656"/>
      <c r="DS56" s="656"/>
      <c r="DT56" s="656"/>
      <c r="DU56" s="656"/>
      <c r="DV56" s="656"/>
      <c r="DW56" s="656"/>
      <c r="DX56" s="656"/>
      <c r="DY56" s="656"/>
      <c r="DZ56" s="656"/>
      <c r="EA56" s="656"/>
      <c r="EB56" s="656"/>
      <c r="EC56" s="656"/>
      <c r="ED56" s="656"/>
      <c r="EE56" s="656"/>
      <c r="EF56" s="656"/>
      <c r="EG56" s="656"/>
      <c r="EH56" s="656"/>
      <c r="EI56" s="656"/>
      <c r="EJ56" s="656"/>
      <c r="EK56" s="656"/>
      <c r="EL56" s="656"/>
      <c r="EM56" s="656"/>
      <c r="EN56" s="656"/>
      <c r="EO56" s="656"/>
      <c r="EP56" s="656"/>
      <c r="EQ56" s="656"/>
      <c r="ER56" s="656"/>
      <c r="ES56" s="656"/>
      <c r="ET56" s="656"/>
      <c r="EU56" s="656"/>
      <c r="EV56" s="656"/>
      <c r="EW56" s="656"/>
      <c r="EX56" s="656"/>
      <c r="EY56" s="656"/>
      <c r="EZ56" s="656"/>
      <c r="FA56" s="656"/>
      <c r="FB56" s="656"/>
      <c r="FC56" s="656"/>
      <c r="FD56" s="656"/>
      <c r="FE56" s="656"/>
      <c r="FF56" s="656"/>
      <c r="FG56" s="656"/>
      <c r="FH56" s="656"/>
      <c r="FI56" s="656"/>
      <c r="FJ56" s="656"/>
      <c r="FK56" s="656"/>
      <c r="FL56" s="656"/>
      <c r="FM56" s="656"/>
      <c r="FN56" s="656"/>
      <c r="FO56" s="656"/>
      <c r="FP56" s="656"/>
      <c r="FQ56" s="656"/>
      <c r="FR56" s="656"/>
      <c r="FS56" s="656"/>
      <c r="FT56" s="656"/>
      <c r="FU56" s="656"/>
      <c r="FV56" s="656"/>
      <c r="FW56" s="656"/>
      <c r="FX56" s="656"/>
      <c r="FY56" s="656"/>
      <c r="FZ56" s="656"/>
      <c r="GA56" s="656"/>
      <c r="GB56" s="656"/>
      <c r="GC56" s="656"/>
      <c r="GD56" s="656"/>
      <c r="GE56" s="656"/>
      <c r="GF56" s="656"/>
      <c r="GG56" s="656"/>
      <c r="GH56" s="656"/>
      <c r="GI56" s="656"/>
      <c r="GJ56" s="656"/>
      <c r="GK56" s="656"/>
      <c r="GL56" s="656"/>
      <c r="GM56" s="656"/>
      <c r="GN56" s="656"/>
      <c r="GO56" s="656"/>
      <c r="GP56" s="656"/>
      <c r="GQ56" s="656"/>
      <c r="GR56" s="656"/>
      <c r="GS56" s="656"/>
      <c r="GT56" s="656"/>
      <c r="GU56" s="656"/>
      <c r="GV56" s="656"/>
      <c r="GW56" s="656"/>
      <c r="GX56" s="656"/>
      <c r="GY56" s="656"/>
      <c r="GZ56" s="656"/>
      <c r="HA56" s="656"/>
      <c r="HB56" s="656"/>
      <c r="HC56" s="656"/>
      <c r="HD56" s="656"/>
      <c r="HE56" s="656"/>
      <c r="HF56" s="656"/>
      <c r="HG56" s="656"/>
      <c r="HH56" s="656"/>
      <c r="HI56" s="656"/>
      <c r="HJ56" s="656"/>
      <c r="HK56" s="656"/>
      <c r="HL56" s="656"/>
      <c r="HM56" s="656"/>
      <c r="HN56" s="656"/>
      <c r="HO56" s="656"/>
      <c r="HP56" s="656"/>
      <c r="HQ56" s="656"/>
      <c r="HR56" s="656"/>
      <c r="HS56" s="656"/>
      <c r="HT56" s="656"/>
      <c r="HU56" s="656"/>
      <c r="HV56" s="656"/>
      <c r="HW56" s="656"/>
      <c r="HX56" s="656"/>
      <c r="HY56" s="656"/>
      <c r="HZ56" s="656"/>
      <c r="IA56" s="656"/>
      <c r="IB56" s="656"/>
      <c r="IC56" s="656"/>
      <c r="ID56" s="656"/>
      <c r="IE56" s="656"/>
      <c r="IF56" s="656"/>
      <c r="IG56" s="656"/>
      <c r="IH56" s="656"/>
      <c r="II56" s="656"/>
      <c r="IJ56" s="656"/>
      <c r="IK56" s="656"/>
      <c r="IL56" s="656"/>
      <c r="IM56" s="656"/>
      <c r="IN56" s="656"/>
      <c r="IO56" s="656"/>
      <c r="IP56" s="656"/>
      <c r="IQ56" s="656"/>
      <c r="IR56" s="656"/>
      <c r="IS56" s="656"/>
      <c r="IT56" s="656"/>
      <c r="IU56" s="656"/>
      <c r="IV56" s="656"/>
      <c r="IW56" s="656"/>
      <c r="IX56" s="656"/>
      <c r="IY56" s="656"/>
      <c r="IZ56" s="656"/>
      <c r="JA56" s="656"/>
      <c r="JB56" s="656"/>
      <c r="JC56" s="656"/>
      <c r="JD56" s="656"/>
      <c r="JE56" s="656"/>
      <c r="JF56" s="656"/>
      <c r="JG56" s="656"/>
      <c r="JH56" s="656"/>
      <c r="JI56" s="656"/>
      <c r="JJ56" s="656"/>
      <c r="JK56" s="656"/>
      <c r="JL56" s="656"/>
      <c r="JM56" s="656"/>
      <c r="JN56" s="656"/>
      <c r="JO56" s="656"/>
      <c r="JP56" s="656"/>
      <c r="JQ56" s="656"/>
      <c r="JR56" s="656"/>
      <c r="JS56" s="656"/>
      <c r="JT56" s="656"/>
      <c r="JU56" s="656"/>
      <c r="JV56" s="656"/>
      <c r="JW56" s="656"/>
      <c r="JX56" s="656"/>
      <c r="JY56" s="656"/>
      <c r="JZ56" s="656"/>
      <c r="KA56" s="656"/>
      <c r="KB56" s="656"/>
      <c r="KC56" s="656"/>
      <c r="KD56" s="656"/>
      <c r="KE56" s="656"/>
      <c r="KF56" s="656"/>
      <c r="KG56" s="656"/>
      <c r="KH56" s="656"/>
      <c r="KI56" s="656"/>
      <c r="KJ56" s="656"/>
      <c r="KK56" s="656"/>
      <c r="KL56" s="656"/>
      <c r="KM56" s="656"/>
      <c r="KN56" s="656"/>
      <c r="KO56" s="656"/>
      <c r="KP56" s="656"/>
      <c r="KQ56" s="656"/>
      <c r="KR56" s="656"/>
      <c r="KS56" s="656"/>
      <c r="KT56" s="656"/>
      <c r="KU56" s="656"/>
      <c r="KV56" s="656"/>
      <c r="KW56" s="656"/>
      <c r="KX56" s="656"/>
      <c r="KY56" s="656"/>
      <c r="KZ56" s="656"/>
      <c r="LA56" s="656"/>
      <c r="LB56" s="656"/>
      <c r="LC56" s="656"/>
      <c r="LD56" s="656"/>
      <c r="LE56" s="656"/>
      <c r="LF56" s="656"/>
      <c r="LG56" s="656"/>
      <c r="LH56" s="656"/>
      <c r="LI56" s="656"/>
      <c r="LJ56" s="656"/>
      <c r="LK56" s="656"/>
      <c r="LL56" s="656"/>
      <c r="LM56" s="656"/>
      <c r="LN56" s="656"/>
      <c r="LO56" s="656"/>
      <c r="LP56" s="656"/>
      <c r="LQ56" s="656"/>
      <c r="LR56" s="656"/>
      <c r="LS56" s="656"/>
      <c r="LT56" s="656"/>
      <c r="LU56" s="656"/>
      <c r="LV56" s="656"/>
      <c r="LW56" s="656"/>
      <c r="LX56" s="656"/>
      <c r="LY56" s="656"/>
      <c r="LZ56" s="656"/>
      <c r="MA56" s="656"/>
      <c r="MB56" s="656"/>
      <c r="MC56" s="656"/>
      <c r="MD56" s="656"/>
      <c r="ME56" s="656"/>
      <c r="MF56" s="656"/>
      <c r="MG56" s="656"/>
      <c r="MH56" s="656"/>
      <c r="MI56" s="656"/>
      <c r="MJ56" s="656"/>
      <c r="MK56" s="656"/>
      <c r="ML56" s="656"/>
      <c r="MM56" s="656"/>
      <c r="MN56" s="656"/>
      <c r="MO56" s="656"/>
      <c r="MP56" s="656"/>
      <c r="MQ56" s="656"/>
      <c r="MR56" s="656"/>
      <c r="MS56" s="656"/>
      <c r="MT56" s="656"/>
      <c r="MU56" s="656"/>
      <c r="MV56" s="656"/>
      <c r="MW56" s="656"/>
      <c r="MX56" s="656"/>
      <c r="MY56" s="656"/>
      <c r="MZ56" s="656"/>
      <c r="NA56" s="656"/>
      <c r="NB56" s="656"/>
      <c r="NC56" s="656"/>
      <c r="ND56" s="656"/>
      <c r="NE56" s="656"/>
      <c r="NF56" s="656"/>
      <c r="NG56" s="656"/>
      <c r="NH56" s="656"/>
      <c r="NI56" s="656"/>
      <c r="NJ56" s="656"/>
      <c r="NK56" s="656"/>
      <c r="NL56" s="656"/>
      <c r="NM56" s="656"/>
      <c r="NN56" s="656"/>
      <c r="NO56" s="656"/>
      <c r="NP56" s="656"/>
      <c r="NQ56" s="656"/>
      <c r="NR56" s="656"/>
      <c r="NS56" s="656"/>
      <c r="NT56" s="656"/>
      <c r="NU56" s="656"/>
      <c r="NV56" s="656"/>
      <c r="NW56" s="656"/>
      <c r="NX56" s="656"/>
      <c r="NY56" s="656"/>
      <c r="NZ56" s="656"/>
      <c r="OA56" s="656"/>
      <c r="OB56" s="656"/>
      <c r="OC56" s="656"/>
      <c r="OD56" s="656"/>
      <c r="OE56" s="656"/>
      <c r="OF56" s="656"/>
      <c r="OG56" s="656"/>
      <c r="OH56" s="656"/>
      <c r="OI56" s="656"/>
      <c r="OJ56" s="656"/>
      <c r="OK56" s="656"/>
      <c r="OL56" s="656"/>
      <c r="OM56" s="656"/>
      <c r="ON56" s="656"/>
      <c r="OO56" s="656"/>
      <c r="OP56" s="656"/>
      <c r="OQ56" s="656"/>
      <c r="OR56" s="656"/>
      <c r="OS56" s="656"/>
      <c r="OT56" s="656"/>
      <c r="OU56" s="656"/>
      <c r="OV56" s="656"/>
      <c r="OW56" s="656"/>
      <c r="OX56" s="656"/>
      <c r="OY56" s="656"/>
      <c r="OZ56" s="656"/>
      <c r="PA56" s="656"/>
      <c r="PB56" s="656"/>
      <c r="PC56" s="656"/>
      <c r="PD56" s="656"/>
      <c r="PE56" s="656"/>
      <c r="PF56" s="656"/>
      <c r="PG56" s="656"/>
      <c r="PH56" s="656"/>
      <c r="PI56" s="656"/>
      <c r="PJ56" s="656"/>
      <c r="PK56" s="656"/>
      <c r="PL56" s="656"/>
      <c r="PM56" s="656"/>
      <c r="PN56" s="656"/>
      <c r="PO56" s="656"/>
      <c r="PP56" s="656"/>
      <c r="PQ56" s="656"/>
      <c r="PR56" s="656"/>
      <c r="PS56" s="656"/>
      <c r="PT56" s="656"/>
      <c r="PU56" s="656"/>
      <c r="PV56" s="656"/>
      <c r="PW56" s="656"/>
      <c r="PX56" s="656"/>
      <c r="PY56" s="656"/>
      <c r="PZ56" s="656"/>
      <c r="QA56" s="656"/>
      <c r="QB56" s="656"/>
      <c r="QC56" s="656"/>
      <c r="QD56" s="656"/>
      <c r="QE56" s="656"/>
      <c r="QF56" s="656"/>
      <c r="QG56" s="656"/>
      <c r="QH56" s="656"/>
      <c r="QI56" s="656"/>
      <c r="QJ56" s="656"/>
      <c r="QK56" s="656"/>
      <c r="QL56" s="656"/>
      <c r="QM56" s="656"/>
      <c r="QN56" s="656"/>
      <c r="QO56" s="656"/>
      <c r="QP56" s="656"/>
      <c r="QQ56" s="656"/>
      <c r="QR56" s="656"/>
      <c r="QS56" s="656"/>
      <c r="QT56" s="656"/>
      <c r="QU56" s="656"/>
      <c r="QV56" s="656"/>
      <c r="QW56" s="656"/>
      <c r="QX56" s="656"/>
      <c r="QY56" s="656"/>
      <c r="QZ56" s="656"/>
      <c r="RA56" s="656"/>
      <c r="RB56" s="656"/>
      <c r="RC56" s="656"/>
      <c r="RD56" s="656"/>
      <c r="RE56" s="656"/>
      <c r="RF56" s="656"/>
      <c r="RG56" s="656"/>
      <c r="RH56" s="656"/>
      <c r="RI56" s="656"/>
      <c r="RJ56" s="656"/>
      <c r="RK56" s="656"/>
      <c r="RL56" s="656"/>
      <c r="RM56" s="656"/>
      <c r="RN56" s="656"/>
      <c r="RO56" s="656"/>
      <c r="RP56" s="656"/>
      <c r="RQ56" s="656"/>
      <c r="RR56" s="656"/>
      <c r="RS56" s="656"/>
      <c r="RT56" s="656"/>
      <c r="RU56" s="656"/>
      <c r="RV56" s="656"/>
      <c r="RW56" s="656"/>
      <c r="RX56" s="656"/>
      <c r="RY56" s="656"/>
      <c r="RZ56" s="656"/>
      <c r="SA56" s="656"/>
      <c r="SB56" s="656"/>
      <c r="SC56" s="656"/>
      <c r="SD56" s="656"/>
      <c r="SE56" s="656"/>
      <c r="SF56" s="656"/>
      <c r="SG56" s="656"/>
      <c r="SH56" s="656"/>
      <c r="SI56" s="656"/>
      <c r="SJ56" s="656"/>
      <c r="SK56" s="656"/>
      <c r="SL56" s="656"/>
      <c r="SM56" s="656"/>
      <c r="SN56" s="656"/>
      <c r="SO56" s="656"/>
      <c r="SP56" s="656"/>
      <c r="SQ56" s="656"/>
      <c r="SR56" s="656"/>
      <c r="SS56" s="656"/>
      <c r="ST56" s="656"/>
      <c r="SU56" s="656"/>
      <c r="SV56" s="656"/>
      <c r="SW56" s="656"/>
      <c r="SX56" s="656"/>
      <c r="SY56" s="656"/>
      <c r="SZ56" s="656"/>
      <c r="TA56" s="656"/>
      <c r="TB56" s="656"/>
      <c r="TC56" s="656"/>
      <c r="TD56" s="656"/>
      <c r="TE56" s="656"/>
      <c r="TF56" s="656"/>
      <c r="TG56" s="656"/>
      <c r="TH56" s="656"/>
      <c r="TI56" s="656"/>
      <c r="TJ56" s="656"/>
      <c r="TK56" s="656"/>
      <c r="TL56" s="656"/>
      <c r="TM56" s="656"/>
      <c r="TN56" s="656"/>
      <c r="TO56" s="656"/>
      <c r="TP56" s="656"/>
      <c r="TQ56" s="656"/>
      <c r="TR56" s="656"/>
      <c r="TS56" s="656"/>
      <c r="TT56" s="656"/>
      <c r="TU56" s="656"/>
      <c r="TV56" s="656"/>
      <c r="TW56" s="656"/>
      <c r="TX56" s="656"/>
      <c r="TY56" s="656"/>
      <c r="TZ56" s="656"/>
      <c r="UA56" s="656"/>
      <c r="UB56" s="656"/>
      <c r="UC56" s="656"/>
      <c r="UD56" s="656"/>
      <c r="UE56" s="656"/>
      <c r="UF56" s="656"/>
      <c r="UG56" s="656"/>
      <c r="UH56" s="656"/>
      <c r="UI56" s="656"/>
      <c r="UJ56" s="656"/>
      <c r="UK56" s="656"/>
      <c r="UL56" s="656"/>
      <c r="UM56" s="656"/>
      <c r="UN56" s="656"/>
      <c r="UO56" s="656"/>
      <c r="UP56" s="656"/>
      <c r="UQ56" s="656"/>
      <c r="UR56" s="656"/>
      <c r="US56" s="656"/>
      <c r="UT56" s="656"/>
      <c r="UU56" s="656"/>
      <c r="UV56" s="656"/>
      <c r="UW56" s="656"/>
      <c r="UX56" s="656"/>
      <c r="UY56" s="656"/>
      <c r="UZ56" s="656"/>
      <c r="VA56" s="656"/>
      <c r="VB56" s="656"/>
      <c r="VC56" s="656"/>
      <c r="VD56" s="656"/>
      <c r="VE56" s="656"/>
      <c r="VF56" s="656"/>
      <c r="VG56" s="656"/>
      <c r="VH56" s="656"/>
      <c r="VI56" s="656"/>
      <c r="VJ56" s="656"/>
      <c r="VK56" s="656"/>
      <c r="VL56" s="656"/>
      <c r="VM56" s="656"/>
      <c r="VN56" s="656"/>
      <c r="VO56" s="656"/>
      <c r="VP56" s="656"/>
      <c r="VQ56" s="656"/>
      <c r="VR56" s="656"/>
      <c r="VS56" s="656"/>
      <c r="VT56" s="656"/>
      <c r="VU56" s="656"/>
      <c r="VV56" s="656"/>
      <c r="VW56" s="656"/>
      <c r="VX56" s="656"/>
      <c r="VY56" s="656"/>
      <c r="VZ56" s="656"/>
      <c r="WA56" s="656"/>
      <c r="WB56" s="656"/>
      <c r="WC56" s="656"/>
      <c r="WD56" s="656"/>
      <c r="WE56" s="656"/>
      <c r="WF56" s="656"/>
      <c r="WG56" s="656"/>
      <c r="WH56" s="656"/>
      <c r="WI56" s="656"/>
      <c r="WJ56" s="656"/>
      <c r="WK56" s="656"/>
      <c r="WL56" s="656"/>
      <c r="WM56" s="656"/>
      <c r="WN56" s="656"/>
      <c r="WO56" s="656"/>
      <c r="WP56" s="656"/>
      <c r="WQ56" s="656"/>
      <c r="WR56" s="656"/>
      <c r="WS56" s="656"/>
      <c r="WT56" s="656"/>
      <c r="WU56" s="656"/>
      <c r="WV56" s="656"/>
      <c r="WW56" s="656"/>
      <c r="WX56" s="656"/>
      <c r="WY56" s="656"/>
      <c r="WZ56" s="656"/>
      <c r="XA56" s="656"/>
      <c r="XB56" s="656"/>
      <c r="XC56" s="656"/>
      <c r="XD56" s="656"/>
      <c r="XE56" s="656"/>
      <c r="XF56" s="656"/>
      <c r="XG56" s="656"/>
      <c r="XH56" s="656"/>
      <c r="XI56" s="656"/>
      <c r="XJ56" s="656"/>
      <c r="XK56" s="656"/>
      <c r="XL56" s="656"/>
      <c r="XM56" s="656"/>
      <c r="XN56" s="656"/>
      <c r="XO56" s="656"/>
      <c r="XP56" s="656"/>
      <c r="XQ56" s="656"/>
      <c r="XR56" s="656"/>
      <c r="XS56" s="656"/>
      <c r="XT56" s="656"/>
      <c r="XU56" s="656"/>
      <c r="XV56" s="656"/>
      <c r="XW56" s="656"/>
      <c r="XX56" s="656"/>
      <c r="XY56" s="656"/>
      <c r="XZ56" s="656"/>
      <c r="YA56" s="656"/>
      <c r="YB56" s="656"/>
      <c r="YC56" s="656"/>
      <c r="YD56" s="656"/>
      <c r="YE56" s="656"/>
      <c r="YF56" s="656"/>
      <c r="YG56" s="656"/>
      <c r="YH56" s="656"/>
      <c r="YI56" s="656"/>
      <c r="YJ56" s="656"/>
      <c r="YK56" s="656"/>
      <c r="YL56" s="656"/>
      <c r="YM56" s="656"/>
      <c r="YN56" s="656"/>
      <c r="YO56" s="656"/>
      <c r="YP56" s="656"/>
      <c r="YQ56" s="656"/>
      <c r="YR56" s="656"/>
      <c r="YS56" s="656"/>
      <c r="YT56" s="656"/>
      <c r="YU56" s="656"/>
      <c r="YV56" s="656"/>
      <c r="YW56" s="656"/>
      <c r="YX56" s="656"/>
      <c r="YY56" s="656"/>
      <c r="YZ56" s="656"/>
      <c r="ZA56" s="656"/>
      <c r="ZB56" s="656"/>
      <c r="ZC56" s="656"/>
      <c r="ZD56" s="656"/>
      <c r="ZE56" s="656"/>
      <c r="ZF56" s="656"/>
      <c r="ZG56" s="656"/>
      <c r="ZH56" s="656"/>
      <c r="ZI56" s="656"/>
      <c r="ZJ56" s="656"/>
      <c r="ZK56" s="656"/>
      <c r="ZL56" s="656"/>
      <c r="ZM56" s="656"/>
      <c r="ZN56" s="656"/>
      <c r="ZO56" s="656"/>
      <c r="ZP56" s="656"/>
      <c r="ZQ56" s="656"/>
      <c r="ZR56" s="656"/>
      <c r="ZS56" s="656"/>
      <c r="ZT56" s="656"/>
      <c r="ZU56" s="656"/>
      <c r="ZV56" s="656"/>
      <c r="ZW56" s="656"/>
      <c r="ZX56" s="656"/>
      <c r="ZY56" s="656"/>
      <c r="ZZ56" s="656"/>
      <c r="AAA56" s="656"/>
      <c r="AAB56" s="656"/>
      <c r="AAC56" s="656"/>
      <c r="AAD56" s="656"/>
      <c r="AAE56" s="656"/>
      <c r="AAF56" s="656"/>
      <c r="AAG56" s="656"/>
      <c r="AAH56" s="656"/>
      <c r="AAI56" s="656"/>
      <c r="AAJ56" s="656"/>
      <c r="AAK56" s="656"/>
      <c r="AAL56" s="656"/>
      <c r="AAM56" s="656"/>
      <c r="AAN56" s="656"/>
      <c r="AAO56" s="656"/>
      <c r="AAP56" s="656"/>
      <c r="AAQ56" s="656"/>
      <c r="AAR56" s="656"/>
      <c r="AAS56" s="656"/>
      <c r="AAT56" s="656"/>
      <c r="AAU56" s="656"/>
      <c r="AAV56" s="656"/>
      <c r="AAW56" s="656"/>
      <c r="AAX56" s="656"/>
      <c r="AAY56" s="656"/>
      <c r="AAZ56" s="656"/>
      <c r="ABA56" s="656"/>
      <c r="ABB56" s="656"/>
      <c r="ABC56" s="656"/>
      <c r="ABD56" s="656"/>
      <c r="ABE56" s="656"/>
      <c r="ABF56" s="656"/>
      <c r="ABG56" s="656"/>
      <c r="ABH56" s="656"/>
      <c r="ABI56" s="656"/>
      <c r="ABJ56" s="656"/>
      <c r="ABK56" s="656"/>
      <c r="ABL56" s="656"/>
      <c r="ABM56" s="656"/>
      <c r="ABN56" s="656"/>
      <c r="ABO56" s="656"/>
      <c r="ABP56" s="656"/>
      <c r="ABQ56" s="656"/>
      <c r="ABR56" s="656"/>
      <c r="ABS56" s="656"/>
      <c r="ABT56" s="656"/>
      <c r="ABU56" s="656"/>
      <c r="ABV56" s="656"/>
      <c r="ABW56" s="656"/>
      <c r="ABX56" s="656"/>
      <c r="ABY56" s="656"/>
      <c r="ABZ56" s="656"/>
      <c r="ACA56" s="656"/>
      <c r="ACB56" s="656"/>
      <c r="ACC56" s="656"/>
      <c r="ACD56" s="656"/>
      <c r="ACE56" s="656"/>
      <c r="ACF56" s="656"/>
      <c r="ACG56" s="656"/>
      <c r="ACH56" s="656"/>
      <c r="ACI56" s="656"/>
      <c r="ACJ56" s="656"/>
      <c r="ACK56" s="656"/>
      <c r="ACL56" s="656"/>
      <c r="ACM56" s="656"/>
      <c r="ACN56" s="656"/>
      <c r="ACO56" s="656"/>
      <c r="ACP56" s="656"/>
      <c r="ACQ56" s="656"/>
      <c r="ACR56" s="656"/>
      <c r="ACS56" s="656"/>
      <c r="ACT56" s="656"/>
      <c r="ACU56" s="656"/>
      <c r="ACV56" s="656"/>
      <c r="ACW56" s="656"/>
      <c r="ACX56" s="656"/>
      <c r="ACY56" s="656"/>
      <c r="ACZ56" s="656"/>
      <c r="ADA56" s="656"/>
      <c r="ADB56" s="656"/>
      <c r="ADC56" s="656"/>
      <c r="ADD56" s="656"/>
      <c r="ADE56" s="656"/>
      <c r="ADF56" s="656"/>
      <c r="ADG56" s="656"/>
      <c r="ADH56" s="656"/>
      <c r="ADI56" s="656"/>
      <c r="ADJ56" s="656"/>
      <c r="ADK56" s="656"/>
      <c r="ADL56" s="656"/>
      <c r="ADM56" s="656"/>
      <c r="ADN56" s="656"/>
      <c r="ADO56" s="656"/>
      <c r="ADP56" s="656"/>
      <c r="ADQ56" s="656"/>
      <c r="ADR56" s="656"/>
      <c r="ADS56" s="656"/>
      <c r="ADT56" s="656"/>
      <c r="ADU56" s="656"/>
      <c r="ADV56" s="656"/>
      <c r="ADW56" s="656"/>
      <c r="ADX56" s="656"/>
      <c r="ADY56" s="656"/>
      <c r="ADZ56" s="656"/>
      <c r="AEA56" s="656"/>
      <c r="AEB56" s="656"/>
      <c r="AEC56" s="656"/>
      <c r="AED56" s="656"/>
      <c r="AEE56" s="656"/>
      <c r="AEF56" s="656"/>
      <c r="AEG56" s="656"/>
      <c r="AEH56" s="656"/>
      <c r="AEI56" s="656"/>
      <c r="AEJ56" s="656"/>
      <c r="AEK56" s="656"/>
      <c r="AEL56" s="656"/>
      <c r="AEM56" s="656"/>
      <c r="AEN56" s="656"/>
      <c r="AEO56" s="656"/>
      <c r="AEP56" s="656"/>
      <c r="AEQ56" s="656"/>
      <c r="AER56" s="656"/>
      <c r="AES56" s="656"/>
      <c r="AET56" s="656"/>
      <c r="AEU56" s="656"/>
      <c r="AEV56" s="656"/>
      <c r="AEW56" s="656"/>
      <c r="AEX56" s="656"/>
      <c r="AEY56" s="656"/>
      <c r="AEZ56" s="656"/>
      <c r="AFA56" s="656"/>
      <c r="AFB56" s="656"/>
      <c r="AFC56" s="656"/>
      <c r="AFD56" s="656"/>
      <c r="AFE56" s="656"/>
      <c r="AFF56" s="656"/>
      <c r="AFG56" s="656"/>
      <c r="AFH56" s="656"/>
      <c r="AFI56" s="656"/>
      <c r="AFJ56" s="656"/>
      <c r="AFK56" s="656"/>
      <c r="AFL56" s="656"/>
      <c r="AFM56" s="656"/>
      <c r="AFN56" s="656"/>
      <c r="AFO56" s="656"/>
      <c r="AFP56" s="656"/>
      <c r="AFQ56" s="656"/>
      <c r="AFR56" s="656"/>
      <c r="AFS56" s="656"/>
      <c r="AFT56" s="656"/>
      <c r="AFU56" s="656"/>
      <c r="AFV56" s="656"/>
      <c r="AFW56" s="656"/>
      <c r="AFX56" s="656"/>
      <c r="AFY56" s="656"/>
      <c r="AFZ56" s="656"/>
      <c r="AGA56" s="656"/>
      <c r="AGB56" s="656"/>
      <c r="AGC56" s="656"/>
      <c r="AGD56" s="656"/>
      <c r="AGE56" s="656"/>
      <c r="AGF56" s="656"/>
      <c r="AGG56" s="656"/>
      <c r="AGH56" s="656"/>
      <c r="AGI56" s="656"/>
      <c r="AGJ56" s="656"/>
      <c r="AGK56" s="656"/>
      <c r="AGL56" s="656"/>
      <c r="AGM56" s="656"/>
      <c r="AGN56" s="656"/>
      <c r="AGO56" s="656"/>
      <c r="AGP56" s="656"/>
      <c r="AGQ56" s="656"/>
      <c r="AGR56" s="656"/>
      <c r="AGS56" s="656"/>
      <c r="AGT56" s="656"/>
      <c r="AGU56" s="656"/>
      <c r="AGV56" s="656"/>
      <c r="AGW56" s="656"/>
      <c r="AGX56" s="656"/>
      <c r="AGY56" s="656"/>
      <c r="AGZ56" s="656"/>
      <c r="AHA56" s="656"/>
      <c r="AHB56" s="656"/>
      <c r="AHC56" s="656"/>
      <c r="AHD56" s="656"/>
      <c r="AHE56" s="656"/>
      <c r="AHF56" s="656"/>
      <c r="AHG56" s="656"/>
      <c r="AHH56" s="656"/>
      <c r="AHI56" s="656"/>
      <c r="AHJ56" s="656"/>
      <c r="AHK56" s="656"/>
      <c r="AHL56" s="656"/>
      <c r="AHM56" s="656"/>
      <c r="AHN56" s="656"/>
      <c r="AHO56" s="656"/>
      <c r="AHP56" s="656"/>
      <c r="AHQ56" s="656"/>
      <c r="AHR56" s="656"/>
      <c r="AHS56" s="656"/>
      <c r="AHT56" s="656"/>
      <c r="AHU56" s="656"/>
      <c r="AHV56" s="656"/>
      <c r="AHW56" s="656"/>
      <c r="AHX56" s="656"/>
      <c r="AHY56" s="656"/>
      <c r="AHZ56" s="656"/>
      <c r="AIA56" s="656"/>
      <c r="AIB56" s="656"/>
      <c r="AIC56" s="656"/>
      <c r="AID56" s="656"/>
      <c r="AIE56" s="656"/>
      <c r="AIF56" s="656"/>
      <c r="AIG56" s="656"/>
      <c r="AIH56" s="656"/>
      <c r="AII56" s="656"/>
      <c r="AIJ56" s="656"/>
      <c r="AIK56" s="656"/>
      <c r="AIL56" s="656"/>
      <c r="AIM56" s="656"/>
      <c r="AIN56" s="656"/>
      <c r="AIO56" s="656"/>
      <c r="AIP56" s="656"/>
      <c r="AIQ56" s="656"/>
      <c r="AIR56" s="656"/>
      <c r="AIS56" s="656"/>
      <c r="AIT56" s="656"/>
      <c r="AIU56" s="656"/>
      <c r="AIV56" s="656"/>
      <c r="AIW56" s="656"/>
      <c r="AIX56" s="656"/>
      <c r="AIY56" s="656"/>
      <c r="AIZ56" s="656"/>
      <c r="AJA56" s="656"/>
      <c r="AJB56" s="656"/>
      <c r="AJC56" s="656"/>
      <c r="AJD56" s="656"/>
      <c r="AJE56" s="656"/>
      <c r="AJF56" s="656"/>
      <c r="AJG56" s="656"/>
      <c r="AJH56" s="656"/>
      <c r="AJI56" s="656"/>
      <c r="AJJ56" s="656"/>
      <c r="AJK56" s="656"/>
      <c r="AJL56" s="656"/>
      <c r="AJM56" s="656"/>
      <c r="AJN56" s="656"/>
      <c r="AJO56" s="656"/>
      <c r="AJP56" s="656"/>
      <c r="AJQ56" s="656"/>
      <c r="AJR56" s="656"/>
      <c r="AJS56" s="656"/>
      <c r="AJT56" s="656"/>
      <c r="AJU56" s="656"/>
      <c r="AJV56" s="656"/>
      <c r="AJW56" s="656"/>
      <c r="AJX56" s="656"/>
      <c r="AJY56" s="656"/>
      <c r="AJZ56" s="656"/>
      <c r="AKA56" s="656"/>
      <c r="AKB56" s="656"/>
      <c r="AKC56" s="656"/>
      <c r="AKD56" s="656"/>
      <c r="AKE56" s="656"/>
      <c r="AKF56" s="656"/>
      <c r="AKG56" s="656"/>
      <c r="AKH56" s="656"/>
      <c r="AKI56" s="656"/>
      <c r="AKJ56" s="656"/>
      <c r="AKK56" s="656"/>
      <c r="AKL56" s="656"/>
      <c r="AKM56" s="656"/>
      <c r="AKN56" s="656"/>
      <c r="AKO56" s="656"/>
      <c r="AKP56" s="656"/>
      <c r="AKQ56" s="656"/>
      <c r="AKR56" s="656"/>
      <c r="AKS56" s="656"/>
      <c r="AKT56" s="656"/>
      <c r="AKU56" s="656"/>
      <c r="AKV56" s="656"/>
      <c r="AKW56" s="656"/>
      <c r="AKX56" s="656"/>
      <c r="AKY56" s="656"/>
      <c r="AKZ56" s="656"/>
      <c r="ALA56" s="656"/>
      <c r="ALB56" s="656"/>
      <c r="ALC56" s="656"/>
      <c r="ALD56" s="656"/>
      <c r="ALE56" s="656"/>
      <c r="ALF56" s="656"/>
      <c r="ALG56" s="656"/>
      <c r="ALH56" s="656"/>
      <c r="ALI56" s="656"/>
      <c r="ALJ56" s="656"/>
      <c r="ALK56" s="656"/>
      <c r="ALL56" s="656"/>
      <c r="ALM56" s="656"/>
      <c r="ALN56" s="656"/>
      <c r="ALO56" s="656"/>
      <c r="ALP56" s="656"/>
      <c r="ALQ56" s="656"/>
      <c r="ALR56" s="656"/>
      <c r="ALS56" s="656"/>
      <c r="ALT56" s="656"/>
      <c r="ALU56" s="656"/>
      <c r="ALV56" s="656"/>
      <c r="ALW56" s="656"/>
      <c r="ALX56" s="656"/>
      <c r="ALY56" s="656"/>
      <c r="ALZ56" s="656"/>
      <c r="AMA56" s="656"/>
      <c r="AMB56" s="656"/>
    </row>
    <row r="57" spans="1:1016">
      <c r="A57" s="667"/>
      <c r="B57" s="683" t="s">
        <v>2190</v>
      </c>
      <c r="C57" s="684"/>
      <c r="D57" s="684"/>
      <c r="E57" s="670"/>
      <c r="F57" s="685"/>
      <c r="G57" s="645"/>
      <c r="H57" s="652"/>
      <c r="I57" s="645"/>
      <c r="J57" s="645"/>
      <c r="K57" s="645"/>
      <c r="L57" s="645"/>
      <c r="M57" s="645"/>
      <c r="N57" s="645"/>
      <c r="O57" s="645"/>
      <c r="P57" s="645"/>
      <c r="Q57" s="645"/>
      <c r="R57" s="645"/>
      <c r="S57" s="645"/>
      <c r="T57" s="645"/>
      <c r="U57" s="645"/>
      <c r="V57" s="645"/>
      <c r="W57" s="645"/>
      <c r="X57" s="645"/>
      <c r="Y57" s="645"/>
      <c r="Z57" s="645"/>
      <c r="AA57" s="645"/>
      <c r="AB57" s="645"/>
      <c r="AC57" s="645"/>
      <c r="AD57" s="645"/>
      <c r="AE57" s="645"/>
      <c r="AF57" s="645"/>
      <c r="AG57" s="645"/>
      <c r="AH57" s="645"/>
      <c r="AI57" s="645"/>
      <c r="AJ57" s="645"/>
      <c r="AK57" s="645"/>
      <c r="AL57" s="645"/>
      <c r="AM57" s="645"/>
      <c r="AN57" s="645"/>
      <c r="AO57" s="645"/>
      <c r="AP57" s="645"/>
      <c r="AQ57" s="645"/>
      <c r="AR57" s="645"/>
      <c r="AS57" s="645"/>
      <c r="AT57" s="645"/>
      <c r="AU57" s="645"/>
      <c r="AV57" s="645"/>
      <c r="AW57" s="645"/>
      <c r="AX57" s="645"/>
      <c r="AY57" s="645"/>
      <c r="AZ57" s="645"/>
      <c r="BA57" s="645"/>
      <c r="BB57" s="645"/>
      <c r="BC57" s="645"/>
      <c r="BD57" s="645"/>
      <c r="BE57" s="645"/>
      <c r="BF57" s="645"/>
      <c r="BG57" s="645"/>
      <c r="BH57" s="645"/>
      <c r="BI57" s="645"/>
      <c r="BJ57" s="645"/>
      <c r="BK57" s="645"/>
      <c r="BL57" s="645"/>
      <c r="BM57" s="645"/>
      <c r="BN57" s="645"/>
      <c r="BO57" s="645"/>
      <c r="BP57" s="645"/>
      <c r="BQ57" s="645"/>
      <c r="BR57" s="645"/>
      <c r="BS57" s="645"/>
      <c r="BT57" s="645"/>
      <c r="BU57" s="645"/>
      <c r="BV57" s="645"/>
      <c r="BW57" s="645"/>
      <c r="BX57" s="645"/>
      <c r="BY57" s="645"/>
      <c r="BZ57" s="645"/>
      <c r="CA57" s="645"/>
      <c r="CB57" s="645"/>
      <c r="CC57" s="645"/>
      <c r="CD57" s="645"/>
      <c r="CE57" s="645"/>
      <c r="CF57" s="645"/>
      <c r="CG57" s="645"/>
      <c r="CH57" s="645"/>
      <c r="CI57" s="645"/>
      <c r="CJ57" s="645"/>
      <c r="CK57" s="645"/>
      <c r="CL57" s="645"/>
      <c r="CM57" s="645"/>
      <c r="CN57" s="645"/>
      <c r="CO57" s="645"/>
      <c r="CP57" s="645"/>
      <c r="CQ57" s="645"/>
      <c r="CR57" s="645"/>
      <c r="CS57" s="645"/>
      <c r="CT57" s="645"/>
      <c r="CU57" s="645"/>
      <c r="CV57" s="645"/>
      <c r="CW57" s="645"/>
      <c r="CX57" s="645"/>
      <c r="CY57" s="645"/>
      <c r="CZ57" s="645"/>
      <c r="DA57" s="645"/>
      <c r="DB57" s="645"/>
      <c r="DC57" s="645"/>
      <c r="DD57" s="645"/>
      <c r="DE57" s="645"/>
      <c r="DF57" s="645"/>
      <c r="DG57" s="645"/>
      <c r="DH57" s="645"/>
      <c r="DI57" s="645"/>
      <c r="DJ57" s="645"/>
      <c r="DK57" s="645"/>
      <c r="DL57" s="645"/>
      <c r="DM57" s="645"/>
      <c r="DN57" s="645"/>
      <c r="DO57" s="645"/>
      <c r="DP57" s="645"/>
      <c r="DQ57" s="645"/>
      <c r="DR57" s="645"/>
      <c r="DS57" s="645"/>
      <c r="DT57" s="645"/>
      <c r="DU57" s="645"/>
      <c r="DV57" s="645"/>
      <c r="DW57" s="645"/>
      <c r="DX57" s="645"/>
      <c r="DY57" s="645"/>
      <c r="DZ57" s="645"/>
      <c r="EA57" s="645"/>
      <c r="EB57" s="645"/>
      <c r="EC57" s="645"/>
      <c r="ED57" s="645"/>
      <c r="EE57" s="645"/>
      <c r="EF57" s="645"/>
      <c r="EG57" s="645"/>
      <c r="EH57" s="645"/>
      <c r="EI57" s="645"/>
      <c r="EJ57" s="645"/>
      <c r="EK57" s="645"/>
      <c r="EL57" s="645"/>
      <c r="EM57" s="645"/>
      <c r="EN57" s="645"/>
      <c r="EO57" s="645"/>
      <c r="EP57" s="645"/>
      <c r="EQ57" s="645"/>
      <c r="ER57" s="645"/>
      <c r="ES57" s="645"/>
      <c r="ET57" s="645"/>
      <c r="EU57" s="645"/>
      <c r="EV57" s="645"/>
      <c r="EW57" s="645"/>
      <c r="EX57" s="645"/>
      <c r="EY57" s="645"/>
      <c r="EZ57" s="645"/>
      <c r="FA57" s="645"/>
      <c r="FB57" s="645"/>
      <c r="FC57" s="645"/>
      <c r="FD57" s="645"/>
      <c r="FE57" s="645"/>
      <c r="FF57" s="645"/>
      <c r="FG57" s="645"/>
      <c r="FH57" s="645"/>
      <c r="FI57" s="645"/>
      <c r="FJ57" s="645"/>
      <c r="FK57" s="645"/>
      <c r="FL57" s="645"/>
      <c r="FM57" s="645"/>
      <c r="FN57" s="645"/>
      <c r="FO57" s="645"/>
      <c r="FP57" s="645"/>
      <c r="FQ57" s="645"/>
      <c r="FR57" s="645"/>
      <c r="FS57" s="645"/>
      <c r="FT57" s="645"/>
      <c r="FU57" s="645"/>
      <c r="FV57" s="645"/>
      <c r="FW57" s="645"/>
      <c r="FX57" s="645"/>
      <c r="FY57" s="645"/>
      <c r="FZ57" s="645"/>
      <c r="GA57" s="645"/>
      <c r="GB57" s="645"/>
      <c r="GC57" s="645"/>
      <c r="GD57" s="645"/>
      <c r="GE57" s="645"/>
      <c r="GF57" s="645"/>
      <c r="GG57" s="645"/>
      <c r="GH57" s="645"/>
      <c r="GI57" s="645"/>
      <c r="GJ57" s="645"/>
      <c r="GK57" s="645"/>
      <c r="GL57" s="645"/>
      <c r="GM57" s="645"/>
      <c r="GN57" s="645"/>
      <c r="GO57" s="645"/>
      <c r="GP57" s="645"/>
      <c r="GQ57" s="645"/>
      <c r="GR57" s="645"/>
      <c r="GS57" s="645"/>
      <c r="GT57" s="645"/>
      <c r="GU57" s="645"/>
      <c r="GV57" s="645"/>
      <c r="GW57" s="645"/>
      <c r="GX57" s="645"/>
      <c r="GY57" s="645"/>
      <c r="GZ57" s="645"/>
      <c r="HA57" s="645"/>
      <c r="HB57" s="645"/>
      <c r="HC57" s="645"/>
      <c r="HD57" s="645"/>
      <c r="HE57" s="645"/>
      <c r="HF57" s="645"/>
      <c r="HG57" s="645"/>
      <c r="HH57" s="645"/>
      <c r="HI57" s="645"/>
      <c r="HJ57" s="645"/>
      <c r="HK57" s="645"/>
      <c r="HL57" s="645"/>
      <c r="HM57" s="645"/>
      <c r="HN57" s="645"/>
      <c r="HO57" s="645"/>
      <c r="HP57" s="645"/>
      <c r="HQ57" s="645"/>
      <c r="HR57" s="645"/>
      <c r="HS57" s="645"/>
      <c r="HT57" s="645"/>
      <c r="HU57" s="645"/>
      <c r="HV57" s="645"/>
      <c r="HW57" s="645"/>
      <c r="HX57" s="645"/>
      <c r="HY57" s="645"/>
      <c r="HZ57" s="645"/>
      <c r="IA57" s="645"/>
      <c r="IB57" s="645"/>
      <c r="IC57" s="645"/>
      <c r="ID57" s="645"/>
      <c r="IE57" s="645"/>
      <c r="IF57" s="645"/>
      <c r="IG57" s="645"/>
      <c r="IH57" s="645"/>
      <c r="II57" s="645"/>
      <c r="IJ57" s="645"/>
      <c r="IK57" s="645"/>
      <c r="IL57" s="645"/>
      <c r="IM57" s="645"/>
      <c r="IN57" s="645"/>
      <c r="IO57" s="645"/>
      <c r="IP57" s="645"/>
      <c r="IQ57" s="645"/>
      <c r="IR57" s="645"/>
      <c r="IS57" s="645"/>
      <c r="IT57" s="645"/>
      <c r="IU57" s="645"/>
      <c r="IV57" s="645"/>
      <c r="IW57" s="645"/>
      <c r="IX57" s="645"/>
      <c r="IY57" s="645"/>
      <c r="IZ57" s="645"/>
      <c r="JA57" s="645"/>
      <c r="JB57" s="645"/>
      <c r="JC57" s="645"/>
      <c r="JD57" s="645"/>
      <c r="JE57" s="645"/>
      <c r="JF57" s="645"/>
      <c r="JG57" s="645"/>
      <c r="JH57" s="645"/>
      <c r="JI57" s="645"/>
      <c r="JJ57" s="645"/>
      <c r="JK57" s="645"/>
      <c r="JL57" s="645"/>
      <c r="JM57" s="645"/>
      <c r="JN57" s="645"/>
      <c r="JO57" s="645"/>
      <c r="JP57" s="645"/>
      <c r="JQ57" s="645"/>
      <c r="JR57" s="645"/>
      <c r="JS57" s="645"/>
      <c r="JT57" s="645"/>
      <c r="JU57" s="645"/>
      <c r="JV57" s="645"/>
      <c r="JW57" s="645"/>
      <c r="JX57" s="645"/>
      <c r="JY57" s="645"/>
      <c r="JZ57" s="645"/>
      <c r="KA57" s="645"/>
      <c r="KB57" s="645"/>
      <c r="KC57" s="645"/>
      <c r="KD57" s="645"/>
      <c r="KE57" s="645"/>
      <c r="KF57" s="645"/>
      <c r="KG57" s="645"/>
      <c r="KH57" s="645"/>
      <c r="KI57" s="645"/>
      <c r="KJ57" s="645"/>
      <c r="KK57" s="645"/>
      <c r="KL57" s="645"/>
      <c r="KM57" s="645"/>
      <c r="KN57" s="645"/>
      <c r="KO57" s="645"/>
      <c r="KP57" s="645"/>
      <c r="KQ57" s="645"/>
      <c r="KR57" s="645"/>
      <c r="KS57" s="645"/>
      <c r="KT57" s="645"/>
      <c r="KU57" s="645"/>
      <c r="KV57" s="645"/>
      <c r="KW57" s="645"/>
      <c r="KX57" s="645"/>
      <c r="KY57" s="645"/>
      <c r="KZ57" s="645"/>
      <c r="LA57" s="645"/>
      <c r="LB57" s="645"/>
      <c r="LC57" s="645"/>
      <c r="LD57" s="645"/>
      <c r="LE57" s="645"/>
      <c r="LF57" s="645"/>
      <c r="LG57" s="645"/>
      <c r="LH57" s="645"/>
      <c r="LI57" s="645"/>
      <c r="LJ57" s="645"/>
      <c r="LK57" s="645"/>
      <c r="LL57" s="645"/>
      <c r="LM57" s="645"/>
      <c r="LN57" s="645"/>
      <c r="LO57" s="645"/>
      <c r="LP57" s="645"/>
      <c r="LQ57" s="645"/>
      <c r="LR57" s="645"/>
      <c r="LS57" s="645"/>
      <c r="LT57" s="645"/>
      <c r="LU57" s="645"/>
      <c r="LV57" s="645"/>
      <c r="LW57" s="645"/>
      <c r="LX57" s="645"/>
      <c r="LY57" s="645"/>
      <c r="LZ57" s="645"/>
      <c r="MA57" s="645"/>
      <c r="MB57" s="645"/>
      <c r="MC57" s="645"/>
      <c r="MD57" s="645"/>
      <c r="ME57" s="645"/>
      <c r="MF57" s="645"/>
      <c r="MG57" s="645"/>
      <c r="MH57" s="645"/>
      <c r="MI57" s="645"/>
      <c r="MJ57" s="645"/>
      <c r="MK57" s="645"/>
      <c r="ML57" s="645"/>
      <c r="MM57" s="645"/>
      <c r="MN57" s="645"/>
      <c r="MO57" s="645"/>
      <c r="MP57" s="645"/>
      <c r="MQ57" s="645"/>
      <c r="MR57" s="645"/>
      <c r="MS57" s="645"/>
      <c r="MT57" s="645"/>
      <c r="MU57" s="645"/>
      <c r="MV57" s="645"/>
      <c r="MW57" s="645"/>
      <c r="MX57" s="645"/>
      <c r="MY57" s="645"/>
      <c r="MZ57" s="645"/>
      <c r="NA57" s="645"/>
      <c r="NB57" s="645"/>
      <c r="NC57" s="645"/>
      <c r="ND57" s="645"/>
      <c r="NE57" s="645"/>
      <c r="NF57" s="645"/>
      <c r="NG57" s="645"/>
      <c r="NH57" s="645"/>
      <c r="NI57" s="645"/>
      <c r="NJ57" s="645"/>
      <c r="NK57" s="645"/>
      <c r="NL57" s="645"/>
      <c r="NM57" s="645"/>
      <c r="NN57" s="645"/>
      <c r="NO57" s="645"/>
      <c r="NP57" s="645"/>
      <c r="NQ57" s="645"/>
      <c r="NR57" s="645"/>
      <c r="NS57" s="645"/>
      <c r="NT57" s="645"/>
      <c r="NU57" s="645"/>
      <c r="NV57" s="645"/>
      <c r="NW57" s="645"/>
      <c r="NX57" s="645"/>
      <c r="NY57" s="645"/>
      <c r="NZ57" s="645"/>
      <c r="OA57" s="645"/>
      <c r="OB57" s="645"/>
      <c r="OC57" s="645"/>
      <c r="OD57" s="645"/>
      <c r="OE57" s="645"/>
      <c r="OF57" s="645"/>
      <c r="OG57" s="645"/>
      <c r="OH57" s="645"/>
      <c r="OI57" s="645"/>
      <c r="OJ57" s="645"/>
      <c r="OK57" s="645"/>
      <c r="OL57" s="645"/>
      <c r="OM57" s="645"/>
      <c r="ON57" s="645"/>
      <c r="OO57" s="645"/>
      <c r="OP57" s="645"/>
      <c r="OQ57" s="645"/>
      <c r="OR57" s="645"/>
      <c r="OS57" s="645"/>
      <c r="OT57" s="645"/>
      <c r="OU57" s="645"/>
      <c r="OV57" s="645"/>
      <c r="OW57" s="645"/>
      <c r="OX57" s="645"/>
      <c r="OY57" s="645"/>
      <c r="OZ57" s="645"/>
      <c r="PA57" s="645"/>
      <c r="PB57" s="645"/>
      <c r="PC57" s="645"/>
      <c r="PD57" s="645"/>
      <c r="PE57" s="645"/>
      <c r="PF57" s="645"/>
      <c r="PG57" s="645"/>
      <c r="PH57" s="645"/>
      <c r="PI57" s="645"/>
      <c r="PJ57" s="645"/>
      <c r="PK57" s="645"/>
      <c r="PL57" s="645"/>
      <c r="PM57" s="645"/>
      <c r="PN57" s="645"/>
      <c r="PO57" s="645"/>
      <c r="PP57" s="645"/>
      <c r="PQ57" s="645"/>
      <c r="PR57" s="645"/>
      <c r="PS57" s="645"/>
      <c r="PT57" s="645"/>
      <c r="PU57" s="645"/>
      <c r="PV57" s="645"/>
      <c r="PW57" s="645"/>
      <c r="PX57" s="645"/>
      <c r="PY57" s="645"/>
      <c r="PZ57" s="645"/>
      <c r="QA57" s="645"/>
      <c r="QB57" s="645"/>
      <c r="QC57" s="645"/>
      <c r="QD57" s="645"/>
      <c r="QE57" s="645"/>
      <c r="QF57" s="645"/>
      <c r="QG57" s="645"/>
      <c r="QH57" s="645"/>
      <c r="QI57" s="645"/>
      <c r="QJ57" s="645"/>
      <c r="QK57" s="645"/>
      <c r="QL57" s="645"/>
      <c r="QM57" s="645"/>
      <c r="QN57" s="645"/>
      <c r="QO57" s="645"/>
      <c r="QP57" s="645"/>
      <c r="QQ57" s="645"/>
      <c r="QR57" s="645"/>
      <c r="QS57" s="645"/>
      <c r="QT57" s="645"/>
      <c r="QU57" s="645"/>
      <c r="QV57" s="645"/>
      <c r="QW57" s="645"/>
      <c r="QX57" s="645"/>
      <c r="QY57" s="645"/>
      <c r="QZ57" s="645"/>
      <c r="RA57" s="645"/>
      <c r="RB57" s="645"/>
      <c r="RC57" s="645"/>
      <c r="RD57" s="645"/>
      <c r="RE57" s="645"/>
      <c r="RF57" s="645"/>
      <c r="RG57" s="645"/>
      <c r="RH57" s="645"/>
      <c r="RI57" s="645"/>
      <c r="RJ57" s="645"/>
      <c r="RK57" s="645"/>
      <c r="RL57" s="645"/>
      <c r="RM57" s="645"/>
      <c r="RN57" s="645"/>
      <c r="RO57" s="645"/>
      <c r="RP57" s="645"/>
      <c r="RQ57" s="645"/>
      <c r="RR57" s="645"/>
      <c r="RS57" s="645"/>
      <c r="RT57" s="645"/>
      <c r="RU57" s="645"/>
      <c r="RV57" s="645"/>
      <c r="RW57" s="645"/>
      <c r="RX57" s="645"/>
      <c r="RY57" s="645"/>
      <c r="RZ57" s="645"/>
      <c r="SA57" s="645"/>
      <c r="SB57" s="645"/>
      <c r="SC57" s="645"/>
      <c r="SD57" s="645"/>
      <c r="SE57" s="645"/>
      <c r="SF57" s="645"/>
      <c r="SG57" s="645"/>
      <c r="SH57" s="645"/>
      <c r="SI57" s="645"/>
      <c r="SJ57" s="645"/>
      <c r="SK57" s="645"/>
      <c r="SL57" s="645"/>
      <c r="SM57" s="645"/>
      <c r="SN57" s="645"/>
      <c r="SO57" s="645"/>
      <c r="SP57" s="645"/>
      <c r="SQ57" s="645"/>
      <c r="SR57" s="645"/>
      <c r="SS57" s="645"/>
      <c r="ST57" s="645"/>
      <c r="SU57" s="645"/>
      <c r="SV57" s="645"/>
      <c r="SW57" s="645"/>
      <c r="SX57" s="645"/>
      <c r="SY57" s="645"/>
      <c r="SZ57" s="645"/>
      <c r="TA57" s="645"/>
      <c r="TB57" s="645"/>
      <c r="TC57" s="645"/>
      <c r="TD57" s="645"/>
      <c r="TE57" s="645"/>
      <c r="TF57" s="645"/>
      <c r="TG57" s="645"/>
      <c r="TH57" s="645"/>
      <c r="TI57" s="645"/>
      <c r="TJ57" s="645"/>
      <c r="TK57" s="645"/>
      <c r="TL57" s="645"/>
      <c r="TM57" s="645"/>
      <c r="TN57" s="645"/>
      <c r="TO57" s="645"/>
      <c r="TP57" s="645"/>
      <c r="TQ57" s="645"/>
      <c r="TR57" s="645"/>
      <c r="TS57" s="645"/>
      <c r="TT57" s="645"/>
      <c r="TU57" s="645"/>
      <c r="TV57" s="645"/>
      <c r="TW57" s="645"/>
      <c r="TX57" s="645"/>
      <c r="TY57" s="645"/>
      <c r="TZ57" s="645"/>
      <c r="UA57" s="645"/>
      <c r="UB57" s="645"/>
      <c r="UC57" s="645"/>
      <c r="UD57" s="645"/>
      <c r="UE57" s="645"/>
      <c r="UF57" s="645"/>
      <c r="UG57" s="645"/>
      <c r="UH57" s="645"/>
      <c r="UI57" s="645"/>
      <c r="UJ57" s="645"/>
      <c r="UK57" s="645"/>
      <c r="UL57" s="645"/>
      <c r="UM57" s="645"/>
      <c r="UN57" s="645"/>
      <c r="UO57" s="645"/>
      <c r="UP57" s="645"/>
      <c r="UQ57" s="645"/>
      <c r="UR57" s="645"/>
      <c r="US57" s="645"/>
      <c r="UT57" s="645"/>
      <c r="UU57" s="645"/>
      <c r="UV57" s="645"/>
      <c r="UW57" s="645"/>
      <c r="UX57" s="645"/>
      <c r="UY57" s="645"/>
      <c r="UZ57" s="645"/>
      <c r="VA57" s="645"/>
      <c r="VB57" s="645"/>
      <c r="VC57" s="645"/>
      <c r="VD57" s="645"/>
      <c r="VE57" s="645"/>
      <c r="VF57" s="645"/>
      <c r="VG57" s="645"/>
      <c r="VH57" s="645"/>
      <c r="VI57" s="645"/>
      <c r="VJ57" s="645"/>
      <c r="VK57" s="645"/>
      <c r="VL57" s="645"/>
      <c r="VM57" s="645"/>
      <c r="VN57" s="645"/>
      <c r="VO57" s="645"/>
      <c r="VP57" s="645"/>
      <c r="VQ57" s="645"/>
      <c r="VR57" s="645"/>
      <c r="VS57" s="645"/>
      <c r="VT57" s="645"/>
      <c r="VU57" s="645"/>
      <c r="VV57" s="645"/>
      <c r="VW57" s="645"/>
      <c r="VX57" s="645"/>
      <c r="VY57" s="645"/>
      <c r="VZ57" s="645"/>
      <c r="WA57" s="645"/>
      <c r="WB57" s="645"/>
      <c r="WC57" s="645"/>
      <c r="WD57" s="645"/>
      <c r="WE57" s="645"/>
      <c r="WF57" s="645"/>
      <c r="WG57" s="645"/>
      <c r="WH57" s="645"/>
      <c r="WI57" s="645"/>
      <c r="WJ57" s="645"/>
      <c r="WK57" s="645"/>
      <c r="WL57" s="645"/>
      <c r="WM57" s="645"/>
      <c r="WN57" s="645"/>
      <c r="WO57" s="645"/>
      <c r="WP57" s="645"/>
      <c r="WQ57" s="645"/>
      <c r="WR57" s="645"/>
      <c r="WS57" s="645"/>
      <c r="WT57" s="645"/>
      <c r="WU57" s="645"/>
      <c r="WV57" s="645"/>
      <c r="WW57" s="645"/>
      <c r="WX57" s="645"/>
      <c r="WY57" s="645"/>
      <c r="WZ57" s="645"/>
      <c r="XA57" s="645"/>
      <c r="XB57" s="645"/>
      <c r="XC57" s="645"/>
      <c r="XD57" s="645"/>
      <c r="XE57" s="645"/>
      <c r="XF57" s="645"/>
      <c r="XG57" s="645"/>
      <c r="XH57" s="645"/>
      <c r="XI57" s="645"/>
      <c r="XJ57" s="645"/>
      <c r="XK57" s="645"/>
      <c r="XL57" s="645"/>
      <c r="XM57" s="645"/>
      <c r="XN57" s="645"/>
      <c r="XO57" s="645"/>
      <c r="XP57" s="645"/>
      <c r="XQ57" s="645"/>
      <c r="XR57" s="645"/>
      <c r="XS57" s="645"/>
      <c r="XT57" s="645"/>
      <c r="XU57" s="645"/>
      <c r="XV57" s="645"/>
      <c r="XW57" s="645"/>
      <c r="XX57" s="645"/>
      <c r="XY57" s="645"/>
      <c r="XZ57" s="645"/>
      <c r="YA57" s="645"/>
      <c r="YB57" s="645"/>
      <c r="YC57" s="645"/>
      <c r="YD57" s="645"/>
      <c r="YE57" s="645"/>
      <c r="YF57" s="645"/>
      <c r="YG57" s="645"/>
      <c r="YH57" s="645"/>
      <c r="YI57" s="645"/>
      <c r="YJ57" s="645"/>
      <c r="YK57" s="645"/>
      <c r="YL57" s="645"/>
      <c r="YM57" s="645"/>
      <c r="YN57" s="645"/>
      <c r="YO57" s="645"/>
      <c r="YP57" s="645"/>
      <c r="YQ57" s="645"/>
      <c r="YR57" s="645"/>
      <c r="YS57" s="645"/>
      <c r="YT57" s="645"/>
      <c r="YU57" s="645"/>
      <c r="YV57" s="645"/>
      <c r="YW57" s="645"/>
      <c r="YX57" s="645"/>
      <c r="YY57" s="645"/>
      <c r="YZ57" s="645"/>
      <c r="ZA57" s="645"/>
      <c r="ZB57" s="645"/>
      <c r="ZC57" s="645"/>
      <c r="ZD57" s="645"/>
      <c r="ZE57" s="645"/>
      <c r="ZF57" s="645"/>
      <c r="ZG57" s="645"/>
      <c r="ZH57" s="645"/>
      <c r="ZI57" s="645"/>
      <c r="ZJ57" s="645"/>
      <c r="ZK57" s="645"/>
      <c r="ZL57" s="645"/>
      <c r="ZM57" s="645"/>
      <c r="ZN57" s="645"/>
      <c r="ZO57" s="645"/>
      <c r="ZP57" s="645"/>
      <c r="ZQ57" s="645"/>
      <c r="ZR57" s="645"/>
      <c r="ZS57" s="645"/>
      <c r="ZT57" s="645"/>
      <c r="ZU57" s="645"/>
      <c r="ZV57" s="645"/>
      <c r="ZW57" s="645"/>
      <c r="ZX57" s="645"/>
      <c r="ZY57" s="645"/>
      <c r="ZZ57" s="645"/>
      <c r="AAA57" s="645"/>
      <c r="AAB57" s="645"/>
      <c r="AAC57" s="645"/>
      <c r="AAD57" s="645"/>
      <c r="AAE57" s="645"/>
      <c r="AAF57" s="645"/>
      <c r="AAG57" s="645"/>
      <c r="AAH57" s="645"/>
      <c r="AAI57" s="645"/>
      <c r="AAJ57" s="645"/>
      <c r="AAK57" s="645"/>
      <c r="AAL57" s="645"/>
      <c r="AAM57" s="645"/>
      <c r="AAN57" s="645"/>
      <c r="AAO57" s="645"/>
      <c r="AAP57" s="645"/>
      <c r="AAQ57" s="645"/>
      <c r="AAR57" s="645"/>
      <c r="AAS57" s="645"/>
      <c r="AAT57" s="645"/>
      <c r="AAU57" s="645"/>
      <c r="AAV57" s="645"/>
      <c r="AAW57" s="645"/>
      <c r="AAX57" s="645"/>
      <c r="AAY57" s="645"/>
      <c r="AAZ57" s="645"/>
      <c r="ABA57" s="645"/>
      <c r="ABB57" s="645"/>
      <c r="ABC57" s="645"/>
      <c r="ABD57" s="645"/>
      <c r="ABE57" s="645"/>
      <c r="ABF57" s="645"/>
      <c r="ABG57" s="645"/>
      <c r="ABH57" s="645"/>
      <c r="ABI57" s="645"/>
      <c r="ABJ57" s="645"/>
      <c r="ABK57" s="645"/>
      <c r="ABL57" s="645"/>
      <c r="ABM57" s="645"/>
      <c r="ABN57" s="645"/>
      <c r="ABO57" s="645"/>
      <c r="ABP57" s="645"/>
      <c r="ABQ57" s="645"/>
      <c r="ABR57" s="645"/>
      <c r="ABS57" s="645"/>
      <c r="ABT57" s="645"/>
      <c r="ABU57" s="645"/>
      <c r="ABV57" s="645"/>
      <c r="ABW57" s="645"/>
      <c r="ABX57" s="645"/>
      <c r="ABY57" s="645"/>
      <c r="ABZ57" s="645"/>
      <c r="ACA57" s="645"/>
      <c r="ACB57" s="645"/>
      <c r="ACC57" s="645"/>
      <c r="ACD57" s="645"/>
      <c r="ACE57" s="645"/>
      <c r="ACF57" s="645"/>
      <c r="ACG57" s="645"/>
      <c r="ACH57" s="645"/>
      <c r="ACI57" s="645"/>
      <c r="ACJ57" s="645"/>
      <c r="ACK57" s="645"/>
      <c r="ACL57" s="645"/>
      <c r="ACM57" s="645"/>
      <c r="ACN57" s="645"/>
      <c r="ACO57" s="645"/>
      <c r="ACP57" s="645"/>
      <c r="ACQ57" s="645"/>
      <c r="ACR57" s="645"/>
      <c r="ACS57" s="645"/>
      <c r="ACT57" s="645"/>
      <c r="ACU57" s="645"/>
      <c r="ACV57" s="645"/>
      <c r="ACW57" s="645"/>
      <c r="ACX57" s="645"/>
      <c r="ACY57" s="645"/>
      <c r="ACZ57" s="645"/>
      <c r="ADA57" s="645"/>
      <c r="ADB57" s="645"/>
      <c r="ADC57" s="645"/>
      <c r="ADD57" s="645"/>
      <c r="ADE57" s="645"/>
      <c r="ADF57" s="645"/>
      <c r="ADG57" s="645"/>
      <c r="ADH57" s="645"/>
      <c r="ADI57" s="645"/>
      <c r="ADJ57" s="645"/>
      <c r="ADK57" s="645"/>
      <c r="ADL57" s="645"/>
      <c r="ADM57" s="645"/>
      <c r="ADN57" s="645"/>
      <c r="ADO57" s="645"/>
      <c r="ADP57" s="645"/>
      <c r="ADQ57" s="645"/>
      <c r="ADR57" s="645"/>
      <c r="ADS57" s="645"/>
      <c r="ADT57" s="645"/>
      <c r="ADU57" s="645"/>
      <c r="ADV57" s="645"/>
      <c r="ADW57" s="645"/>
      <c r="ADX57" s="645"/>
      <c r="ADY57" s="645"/>
      <c r="ADZ57" s="645"/>
      <c r="AEA57" s="645"/>
      <c r="AEB57" s="645"/>
      <c r="AEC57" s="645"/>
      <c r="AED57" s="645"/>
      <c r="AEE57" s="645"/>
      <c r="AEF57" s="645"/>
      <c r="AEG57" s="645"/>
      <c r="AEH57" s="645"/>
      <c r="AEI57" s="645"/>
      <c r="AEJ57" s="645"/>
      <c r="AEK57" s="645"/>
      <c r="AEL57" s="645"/>
      <c r="AEM57" s="645"/>
      <c r="AEN57" s="645"/>
      <c r="AEO57" s="645"/>
      <c r="AEP57" s="645"/>
      <c r="AEQ57" s="645"/>
      <c r="AER57" s="645"/>
      <c r="AES57" s="645"/>
      <c r="AET57" s="645"/>
      <c r="AEU57" s="645"/>
      <c r="AEV57" s="645"/>
      <c r="AEW57" s="645"/>
      <c r="AEX57" s="645"/>
      <c r="AEY57" s="645"/>
      <c r="AEZ57" s="645"/>
      <c r="AFA57" s="645"/>
      <c r="AFB57" s="645"/>
      <c r="AFC57" s="645"/>
      <c r="AFD57" s="645"/>
      <c r="AFE57" s="645"/>
      <c r="AFF57" s="645"/>
      <c r="AFG57" s="645"/>
      <c r="AFH57" s="645"/>
      <c r="AFI57" s="645"/>
      <c r="AFJ57" s="645"/>
      <c r="AFK57" s="645"/>
      <c r="AFL57" s="645"/>
      <c r="AFM57" s="645"/>
      <c r="AFN57" s="645"/>
      <c r="AFO57" s="645"/>
      <c r="AFP57" s="645"/>
      <c r="AFQ57" s="645"/>
      <c r="AFR57" s="645"/>
      <c r="AFS57" s="645"/>
      <c r="AFT57" s="645"/>
      <c r="AFU57" s="645"/>
      <c r="AFV57" s="645"/>
      <c r="AFW57" s="645"/>
      <c r="AFX57" s="645"/>
      <c r="AFY57" s="645"/>
      <c r="AFZ57" s="645"/>
      <c r="AGA57" s="645"/>
      <c r="AGB57" s="645"/>
      <c r="AGC57" s="645"/>
      <c r="AGD57" s="645"/>
      <c r="AGE57" s="645"/>
      <c r="AGF57" s="645"/>
      <c r="AGG57" s="645"/>
      <c r="AGH57" s="645"/>
      <c r="AGI57" s="645"/>
      <c r="AGJ57" s="645"/>
      <c r="AGK57" s="645"/>
      <c r="AGL57" s="645"/>
      <c r="AGM57" s="645"/>
      <c r="AGN57" s="645"/>
      <c r="AGO57" s="645"/>
      <c r="AGP57" s="645"/>
      <c r="AGQ57" s="645"/>
      <c r="AGR57" s="645"/>
      <c r="AGS57" s="645"/>
      <c r="AGT57" s="645"/>
      <c r="AGU57" s="645"/>
      <c r="AGV57" s="645"/>
      <c r="AGW57" s="645"/>
      <c r="AGX57" s="645"/>
      <c r="AGY57" s="645"/>
      <c r="AGZ57" s="645"/>
      <c r="AHA57" s="645"/>
      <c r="AHB57" s="645"/>
      <c r="AHC57" s="645"/>
      <c r="AHD57" s="645"/>
      <c r="AHE57" s="645"/>
      <c r="AHF57" s="645"/>
      <c r="AHG57" s="645"/>
      <c r="AHH57" s="645"/>
      <c r="AHI57" s="645"/>
      <c r="AHJ57" s="645"/>
      <c r="AHK57" s="645"/>
      <c r="AHL57" s="645"/>
      <c r="AHM57" s="645"/>
      <c r="AHN57" s="645"/>
      <c r="AHO57" s="645"/>
      <c r="AHP57" s="645"/>
      <c r="AHQ57" s="645"/>
      <c r="AHR57" s="645"/>
      <c r="AHS57" s="645"/>
      <c r="AHT57" s="645"/>
      <c r="AHU57" s="645"/>
      <c r="AHV57" s="645"/>
      <c r="AHW57" s="645"/>
      <c r="AHX57" s="645"/>
      <c r="AHY57" s="645"/>
      <c r="AHZ57" s="645"/>
      <c r="AIA57" s="645"/>
      <c r="AIB57" s="645"/>
      <c r="AIC57" s="645"/>
      <c r="AID57" s="645"/>
      <c r="AIE57" s="645"/>
      <c r="AIF57" s="645"/>
      <c r="AIG57" s="645"/>
      <c r="AIH57" s="645"/>
      <c r="AII57" s="645"/>
      <c r="AIJ57" s="645"/>
      <c r="AIK57" s="645"/>
      <c r="AIL57" s="645"/>
      <c r="AIM57" s="645"/>
      <c r="AIN57" s="645"/>
      <c r="AIO57" s="645"/>
      <c r="AIP57" s="645"/>
      <c r="AIQ57" s="645"/>
      <c r="AIR57" s="645"/>
      <c r="AIS57" s="645"/>
      <c r="AIT57" s="645"/>
      <c r="AIU57" s="645"/>
      <c r="AIV57" s="645"/>
      <c r="AIW57" s="645"/>
      <c r="AIX57" s="645"/>
      <c r="AIY57" s="645"/>
      <c r="AIZ57" s="645"/>
      <c r="AJA57" s="645"/>
      <c r="AJB57" s="645"/>
      <c r="AJC57" s="645"/>
      <c r="AJD57" s="645"/>
      <c r="AJE57" s="645"/>
      <c r="AJF57" s="645"/>
      <c r="AJG57" s="645"/>
      <c r="AJH57" s="645"/>
      <c r="AJI57" s="645"/>
      <c r="AJJ57" s="645"/>
      <c r="AJK57" s="645"/>
      <c r="AJL57" s="645"/>
      <c r="AJM57" s="645"/>
      <c r="AJN57" s="645"/>
      <c r="AJO57" s="645"/>
      <c r="AJP57" s="645"/>
      <c r="AJQ57" s="645"/>
      <c r="AJR57" s="645"/>
      <c r="AJS57" s="645"/>
      <c r="AJT57" s="645"/>
      <c r="AJU57" s="645"/>
      <c r="AJV57" s="645"/>
      <c r="AJW57" s="645"/>
      <c r="AJX57" s="645"/>
      <c r="AJY57" s="645"/>
      <c r="AJZ57" s="645"/>
      <c r="AKA57" s="645"/>
      <c r="AKB57" s="645"/>
      <c r="AKC57" s="645"/>
      <c r="AKD57" s="645"/>
      <c r="AKE57" s="645"/>
      <c r="AKF57" s="645"/>
      <c r="AKG57" s="645"/>
      <c r="AKH57" s="645"/>
      <c r="AKI57" s="645"/>
      <c r="AKJ57" s="645"/>
      <c r="AKK57" s="645"/>
      <c r="AKL57" s="645"/>
      <c r="AKM57" s="645"/>
      <c r="AKN57" s="645"/>
      <c r="AKO57" s="645"/>
      <c r="AKP57" s="645"/>
      <c r="AKQ57" s="645"/>
      <c r="AKR57" s="645"/>
      <c r="AKS57" s="645"/>
      <c r="AKT57" s="645"/>
      <c r="AKU57" s="645"/>
      <c r="AKV57" s="645"/>
      <c r="AKW57" s="645"/>
      <c r="AKX57" s="645"/>
      <c r="AKY57" s="645"/>
      <c r="AKZ57" s="645"/>
      <c r="ALA57" s="645"/>
      <c r="ALB57" s="645"/>
      <c r="ALC57" s="645"/>
      <c r="ALD57" s="645"/>
      <c r="ALE57" s="645"/>
      <c r="ALF57" s="645"/>
      <c r="ALG57" s="645"/>
      <c r="ALH57" s="645"/>
      <c r="ALI57" s="645"/>
      <c r="ALJ57" s="645"/>
      <c r="ALK57" s="645"/>
      <c r="ALL57" s="645"/>
      <c r="ALM57" s="645"/>
      <c r="ALN57" s="645"/>
      <c r="ALO57" s="645"/>
      <c r="ALP57" s="645"/>
      <c r="ALQ57" s="645"/>
      <c r="ALR57" s="645"/>
      <c r="ALS57" s="645"/>
      <c r="ALT57" s="645"/>
      <c r="ALU57" s="645"/>
      <c r="ALV57" s="645"/>
      <c r="ALW57" s="645"/>
      <c r="ALX57" s="645"/>
      <c r="ALY57" s="645"/>
      <c r="ALZ57" s="645"/>
      <c r="AMA57" s="645"/>
      <c r="AMB57" s="645"/>
    </row>
    <row r="58" spans="1:1016" ht="12.9">
      <c r="G58" s="645"/>
      <c r="H58" s="652"/>
      <c r="J58" s="661"/>
      <c r="K58" s="661"/>
      <c r="L58" s="661"/>
      <c r="M58" s="661"/>
      <c r="N58" s="661"/>
      <c r="O58" s="661"/>
      <c r="P58" s="661"/>
      <c r="Q58" s="661"/>
      <c r="R58" s="661"/>
      <c r="S58" s="661"/>
      <c r="T58" s="661"/>
      <c r="U58" s="661"/>
      <c r="V58" s="661"/>
      <c r="W58" s="661"/>
      <c r="X58" s="661"/>
      <c r="Y58" s="661"/>
      <c r="Z58" s="661"/>
      <c r="AA58" s="661"/>
      <c r="AB58" s="661"/>
      <c r="AC58" s="661"/>
      <c r="AD58" s="661"/>
      <c r="AE58" s="661"/>
      <c r="AF58" s="661"/>
      <c r="AG58" s="661"/>
      <c r="AH58" s="661"/>
      <c r="AI58" s="661"/>
      <c r="AJ58" s="661"/>
      <c r="AK58" s="661"/>
      <c r="AL58" s="661"/>
      <c r="AM58" s="661"/>
      <c r="AN58" s="661"/>
      <c r="AO58" s="661"/>
      <c r="AP58" s="661"/>
      <c r="AQ58" s="661"/>
      <c r="AR58" s="661"/>
      <c r="AS58" s="661"/>
      <c r="AT58" s="661"/>
      <c r="AU58" s="661"/>
      <c r="AV58" s="661"/>
      <c r="AW58" s="661"/>
      <c r="AX58" s="661"/>
      <c r="AY58" s="661"/>
      <c r="AZ58" s="661"/>
      <c r="BA58" s="661"/>
      <c r="BB58" s="661"/>
      <c r="BC58" s="661"/>
      <c r="BD58" s="661"/>
      <c r="BE58" s="661"/>
      <c r="BF58" s="661"/>
      <c r="BG58" s="661"/>
      <c r="BH58" s="661"/>
      <c r="BI58" s="661"/>
      <c r="BJ58" s="661"/>
      <c r="BK58" s="661"/>
      <c r="BL58" s="661"/>
      <c r="BM58" s="661"/>
      <c r="BN58" s="661"/>
      <c r="BO58" s="661"/>
      <c r="BP58" s="661"/>
      <c r="BQ58" s="661"/>
      <c r="BR58" s="661"/>
      <c r="BS58" s="661"/>
      <c r="BT58" s="661"/>
      <c r="BU58" s="661"/>
      <c r="BV58" s="661"/>
      <c r="BW58" s="661"/>
      <c r="BX58" s="661"/>
      <c r="BY58" s="661"/>
      <c r="BZ58" s="661"/>
      <c r="CA58" s="661"/>
      <c r="CB58" s="661"/>
      <c r="CC58" s="661"/>
      <c r="CD58" s="661"/>
      <c r="CE58" s="661"/>
      <c r="CF58" s="661"/>
      <c r="CG58" s="661"/>
      <c r="CH58" s="661"/>
      <c r="CI58" s="661"/>
      <c r="CJ58" s="661"/>
      <c r="CK58" s="661"/>
      <c r="CL58" s="661"/>
      <c r="CM58" s="661"/>
      <c r="CN58" s="661"/>
      <c r="CO58" s="661"/>
      <c r="CP58" s="661"/>
      <c r="CQ58" s="661"/>
      <c r="CR58" s="661"/>
      <c r="CS58" s="661"/>
      <c r="CT58" s="661"/>
      <c r="CU58" s="661"/>
      <c r="CV58" s="661"/>
      <c r="CW58" s="661"/>
      <c r="CX58" s="661"/>
      <c r="CY58" s="661"/>
      <c r="CZ58" s="661"/>
      <c r="DA58" s="661"/>
      <c r="DB58" s="661"/>
      <c r="DC58" s="661"/>
      <c r="DD58" s="661"/>
      <c r="DE58" s="661"/>
      <c r="DF58" s="661"/>
      <c r="DG58" s="661"/>
      <c r="DH58" s="661"/>
      <c r="DI58" s="661"/>
      <c r="DJ58" s="661"/>
      <c r="DK58" s="661"/>
      <c r="DL58" s="661"/>
      <c r="DM58" s="661"/>
      <c r="DN58" s="661"/>
      <c r="DO58" s="661"/>
      <c r="DP58" s="661"/>
      <c r="DQ58" s="661"/>
      <c r="DR58" s="661"/>
      <c r="DS58" s="661"/>
      <c r="DT58" s="661"/>
      <c r="DU58" s="661"/>
      <c r="DV58" s="661"/>
      <c r="DW58" s="661"/>
      <c r="DX58" s="661"/>
      <c r="DY58" s="661"/>
      <c r="DZ58" s="661"/>
      <c r="EA58" s="661"/>
      <c r="EB58" s="661"/>
      <c r="EC58" s="661"/>
      <c r="ED58" s="661"/>
      <c r="EE58" s="661"/>
      <c r="EF58" s="661"/>
      <c r="EG58" s="661"/>
      <c r="EH58" s="661"/>
      <c r="EI58" s="661"/>
      <c r="EJ58" s="661"/>
      <c r="EK58" s="661"/>
      <c r="EL58" s="661"/>
      <c r="EM58" s="661"/>
      <c r="EN58" s="661"/>
      <c r="EO58" s="661"/>
      <c r="EP58" s="661"/>
      <c r="EQ58" s="661"/>
      <c r="ER58" s="661"/>
      <c r="ES58" s="661"/>
      <c r="ET58" s="661"/>
      <c r="EU58" s="661"/>
      <c r="EV58" s="661"/>
      <c r="EW58" s="661"/>
      <c r="EX58" s="661"/>
      <c r="EY58" s="661"/>
      <c r="EZ58" s="661"/>
      <c r="FA58" s="661"/>
      <c r="FB58" s="661"/>
      <c r="FC58" s="661"/>
      <c r="FD58" s="661"/>
      <c r="FE58" s="661"/>
      <c r="FF58" s="661"/>
      <c r="FG58" s="661"/>
      <c r="FH58" s="661"/>
      <c r="FI58" s="661"/>
      <c r="FJ58" s="661"/>
      <c r="FK58" s="661"/>
      <c r="FL58" s="661"/>
      <c r="FM58" s="661"/>
      <c r="FN58" s="661"/>
      <c r="FO58" s="661"/>
      <c r="FP58" s="661"/>
      <c r="FQ58" s="661"/>
      <c r="FR58" s="661"/>
      <c r="FS58" s="661"/>
      <c r="FT58" s="661"/>
      <c r="FU58" s="661"/>
      <c r="FV58" s="661"/>
      <c r="FW58" s="661"/>
      <c r="FX58" s="661"/>
      <c r="FY58" s="661"/>
      <c r="FZ58" s="661"/>
      <c r="GA58" s="661"/>
      <c r="GB58" s="661"/>
      <c r="GC58" s="661"/>
      <c r="GD58" s="661"/>
      <c r="GE58" s="661"/>
      <c r="GF58" s="661"/>
      <c r="GG58" s="661"/>
      <c r="GH58" s="661"/>
      <c r="GI58" s="661"/>
      <c r="GJ58" s="661"/>
      <c r="GK58" s="661"/>
      <c r="GL58" s="661"/>
      <c r="GM58" s="661"/>
      <c r="GN58" s="661"/>
      <c r="GO58" s="661"/>
      <c r="GP58" s="661"/>
      <c r="GQ58" s="661"/>
      <c r="GR58" s="661"/>
      <c r="GS58" s="661"/>
      <c r="GT58" s="661"/>
      <c r="GU58" s="661"/>
      <c r="GV58" s="661"/>
      <c r="GW58" s="661"/>
      <c r="GX58" s="661"/>
      <c r="GY58" s="661"/>
      <c r="GZ58" s="661"/>
      <c r="HA58" s="661"/>
      <c r="HB58" s="661"/>
      <c r="HC58" s="661"/>
      <c r="HD58" s="661"/>
      <c r="HE58" s="661"/>
      <c r="HF58" s="661"/>
      <c r="HG58" s="661"/>
      <c r="HH58" s="661"/>
      <c r="HI58" s="661"/>
      <c r="HJ58" s="661"/>
      <c r="HK58" s="661"/>
      <c r="HL58" s="661"/>
      <c r="HM58" s="661"/>
      <c r="HN58" s="661"/>
      <c r="HO58" s="661"/>
      <c r="HP58" s="661"/>
      <c r="HQ58" s="661"/>
      <c r="HR58" s="661"/>
      <c r="HS58" s="661"/>
      <c r="HT58" s="661"/>
      <c r="HU58" s="661"/>
      <c r="HV58" s="661"/>
      <c r="HW58" s="661"/>
      <c r="HX58" s="661"/>
      <c r="HY58" s="661"/>
      <c r="HZ58" s="661"/>
      <c r="IA58" s="661"/>
      <c r="IB58" s="661"/>
      <c r="IC58" s="661"/>
      <c r="ID58" s="661"/>
      <c r="IE58" s="661"/>
      <c r="IF58" s="661"/>
      <c r="IG58" s="661"/>
      <c r="IH58" s="661"/>
      <c r="II58" s="661"/>
      <c r="IJ58" s="661"/>
      <c r="IK58" s="661"/>
      <c r="IL58" s="661"/>
      <c r="IM58" s="661"/>
      <c r="IN58" s="661"/>
      <c r="IO58" s="661"/>
      <c r="IP58" s="661"/>
      <c r="IQ58" s="661"/>
      <c r="IR58" s="661"/>
      <c r="IS58" s="661"/>
      <c r="IT58" s="661"/>
      <c r="IU58" s="661"/>
      <c r="IV58" s="661"/>
      <c r="IW58" s="661"/>
      <c r="IX58" s="661"/>
      <c r="IY58" s="661"/>
      <c r="IZ58" s="661"/>
      <c r="JA58" s="661"/>
      <c r="JB58" s="661"/>
      <c r="JC58" s="661"/>
      <c r="JD58" s="661"/>
      <c r="JE58" s="661"/>
      <c r="JF58" s="661"/>
      <c r="JG58" s="661"/>
      <c r="JH58" s="661"/>
      <c r="JI58" s="661"/>
      <c r="JJ58" s="661"/>
      <c r="JK58" s="661"/>
      <c r="JL58" s="661"/>
      <c r="JM58" s="661"/>
      <c r="JN58" s="661"/>
      <c r="JO58" s="661"/>
      <c r="JP58" s="661"/>
      <c r="JQ58" s="661"/>
      <c r="JR58" s="661"/>
      <c r="JS58" s="661"/>
      <c r="JT58" s="661"/>
      <c r="JU58" s="661"/>
      <c r="JV58" s="661"/>
      <c r="JW58" s="661"/>
      <c r="JX58" s="661"/>
      <c r="JY58" s="661"/>
      <c r="JZ58" s="661"/>
      <c r="KA58" s="661"/>
      <c r="KB58" s="661"/>
      <c r="KC58" s="661"/>
      <c r="KD58" s="661"/>
      <c r="KE58" s="661"/>
      <c r="KF58" s="661"/>
      <c r="KG58" s="661"/>
      <c r="KH58" s="661"/>
      <c r="KI58" s="661"/>
      <c r="KJ58" s="661"/>
      <c r="KK58" s="661"/>
      <c r="KL58" s="661"/>
      <c r="KM58" s="661"/>
      <c r="KN58" s="661"/>
      <c r="KO58" s="661"/>
      <c r="KP58" s="661"/>
      <c r="KQ58" s="661"/>
      <c r="KR58" s="661"/>
      <c r="KS58" s="661"/>
      <c r="KT58" s="661"/>
      <c r="KU58" s="661"/>
      <c r="KV58" s="661"/>
      <c r="KW58" s="661"/>
      <c r="KX58" s="661"/>
      <c r="KY58" s="661"/>
      <c r="KZ58" s="661"/>
      <c r="LA58" s="661"/>
      <c r="LB58" s="661"/>
      <c r="LC58" s="661"/>
      <c r="LD58" s="661"/>
      <c r="LE58" s="661"/>
      <c r="LF58" s="661"/>
      <c r="LG58" s="661"/>
      <c r="LH58" s="661"/>
      <c r="LI58" s="661"/>
      <c r="LJ58" s="661"/>
      <c r="LK58" s="661"/>
      <c r="LL58" s="661"/>
      <c r="LM58" s="661"/>
      <c r="LN58" s="661"/>
      <c r="LO58" s="661"/>
      <c r="LP58" s="661"/>
      <c r="LQ58" s="661"/>
      <c r="LR58" s="661"/>
      <c r="LS58" s="661"/>
      <c r="LT58" s="661"/>
      <c r="LU58" s="661"/>
      <c r="LV58" s="661"/>
      <c r="LW58" s="661"/>
      <c r="LX58" s="661"/>
      <c r="LY58" s="661"/>
      <c r="LZ58" s="661"/>
      <c r="MA58" s="661"/>
      <c r="MB58" s="661"/>
      <c r="MC58" s="661"/>
      <c r="MD58" s="661"/>
      <c r="ME58" s="661"/>
      <c r="MF58" s="661"/>
      <c r="MG58" s="661"/>
      <c r="MH58" s="661"/>
      <c r="MI58" s="661"/>
      <c r="MJ58" s="661"/>
      <c r="MK58" s="661"/>
      <c r="ML58" s="661"/>
      <c r="MM58" s="661"/>
      <c r="MN58" s="661"/>
      <c r="MO58" s="661"/>
      <c r="MP58" s="661"/>
      <c r="MQ58" s="661"/>
      <c r="MR58" s="661"/>
      <c r="MS58" s="661"/>
      <c r="MT58" s="661"/>
      <c r="MU58" s="661"/>
      <c r="MV58" s="661"/>
      <c r="MW58" s="661"/>
      <c r="MX58" s="661"/>
      <c r="MY58" s="661"/>
      <c r="MZ58" s="661"/>
      <c r="NA58" s="661"/>
      <c r="NB58" s="661"/>
      <c r="NC58" s="661"/>
      <c r="ND58" s="661"/>
      <c r="NE58" s="661"/>
      <c r="NF58" s="661"/>
      <c r="NG58" s="661"/>
      <c r="NH58" s="661"/>
      <c r="NI58" s="661"/>
      <c r="NJ58" s="661"/>
      <c r="NK58" s="661"/>
      <c r="NL58" s="661"/>
      <c r="NM58" s="661"/>
      <c r="NN58" s="661"/>
      <c r="NO58" s="661"/>
      <c r="NP58" s="661"/>
      <c r="NQ58" s="661"/>
      <c r="NR58" s="661"/>
      <c r="NS58" s="661"/>
      <c r="NT58" s="661"/>
      <c r="NU58" s="661"/>
      <c r="NV58" s="661"/>
      <c r="NW58" s="661"/>
      <c r="NX58" s="661"/>
      <c r="NY58" s="661"/>
      <c r="NZ58" s="661"/>
      <c r="OA58" s="661"/>
      <c r="OB58" s="661"/>
      <c r="OC58" s="661"/>
      <c r="OD58" s="661"/>
      <c r="OE58" s="661"/>
      <c r="OF58" s="661"/>
      <c r="OG58" s="661"/>
      <c r="OH58" s="661"/>
      <c r="OI58" s="661"/>
      <c r="OJ58" s="661"/>
      <c r="OK58" s="661"/>
      <c r="OL58" s="661"/>
      <c r="OM58" s="661"/>
      <c r="ON58" s="661"/>
      <c r="OO58" s="661"/>
      <c r="OP58" s="661"/>
      <c r="OQ58" s="661"/>
      <c r="OR58" s="661"/>
      <c r="OS58" s="661"/>
      <c r="OT58" s="661"/>
      <c r="OU58" s="661"/>
      <c r="OV58" s="661"/>
      <c r="OW58" s="661"/>
      <c r="OX58" s="661"/>
      <c r="OY58" s="661"/>
      <c r="OZ58" s="661"/>
      <c r="PA58" s="661"/>
      <c r="PB58" s="661"/>
      <c r="PC58" s="661"/>
      <c r="PD58" s="661"/>
      <c r="PE58" s="661"/>
      <c r="PF58" s="661"/>
      <c r="PG58" s="661"/>
      <c r="PH58" s="661"/>
      <c r="PI58" s="661"/>
      <c r="PJ58" s="661"/>
      <c r="PK58" s="661"/>
      <c r="PL58" s="661"/>
      <c r="PM58" s="661"/>
      <c r="PN58" s="661"/>
      <c r="PO58" s="661"/>
      <c r="PP58" s="661"/>
      <c r="PQ58" s="661"/>
      <c r="PR58" s="661"/>
      <c r="PS58" s="661"/>
      <c r="PT58" s="661"/>
      <c r="PU58" s="661"/>
      <c r="PV58" s="661"/>
      <c r="PW58" s="661"/>
      <c r="PX58" s="661"/>
      <c r="PY58" s="661"/>
      <c r="PZ58" s="661"/>
      <c r="QA58" s="661"/>
      <c r="QB58" s="661"/>
      <c r="QC58" s="661"/>
      <c r="QD58" s="661"/>
      <c r="QE58" s="661"/>
      <c r="QF58" s="661"/>
      <c r="QG58" s="661"/>
      <c r="QH58" s="661"/>
      <c r="QI58" s="661"/>
      <c r="QJ58" s="661"/>
      <c r="QK58" s="661"/>
      <c r="QL58" s="661"/>
      <c r="QM58" s="661"/>
      <c r="QN58" s="661"/>
      <c r="QO58" s="661"/>
      <c r="QP58" s="661"/>
      <c r="QQ58" s="661"/>
      <c r="QR58" s="661"/>
      <c r="QS58" s="661"/>
      <c r="QT58" s="661"/>
      <c r="QU58" s="661"/>
      <c r="QV58" s="661"/>
      <c r="QW58" s="661"/>
      <c r="QX58" s="661"/>
      <c r="QY58" s="661"/>
      <c r="QZ58" s="661"/>
      <c r="RA58" s="661"/>
      <c r="RB58" s="661"/>
      <c r="RC58" s="661"/>
      <c r="RD58" s="661"/>
      <c r="RE58" s="661"/>
      <c r="RF58" s="661"/>
      <c r="RG58" s="661"/>
      <c r="RH58" s="661"/>
      <c r="RI58" s="661"/>
      <c r="RJ58" s="661"/>
      <c r="RK58" s="661"/>
      <c r="RL58" s="661"/>
      <c r="RM58" s="661"/>
      <c r="RN58" s="661"/>
      <c r="RO58" s="661"/>
      <c r="RP58" s="661"/>
      <c r="RQ58" s="661"/>
      <c r="RR58" s="661"/>
      <c r="RS58" s="661"/>
      <c r="RT58" s="661"/>
      <c r="RU58" s="661"/>
      <c r="RV58" s="661"/>
      <c r="RW58" s="661"/>
      <c r="RX58" s="661"/>
      <c r="RY58" s="661"/>
      <c r="RZ58" s="661"/>
      <c r="SA58" s="661"/>
      <c r="SB58" s="661"/>
      <c r="SC58" s="661"/>
      <c r="SD58" s="661"/>
      <c r="SE58" s="661"/>
      <c r="SF58" s="661"/>
      <c r="SG58" s="661"/>
      <c r="SH58" s="661"/>
      <c r="SI58" s="661"/>
      <c r="SJ58" s="661"/>
      <c r="SK58" s="661"/>
      <c r="SL58" s="661"/>
      <c r="SM58" s="661"/>
      <c r="SN58" s="661"/>
      <c r="SO58" s="661"/>
      <c r="SP58" s="661"/>
      <c r="SQ58" s="661"/>
      <c r="SR58" s="661"/>
      <c r="SS58" s="661"/>
      <c r="ST58" s="661"/>
      <c r="SU58" s="661"/>
      <c r="SV58" s="661"/>
      <c r="SW58" s="661"/>
      <c r="SX58" s="661"/>
      <c r="SY58" s="661"/>
      <c r="SZ58" s="661"/>
      <c r="TA58" s="661"/>
      <c r="TB58" s="661"/>
      <c r="TC58" s="661"/>
      <c r="TD58" s="661"/>
      <c r="TE58" s="661"/>
      <c r="TF58" s="661"/>
      <c r="TG58" s="661"/>
      <c r="TH58" s="661"/>
      <c r="TI58" s="661"/>
      <c r="TJ58" s="661"/>
      <c r="TK58" s="661"/>
      <c r="TL58" s="661"/>
      <c r="TM58" s="661"/>
      <c r="TN58" s="661"/>
      <c r="TO58" s="661"/>
      <c r="TP58" s="661"/>
      <c r="TQ58" s="661"/>
      <c r="TR58" s="661"/>
      <c r="TS58" s="661"/>
      <c r="TT58" s="661"/>
      <c r="TU58" s="661"/>
      <c r="TV58" s="661"/>
      <c r="TW58" s="661"/>
      <c r="TX58" s="661"/>
      <c r="TY58" s="661"/>
      <c r="TZ58" s="661"/>
      <c r="UA58" s="661"/>
      <c r="UB58" s="661"/>
      <c r="UC58" s="661"/>
      <c r="UD58" s="661"/>
      <c r="UE58" s="661"/>
      <c r="UF58" s="661"/>
      <c r="UG58" s="661"/>
      <c r="UH58" s="661"/>
      <c r="UI58" s="661"/>
      <c r="UJ58" s="661"/>
      <c r="UK58" s="661"/>
      <c r="UL58" s="661"/>
      <c r="UM58" s="661"/>
      <c r="UN58" s="661"/>
      <c r="UO58" s="661"/>
      <c r="UP58" s="661"/>
      <c r="UQ58" s="661"/>
      <c r="UR58" s="661"/>
      <c r="US58" s="661"/>
      <c r="UT58" s="661"/>
      <c r="UU58" s="661"/>
      <c r="UV58" s="661"/>
      <c r="UW58" s="661"/>
      <c r="UX58" s="661"/>
      <c r="UY58" s="661"/>
      <c r="UZ58" s="661"/>
      <c r="VA58" s="661"/>
      <c r="VB58" s="661"/>
      <c r="VC58" s="661"/>
      <c r="VD58" s="661"/>
      <c r="VE58" s="661"/>
      <c r="VF58" s="661"/>
      <c r="VG58" s="661"/>
      <c r="VH58" s="661"/>
      <c r="VI58" s="661"/>
      <c r="VJ58" s="661"/>
      <c r="VK58" s="661"/>
      <c r="VL58" s="661"/>
      <c r="VM58" s="661"/>
      <c r="VN58" s="661"/>
      <c r="VO58" s="661"/>
      <c r="VP58" s="661"/>
      <c r="VQ58" s="661"/>
      <c r="VR58" s="661"/>
      <c r="VS58" s="661"/>
      <c r="VT58" s="661"/>
      <c r="VU58" s="661"/>
      <c r="VV58" s="661"/>
      <c r="VW58" s="661"/>
      <c r="VX58" s="661"/>
      <c r="VY58" s="661"/>
      <c r="VZ58" s="661"/>
      <c r="WA58" s="661"/>
      <c r="WB58" s="661"/>
      <c r="WC58" s="661"/>
      <c r="WD58" s="661"/>
      <c r="WE58" s="661"/>
      <c r="WF58" s="661"/>
      <c r="WG58" s="661"/>
      <c r="WH58" s="661"/>
      <c r="WI58" s="661"/>
      <c r="WJ58" s="661"/>
      <c r="WK58" s="661"/>
      <c r="WL58" s="661"/>
      <c r="WM58" s="661"/>
      <c r="WN58" s="661"/>
      <c r="WO58" s="661"/>
      <c r="WP58" s="661"/>
      <c r="WQ58" s="661"/>
      <c r="WR58" s="661"/>
      <c r="WS58" s="661"/>
      <c r="WT58" s="661"/>
      <c r="WU58" s="661"/>
      <c r="WV58" s="661"/>
      <c r="WW58" s="661"/>
      <c r="WX58" s="661"/>
      <c r="WY58" s="661"/>
      <c r="WZ58" s="661"/>
      <c r="XA58" s="661"/>
      <c r="XB58" s="661"/>
      <c r="XC58" s="661"/>
      <c r="XD58" s="661"/>
      <c r="XE58" s="661"/>
      <c r="XF58" s="661"/>
      <c r="XG58" s="661"/>
      <c r="XH58" s="661"/>
      <c r="XI58" s="661"/>
      <c r="XJ58" s="661"/>
      <c r="XK58" s="661"/>
      <c r="XL58" s="661"/>
      <c r="XM58" s="661"/>
      <c r="XN58" s="661"/>
      <c r="XO58" s="661"/>
      <c r="XP58" s="661"/>
      <c r="XQ58" s="661"/>
      <c r="XR58" s="661"/>
      <c r="XS58" s="661"/>
      <c r="XT58" s="661"/>
      <c r="XU58" s="661"/>
      <c r="XV58" s="661"/>
      <c r="XW58" s="661"/>
      <c r="XX58" s="661"/>
      <c r="XY58" s="661"/>
      <c r="XZ58" s="661"/>
      <c r="YA58" s="661"/>
      <c r="YB58" s="661"/>
      <c r="YC58" s="661"/>
      <c r="YD58" s="661"/>
      <c r="YE58" s="661"/>
      <c r="YF58" s="661"/>
      <c r="YG58" s="661"/>
      <c r="YH58" s="661"/>
      <c r="YI58" s="661"/>
      <c r="YJ58" s="661"/>
      <c r="YK58" s="661"/>
      <c r="YL58" s="661"/>
      <c r="YM58" s="661"/>
      <c r="YN58" s="661"/>
      <c r="YO58" s="661"/>
      <c r="YP58" s="661"/>
      <c r="YQ58" s="661"/>
      <c r="YR58" s="661"/>
      <c r="YS58" s="661"/>
      <c r="YT58" s="661"/>
      <c r="YU58" s="661"/>
      <c r="YV58" s="661"/>
      <c r="YW58" s="661"/>
      <c r="YX58" s="661"/>
      <c r="YY58" s="661"/>
      <c r="YZ58" s="661"/>
      <c r="ZA58" s="661"/>
      <c r="ZB58" s="661"/>
      <c r="ZC58" s="661"/>
      <c r="ZD58" s="661"/>
      <c r="ZE58" s="661"/>
      <c r="ZF58" s="661"/>
      <c r="ZG58" s="661"/>
      <c r="ZH58" s="661"/>
      <c r="ZI58" s="661"/>
      <c r="ZJ58" s="661"/>
      <c r="ZK58" s="661"/>
      <c r="ZL58" s="661"/>
      <c r="ZM58" s="661"/>
      <c r="ZN58" s="661"/>
      <c r="ZO58" s="661"/>
      <c r="ZP58" s="661"/>
      <c r="ZQ58" s="661"/>
      <c r="ZR58" s="661"/>
      <c r="ZS58" s="661"/>
      <c r="ZT58" s="661"/>
      <c r="ZU58" s="661"/>
      <c r="ZV58" s="661"/>
      <c r="ZW58" s="661"/>
      <c r="ZX58" s="661"/>
      <c r="ZY58" s="661"/>
      <c r="ZZ58" s="661"/>
      <c r="AAA58" s="661"/>
      <c r="AAB58" s="661"/>
      <c r="AAC58" s="661"/>
      <c r="AAD58" s="661"/>
      <c r="AAE58" s="661"/>
      <c r="AAF58" s="661"/>
      <c r="AAG58" s="661"/>
      <c r="AAH58" s="661"/>
      <c r="AAI58" s="661"/>
      <c r="AAJ58" s="661"/>
      <c r="AAK58" s="661"/>
      <c r="AAL58" s="661"/>
      <c r="AAM58" s="661"/>
      <c r="AAN58" s="661"/>
      <c r="AAO58" s="661"/>
      <c r="AAP58" s="661"/>
      <c r="AAQ58" s="661"/>
      <c r="AAR58" s="661"/>
      <c r="AAS58" s="661"/>
      <c r="AAT58" s="661"/>
      <c r="AAU58" s="661"/>
      <c r="AAV58" s="661"/>
      <c r="AAW58" s="661"/>
      <c r="AAX58" s="661"/>
      <c r="AAY58" s="661"/>
      <c r="AAZ58" s="661"/>
      <c r="ABA58" s="661"/>
      <c r="ABB58" s="661"/>
      <c r="ABC58" s="661"/>
      <c r="ABD58" s="661"/>
      <c r="ABE58" s="661"/>
      <c r="ABF58" s="661"/>
      <c r="ABG58" s="661"/>
      <c r="ABH58" s="661"/>
      <c r="ABI58" s="661"/>
      <c r="ABJ58" s="661"/>
      <c r="ABK58" s="661"/>
      <c r="ABL58" s="661"/>
      <c r="ABM58" s="661"/>
      <c r="ABN58" s="661"/>
      <c r="ABO58" s="661"/>
      <c r="ABP58" s="661"/>
      <c r="ABQ58" s="661"/>
      <c r="ABR58" s="661"/>
      <c r="ABS58" s="661"/>
      <c r="ABT58" s="661"/>
      <c r="ABU58" s="661"/>
      <c r="ABV58" s="661"/>
      <c r="ABW58" s="661"/>
      <c r="ABX58" s="661"/>
      <c r="ABY58" s="661"/>
      <c r="ABZ58" s="661"/>
      <c r="ACA58" s="661"/>
      <c r="ACB58" s="661"/>
      <c r="ACC58" s="661"/>
      <c r="ACD58" s="661"/>
      <c r="ACE58" s="661"/>
      <c r="ACF58" s="661"/>
      <c r="ACG58" s="661"/>
      <c r="ACH58" s="661"/>
      <c r="ACI58" s="661"/>
      <c r="ACJ58" s="661"/>
      <c r="ACK58" s="661"/>
      <c r="ACL58" s="661"/>
      <c r="ACM58" s="661"/>
      <c r="ACN58" s="661"/>
      <c r="ACO58" s="661"/>
      <c r="ACP58" s="661"/>
      <c r="ACQ58" s="661"/>
      <c r="ACR58" s="661"/>
      <c r="ACS58" s="661"/>
      <c r="ACT58" s="661"/>
      <c r="ACU58" s="661"/>
      <c r="ACV58" s="661"/>
      <c r="ACW58" s="661"/>
      <c r="ACX58" s="661"/>
      <c r="ACY58" s="661"/>
      <c r="ACZ58" s="661"/>
      <c r="ADA58" s="661"/>
      <c r="ADB58" s="661"/>
      <c r="ADC58" s="661"/>
      <c r="ADD58" s="661"/>
      <c r="ADE58" s="661"/>
      <c r="ADF58" s="661"/>
      <c r="ADG58" s="661"/>
      <c r="ADH58" s="661"/>
      <c r="ADI58" s="661"/>
      <c r="ADJ58" s="661"/>
      <c r="ADK58" s="661"/>
      <c r="ADL58" s="661"/>
      <c r="ADM58" s="661"/>
      <c r="ADN58" s="661"/>
      <c r="ADO58" s="661"/>
      <c r="ADP58" s="661"/>
      <c r="ADQ58" s="661"/>
      <c r="ADR58" s="661"/>
      <c r="ADS58" s="661"/>
      <c r="ADT58" s="661"/>
      <c r="ADU58" s="661"/>
      <c r="ADV58" s="661"/>
      <c r="ADW58" s="661"/>
      <c r="ADX58" s="661"/>
      <c r="ADY58" s="661"/>
      <c r="ADZ58" s="661"/>
      <c r="AEA58" s="661"/>
      <c r="AEB58" s="661"/>
      <c r="AEC58" s="661"/>
      <c r="AED58" s="661"/>
      <c r="AEE58" s="661"/>
      <c r="AEF58" s="661"/>
      <c r="AEG58" s="661"/>
      <c r="AEH58" s="661"/>
      <c r="AEI58" s="661"/>
      <c r="AEJ58" s="661"/>
      <c r="AEK58" s="661"/>
      <c r="AEL58" s="661"/>
      <c r="AEM58" s="661"/>
      <c r="AEN58" s="661"/>
      <c r="AEO58" s="661"/>
      <c r="AEP58" s="661"/>
      <c r="AEQ58" s="661"/>
      <c r="AER58" s="661"/>
      <c r="AES58" s="661"/>
      <c r="AET58" s="661"/>
      <c r="AEU58" s="661"/>
      <c r="AEV58" s="661"/>
      <c r="AEW58" s="661"/>
      <c r="AEX58" s="661"/>
      <c r="AEY58" s="661"/>
      <c r="AEZ58" s="661"/>
      <c r="AFA58" s="661"/>
      <c r="AFB58" s="661"/>
      <c r="AFC58" s="661"/>
      <c r="AFD58" s="661"/>
      <c r="AFE58" s="661"/>
      <c r="AFF58" s="661"/>
      <c r="AFG58" s="661"/>
      <c r="AFH58" s="661"/>
      <c r="AFI58" s="661"/>
      <c r="AFJ58" s="661"/>
      <c r="AFK58" s="661"/>
      <c r="AFL58" s="661"/>
      <c r="AFM58" s="661"/>
      <c r="AFN58" s="661"/>
      <c r="AFO58" s="661"/>
      <c r="AFP58" s="661"/>
      <c r="AFQ58" s="661"/>
      <c r="AFR58" s="661"/>
      <c r="AFS58" s="661"/>
      <c r="AFT58" s="661"/>
      <c r="AFU58" s="661"/>
      <c r="AFV58" s="661"/>
      <c r="AFW58" s="661"/>
      <c r="AFX58" s="661"/>
      <c r="AFY58" s="661"/>
      <c r="AFZ58" s="661"/>
      <c r="AGA58" s="661"/>
      <c r="AGB58" s="661"/>
      <c r="AGC58" s="661"/>
      <c r="AGD58" s="661"/>
      <c r="AGE58" s="661"/>
      <c r="AGF58" s="661"/>
      <c r="AGG58" s="661"/>
      <c r="AGH58" s="661"/>
      <c r="AGI58" s="661"/>
      <c r="AGJ58" s="661"/>
      <c r="AGK58" s="661"/>
      <c r="AGL58" s="661"/>
      <c r="AGM58" s="661"/>
      <c r="AGN58" s="661"/>
      <c r="AGO58" s="661"/>
      <c r="AGP58" s="661"/>
      <c r="AGQ58" s="661"/>
      <c r="AGR58" s="661"/>
      <c r="AGS58" s="661"/>
      <c r="AGT58" s="661"/>
      <c r="AGU58" s="661"/>
      <c r="AGV58" s="661"/>
      <c r="AGW58" s="661"/>
      <c r="AGX58" s="661"/>
      <c r="AGY58" s="661"/>
      <c r="AGZ58" s="661"/>
      <c r="AHA58" s="661"/>
      <c r="AHB58" s="661"/>
      <c r="AHC58" s="661"/>
      <c r="AHD58" s="661"/>
      <c r="AHE58" s="661"/>
      <c r="AHF58" s="661"/>
      <c r="AHG58" s="661"/>
      <c r="AHH58" s="661"/>
      <c r="AHI58" s="661"/>
      <c r="AHJ58" s="661"/>
      <c r="AHK58" s="661"/>
      <c r="AHL58" s="661"/>
      <c r="AHM58" s="661"/>
      <c r="AHN58" s="661"/>
      <c r="AHO58" s="661"/>
      <c r="AHP58" s="661"/>
      <c r="AHQ58" s="661"/>
      <c r="AHR58" s="661"/>
      <c r="AHS58" s="661"/>
      <c r="AHT58" s="661"/>
      <c r="AHU58" s="661"/>
      <c r="AHV58" s="661"/>
      <c r="AHW58" s="661"/>
      <c r="AHX58" s="661"/>
      <c r="AHY58" s="661"/>
      <c r="AHZ58" s="661"/>
      <c r="AIA58" s="661"/>
      <c r="AIB58" s="661"/>
      <c r="AIC58" s="661"/>
      <c r="AID58" s="661"/>
      <c r="AIE58" s="661"/>
      <c r="AIF58" s="661"/>
      <c r="AIG58" s="661"/>
      <c r="AIH58" s="661"/>
      <c r="AII58" s="661"/>
      <c r="AIJ58" s="661"/>
      <c r="AIK58" s="661"/>
      <c r="AIL58" s="661"/>
      <c r="AIM58" s="661"/>
      <c r="AIN58" s="661"/>
      <c r="AIO58" s="661"/>
      <c r="AIP58" s="661"/>
      <c r="AIQ58" s="661"/>
      <c r="AIR58" s="661"/>
      <c r="AIS58" s="661"/>
      <c r="AIT58" s="661"/>
      <c r="AIU58" s="661"/>
      <c r="AIV58" s="661"/>
      <c r="AIW58" s="661"/>
      <c r="AIX58" s="661"/>
      <c r="AIY58" s="661"/>
      <c r="AIZ58" s="661"/>
      <c r="AJA58" s="661"/>
      <c r="AJB58" s="661"/>
      <c r="AJC58" s="661"/>
      <c r="AJD58" s="661"/>
      <c r="AJE58" s="661"/>
      <c r="AJF58" s="661"/>
      <c r="AJG58" s="661"/>
      <c r="AJH58" s="661"/>
      <c r="AJI58" s="661"/>
      <c r="AJJ58" s="661"/>
      <c r="AJK58" s="661"/>
      <c r="AJL58" s="661"/>
      <c r="AJM58" s="661"/>
      <c r="AJN58" s="661"/>
      <c r="AJO58" s="661"/>
      <c r="AJP58" s="661"/>
      <c r="AJQ58" s="661"/>
      <c r="AJR58" s="661"/>
      <c r="AJS58" s="661"/>
      <c r="AJT58" s="661"/>
      <c r="AJU58" s="661"/>
      <c r="AJV58" s="661"/>
      <c r="AJW58" s="661"/>
      <c r="AJX58" s="661"/>
      <c r="AJY58" s="661"/>
      <c r="AJZ58" s="661"/>
      <c r="AKA58" s="661"/>
      <c r="AKB58" s="661"/>
      <c r="AKC58" s="661"/>
      <c r="AKD58" s="661"/>
      <c r="AKE58" s="661"/>
      <c r="AKF58" s="661"/>
      <c r="AKG58" s="661"/>
      <c r="AKH58" s="661"/>
      <c r="AKI58" s="661"/>
      <c r="AKJ58" s="661"/>
      <c r="AKK58" s="661"/>
      <c r="AKL58" s="661"/>
      <c r="AKM58" s="661"/>
      <c r="AKN58" s="661"/>
      <c r="AKO58" s="661"/>
      <c r="AKP58" s="661"/>
      <c r="AKQ58" s="661"/>
      <c r="AKR58" s="661"/>
      <c r="AKS58" s="661"/>
      <c r="AKT58" s="661"/>
      <c r="AKU58" s="661"/>
      <c r="AKV58" s="661"/>
      <c r="AKW58" s="661"/>
      <c r="AKX58" s="661"/>
      <c r="AKY58" s="661"/>
      <c r="AKZ58" s="661"/>
      <c r="ALA58" s="661"/>
      <c r="ALB58" s="661"/>
      <c r="ALC58" s="661"/>
      <c r="ALD58" s="661"/>
      <c r="ALE58" s="661"/>
      <c r="ALF58" s="661"/>
      <c r="ALG58" s="661"/>
      <c r="ALH58" s="661"/>
      <c r="ALI58" s="661"/>
      <c r="ALJ58" s="661"/>
      <c r="ALK58" s="661"/>
      <c r="ALL58" s="661"/>
      <c r="ALM58" s="661"/>
      <c r="ALN58" s="661"/>
      <c r="ALO58" s="661"/>
      <c r="ALP58" s="661"/>
      <c r="ALQ58" s="661"/>
      <c r="ALR58" s="661"/>
      <c r="ALS58" s="661"/>
      <c r="ALT58" s="661"/>
      <c r="ALU58" s="661"/>
      <c r="ALV58" s="661"/>
      <c r="ALW58" s="661"/>
      <c r="ALX58" s="661"/>
      <c r="ALY58" s="661"/>
      <c r="ALZ58" s="661"/>
      <c r="AMA58" s="661"/>
      <c r="AMB58" s="661"/>
    </row>
    <row r="59" spans="1:1016" s="662" customFormat="1" ht="12.9">
      <c r="A59" s="809" t="s">
        <v>2148</v>
      </c>
      <c r="B59" s="809"/>
      <c r="C59" s="809"/>
      <c r="D59" s="809"/>
      <c r="E59" s="810">
        <f>SUM(F6:F57)</f>
        <v>0</v>
      </c>
      <c r="F59" s="810"/>
      <c r="G59" s="659"/>
      <c r="H59" s="660"/>
      <c r="I59" s="661"/>
      <c r="J59" s="661"/>
      <c r="K59" s="661"/>
      <c r="L59" s="661"/>
      <c r="M59" s="661"/>
      <c r="N59" s="661"/>
      <c r="O59" s="661"/>
      <c r="P59" s="661"/>
      <c r="Q59" s="661"/>
      <c r="R59" s="661"/>
      <c r="S59" s="661"/>
      <c r="T59" s="661"/>
      <c r="U59" s="661"/>
      <c r="V59" s="661"/>
      <c r="W59" s="661"/>
      <c r="X59" s="661"/>
      <c r="Y59" s="661"/>
      <c r="Z59" s="661"/>
      <c r="AA59" s="661"/>
      <c r="AB59" s="661"/>
      <c r="AC59" s="661"/>
      <c r="AD59" s="661"/>
      <c r="AE59" s="661"/>
      <c r="AF59" s="661"/>
      <c r="AG59" s="661"/>
      <c r="AH59" s="661"/>
      <c r="AI59" s="661"/>
      <c r="AJ59" s="661"/>
      <c r="AK59" s="661"/>
      <c r="AL59" s="661"/>
      <c r="AM59" s="661"/>
      <c r="AN59" s="661"/>
      <c r="AO59" s="661"/>
      <c r="AP59" s="661"/>
      <c r="AQ59" s="661"/>
      <c r="AR59" s="661"/>
      <c r="AS59" s="661"/>
      <c r="AT59" s="661"/>
      <c r="AU59" s="661"/>
      <c r="AV59" s="661"/>
      <c r="AW59" s="661"/>
      <c r="AX59" s="661"/>
      <c r="AY59" s="661"/>
      <c r="AZ59" s="661"/>
      <c r="BA59" s="661"/>
      <c r="BB59" s="661"/>
      <c r="BC59" s="661"/>
      <c r="BD59" s="661"/>
      <c r="BE59" s="661"/>
      <c r="BF59" s="661"/>
      <c r="BG59" s="661"/>
      <c r="BH59" s="661"/>
      <c r="BI59" s="661"/>
      <c r="BJ59" s="661"/>
      <c r="BK59" s="661"/>
      <c r="BL59" s="661"/>
      <c r="BM59" s="661"/>
      <c r="BN59" s="661"/>
      <c r="BO59" s="661"/>
      <c r="BP59" s="661"/>
      <c r="BQ59" s="661"/>
      <c r="BR59" s="661"/>
      <c r="BS59" s="661"/>
      <c r="BT59" s="661"/>
      <c r="BU59" s="661"/>
      <c r="BV59" s="661"/>
      <c r="BW59" s="661"/>
      <c r="BX59" s="661"/>
      <c r="BY59" s="661"/>
      <c r="BZ59" s="661"/>
      <c r="CA59" s="661"/>
      <c r="CB59" s="661"/>
      <c r="CC59" s="661"/>
      <c r="CD59" s="661"/>
      <c r="CE59" s="661"/>
      <c r="CF59" s="661"/>
      <c r="CG59" s="661"/>
      <c r="CH59" s="661"/>
      <c r="CI59" s="661"/>
      <c r="CJ59" s="661"/>
      <c r="CK59" s="661"/>
      <c r="CL59" s="661"/>
      <c r="CM59" s="661"/>
      <c r="CN59" s="661"/>
      <c r="CO59" s="661"/>
      <c r="CP59" s="661"/>
      <c r="CQ59" s="661"/>
      <c r="CR59" s="661"/>
      <c r="CS59" s="661"/>
      <c r="CT59" s="661"/>
      <c r="CU59" s="661"/>
      <c r="CV59" s="661"/>
      <c r="CW59" s="661"/>
      <c r="CX59" s="661"/>
      <c r="CY59" s="661"/>
      <c r="CZ59" s="661"/>
      <c r="DA59" s="661"/>
      <c r="DB59" s="661"/>
      <c r="DC59" s="661"/>
      <c r="DD59" s="661"/>
      <c r="DE59" s="661"/>
      <c r="DF59" s="661"/>
      <c r="DG59" s="661"/>
      <c r="DH59" s="661"/>
      <c r="DI59" s="661"/>
      <c r="DJ59" s="661"/>
      <c r="DK59" s="661"/>
      <c r="DL59" s="661"/>
      <c r="DM59" s="661"/>
      <c r="DN59" s="661"/>
      <c r="DO59" s="661"/>
      <c r="DP59" s="661"/>
      <c r="DQ59" s="661"/>
      <c r="DR59" s="661"/>
      <c r="DS59" s="661"/>
      <c r="DT59" s="661"/>
      <c r="DU59" s="661"/>
      <c r="DV59" s="661"/>
      <c r="DW59" s="661"/>
      <c r="DX59" s="661"/>
      <c r="DY59" s="661"/>
      <c r="DZ59" s="661"/>
      <c r="EA59" s="661"/>
      <c r="EB59" s="661"/>
      <c r="EC59" s="661"/>
      <c r="ED59" s="661"/>
      <c r="EE59" s="661"/>
      <c r="EF59" s="661"/>
      <c r="EG59" s="661"/>
      <c r="EH59" s="661"/>
      <c r="EI59" s="661"/>
      <c r="EJ59" s="661"/>
      <c r="EK59" s="661"/>
      <c r="EL59" s="661"/>
      <c r="EM59" s="661"/>
      <c r="EN59" s="661"/>
      <c r="EO59" s="661"/>
      <c r="EP59" s="661"/>
      <c r="EQ59" s="661"/>
      <c r="ER59" s="661"/>
      <c r="ES59" s="661"/>
      <c r="ET59" s="661"/>
      <c r="EU59" s="661"/>
      <c r="EV59" s="661"/>
      <c r="EW59" s="661"/>
      <c r="EX59" s="661"/>
      <c r="EY59" s="661"/>
      <c r="EZ59" s="661"/>
      <c r="FA59" s="661"/>
      <c r="FB59" s="661"/>
      <c r="FC59" s="661"/>
      <c r="FD59" s="661"/>
      <c r="FE59" s="661"/>
      <c r="FF59" s="661"/>
      <c r="FG59" s="661"/>
      <c r="FH59" s="661"/>
      <c r="FI59" s="661"/>
      <c r="FJ59" s="661"/>
      <c r="FK59" s="661"/>
      <c r="FL59" s="661"/>
      <c r="FM59" s="661"/>
      <c r="FN59" s="661"/>
      <c r="FO59" s="661"/>
      <c r="FP59" s="661"/>
      <c r="FQ59" s="661"/>
      <c r="FR59" s="661"/>
      <c r="FS59" s="661"/>
      <c r="FT59" s="661"/>
      <c r="FU59" s="661"/>
      <c r="FV59" s="661"/>
      <c r="FW59" s="661"/>
      <c r="FX59" s="661"/>
      <c r="FY59" s="661"/>
      <c r="FZ59" s="661"/>
      <c r="GA59" s="661"/>
      <c r="GB59" s="661"/>
      <c r="GC59" s="661"/>
      <c r="GD59" s="661"/>
      <c r="GE59" s="661"/>
      <c r="GF59" s="661"/>
      <c r="GG59" s="661"/>
      <c r="GH59" s="661"/>
      <c r="GI59" s="661"/>
      <c r="GJ59" s="661"/>
      <c r="GK59" s="661"/>
      <c r="GL59" s="661"/>
      <c r="GM59" s="661"/>
      <c r="GN59" s="661"/>
      <c r="GO59" s="661"/>
      <c r="GP59" s="661"/>
      <c r="GQ59" s="661"/>
      <c r="GR59" s="661"/>
      <c r="GS59" s="661"/>
      <c r="GT59" s="661"/>
      <c r="GU59" s="661"/>
      <c r="GV59" s="661"/>
      <c r="GW59" s="661"/>
      <c r="GX59" s="661"/>
      <c r="GY59" s="661"/>
      <c r="GZ59" s="661"/>
      <c r="HA59" s="661"/>
      <c r="HB59" s="661"/>
      <c r="HC59" s="661"/>
      <c r="HD59" s="661"/>
      <c r="HE59" s="661"/>
      <c r="HF59" s="661"/>
      <c r="HG59" s="661"/>
      <c r="HH59" s="661"/>
      <c r="HI59" s="661"/>
      <c r="HJ59" s="661"/>
      <c r="HK59" s="661"/>
      <c r="HL59" s="661"/>
      <c r="HM59" s="661"/>
      <c r="HN59" s="661"/>
      <c r="HO59" s="661"/>
      <c r="HP59" s="661"/>
      <c r="HQ59" s="661"/>
      <c r="HR59" s="661"/>
      <c r="HS59" s="661"/>
      <c r="HT59" s="661"/>
      <c r="HU59" s="661"/>
      <c r="HV59" s="661"/>
      <c r="HW59" s="661"/>
      <c r="HX59" s="661"/>
      <c r="HY59" s="661"/>
      <c r="HZ59" s="661"/>
      <c r="IA59" s="661"/>
      <c r="IB59" s="661"/>
      <c r="IC59" s="661"/>
      <c r="ID59" s="661"/>
      <c r="IE59" s="661"/>
      <c r="IF59" s="661"/>
      <c r="IG59" s="661"/>
      <c r="IH59" s="661"/>
      <c r="II59" s="661"/>
      <c r="IJ59" s="661"/>
      <c r="IK59" s="661"/>
      <c r="IL59" s="661"/>
      <c r="IM59" s="661"/>
      <c r="IN59" s="661"/>
      <c r="IO59" s="661"/>
      <c r="IP59" s="661"/>
      <c r="IQ59" s="661"/>
      <c r="IR59" s="661"/>
      <c r="IS59" s="661"/>
      <c r="IT59" s="661"/>
      <c r="IU59" s="661"/>
      <c r="IV59" s="661"/>
      <c r="IW59" s="661"/>
      <c r="IX59" s="661"/>
      <c r="IY59" s="661"/>
      <c r="IZ59" s="661"/>
      <c r="JA59" s="661"/>
      <c r="JB59" s="661"/>
      <c r="JC59" s="661"/>
      <c r="JD59" s="661"/>
      <c r="JE59" s="661"/>
      <c r="JF59" s="661"/>
      <c r="JG59" s="661"/>
      <c r="JH59" s="661"/>
      <c r="JI59" s="661"/>
      <c r="JJ59" s="661"/>
      <c r="JK59" s="661"/>
      <c r="JL59" s="661"/>
      <c r="JM59" s="661"/>
      <c r="JN59" s="661"/>
      <c r="JO59" s="661"/>
      <c r="JP59" s="661"/>
      <c r="JQ59" s="661"/>
      <c r="JR59" s="661"/>
      <c r="JS59" s="661"/>
      <c r="JT59" s="661"/>
      <c r="JU59" s="661"/>
      <c r="JV59" s="661"/>
      <c r="JW59" s="661"/>
      <c r="JX59" s="661"/>
      <c r="JY59" s="661"/>
      <c r="JZ59" s="661"/>
      <c r="KA59" s="661"/>
      <c r="KB59" s="661"/>
      <c r="KC59" s="661"/>
      <c r="KD59" s="661"/>
      <c r="KE59" s="661"/>
      <c r="KF59" s="661"/>
      <c r="KG59" s="661"/>
      <c r="KH59" s="661"/>
      <c r="KI59" s="661"/>
      <c r="KJ59" s="661"/>
      <c r="KK59" s="661"/>
      <c r="KL59" s="661"/>
      <c r="KM59" s="661"/>
      <c r="KN59" s="661"/>
      <c r="KO59" s="661"/>
      <c r="KP59" s="661"/>
      <c r="KQ59" s="661"/>
      <c r="KR59" s="661"/>
      <c r="KS59" s="661"/>
      <c r="KT59" s="661"/>
      <c r="KU59" s="661"/>
      <c r="KV59" s="661"/>
      <c r="KW59" s="661"/>
      <c r="KX59" s="661"/>
      <c r="KY59" s="661"/>
      <c r="KZ59" s="661"/>
      <c r="LA59" s="661"/>
      <c r="LB59" s="661"/>
      <c r="LC59" s="661"/>
      <c r="LD59" s="661"/>
      <c r="LE59" s="661"/>
      <c r="LF59" s="661"/>
      <c r="LG59" s="661"/>
      <c r="LH59" s="661"/>
      <c r="LI59" s="661"/>
      <c r="LJ59" s="661"/>
      <c r="LK59" s="661"/>
      <c r="LL59" s="661"/>
      <c r="LM59" s="661"/>
      <c r="LN59" s="661"/>
      <c r="LO59" s="661"/>
      <c r="LP59" s="661"/>
      <c r="LQ59" s="661"/>
      <c r="LR59" s="661"/>
      <c r="LS59" s="661"/>
      <c r="LT59" s="661"/>
      <c r="LU59" s="661"/>
      <c r="LV59" s="661"/>
      <c r="LW59" s="661"/>
      <c r="LX59" s="661"/>
      <c r="LY59" s="661"/>
      <c r="LZ59" s="661"/>
      <c r="MA59" s="661"/>
      <c r="MB59" s="661"/>
      <c r="MC59" s="661"/>
      <c r="MD59" s="661"/>
      <c r="ME59" s="661"/>
      <c r="MF59" s="661"/>
      <c r="MG59" s="661"/>
      <c r="MH59" s="661"/>
      <c r="MI59" s="661"/>
      <c r="MJ59" s="661"/>
      <c r="MK59" s="661"/>
      <c r="ML59" s="661"/>
      <c r="MM59" s="661"/>
      <c r="MN59" s="661"/>
      <c r="MO59" s="661"/>
      <c r="MP59" s="661"/>
      <c r="MQ59" s="661"/>
      <c r="MR59" s="661"/>
      <c r="MS59" s="661"/>
      <c r="MT59" s="661"/>
      <c r="MU59" s="661"/>
      <c r="MV59" s="661"/>
      <c r="MW59" s="661"/>
      <c r="MX59" s="661"/>
      <c r="MY59" s="661"/>
      <c r="MZ59" s="661"/>
      <c r="NA59" s="661"/>
      <c r="NB59" s="661"/>
      <c r="NC59" s="661"/>
      <c r="ND59" s="661"/>
      <c r="NE59" s="661"/>
      <c r="NF59" s="661"/>
      <c r="NG59" s="661"/>
      <c r="NH59" s="661"/>
      <c r="NI59" s="661"/>
      <c r="NJ59" s="661"/>
      <c r="NK59" s="661"/>
      <c r="NL59" s="661"/>
      <c r="NM59" s="661"/>
      <c r="NN59" s="661"/>
      <c r="NO59" s="661"/>
      <c r="NP59" s="661"/>
      <c r="NQ59" s="661"/>
      <c r="NR59" s="661"/>
      <c r="NS59" s="661"/>
      <c r="NT59" s="661"/>
      <c r="NU59" s="661"/>
      <c r="NV59" s="661"/>
      <c r="NW59" s="661"/>
      <c r="NX59" s="661"/>
      <c r="NY59" s="661"/>
      <c r="NZ59" s="661"/>
      <c r="OA59" s="661"/>
      <c r="OB59" s="661"/>
      <c r="OC59" s="661"/>
      <c r="OD59" s="661"/>
      <c r="OE59" s="661"/>
      <c r="OF59" s="661"/>
      <c r="OG59" s="661"/>
      <c r="OH59" s="661"/>
      <c r="OI59" s="661"/>
      <c r="OJ59" s="661"/>
      <c r="OK59" s="661"/>
      <c r="OL59" s="661"/>
      <c r="OM59" s="661"/>
      <c r="ON59" s="661"/>
      <c r="OO59" s="661"/>
      <c r="OP59" s="661"/>
      <c r="OQ59" s="661"/>
      <c r="OR59" s="661"/>
      <c r="OS59" s="661"/>
      <c r="OT59" s="661"/>
      <c r="OU59" s="661"/>
      <c r="OV59" s="661"/>
      <c r="OW59" s="661"/>
      <c r="OX59" s="661"/>
      <c r="OY59" s="661"/>
      <c r="OZ59" s="661"/>
      <c r="PA59" s="661"/>
      <c r="PB59" s="661"/>
      <c r="PC59" s="661"/>
      <c r="PD59" s="661"/>
      <c r="PE59" s="661"/>
      <c r="PF59" s="661"/>
      <c r="PG59" s="661"/>
      <c r="PH59" s="661"/>
      <c r="PI59" s="661"/>
      <c r="PJ59" s="661"/>
      <c r="PK59" s="661"/>
      <c r="PL59" s="661"/>
      <c r="PM59" s="661"/>
      <c r="PN59" s="661"/>
      <c r="PO59" s="661"/>
      <c r="PP59" s="661"/>
      <c r="PQ59" s="661"/>
      <c r="PR59" s="661"/>
      <c r="PS59" s="661"/>
      <c r="PT59" s="661"/>
      <c r="PU59" s="661"/>
      <c r="PV59" s="661"/>
      <c r="PW59" s="661"/>
      <c r="PX59" s="661"/>
      <c r="PY59" s="661"/>
      <c r="PZ59" s="661"/>
      <c r="QA59" s="661"/>
      <c r="QB59" s="661"/>
      <c r="QC59" s="661"/>
      <c r="QD59" s="661"/>
      <c r="QE59" s="661"/>
      <c r="QF59" s="661"/>
      <c r="QG59" s="661"/>
      <c r="QH59" s="661"/>
      <c r="QI59" s="661"/>
      <c r="QJ59" s="661"/>
      <c r="QK59" s="661"/>
      <c r="QL59" s="661"/>
      <c r="QM59" s="661"/>
      <c r="QN59" s="661"/>
      <c r="QO59" s="661"/>
      <c r="QP59" s="661"/>
      <c r="QQ59" s="661"/>
      <c r="QR59" s="661"/>
      <c r="QS59" s="661"/>
      <c r="QT59" s="661"/>
      <c r="QU59" s="661"/>
      <c r="QV59" s="661"/>
      <c r="QW59" s="661"/>
      <c r="QX59" s="661"/>
      <c r="QY59" s="661"/>
      <c r="QZ59" s="661"/>
      <c r="RA59" s="661"/>
      <c r="RB59" s="661"/>
      <c r="RC59" s="661"/>
      <c r="RD59" s="661"/>
      <c r="RE59" s="661"/>
      <c r="RF59" s="661"/>
      <c r="RG59" s="661"/>
      <c r="RH59" s="661"/>
      <c r="RI59" s="661"/>
      <c r="RJ59" s="661"/>
      <c r="RK59" s="661"/>
      <c r="RL59" s="661"/>
      <c r="RM59" s="661"/>
      <c r="RN59" s="661"/>
      <c r="RO59" s="661"/>
      <c r="RP59" s="661"/>
      <c r="RQ59" s="661"/>
      <c r="RR59" s="661"/>
      <c r="RS59" s="661"/>
      <c r="RT59" s="661"/>
      <c r="RU59" s="661"/>
      <c r="RV59" s="661"/>
      <c r="RW59" s="661"/>
      <c r="RX59" s="661"/>
      <c r="RY59" s="661"/>
      <c r="RZ59" s="661"/>
      <c r="SA59" s="661"/>
      <c r="SB59" s="661"/>
      <c r="SC59" s="661"/>
      <c r="SD59" s="661"/>
      <c r="SE59" s="661"/>
      <c r="SF59" s="661"/>
      <c r="SG59" s="661"/>
      <c r="SH59" s="661"/>
      <c r="SI59" s="661"/>
      <c r="SJ59" s="661"/>
      <c r="SK59" s="661"/>
      <c r="SL59" s="661"/>
      <c r="SM59" s="661"/>
      <c r="SN59" s="661"/>
      <c r="SO59" s="661"/>
      <c r="SP59" s="661"/>
      <c r="SQ59" s="661"/>
      <c r="SR59" s="661"/>
      <c r="SS59" s="661"/>
      <c r="ST59" s="661"/>
      <c r="SU59" s="661"/>
      <c r="SV59" s="661"/>
      <c r="SW59" s="661"/>
      <c r="SX59" s="661"/>
      <c r="SY59" s="661"/>
      <c r="SZ59" s="661"/>
      <c r="TA59" s="661"/>
      <c r="TB59" s="661"/>
      <c r="TC59" s="661"/>
      <c r="TD59" s="661"/>
      <c r="TE59" s="661"/>
      <c r="TF59" s="661"/>
      <c r="TG59" s="661"/>
      <c r="TH59" s="661"/>
      <c r="TI59" s="661"/>
      <c r="TJ59" s="661"/>
      <c r="TK59" s="661"/>
      <c r="TL59" s="661"/>
      <c r="TM59" s="661"/>
      <c r="TN59" s="661"/>
      <c r="TO59" s="661"/>
      <c r="TP59" s="661"/>
      <c r="TQ59" s="661"/>
      <c r="TR59" s="661"/>
      <c r="TS59" s="661"/>
      <c r="TT59" s="661"/>
      <c r="TU59" s="661"/>
      <c r="TV59" s="661"/>
      <c r="TW59" s="661"/>
      <c r="TX59" s="661"/>
      <c r="TY59" s="661"/>
      <c r="TZ59" s="661"/>
      <c r="UA59" s="661"/>
      <c r="UB59" s="661"/>
      <c r="UC59" s="661"/>
      <c r="UD59" s="661"/>
      <c r="UE59" s="661"/>
      <c r="UF59" s="661"/>
      <c r="UG59" s="661"/>
      <c r="UH59" s="661"/>
      <c r="UI59" s="661"/>
      <c r="UJ59" s="661"/>
      <c r="UK59" s="661"/>
      <c r="UL59" s="661"/>
      <c r="UM59" s="661"/>
      <c r="UN59" s="661"/>
      <c r="UO59" s="661"/>
      <c r="UP59" s="661"/>
      <c r="UQ59" s="661"/>
      <c r="UR59" s="661"/>
      <c r="US59" s="661"/>
      <c r="UT59" s="661"/>
      <c r="UU59" s="661"/>
      <c r="UV59" s="661"/>
      <c r="UW59" s="661"/>
      <c r="UX59" s="661"/>
      <c r="UY59" s="661"/>
      <c r="UZ59" s="661"/>
      <c r="VA59" s="661"/>
      <c r="VB59" s="661"/>
      <c r="VC59" s="661"/>
      <c r="VD59" s="661"/>
      <c r="VE59" s="661"/>
      <c r="VF59" s="661"/>
      <c r="VG59" s="661"/>
      <c r="VH59" s="661"/>
      <c r="VI59" s="661"/>
      <c r="VJ59" s="661"/>
      <c r="VK59" s="661"/>
      <c r="VL59" s="661"/>
      <c r="VM59" s="661"/>
      <c r="VN59" s="661"/>
      <c r="VO59" s="661"/>
      <c r="VP59" s="661"/>
      <c r="VQ59" s="661"/>
      <c r="VR59" s="661"/>
      <c r="VS59" s="661"/>
      <c r="VT59" s="661"/>
      <c r="VU59" s="661"/>
      <c r="VV59" s="661"/>
      <c r="VW59" s="661"/>
      <c r="VX59" s="661"/>
      <c r="VY59" s="661"/>
      <c r="VZ59" s="661"/>
      <c r="WA59" s="661"/>
      <c r="WB59" s="661"/>
      <c r="WC59" s="661"/>
      <c r="WD59" s="661"/>
      <c r="WE59" s="661"/>
      <c r="WF59" s="661"/>
      <c r="WG59" s="661"/>
      <c r="WH59" s="661"/>
      <c r="WI59" s="661"/>
      <c r="WJ59" s="661"/>
      <c r="WK59" s="661"/>
      <c r="WL59" s="661"/>
      <c r="WM59" s="661"/>
      <c r="WN59" s="661"/>
      <c r="WO59" s="661"/>
      <c r="WP59" s="661"/>
      <c r="WQ59" s="661"/>
      <c r="WR59" s="661"/>
      <c r="WS59" s="661"/>
      <c r="WT59" s="661"/>
      <c r="WU59" s="661"/>
      <c r="WV59" s="661"/>
      <c r="WW59" s="661"/>
      <c r="WX59" s="661"/>
      <c r="WY59" s="661"/>
      <c r="WZ59" s="661"/>
      <c r="XA59" s="661"/>
      <c r="XB59" s="661"/>
      <c r="XC59" s="661"/>
      <c r="XD59" s="661"/>
      <c r="XE59" s="661"/>
      <c r="XF59" s="661"/>
      <c r="XG59" s="661"/>
      <c r="XH59" s="661"/>
      <c r="XI59" s="661"/>
      <c r="XJ59" s="661"/>
      <c r="XK59" s="661"/>
      <c r="XL59" s="661"/>
      <c r="XM59" s="661"/>
      <c r="XN59" s="661"/>
      <c r="XO59" s="661"/>
      <c r="XP59" s="661"/>
      <c r="XQ59" s="661"/>
      <c r="XR59" s="661"/>
      <c r="XS59" s="661"/>
      <c r="XT59" s="661"/>
      <c r="XU59" s="661"/>
      <c r="XV59" s="661"/>
      <c r="XW59" s="661"/>
      <c r="XX59" s="661"/>
      <c r="XY59" s="661"/>
      <c r="XZ59" s="661"/>
      <c r="YA59" s="661"/>
      <c r="YB59" s="661"/>
      <c r="YC59" s="661"/>
      <c r="YD59" s="661"/>
      <c r="YE59" s="661"/>
      <c r="YF59" s="661"/>
      <c r="YG59" s="661"/>
      <c r="YH59" s="661"/>
      <c r="YI59" s="661"/>
      <c r="YJ59" s="661"/>
      <c r="YK59" s="661"/>
      <c r="YL59" s="661"/>
      <c r="YM59" s="661"/>
      <c r="YN59" s="661"/>
      <c r="YO59" s="661"/>
      <c r="YP59" s="661"/>
      <c r="YQ59" s="661"/>
      <c r="YR59" s="661"/>
      <c r="YS59" s="661"/>
      <c r="YT59" s="661"/>
      <c r="YU59" s="661"/>
      <c r="YV59" s="661"/>
      <c r="YW59" s="661"/>
      <c r="YX59" s="661"/>
      <c r="YY59" s="661"/>
      <c r="YZ59" s="661"/>
      <c r="ZA59" s="661"/>
      <c r="ZB59" s="661"/>
      <c r="ZC59" s="661"/>
      <c r="ZD59" s="661"/>
      <c r="ZE59" s="661"/>
      <c r="ZF59" s="661"/>
      <c r="ZG59" s="661"/>
      <c r="ZH59" s="661"/>
      <c r="ZI59" s="661"/>
      <c r="ZJ59" s="661"/>
      <c r="ZK59" s="661"/>
      <c r="ZL59" s="661"/>
      <c r="ZM59" s="661"/>
      <c r="ZN59" s="661"/>
      <c r="ZO59" s="661"/>
      <c r="ZP59" s="661"/>
      <c r="ZQ59" s="661"/>
      <c r="ZR59" s="661"/>
      <c r="ZS59" s="661"/>
      <c r="ZT59" s="661"/>
      <c r="ZU59" s="661"/>
      <c r="ZV59" s="661"/>
      <c r="ZW59" s="661"/>
      <c r="ZX59" s="661"/>
      <c r="ZY59" s="661"/>
      <c r="ZZ59" s="661"/>
      <c r="AAA59" s="661"/>
      <c r="AAB59" s="661"/>
      <c r="AAC59" s="661"/>
      <c r="AAD59" s="661"/>
      <c r="AAE59" s="661"/>
      <c r="AAF59" s="661"/>
      <c r="AAG59" s="661"/>
      <c r="AAH59" s="661"/>
      <c r="AAI59" s="661"/>
      <c r="AAJ59" s="661"/>
      <c r="AAK59" s="661"/>
      <c r="AAL59" s="661"/>
      <c r="AAM59" s="661"/>
      <c r="AAN59" s="661"/>
      <c r="AAO59" s="661"/>
      <c r="AAP59" s="661"/>
      <c r="AAQ59" s="661"/>
      <c r="AAR59" s="661"/>
      <c r="AAS59" s="661"/>
      <c r="AAT59" s="661"/>
      <c r="AAU59" s="661"/>
      <c r="AAV59" s="661"/>
      <c r="AAW59" s="661"/>
      <c r="AAX59" s="661"/>
      <c r="AAY59" s="661"/>
      <c r="AAZ59" s="661"/>
      <c r="ABA59" s="661"/>
      <c r="ABB59" s="661"/>
      <c r="ABC59" s="661"/>
      <c r="ABD59" s="661"/>
      <c r="ABE59" s="661"/>
      <c r="ABF59" s="661"/>
      <c r="ABG59" s="661"/>
      <c r="ABH59" s="661"/>
      <c r="ABI59" s="661"/>
      <c r="ABJ59" s="661"/>
      <c r="ABK59" s="661"/>
      <c r="ABL59" s="661"/>
      <c r="ABM59" s="661"/>
      <c r="ABN59" s="661"/>
      <c r="ABO59" s="661"/>
      <c r="ABP59" s="661"/>
      <c r="ABQ59" s="661"/>
      <c r="ABR59" s="661"/>
      <c r="ABS59" s="661"/>
      <c r="ABT59" s="661"/>
      <c r="ABU59" s="661"/>
      <c r="ABV59" s="661"/>
      <c r="ABW59" s="661"/>
      <c r="ABX59" s="661"/>
      <c r="ABY59" s="661"/>
      <c r="ABZ59" s="661"/>
      <c r="ACA59" s="661"/>
      <c r="ACB59" s="661"/>
      <c r="ACC59" s="661"/>
      <c r="ACD59" s="661"/>
      <c r="ACE59" s="661"/>
      <c r="ACF59" s="661"/>
      <c r="ACG59" s="661"/>
      <c r="ACH59" s="661"/>
      <c r="ACI59" s="661"/>
      <c r="ACJ59" s="661"/>
      <c r="ACK59" s="661"/>
      <c r="ACL59" s="661"/>
      <c r="ACM59" s="661"/>
      <c r="ACN59" s="661"/>
      <c r="ACO59" s="661"/>
      <c r="ACP59" s="661"/>
      <c r="ACQ59" s="661"/>
      <c r="ACR59" s="661"/>
      <c r="ACS59" s="661"/>
      <c r="ACT59" s="661"/>
      <c r="ACU59" s="661"/>
      <c r="ACV59" s="661"/>
      <c r="ACW59" s="661"/>
      <c r="ACX59" s="661"/>
      <c r="ACY59" s="661"/>
      <c r="ACZ59" s="661"/>
      <c r="ADA59" s="661"/>
      <c r="ADB59" s="661"/>
      <c r="ADC59" s="661"/>
      <c r="ADD59" s="661"/>
      <c r="ADE59" s="661"/>
      <c r="ADF59" s="661"/>
      <c r="ADG59" s="661"/>
      <c r="ADH59" s="661"/>
      <c r="ADI59" s="661"/>
      <c r="ADJ59" s="661"/>
      <c r="ADK59" s="661"/>
      <c r="ADL59" s="661"/>
      <c r="ADM59" s="661"/>
      <c r="ADN59" s="661"/>
      <c r="ADO59" s="661"/>
      <c r="ADP59" s="661"/>
      <c r="ADQ59" s="661"/>
      <c r="ADR59" s="661"/>
      <c r="ADS59" s="661"/>
      <c r="ADT59" s="661"/>
      <c r="ADU59" s="661"/>
      <c r="ADV59" s="661"/>
      <c r="ADW59" s="661"/>
      <c r="ADX59" s="661"/>
      <c r="ADY59" s="661"/>
      <c r="ADZ59" s="661"/>
      <c r="AEA59" s="661"/>
      <c r="AEB59" s="661"/>
      <c r="AEC59" s="661"/>
      <c r="AED59" s="661"/>
      <c r="AEE59" s="661"/>
      <c r="AEF59" s="661"/>
      <c r="AEG59" s="661"/>
      <c r="AEH59" s="661"/>
      <c r="AEI59" s="661"/>
      <c r="AEJ59" s="661"/>
      <c r="AEK59" s="661"/>
      <c r="AEL59" s="661"/>
      <c r="AEM59" s="661"/>
      <c r="AEN59" s="661"/>
      <c r="AEO59" s="661"/>
      <c r="AEP59" s="661"/>
      <c r="AEQ59" s="661"/>
      <c r="AER59" s="661"/>
      <c r="AES59" s="661"/>
      <c r="AET59" s="661"/>
      <c r="AEU59" s="661"/>
      <c r="AEV59" s="661"/>
      <c r="AEW59" s="661"/>
      <c r="AEX59" s="661"/>
      <c r="AEY59" s="661"/>
      <c r="AEZ59" s="661"/>
      <c r="AFA59" s="661"/>
      <c r="AFB59" s="661"/>
      <c r="AFC59" s="661"/>
      <c r="AFD59" s="661"/>
      <c r="AFE59" s="661"/>
      <c r="AFF59" s="661"/>
      <c r="AFG59" s="661"/>
      <c r="AFH59" s="661"/>
      <c r="AFI59" s="661"/>
      <c r="AFJ59" s="661"/>
      <c r="AFK59" s="661"/>
      <c r="AFL59" s="661"/>
      <c r="AFM59" s="661"/>
      <c r="AFN59" s="661"/>
      <c r="AFO59" s="661"/>
      <c r="AFP59" s="661"/>
      <c r="AFQ59" s="661"/>
      <c r="AFR59" s="661"/>
      <c r="AFS59" s="661"/>
      <c r="AFT59" s="661"/>
      <c r="AFU59" s="661"/>
      <c r="AFV59" s="661"/>
      <c r="AFW59" s="661"/>
      <c r="AFX59" s="661"/>
      <c r="AFY59" s="661"/>
      <c r="AFZ59" s="661"/>
      <c r="AGA59" s="661"/>
      <c r="AGB59" s="661"/>
      <c r="AGC59" s="661"/>
      <c r="AGD59" s="661"/>
      <c r="AGE59" s="661"/>
      <c r="AGF59" s="661"/>
      <c r="AGG59" s="661"/>
      <c r="AGH59" s="661"/>
      <c r="AGI59" s="661"/>
      <c r="AGJ59" s="661"/>
      <c r="AGK59" s="661"/>
      <c r="AGL59" s="661"/>
      <c r="AGM59" s="661"/>
      <c r="AGN59" s="661"/>
      <c r="AGO59" s="661"/>
      <c r="AGP59" s="661"/>
      <c r="AGQ59" s="661"/>
      <c r="AGR59" s="661"/>
      <c r="AGS59" s="661"/>
      <c r="AGT59" s="661"/>
      <c r="AGU59" s="661"/>
      <c r="AGV59" s="661"/>
      <c r="AGW59" s="661"/>
      <c r="AGX59" s="661"/>
      <c r="AGY59" s="661"/>
      <c r="AGZ59" s="661"/>
      <c r="AHA59" s="661"/>
      <c r="AHB59" s="661"/>
      <c r="AHC59" s="661"/>
      <c r="AHD59" s="661"/>
      <c r="AHE59" s="661"/>
      <c r="AHF59" s="661"/>
      <c r="AHG59" s="661"/>
      <c r="AHH59" s="661"/>
      <c r="AHI59" s="661"/>
      <c r="AHJ59" s="661"/>
      <c r="AHK59" s="661"/>
      <c r="AHL59" s="661"/>
      <c r="AHM59" s="661"/>
      <c r="AHN59" s="661"/>
      <c r="AHO59" s="661"/>
      <c r="AHP59" s="661"/>
      <c r="AHQ59" s="661"/>
      <c r="AHR59" s="661"/>
      <c r="AHS59" s="661"/>
      <c r="AHT59" s="661"/>
      <c r="AHU59" s="661"/>
      <c r="AHV59" s="661"/>
      <c r="AHW59" s="661"/>
      <c r="AHX59" s="661"/>
      <c r="AHY59" s="661"/>
      <c r="AHZ59" s="661"/>
      <c r="AIA59" s="661"/>
      <c r="AIB59" s="661"/>
      <c r="AIC59" s="661"/>
      <c r="AID59" s="661"/>
      <c r="AIE59" s="661"/>
      <c r="AIF59" s="661"/>
      <c r="AIG59" s="661"/>
      <c r="AIH59" s="661"/>
      <c r="AII59" s="661"/>
      <c r="AIJ59" s="661"/>
      <c r="AIK59" s="661"/>
      <c r="AIL59" s="661"/>
      <c r="AIM59" s="661"/>
      <c r="AIN59" s="661"/>
      <c r="AIO59" s="661"/>
      <c r="AIP59" s="661"/>
      <c r="AIQ59" s="661"/>
      <c r="AIR59" s="661"/>
      <c r="AIS59" s="661"/>
      <c r="AIT59" s="661"/>
      <c r="AIU59" s="661"/>
      <c r="AIV59" s="661"/>
      <c r="AIW59" s="661"/>
      <c r="AIX59" s="661"/>
      <c r="AIY59" s="661"/>
      <c r="AIZ59" s="661"/>
      <c r="AJA59" s="661"/>
      <c r="AJB59" s="661"/>
      <c r="AJC59" s="661"/>
      <c r="AJD59" s="661"/>
      <c r="AJE59" s="661"/>
      <c r="AJF59" s="661"/>
      <c r="AJG59" s="661"/>
      <c r="AJH59" s="661"/>
      <c r="AJI59" s="661"/>
      <c r="AJJ59" s="661"/>
      <c r="AJK59" s="661"/>
      <c r="AJL59" s="661"/>
      <c r="AJM59" s="661"/>
      <c r="AJN59" s="661"/>
      <c r="AJO59" s="661"/>
      <c r="AJP59" s="661"/>
      <c r="AJQ59" s="661"/>
      <c r="AJR59" s="661"/>
      <c r="AJS59" s="661"/>
      <c r="AJT59" s="661"/>
      <c r="AJU59" s="661"/>
      <c r="AJV59" s="661"/>
      <c r="AJW59" s="661"/>
      <c r="AJX59" s="661"/>
      <c r="AJY59" s="661"/>
      <c r="AJZ59" s="661"/>
      <c r="AKA59" s="661"/>
      <c r="AKB59" s="661"/>
      <c r="AKC59" s="661"/>
      <c r="AKD59" s="661"/>
      <c r="AKE59" s="661"/>
      <c r="AKF59" s="661"/>
      <c r="AKG59" s="661"/>
      <c r="AKH59" s="661"/>
      <c r="AKI59" s="661"/>
      <c r="AKJ59" s="661"/>
      <c r="AKK59" s="661"/>
      <c r="AKL59" s="661"/>
      <c r="AKM59" s="661"/>
      <c r="AKN59" s="661"/>
      <c r="AKO59" s="661"/>
      <c r="AKP59" s="661"/>
      <c r="AKQ59" s="661"/>
      <c r="AKR59" s="661"/>
      <c r="AKS59" s="661"/>
      <c r="AKT59" s="661"/>
      <c r="AKU59" s="661"/>
      <c r="AKV59" s="661"/>
      <c r="AKW59" s="661"/>
      <c r="AKX59" s="661"/>
      <c r="AKY59" s="661"/>
      <c r="AKZ59" s="661"/>
      <c r="ALA59" s="661"/>
      <c r="ALB59" s="661"/>
      <c r="ALC59" s="661"/>
      <c r="ALD59" s="661"/>
      <c r="ALE59" s="661"/>
      <c r="ALF59" s="661"/>
      <c r="ALG59" s="661"/>
      <c r="ALH59" s="661"/>
      <c r="ALI59" s="661"/>
      <c r="ALJ59" s="661"/>
      <c r="ALK59" s="661"/>
      <c r="ALL59" s="661"/>
      <c r="ALM59" s="661"/>
      <c r="ALN59" s="661"/>
      <c r="ALO59" s="661"/>
      <c r="ALP59" s="661"/>
      <c r="ALQ59" s="661"/>
      <c r="ALR59" s="661"/>
      <c r="ALS59" s="661"/>
      <c r="ALT59" s="661"/>
      <c r="ALU59" s="661"/>
      <c r="ALV59" s="661"/>
      <c r="ALW59" s="661"/>
      <c r="ALX59" s="661"/>
      <c r="ALY59" s="661"/>
      <c r="ALZ59" s="661"/>
      <c r="AMA59" s="661"/>
      <c r="AMB59" s="661"/>
    </row>
  </sheetData>
  <mergeCells count="13">
    <mergeCell ref="A28:C28"/>
    <mergeCell ref="D28:E28"/>
    <mergeCell ref="A35:C35"/>
    <mergeCell ref="D35:E35"/>
    <mergeCell ref="A59:D59"/>
    <mergeCell ref="E59:F59"/>
    <mergeCell ref="A21:C21"/>
    <mergeCell ref="D21:E21"/>
    <mergeCell ref="A1:F1"/>
    <mergeCell ref="A2:F2"/>
    <mergeCell ref="A3:F3"/>
    <mergeCell ref="A6:C6"/>
    <mergeCell ref="D6:E6"/>
  </mergeCells>
  <conditionalFormatting sqref="B56">
    <cfRule type="expression" dxfId="17" priority="18" stopIfTrue="1">
      <formula>#N/A</formula>
    </cfRule>
  </conditionalFormatting>
  <conditionalFormatting sqref="B56">
    <cfRule type="expression" dxfId="16" priority="17" stopIfTrue="1">
      <formula>#N/A</formula>
    </cfRule>
  </conditionalFormatting>
  <conditionalFormatting sqref="H54">
    <cfRule type="expression" dxfId="15" priority="16" stopIfTrue="1">
      <formula>NA()</formula>
    </cfRule>
  </conditionalFormatting>
  <conditionalFormatting sqref="H54">
    <cfRule type="expression" dxfId="14" priority="15" stopIfTrue="1">
      <formula>NA()</formula>
    </cfRule>
  </conditionalFormatting>
  <conditionalFormatting sqref="G54">
    <cfRule type="expression" dxfId="13" priority="14" stopIfTrue="1">
      <formula>NA()</formula>
    </cfRule>
  </conditionalFormatting>
  <conditionalFormatting sqref="G54">
    <cfRule type="expression" dxfId="12" priority="13" stopIfTrue="1">
      <formula>NA()</formula>
    </cfRule>
  </conditionalFormatting>
  <conditionalFormatting sqref="C54">
    <cfRule type="expression" dxfId="11" priority="12" stopIfTrue="1">
      <formula>NA()</formula>
    </cfRule>
  </conditionalFormatting>
  <conditionalFormatting sqref="C54">
    <cfRule type="expression" dxfId="10" priority="11" stopIfTrue="1">
      <formula>NA()</formula>
    </cfRule>
  </conditionalFormatting>
  <conditionalFormatting sqref="C52">
    <cfRule type="expression" dxfId="9" priority="10" stopIfTrue="1">
      <formula>NA()</formula>
    </cfRule>
  </conditionalFormatting>
  <conditionalFormatting sqref="C52">
    <cfRule type="expression" dxfId="8" priority="9" stopIfTrue="1">
      <formula>NA()</formula>
    </cfRule>
  </conditionalFormatting>
  <conditionalFormatting sqref="D52">
    <cfRule type="expression" dxfId="7" priority="8" stopIfTrue="1">
      <formula>NA()</formula>
    </cfRule>
  </conditionalFormatting>
  <conditionalFormatting sqref="D52">
    <cfRule type="expression" dxfId="6" priority="7" stopIfTrue="1">
      <formula>NA()</formula>
    </cfRule>
  </conditionalFormatting>
  <conditionalFormatting sqref="G52">
    <cfRule type="expression" dxfId="5" priority="6" stopIfTrue="1">
      <formula>NA()</formula>
    </cfRule>
  </conditionalFormatting>
  <conditionalFormatting sqref="G52">
    <cfRule type="expression" dxfId="4" priority="5" stopIfTrue="1">
      <formula>NA()</formula>
    </cfRule>
  </conditionalFormatting>
  <conditionalFormatting sqref="H52">
    <cfRule type="expression" dxfId="3" priority="4" stopIfTrue="1">
      <formula>NA()</formula>
    </cfRule>
  </conditionalFormatting>
  <conditionalFormatting sqref="H52">
    <cfRule type="expression" dxfId="2" priority="3" stopIfTrue="1">
      <formula>NA()</formula>
    </cfRule>
  </conditionalFormatting>
  <conditionalFormatting sqref="D54">
    <cfRule type="expression" dxfId="1" priority="2" stopIfTrue="1">
      <formula>NA()</formula>
    </cfRule>
  </conditionalFormatting>
  <conditionalFormatting sqref="D54">
    <cfRule type="expression" dxfId="0" priority="1" stopIfTrue="1">
      <formula>NA()</formula>
    </cfRule>
  </conditionalFormatting>
  <pageMargins left="0.59055118110236227" right="0.59055118110236227" top="0.78740157480314965" bottom="0.78740157480314965" header="0.39370078740157483" footer="0.39370078740157483"/>
  <pageSetup paperSize="9" orientation="portrait" r:id="rId1"/>
  <headerFooter alignWithMargins="0">
    <oddFooter>Stránka &amp;P z &amp;N</oddFooter>
  </headerFooter>
  <rowBreaks count="1" manualBreakCount="1">
    <brk id="4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725"/>
  <sheetViews>
    <sheetView showGridLines="0" tabSelected="1" view="pageBreakPreview" topLeftCell="A617" zoomScale="130" zoomScaleNormal="100" zoomScaleSheetLayoutView="130" workbookViewId="0">
      <selection activeCell="G645" sqref="G645"/>
    </sheetView>
  </sheetViews>
  <sheetFormatPr defaultRowHeight="10.3"/>
  <cols>
    <col min="1" max="1" width="8.36328125" style="1" customWidth="1"/>
    <col min="2" max="2" width="1.1796875" style="1" customWidth="1"/>
    <col min="3" max="3" width="4.1796875" style="1" customWidth="1"/>
    <col min="4" max="4" width="4.36328125" style="1" customWidth="1"/>
    <col min="5" max="5" width="17.1796875" style="1" customWidth="1"/>
    <col min="6" max="6" width="50.81640625" style="1" customWidth="1"/>
    <col min="7" max="7" width="7.453125" style="1" customWidth="1"/>
    <col min="8" max="8" width="14" style="1" customWidth="1"/>
    <col min="9" max="9" width="15.81640625" style="1" customWidth="1"/>
    <col min="10" max="10" width="22.36328125" style="1" customWidth="1"/>
    <col min="11" max="11" width="22.36328125" style="1" hidden="1" customWidth="1"/>
    <col min="12" max="12" width="9.36328125" style="1" customWidth="1"/>
    <col min="13" max="13" width="10.81640625" style="1" hidden="1" customWidth="1"/>
    <col min="14" max="14" width="9.36328125" style="1" hidden="1"/>
    <col min="15" max="20" width="14.1796875" style="1" hidden="1" customWidth="1"/>
    <col min="21" max="21" width="16.36328125" style="1" hidden="1" customWidth="1"/>
    <col min="22" max="22" width="12.36328125" style="1" customWidth="1"/>
    <col min="23" max="23" width="16.36328125" style="1" customWidth="1"/>
    <col min="24" max="24" width="12.36328125" style="1" customWidth="1"/>
    <col min="25" max="25" width="15" style="1" customWidth="1"/>
    <col min="26" max="26" width="11" style="1" customWidth="1"/>
    <col min="27" max="27" width="15" style="1" customWidth="1"/>
    <col min="28" max="28" width="16.36328125" style="1" customWidth="1"/>
    <col min="29" max="29" width="11" style="1" customWidth="1"/>
    <col min="30" max="30" width="15" style="1" customWidth="1"/>
    <col min="31" max="31" width="16.36328125" style="1" customWidth="1"/>
    <col min="44" max="65" width="9.36328125" style="1" hidden="1"/>
  </cols>
  <sheetData>
    <row r="2" spans="1:46" s="1" customFormat="1" ht="37" customHeight="1">
      <c r="L2" s="725"/>
      <c r="M2" s="725"/>
      <c r="N2" s="725"/>
      <c r="O2" s="725"/>
      <c r="P2" s="725"/>
      <c r="Q2" s="725"/>
      <c r="R2" s="725"/>
      <c r="S2" s="725"/>
      <c r="T2" s="725"/>
      <c r="U2" s="725"/>
      <c r="V2" s="725"/>
      <c r="AT2" s="17" t="s">
        <v>85</v>
      </c>
    </row>
    <row r="3" spans="1:46" s="1" customFormat="1" ht="7" customHeight="1">
      <c r="B3" s="108"/>
      <c r="C3" s="109"/>
      <c r="D3" s="109"/>
      <c r="E3" s="109"/>
      <c r="F3" s="109"/>
      <c r="G3" s="109"/>
      <c r="H3" s="109"/>
      <c r="I3" s="109"/>
      <c r="J3" s="109"/>
      <c r="K3" s="109"/>
      <c r="L3" s="20"/>
      <c r="AT3" s="17" t="s">
        <v>86</v>
      </c>
    </row>
    <row r="4" spans="1:46" s="1" customFormat="1" ht="25" customHeight="1">
      <c r="B4" s="20"/>
      <c r="D4" s="110" t="s">
        <v>88</v>
      </c>
      <c r="L4" s="20"/>
      <c r="M4" s="111" t="s">
        <v>10</v>
      </c>
      <c r="AT4" s="17" t="s">
        <v>4</v>
      </c>
    </row>
    <row r="5" spans="1:46" s="1" customFormat="1" ht="7" customHeight="1">
      <c r="B5" s="20"/>
      <c r="L5" s="20"/>
    </row>
    <row r="6" spans="1:46" s="1" customFormat="1" ht="12" customHeight="1">
      <c r="B6" s="20"/>
      <c r="D6" s="112" t="s">
        <v>16</v>
      </c>
      <c r="L6" s="20"/>
    </row>
    <row r="7" spans="1:46" s="1" customFormat="1" ht="16.5" customHeight="1">
      <c r="B7" s="20"/>
      <c r="E7" s="741" t="str">
        <f>'Rekapitulace stavby'!K6</f>
        <v>Stavební úpravy a dostavba KD v Zábřehu - 02/2022 z 01/2019</v>
      </c>
      <c r="F7" s="742"/>
      <c r="G7" s="742"/>
      <c r="H7" s="742"/>
      <c r="L7" s="20"/>
    </row>
    <row r="8" spans="1:46" s="2" customFormat="1" ht="12" customHeight="1">
      <c r="A8" s="34"/>
      <c r="B8" s="39"/>
      <c r="C8" s="34"/>
      <c r="D8" s="112" t="s">
        <v>89</v>
      </c>
      <c r="E8" s="34"/>
      <c r="F8" s="34"/>
      <c r="G8" s="34"/>
      <c r="H8" s="34"/>
      <c r="I8" s="34"/>
      <c r="J8" s="34"/>
      <c r="K8" s="34"/>
      <c r="L8" s="51"/>
      <c r="S8" s="34"/>
      <c r="T8" s="34"/>
      <c r="U8" s="34"/>
      <c r="V8" s="34"/>
      <c r="W8" s="34"/>
      <c r="X8" s="34"/>
      <c r="Y8" s="34"/>
      <c r="Z8" s="34"/>
      <c r="AA8" s="34"/>
      <c r="AB8" s="34"/>
      <c r="AC8" s="34"/>
      <c r="AD8" s="34"/>
      <c r="AE8" s="34"/>
    </row>
    <row r="9" spans="1:46" s="2" customFormat="1" ht="30" customHeight="1">
      <c r="A9" s="34"/>
      <c r="B9" s="39"/>
      <c r="C9" s="34"/>
      <c r="D9" s="34"/>
      <c r="E9" s="743" t="s">
        <v>90</v>
      </c>
      <c r="F9" s="744"/>
      <c r="G9" s="744"/>
      <c r="H9" s="744"/>
      <c r="I9" s="34"/>
      <c r="J9" s="34"/>
      <c r="K9" s="34"/>
      <c r="L9" s="51"/>
      <c r="S9" s="34"/>
      <c r="T9" s="34"/>
      <c r="U9" s="34"/>
      <c r="V9" s="34"/>
      <c r="W9" s="34"/>
      <c r="X9" s="34"/>
      <c r="Y9" s="34"/>
      <c r="Z9" s="34"/>
      <c r="AA9" s="34"/>
      <c r="AB9" s="34"/>
      <c r="AC9" s="34"/>
      <c r="AD9" s="34"/>
      <c r="AE9" s="34"/>
    </row>
    <row r="10" spans="1:46" s="2" customFormat="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24. 8. 2022</v>
      </c>
      <c r="K12" s="34"/>
      <c r="L12" s="51"/>
      <c r="S12" s="34"/>
      <c r="T12" s="34"/>
      <c r="U12" s="34"/>
      <c r="V12" s="34"/>
      <c r="W12" s="34"/>
      <c r="X12" s="34"/>
      <c r="Y12" s="34"/>
      <c r="Z12" s="34"/>
      <c r="AA12" s="34"/>
      <c r="AB12" s="34"/>
      <c r="AC12" s="34"/>
      <c r="AD12" s="34"/>
      <c r="AE12" s="34"/>
    </row>
    <row r="13" spans="1:46" s="2" customFormat="1" ht="10.9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745" t="str">
        <f>'Rekapitulace stavby'!E14</f>
        <v>Vyplň údaj</v>
      </c>
      <c r="F18" s="746"/>
      <c r="G18" s="746"/>
      <c r="H18" s="74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747" t="s">
        <v>1</v>
      </c>
      <c r="F27" s="747"/>
      <c r="G27" s="747"/>
      <c r="H27" s="747"/>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36</v>
      </c>
      <c r="E30" s="34"/>
      <c r="F30" s="34"/>
      <c r="G30" s="34"/>
      <c r="H30" s="34"/>
      <c r="I30" s="34"/>
      <c r="J30" s="120">
        <f>ROUND(J151, 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5" customHeight="1">
      <c r="A33" s="34"/>
      <c r="B33" s="39"/>
      <c r="C33" s="34"/>
      <c r="D33" s="122" t="s">
        <v>40</v>
      </c>
      <c r="E33" s="112" t="s">
        <v>41</v>
      </c>
      <c r="F33" s="123">
        <f>ROUND((SUM(BE151:BE724)),  2)</f>
        <v>0</v>
      </c>
      <c r="G33" s="34"/>
      <c r="H33" s="34"/>
      <c r="I33" s="124">
        <v>0.21</v>
      </c>
      <c r="J33" s="123">
        <f>ROUND(((SUM(BE151:BE724))*I33),  2)</f>
        <v>0</v>
      </c>
      <c r="K33" s="34"/>
      <c r="L33" s="51"/>
      <c r="S33" s="34"/>
      <c r="T33" s="34"/>
      <c r="U33" s="34"/>
      <c r="V33" s="34"/>
      <c r="W33" s="34"/>
      <c r="X33" s="34"/>
      <c r="Y33" s="34"/>
      <c r="Z33" s="34"/>
      <c r="AA33" s="34"/>
      <c r="AB33" s="34"/>
      <c r="AC33" s="34"/>
      <c r="AD33" s="34"/>
      <c r="AE33" s="34"/>
    </row>
    <row r="34" spans="1:31" s="2" customFormat="1" ht="14.5" customHeight="1">
      <c r="A34" s="34"/>
      <c r="B34" s="39"/>
      <c r="C34" s="34"/>
      <c r="D34" s="34"/>
      <c r="E34" s="112" t="s">
        <v>42</v>
      </c>
      <c r="F34" s="123">
        <f>ROUND((SUM(BF151:BF724)),  2)</f>
        <v>0</v>
      </c>
      <c r="G34" s="34"/>
      <c r="H34" s="34"/>
      <c r="I34" s="124">
        <v>0.15</v>
      </c>
      <c r="J34" s="123">
        <f>ROUND(((SUM(BF151:BF724))*I34),  2)</f>
        <v>0</v>
      </c>
      <c r="K34" s="34"/>
      <c r="L34" s="51"/>
      <c r="S34" s="34"/>
      <c r="T34" s="34"/>
      <c r="U34" s="34"/>
      <c r="V34" s="34"/>
      <c r="W34" s="34"/>
      <c r="X34" s="34"/>
      <c r="Y34" s="34"/>
      <c r="Z34" s="34"/>
      <c r="AA34" s="34"/>
      <c r="AB34" s="34"/>
      <c r="AC34" s="34"/>
      <c r="AD34" s="34"/>
      <c r="AE34" s="34"/>
    </row>
    <row r="35" spans="1:31" s="2" customFormat="1" ht="14.5" hidden="1" customHeight="1">
      <c r="A35" s="34"/>
      <c r="B35" s="39"/>
      <c r="C35" s="34"/>
      <c r="D35" s="34"/>
      <c r="E35" s="112" t="s">
        <v>43</v>
      </c>
      <c r="F35" s="123">
        <f>ROUND((SUM(BG151:BG724)),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5" hidden="1" customHeight="1">
      <c r="A36" s="34"/>
      <c r="B36" s="39"/>
      <c r="C36" s="34"/>
      <c r="D36" s="34"/>
      <c r="E36" s="112" t="s">
        <v>44</v>
      </c>
      <c r="F36" s="123">
        <f>ROUND((SUM(BH151:BH724)),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5" hidden="1" customHeight="1">
      <c r="A37" s="34"/>
      <c r="B37" s="39"/>
      <c r="C37" s="34"/>
      <c r="D37" s="34"/>
      <c r="E37" s="112" t="s">
        <v>45</v>
      </c>
      <c r="F37" s="123">
        <f>ROUND((SUM(BI151:BI724)),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5" customHeight="1">
      <c r="B41" s="20"/>
      <c r="L41" s="20"/>
    </row>
    <row r="42" spans="1:31" s="1" customFormat="1" ht="14.5" customHeight="1">
      <c r="B42" s="20"/>
      <c r="L42" s="20"/>
    </row>
    <row r="43" spans="1:31" s="1" customFormat="1" ht="14.5" customHeight="1">
      <c r="B43" s="20"/>
      <c r="L43" s="20"/>
    </row>
    <row r="44" spans="1:31" s="1" customFormat="1" ht="14.5" customHeight="1">
      <c r="B44" s="20"/>
      <c r="L44" s="20"/>
    </row>
    <row r="45" spans="1:31" s="1" customFormat="1" ht="14.5" customHeight="1">
      <c r="B45" s="20"/>
      <c r="L45" s="20"/>
    </row>
    <row r="46" spans="1:31" s="1" customFormat="1" ht="14.5" customHeight="1">
      <c r="B46" s="20"/>
      <c r="L46" s="20"/>
    </row>
    <row r="47" spans="1:31" s="1" customFormat="1" ht="14.5" customHeight="1">
      <c r="B47" s="20"/>
      <c r="L47" s="20"/>
    </row>
    <row r="48" spans="1:31" s="1" customFormat="1" ht="14.5" customHeight="1">
      <c r="B48" s="20"/>
      <c r="L48" s="20"/>
    </row>
    <row r="49" spans="1:31" s="1" customFormat="1" ht="14.5" customHeight="1">
      <c r="B49" s="20"/>
      <c r="L49" s="20"/>
    </row>
    <row r="50" spans="1:31" s="2" customFormat="1" ht="14.5" customHeight="1">
      <c r="B50" s="51"/>
      <c r="D50" s="132" t="s">
        <v>49</v>
      </c>
      <c r="E50" s="133"/>
      <c r="F50" s="133"/>
      <c r="G50" s="132" t="s">
        <v>50</v>
      </c>
      <c r="H50" s="133"/>
      <c r="I50" s="133"/>
      <c r="J50" s="133"/>
      <c r="K50" s="133"/>
      <c r="L50" s="51"/>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4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2.4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4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5" customHeight="1">
      <c r="A82" s="34"/>
      <c r="B82" s="35"/>
      <c r="C82" s="23" t="s">
        <v>91</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739" t="str">
        <f>E7</f>
        <v>Stavební úpravy a dostavba KD v Zábřehu - 02/2022 z 01/2019</v>
      </c>
      <c r="F85" s="740"/>
      <c r="G85" s="740"/>
      <c r="H85" s="740"/>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89</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30" customHeight="1">
      <c r="A87" s="34"/>
      <c r="B87" s="35"/>
      <c r="C87" s="36"/>
      <c r="D87" s="36"/>
      <c r="E87" s="736" t="str">
        <f>E9</f>
        <v>1 Velky-sal-a-zazemi - 1.Etapa Rekonstrukce velkého sálu a zázemí</v>
      </c>
      <c r="F87" s="738"/>
      <c r="G87" s="738"/>
      <c r="H87" s="738"/>
      <c r="I87" s="36"/>
      <c r="J87" s="36"/>
      <c r="K87" s="36"/>
      <c r="L87" s="51"/>
      <c r="S87" s="34"/>
      <c r="T87" s="34"/>
      <c r="U87" s="34"/>
      <c r="V87" s="34"/>
      <c r="W87" s="34"/>
      <c r="X87" s="34"/>
      <c r="Y87" s="34"/>
      <c r="Z87" s="34"/>
      <c r="AA87" s="34"/>
      <c r="AB87" s="34"/>
      <c r="AC87" s="34"/>
      <c r="AD87" s="34"/>
      <c r="AE87" s="34"/>
    </row>
    <row r="88" spans="1:47"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Zábřeh</v>
      </c>
      <c r="G89" s="36"/>
      <c r="H89" s="36"/>
      <c r="I89" s="29" t="s">
        <v>22</v>
      </c>
      <c r="J89" s="66" t="str">
        <f>IF(J12="","",J12)</f>
        <v>24. 8. 2022</v>
      </c>
      <c r="K89" s="36"/>
      <c r="L89" s="51"/>
      <c r="S89" s="34"/>
      <c r="T89" s="34"/>
      <c r="U89" s="34"/>
      <c r="V89" s="34"/>
      <c r="W89" s="34"/>
      <c r="X89" s="34"/>
      <c r="Y89" s="34"/>
      <c r="Z89" s="34"/>
      <c r="AA89" s="34"/>
      <c r="AB89" s="34"/>
      <c r="AC89" s="34"/>
      <c r="AD89" s="34"/>
      <c r="AE89" s="34"/>
    </row>
    <row r="90" spans="1:47"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5" customHeight="1">
      <c r="A91" s="34"/>
      <c r="B91" s="35"/>
      <c r="C91" s="29" t="s">
        <v>24</v>
      </c>
      <c r="D91" s="36"/>
      <c r="E91" s="36"/>
      <c r="F91" s="27" t="str">
        <f>E15</f>
        <v>Město Zábřeh</v>
      </c>
      <c r="G91" s="36"/>
      <c r="H91" s="36"/>
      <c r="I91" s="29" t="s">
        <v>30</v>
      </c>
      <c r="J91" s="32" t="str">
        <f>E21</f>
        <v>BDA Architekti s.r.o.</v>
      </c>
      <c r="K91" s="36"/>
      <c r="L91" s="51"/>
      <c r="S91" s="34"/>
      <c r="T91" s="34"/>
      <c r="U91" s="34"/>
      <c r="V91" s="34"/>
      <c r="W91" s="34"/>
      <c r="X91" s="34"/>
      <c r="Y91" s="34"/>
      <c r="Z91" s="34"/>
      <c r="AA91" s="34"/>
      <c r="AB91" s="34"/>
      <c r="AC91" s="34"/>
      <c r="AD91" s="34"/>
      <c r="AE91" s="34"/>
    </row>
    <row r="92" spans="1:47" s="2" customFormat="1" ht="15.25" customHeight="1">
      <c r="A92" s="34"/>
      <c r="B92" s="35"/>
      <c r="C92" s="29" t="s">
        <v>28</v>
      </c>
      <c r="D92" s="36"/>
      <c r="E92" s="36"/>
      <c r="F92" s="27" t="str">
        <f>IF(E18="","",E18)</f>
        <v>Vyplň údaj</v>
      </c>
      <c r="G92" s="36"/>
      <c r="H92" s="36"/>
      <c r="I92" s="29" t="s">
        <v>33</v>
      </c>
      <c r="J92" s="32" t="str">
        <f>E24</f>
        <v>Ing.P.Čoudek</v>
      </c>
      <c r="K92" s="36"/>
      <c r="L92" s="51"/>
      <c r="S92" s="34"/>
      <c r="T92" s="34"/>
      <c r="U92" s="34"/>
      <c r="V92" s="34"/>
      <c r="W92" s="34"/>
      <c r="X92" s="34"/>
      <c r="Y92" s="34"/>
      <c r="Z92" s="34"/>
      <c r="AA92" s="34"/>
      <c r="AB92" s="34"/>
      <c r="AC92" s="34"/>
      <c r="AD92" s="34"/>
      <c r="AE92" s="34"/>
    </row>
    <row r="93" spans="1:47" s="2" customFormat="1" ht="10.4"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92</v>
      </c>
      <c r="D94" s="144"/>
      <c r="E94" s="144"/>
      <c r="F94" s="144"/>
      <c r="G94" s="144"/>
      <c r="H94" s="144"/>
      <c r="I94" s="144"/>
      <c r="J94" s="145" t="s">
        <v>93</v>
      </c>
      <c r="K94" s="144"/>
      <c r="L94" s="51"/>
      <c r="S94" s="34"/>
      <c r="T94" s="34"/>
      <c r="U94" s="34"/>
      <c r="V94" s="34"/>
      <c r="W94" s="34"/>
      <c r="X94" s="34"/>
      <c r="Y94" s="34"/>
      <c r="Z94" s="34"/>
      <c r="AA94" s="34"/>
      <c r="AB94" s="34"/>
      <c r="AC94" s="34"/>
      <c r="AD94" s="34"/>
      <c r="AE94" s="34"/>
    </row>
    <row r="95" spans="1:47" s="2" customFormat="1" ht="10.4"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5" customHeight="1">
      <c r="A96" s="34"/>
      <c r="B96" s="35"/>
      <c r="C96" s="146" t="s">
        <v>94</v>
      </c>
      <c r="D96" s="36"/>
      <c r="E96" s="36"/>
      <c r="F96" s="36"/>
      <c r="G96" s="36"/>
      <c r="H96" s="36"/>
      <c r="I96" s="36"/>
      <c r="J96" s="84">
        <f>J151</f>
        <v>0</v>
      </c>
      <c r="K96" s="36"/>
      <c r="L96" s="51"/>
      <c r="S96" s="34"/>
      <c r="T96" s="34"/>
      <c r="U96" s="34"/>
      <c r="V96" s="34"/>
      <c r="W96" s="34"/>
      <c r="X96" s="34"/>
      <c r="Y96" s="34"/>
      <c r="Z96" s="34"/>
      <c r="AA96" s="34"/>
      <c r="AB96" s="34"/>
      <c r="AC96" s="34"/>
      <c r="AD96" s="34"/>
      <c r="AE96" s="34"/>
      <c r="AU96" s="17" t="s">
        <v>95</v>
      </c>
    </row>
    <row r="97" spans="2:12" s="9" customFormat="1" ht="25" customHeight="1">
      <c r="B97" s="147"/>
      <c r="C97" s="148"/>
      <c r="D97" s="149" t="s">
        <v>96</v>
      </c>
      <c r="E97" s="150"/>
      <c r="F97" s="150"/>
      <c r="G97" s="150"/>
      <c r="H97" s="150"/>
      <c r="I97" s="150"/>
      <c r="J97" s="151">
        <f>J152</f>
        <v>0</v>
      </c>
      <c r="K97" s="148"/>
      <c r="L97" s="152"/>
    </row>
    <row r="98" spans="2:12" s="10" customFormat="1" ht="19.95" customHeight="1">
      <c r="B98" s="153"/>
      <c r="C98" s="154"/>
      <c r="D98" s="155" t="s">
        <v>97</v>
      </c>
      <c r="E98" s="156"/>
      <c r="F98" s="156"/>
      <c r="G98" s="156"/>
      <c r="H98" s="156"/>
      <c r="I98" s="156"/>
      <c r="J98" s="157">
        <f>J153</f>
        <v>0</v>
      </c>
      <c r="K98" s="154"/>
      <c r="L98" s="158"/>
    </row>
    <row r="99" spans="2:12" s="10" customFormat="1" ht="19.95" customHeight="1">
      <c r="B99" s="153"/>
      <c r="C99" s="154"/>
      <c r="D99" s="155" t="s">
        <v>98</v>
      </c>
      <c r="E99" s="156"/>
      <c r="F99" s="156"/>
      <c r="G99" s="156"/>
      <c r="H99" s="156"/>
      <c r="I99" s="156"/>
      <c r="J99" s="157">
        <f>J163</f>
        <v>0</v>
      </c>
      <c r="K99" s="154"/>
      <c r="L99" s="158"/>
    </row>
    <row r="100" spans="2:12" s="10" customFormat="1" ht="19.95" customHeight="1">
      <c r="B100" s="153"/>
      <c r="C100" s="154"/>
      <c r="D100" s="155" t="s">
        <v>99</v>
      </c>
      <c r="E100" s="156"/>
      <c r="F100" s="156"/>
      <c r="G100" s="156"/>
      <c r="H100" s="156"/>
      <c r="I100" s="156"/>
      <c r="J100" s="157">
        <f>J166</f>
        <v>0</v>
      </c>
      <c r="K100" s="154"/>
      <c r="L100" s="158"/>
    </row>
    <row r="101" spans="2:12" s="10" customFormat="1" ht="19.95" customHeight="1">
      <c r="B101" s="153"/>
      <c r="C101" s="154"/>
      <c r="D101" s="155" t="s">
        <v>100</v>
      </c>
      <c r="E101" s="156"/>
      <c r="F101" s="156"/>
      <c r="G101" s="156"/>
      <c r="H101" s="156"/>
      <c r="I101" s="156"/>
      <c r="J101" s="157">
        <f>J216</f>
        <v>0</v>
      </c>
      <c r="K101" s="154"/>
      <c r="L101" s="158"/>
    </row>
    <row r="102" spans="2:12" s="10" customFormat="1" ht="19.95" customHeight="1">
      <c r="B102" s="153"/>
      <c r="C102" s="154"/>
      <c r="D102" s="155" t="s">
        <v>101</v>
      </c>
      <c r="E102" s="156"/>
      <c r="F102" s="156"/>
      <c r="G102" s="156"/>
      <c r="H102" s="156"/>
      <c r="I102" s="156"/>
      <c r="J102" s="157">
        <f>J225</f>
        <v>0</v>
      </c>
      <c r="K102" s="154"/>
      <c r="L102" s="158"/>
    </row>
    <row r="103" spans="2:12" s="10" customFormat="1" ht="19.95" customHeight="1">
      <c r="B103" s="153"/>
      <c r="C103" s="154"/>
      <c r="D103" s="155" t="s">
        <v>102</v>
      </c>
      <c r="E103" s="156"/>
      <c r="F103" s="156"/>
      <c r="G103" s="156"/>
      <c r="H103" s="156"/>
      <c r="I103" s="156"/>
      <c r="J103" s="157">
        <f>J227</f>
        <v>0</v>
      </c>
      <c r="K103" s="154"/>
      <c r="L103" s="158"/>
    </row>
    <row r="104" spans="2:12" s="10" customFormat="1" ht="19.95" customHeight="1">
      <c r="B104" s="153"/>
      <c r="C104" s="154"/>
      <c r="D104" s="155" t="s">
        <v>103</v>
      </c>
      <c r="E104" s="156"/>
      <c r="F104" s="156"/>
      <c r="G104" s="156"/>
      <c r="H104" s="156"/>
      <c r="I104" s="156"/>
      <c r="J104" s="157">
        <f>J302</f>
        <v>0</v>
      </c>
      <c r="K104" s="154"/>
      <c r="L104" s="158"/>
    </row>
    <row r="105" spans="2:12" s="10" customFormat="1" ht="19.95" customHeight="1">
      <c r="B105" s="153"/>
      <c r="C105" s="154"/>
      <c r="D105" s="155" t="s">
        <v>104</v>
      </c>
      <c r="E105" s="156"/>
      <c r="F105" s="156"/>
      <c r="G105" s="156"/>
      <c r="H105" s="156"/>
      <c r="I105" s="156"/>
      <c r="J105" s="157">
        <f>J408</f>
        <v>0</v>
      </c>
      <c r="K105" s="154"/>
      <c r="L105" s="158"/>
    </row>
    <row r="106" spans="2:12" s="10" customFormat="1" ht="19.95" customHeight="1">
      <c r="B106" s="153"/>
      <c r="C106" s="154"/>
      <c r="D106" s="155" t="s">
        <v>105</v>
      </c>
      <c r="E106" s="156"/>
      <c r="F106" s="156"/>
      <c r="G106" s="156"/>
      <c r="H106" s="156"/>
      <c r="I106" s="156"/>
      <c r="J106" s="157">
        <f>J412</f>
        <v>0</v>
      </c>
      <c r="K106" s="154"/>
      <c r="L106" s="158"/>
    </row>
    <row r="107" spans="2:12" s="9" customFormat="1" ht="25" customHeight="1">
      <c r="B107" s="147"/>
      <c r="C107" s="148"/>
      <c r="D107" s="149" t="s">
        <v>106</v>
      </c>
      <c r="E107" s="150"/>
      <c r="F107" s="150"/>
      <c r="G107" s="150"/>
      <c r="H107" s="150"/>
      <c r="I107" s="150"/>
      <c r="J107" s="151">
        <f>J414</f>
        <v>0</v>
      </c>
      <c r="K107" s="148"/>
      <c r="L107" s="152"/>
    </row>
    <row r="108" spans="2:12" s="10" customFormat="1" ht="19.95" customHeight="1">
      <c r="B108" s="153"/>
      <c r="C108" s="154"/>
      <c r="D108" s="155" t="s">
        <v>107</v>
      </c>
      <c r="E108" s="156"/>
      <c r="F108" s="156"/>
      <c r="G108" s="156"/>
      <c r="H108" s="156"/>
      <c r="I108" s="156"/>
      <c r="J108" s="157">
        <f>J415</f>
        <v>0</v>
      </c>
      <c r="K108" s="154"/>
      <c r="L108" s="158"/>
    </row>
    <row r="109" spans="2:12" s="10" customFormat="1" ht="19.95" customHeight="1">
      <c r="B109" s="153"/>
      <c r="C109" s="154"/>
      <c r="D109" s="155" t="s">
        <v>108</v>
      </c>
      <c r="E109" s="156"/>
      <c r="F109" s="156"/>
      <c r="G109" s="156"/>
      <c r="H109" s="156"/>
      <c r="I109" s="156"/>
      <c r="J109" s="157">
        <f>J442</f>
        <v>0</v>
      </c>
      <c r="K109" s="154"/>
      <c r="L109" s="158"/>
    </row>
    <row r="110" spans="2:12" s="10" customFormat="1" ht="19.95" customHeight="1">
      <c r="B110" s="153"/>
      <c r="C110" s="154"/>
      <c r="D110" s="155" t="s">
        <v>109</v>
      </c>
      <c r="E110" s="156"/>
      <c r="F110" s="156"/>
      <c r="G110" s="156"/>
      <c r="H110" s="156"/>
      <c r="I110" s="156"/>
      <c r="J110" s="157">
        <f>J460</f>
        <v>0</v>
      </c>
      <c r="K110" s="154"/>
      <c r="L110" s="158"/>
    </row>
    <row r="111" spans="2:12" s="10" customFormat="1" ht="19.95" customHeight="1">
      <c r="B111" s="153"/>
      <c r="C111" s="154"/>
      <c r="D111" s="155" t="s">
        <v>110</v>
      </c>
      <c r="E111" s="156"/>
      <c r="F111" s="156"/>
      <c r="G111" s="156"/>
      <c r="H111" s="156"/>
      <c r="I111" s="156"/>
      <c r="J111" s="157">
        <f>J472</f>
        <v>0</v>
      </c>
      <c r="K111" s="154"/>
      <c r="L111" s="158"/>
    </row>
    <row r="112" spans="2:12" s="10" customFormat="1" ht="19.95" customHeight="1">
      <c r="B112" s="153"/>
      <c r="C112" s="154"/>
      <c r="D112" s="155" t="s">
        <v>111</v>
      </c>
      <c r="E112" s="156"/>
      <c r="F112" s="156"/>
      <c r="G112" s="156"/>
      <c r="H112" s="156"/>
      <c r="I112" s="156"/>
      <c r="J112" s="157">
        <f>J474</f>
        <v>0</v>
      </c>
      <c r="K112" s="154"/>
      <c r="L112" s="158"/>
    </row>
    <row r="113" spans="2:12" s="10" customFormat="1" ht="19.95" customHeight="1">
      <c r="B113" s="153"/>
      <c r="C113" s="154"/>
      <c r="D113" s="155" t="s">
        <v>112</v>
      </c>
      <c r="E113" s="156"/>
      <c r="F113" s="156"/>
      <c r="G113" s="156"/>
      <c r="H113" s="156"/>
      <c r="I113" s="156"/>
      <c r="J113" s="157">
        <f>J476</f>
        <v>0</v>
      </c>
      <c r="K113" s="154"/>
      <c r="L113" s="158"/>
    </row>
    <row r="114" spans="2:12" s="10" customFormat="1" ht="19.95" customHeight="1">
      <c r="B114" s="153"/>
      <c r="C114" s="154"/>
      <c r="D114" s="155" t="s">
        <v>113</v>
      </c>
      <c r="E114" s="156"/>
      <c r="F114" s="156"/>
      <c r="G114" s="156"/>
      <c r="H114" s="156"/>
      <c r="I114" s="156"/>
      <c r="J114" s="157">
        <f>J478</f>
        <v>0</v>
      </c>
      <c r="K114" s="154"/>
      <c r="L114" s="158"/>
    </row>
    <row r="115" spans="2:12" s="10" customFormat="1" ht="19.95" customHeight="1">
      <c r="B115" s="153"/>
      <c r="C115" s="154"/>
      <c r="D115" s="155" t="s">
        <v>114</v>
      </c>
      <c r="E115" s="156"/>
      <c r="F115" s="156"/>
      <c r="G115" s="156"/>
      <c r="H115" s="156"/>
      <c r="I115" s="156"/>
      <c r="J115" s="157">
        <f>J493</f>
        <v>0</v>
      </c>
      <c r="K115" s="154"/>
      <c r="L115" s="158"/>
    </row>
    <row r="116" spans="2:12" s="10" customFormat="1" ht="19.95" customHeight="1">
      <c r="B116" s="153"/>
      <c r="C116" s="154"/>
      <c r="D116" s="155" t="s">
        <v>115</v>
      </c>
      <c r="E116" s="156"/>
      <c r="F116" s="156"/>
      <c r="G116" s="156"/>
      <c r="H116" s="156"/>
      <c r="I116" s="156"/>
      <c r="J116" s="157">
        <f>J525</f>
        <v>0</v>
      </c>
      <c r="K116" s="154"/>
      <c r="L116" s="158"/>
    </row>
    <row r="117" spans="2:12" s="10" customFormat="1" ht="19.95" customHeight="1">
      <c r="B117" s="153"/>
      <c r="C117" s="154"/>
      <c r="D117" s="155" t="s">
        <v>116</v>
      </c>
      <c r="E117" s="156"/>
      <c r="F117" s="156"/>
      <c r="G117" s="156"/>
      <c r="H117" s="156"/>
      <c r="I117" s="156"/>
      <c r="J117" s="157">
        <f>J564</f>
        <v>0</v>
      </c>
      <c r="K117" s="154"/>
      <c r="L117" s="158"/>
    </row>
    <row r="118" spans="2:12" s="10" customFormat="1" ht="19.95" customHeight="1">
      <c r="B118" s="153"/>
      <c r="C118" s="154"/>
      <c r="D118" s="155" t="s">
        <v>117</v>
      </c>
      <c r="E118" s="156"/>
      <c r="F118" s="156"/>
      <c r="G118" s="156"/>
      <c r="H118" s="156"/>
      <c r="I118" s="156"/>
      <c r="J118" s="157">
        <f>J580</f>
        <v>0</v>
      </c>
      <c r="K118" s="154"/>
      <c r="L118" s="158"/>
    </row>
    <row r="119" spans="2:12" s="10" customFormat="1" ht="19.95" customHeight="1">
      <c r="B119" s="153"/>
      <c r="C119" s="154"/>
      <c r="D119" s="155" t="s">
        <v>118</v>
      </c>
      <c r="E119" s="156"/>
      <c r="F119" s="156"/>
      <c r="G119" s="156"/>
      <c r="H119" s="156"/>
      <c r="I119" s="156"/>
      <c r="J119" s="157">
        <f>J596</f>
        <v>0</v>
      </c>
      <c r="K119" s="154"/>
      <c r="L119" s="158"/>
    </row>
    <row r="120" spans="2:12" s="10" customFormat="1" ht="19.95" customHeight="1">
      <c r="B120" s="153"/>
      <c r="C120" s="154"/>
      <c r="D120" s="155" t="s">
        <v>119</v>
      </c>
      <c r="E120" s="156"/>
      <c r="F120" s="156"/>
      <c r="G120" s="156"/>
      <c r="H120" s="156"/>
      <c r="I120" s="156"/>
      <c r="J120" s="157">
        <f>J617</f>
        <v>0</v>
      </c>
      <c r="K120" s="154"/>
      <c r="L120" s="158"/>
    </row>
    <row r="121" spans="2:12" s="10" customFormat="1" ht="19.95" customHeight="1">
      <c r="B121" s="153"/>
      <c r="C121" s="154"/>
      <c r="D121" s="155" t="s">
        <v>120</v>
      </c>
      <c r="E121" s="156"/>
      <c r="F121" s="156"/>
      <c r="G121" s="156"/>
      <c r="H121" s="156"/>
      <c r="I121" s="156"/>
      <c r="J121" s="157">
        <f>J668</f>
        <v>0</v>
      </c>
      <c r="K121" s="154"/>
      <c r="L121" s="158"/>
    </row>
    <row r="122" spans="2:12" s="10" customFormat="1" ht="19.95" customHeight="1">
      <c r="B122" s="153"/>
      <c r="C122" s="154"/>
      <c r="D122" s="155" t="s">
        <v>121</v>
      </c>
      <c r="E122" s="156"/>
      <c r="F122" s="156"/>
      <c r="G122" s="156"/>
      <c r="H122" s="156"/>
      <c r="I122" s="156"/>
      <c r="J122" s="157">
        <f>J678</f>
        <v>0</v>
      </c>
      <c r="K122" s="154"/>
      <c r="L122" s="158"/>
    </row>
    <row r="123" spans="2:12" s="10" customFormat="1" ht="19.95" customHeight="1">
      <c r="B123" s="153"/>
      <c r="C123" s="154"/>
      <c r="D123" s="155" t="s">
        <v>122</v>
      </c>
      <c r="E123" s="156"/>
      <c r="F123" s="156"/>
      <c r="G123" s="156"/>
      <c r="H123" s="156"/>
      <c r="I123" s="156"/>
      <c r="J123" s="157">
        <f>J691</f>
        <v>0</v>
      </c>
      <c r="K123" s="154"/>
      <c r="L123" s="158"/>
    </row>
    <row r="124" spans="2:12" s="9" customFormat="1" ht="25" customHeight="1">
      <c r="B124" s="147"/>
      <c r="C124" s="148"/>
      <c r="D124" s="149" t="s">
        <v>123</v>
      </c>
      <c r="E124" s="150"/>
      <c r="F124" s="150"/>
      <c r="G124" s="150"/>
      <c r="H124" s="150"/>
      <c r="I124" s="150"/>
      <c r="J124" s="151">
        <f>J702</f>
        <v>0</v>
      </c>
      <c r="K124" s="148"/>
      <c r="L124" s="152"/>
    </row>
    <row r="125" spans="2:12" s="10" customFormat="1" ht="19.95" customHeight="1">
      <c r="B125" s="153"/>
      <c r="C125" s="154"/>
      <c r="D125" s="155" t="s">
        <v>124</v>
      </c>
      <c r="E125" s="156"/>
      <c r="F125" s="156"/>
      <c r="G125" s="156"/>
      <c r="H125" s="156"/>
      <c r="I125" s="156"/>
      <c r="J125" s="157">
        <f>J703</f>
        <v>0</v>
      </c>
      <c r="K125" s="154"/>
      <c r="L125" s="158"/>
    </row>
    <row r="126" spans="2:12" s="10" customFormat="1" ht="19.95" customHeight="1">
      <c r="B126" s="153"/>
      <c r="C126" s="154"/>
      <c r="D126" s="155" t="s">
        <v>125</v>
      </c>
      <c r="E126" s="156"/>
      <c r="F126" s="156"/>
      <c r="G126" s="156"/>
      <c r="H126" s="156"/>
      <c r="I126" s="156"/>
      <c r="J126" s="157">
        <f>J706</f>
        <v>0</v>
      </c>
      <c r="K126" s="154"/>
      <c r="L126" s="158"/>
    </row>
    <row r="127" spans="2:12" s="10" customFormat="1" ht="19.95" customHeight="1">
      <c r="B127" s="153"/>
      <c r="C127" s="154"/>
      <c r="D127" s="155" t="s">
        <v>126</v>
      </c>
      <c r="E127" s="156"/>
      <c r="F127" s="156"/>
      <c r="G127" s="156"/>
      <c r="H127" s="156"/>
      <c r="I127" s="156"/>
      <c r="J127" s="157">
        <f>J708</f>
        <v>0</v>
      </c>
      <c r="K127" s="154"/>
      <c r="L127" s="158"/>
    </row>
    <row r="128" spans="2:12" s="10" customFormat="1" ht="19.95" customHeight="1">
      <c r="B128" s="153"/>
      <c r="C128" s="154"/>
      <c r="D128" s="155" t="s">
        <v>127</v>
      </c>
      <c r="E128" s="156"/>
      <c r="F128" s="156"/>
      <c r="G128" s="156"/>
      <c r="H128" s="156"/>
      <c r="I128" s="156"/>
      <c r="J128" s="157">
        <f>J711</f>
        <v>0</v>
      </c>
      <c r="K128" s="154"/>
      <c r="L128" s="158"/>
    </row>
    <row r="129" spans="1:31" s="9" customFormat="1" ht="25" customHeight="1">
      <c r="B129" s="147"/>
      <c r="C129" s="148"/>
      <c r="D129" s="149" t="s">
        <v>128</v>
      </c>
      <c r="E129" s="150"/>
      <c r="F129" s="150"/>
      <c r="G129" s="150"/>
      <c r="H129" s="150"/>
      <c r="I129" s="150"/>
      <c r="J129" s="151">
        <f>J720</f>
        <v>0</v>
      </c>
      <c r="K129" s="148"/>
      <c r="L129" s="152"/>
    </row>
    <row r="130" spans="1:31" s="10" customFormat="1" ht="19.95" customHeight="1">
      <c r="B130" s="153"/>
      <c r="C130" s="154"/>
      <c r="D130" s="155" t="s">
        <v>129</v>
      </c>
      <c r="E130" s="156"/>
      <c r="F130" s="156"/>
      <c r="G130" s="156"/>
      <c r="H130" s="156"/>
      <c r="I130" s="156"/>
      <c r="J130" s="157">
        <f>J721</f>
        <v>0</v>
      </c>
      <c r="K130" s="154"/>
      <c r="L130" s="158"/>
    </row>
    <row r="131" spans="1:31" s="10" customFormat="1" ht="19.95" customHeight="1">
      <c r="B131" s="153"/>
      <c r="C131" s="154"/>
      <c r="D131" s="155" t="s">
        <v>130</v>
      </c>
      <c r="E131" s="156"/>
      <c r="F131" s="156"/>
      <c r="G131" s="156"/>
      <c r="H131" s="156"/>
      <c r="I131" s="156"/>
      <c r="J131" s="157">
        <f>J723</f>
        <v>0</v>
      </c>
      <c r="K131" s="154"/>
      <c r="L131" s="158"/>
    </row>
    <row r="132" spans="1:31" s="2" customFormat="1" ht="21.75" customHeight="1">
      <c r="A132" s="34"/>
      <c r="B132" s="35"/>
      <c r="C132" s="36"/>
      <c r="D132" s="36"/>
      <c r="E132" s="36"/>
      <c r="F132" s="36"/>
      <c r="G132" s="36"/>
      <c r="H132" s="36"/>
      <c r="I132" s="36"/>
      <c r="J132" s="36"/>
      <c r="K132" s="36"/>
      <c r="L132" s="51"/>
      <c r="S132" s="34"/>
      <c r="T132" s="34"/>
      <c r="U132" s="34"/>
      <c r="V132" s="34"/>
      <c r="W132" s="34"/>
      <c r="X132" s="34"/>
      <c r="Y132" s="34"/>
      <c r="Z132" s="34"/>
      <c r="AA132" s="34"/>
      <c r="AB132" s="34"/>
      <c r="AC132" s="34"/>
      <c r="AD132" s="34"/>
      <c r="AE132" s="34"/>
    </row>
    <row r="133" spans="1:31" s="2" customFormat="1" ht="7" customHeight="1">
      <c r="A133" s="34"/>
      <c r="B133" s="54"/>
      <c r="C133" s="55"/>
      <c r="D133" s="55"/>
      <c r="E133" s="55"/>
      <c r="F133" s="55"/>
      <c r="G133" s="55"/>
      <c r="H133" s="55"/>
      <c r="I133" s="55"/>
      <c r="J133" s="55"/>
      <c r="K133" s="55"/>
      <c r="L133" s="51"/>
      <c r="S133" s="34"/>
      <c r="T133" s="34"/>
      <c r="U133" s="34"/>
      <c r="V133" s="34"/>
      <c r="W133" s="34"/>
      <c r="X133" s="34"/>
      <c r="Y133" s="34"/>
      <c r="Z133" s="34"/>
      <c r="AA133" s="34"/>
      <c r="AB133" s="34"/>
      <c r="AC133" s="34"/>
      <c r="AD133" s="34"/>
      <c r="AE133" s="34"/>
    </row>
    <row r="137" spans="1:31" s="2" customFormat="1" ht="7" customHeight="1">
      <c r="A137" s="34"/>
      <c r="B137" s="56"/>
      <c r="C137" s="57"/>
      <c r="D137" s="57"/>
      <c r="E137" s="57"/>
      <c r="F137" s="57"/>
      <c r="G137" s="57"/>
      <c r="H137" s="57"/>
      <c r="I137" s="57"/>
      <c r="J137" s="57"/>
      <c r="K137" s="57"/>
      <c r="L137" s="51"/>
      <c r="S137" s="34"/>
      <c r="T137" s="34"/>
      <c r="U137" s="34"/>
      <c r="V137" s="34"/>
      <c r="W137" s="34"/>
      <c r="X137" s="34"/>
      <c r="Y137" s="34"/>
      <c r="Z137" s="34"/>
      <c r="AA137" s="34"/>
      <c r="AB137" s="34"/>
      <c r="AC137" s="34"/>
      <c r="AD137" s="34"/>
      <c r="AE137" s="34"/>
    </row>
    <row r="138" spans="1:31" s="2" customFormat="1" ht="25" customHeight="1">
      <c r="A138" s="34"/>
      <c r="B138" s="35"/>
      <c r="C138" s="23" t="s">
        <v>131</v>
      </c>
      <c r="D138" s="36"/>
      <c r="E138" s="36"/>
      <c r="F138" s="36"/>
      <c r="G138" s="36"/>
      <c r="H138" s="36"/>
      <c r="I138" s="36"/>
      <c r="J138" s="36"/>
      <c r="K138" s="36"/>
      <c r="L138" s="51"/>
      <c r="S138" s="34"/>
      <c r="T138" s="34"/>
      <c r="U138" s="34"/>
      <c r="V138" s="34"/>
      <c r="W138" s="34"/>
      <c r="X138" s="34"/>
      <c r="Y138" s="34"/>
      <c r="Z138" s="34"/>
      <c r="AA138" s="34"/>
      <c r="AB138" s="34"/>
      <c r="AC138" s="34"/>
      <c r="AD138" s="34"/>
      <c r="AE138" s="34"/>
    </row>
    <row r="139" spans="1:31" s="2" customFormat="1" ht="7" customHeight="1">
      <c r="A139" s="34"/>
      <c r="B139" s="35"/>
      <c r="C139" s="36"/>
      <c r="D139" s="36"/>
      <c r="E139" s="36"/>
      <c r="F139" s="36"/>
      <c r="G139" s="36"/>
      <c r="H139" s="36"/>
      <c r="I139" s="36"/>
      <c r="J139" s="36"/>
      <c r="K139" s="36"/>
      <c r="L139" s="51"/>
      <c r="S139" s="34"/>
      <c r="T139" s="34"/>
      <c r="U139" s="34"/>
      <c r="V139" s="34"/>
      <c r="W139" s="34"/>
      <c r="X139" s="34"/>
      <c r="Y139" s="34"/>
      <c r="Z139" s="34"/>
      <c r="AA139" s="34"/>
      <c r="AB139" s="34"/>
      <c r="AC139" s="34"/>
      <c r="AD139" s="34"/>
      <c r="AE139" s="34"/>
    </row>
    <row r="140" spans="1:31" s="2" customFormat="1" ht="12" customHeight="1">
      <c r="A140" s="34"/>
      <c r="B140" s="35"/>
      <c r="C140" s="29" t="s">
        <v>16</v>
      </c>
      <c r="D140" s="36"/>
      <c r="E140" s="36"/>
      <c r="F140" s="36"/>
      <c r="G140" s="36"/>
      <c r="H140" s="36"/>
      <c r="I140" s="36"/>
      <c r="J140" s="36"/>
      <c r="K140" s="36"/>
      <c r="L140" s="51"/>
      <c r="S140" s="34"/>
      <c r="T140" s="34"/>
      <c r="U140" s="34"/>
      <c r="V140" s="34"/>
      <c r="W140" s="34"/>
      <c r="X140" s="34"/>
      <c r="Y140" s="34"/>
      <c r="Z140" s="34"/>
      <c r="AA140" s="34"/>
      <c r="AB140" s="34"/>
      <c r="AC140" s="34"/>
      <c r="AD140" s="34"/>
      <c r="AE140" s="34"/>
    </row>
    <row r="141" spans="1:31" s="2" customFormat="1" ht="16.5" customHeight="1">
      <c r="A141" s="34"/>
      <c r="B141" s="35"/>
      <c r="C141" s="36"/>
      <c r="D141" s="36"/>
      <c r="E141" s="739" t="str">
        <f>E7</f>
        <v>Stavební úpravy a dostavba KD v Zábřehu - 02/2022 z 01/2019</v>
      </c>
      <c r="F141" s="740"/>
      <c r="G141" s="740"/>
      <c r="H141" s="740"/>
      <c r="I141" s="36"/>
      <c r="J141" s="36"/>
      <c r="K141" s="36"/>
      <c r="L141" s="51"/>
      <c r="S141" s="34"/>
      <c r="T141" s="34"/>
      <c r="U141" s="34"/>
      <c r="V141" s="34"/>
      <c r="W141" s="34"/>
      <c r="X141" s="34"/>
      <c r="Y141" s="34"/>
      <c r="Z141" s="34"/>
      <c r="AA141" s="34"/>
      <c r="AB141" s="34"/>
      <c r="AC141" s="34"/>
      <c r="AD141" s="34"/>
      <c r="AE141" s="34"/>
    </row>
    <row r="142" spans="1:31" s="2" customFormat="1" ht="12" customHeight="1">
      <c r="A142" s="34"/>
      <c r="B142" s="35"/>
      <c r="C142" s="29" t="s">
        <v>89</v>
      </c>
      <c r="D142" s="36"/>
      <c r="E142" s="36"/>
      <c r="F142" s="36"/>
      <c r="G142" s="36"/>
      <c r="H142" s="36"/>
      <c r="I142" s="36"/>
      <c r="J142" s="36"/>
      <c r="K142" s="36"/>
      <c r="L142" s="51"/>
      <c r="S142" s="34"/>
      <c r="T142" s="34"/>
      <c r="U142" s="34"/>
      <c r="V142" s="34"/>
      <c r="W142" s="34"/>
      <c r="X142" s="34"/>
      <c r="Y142" s="34"/>
      <c r="Z142" s="34"/>
      <c r="AA142" s="34"/>
      <c r="AB142" s="34"/>
      <c r="AC142" s="34"/>
      <c r="AD142" s="34"/>
      <c r="AE142" s="34"/>
    </row>
    <row r="143" spans="1:31" s="2" customFormat="1" ht="30" customHeight="1">
      <c r="A143" s="34"/>
      <c r="B143" s="35"/>
      <c r="C143" s="36"/>
      <c r="D143" s="36"/>
      <c r="E143" s="736" t="str">
        <f>E9</f>
        <v>1 Velky-sal-a-zazemi - 1.Etapa Rekonstrukce velkého sálu a zázemí</v>
      </c>
      <c r="F143" s="738"/>
      <c r="G143" s="738"/>
      <c r="H143" s="738"/>
      <c r="I143" s="36"/>
      <c r="J143" s="36"/>
      <c r="K143" s="36"/>
      <c r="L143" s="51"/>
      <c r="S143" s="34"/>
      <c r="T143" s="34"/>
      <c r="U143" s="34"/>
      <c r="V143" s="34"/>
      <c r="W143" s="34"/>
      <c r="X143" s="34"/>
      <c r="Y143" s="34"/>
      <c r="Z143" s="34"/>
      <c r="AA143" s="34"/>
      <c r="AB143" s="34"/>
      <c r="AC143" s="34"/>
      <c r="AD143" s="34"/>
      <c r="AE143" s="34"/>
    </row>
    <row r="144" spans="1:31" s="2" customFormat="1" ht="7" customHeight="1">
      <c r="A144" s="34"/>
      <c r="B144" s="35"/>
      <c r="C144" s="36"/>
      <c r="D144" s="36"/>
      <c r="E144" s="36"/>
      <c r="F144" s="36"/>
      <c r="G144" s="36"/>
      <c r="H144" s="36"/>
      <c r="I144" s="36"/>
      <c r="J144" s="36"/>
      <c r="K144" s="36"/>
      <c r="L144" s="51"/>
      <c r="S144" s="34"/>
      <c r="T144" s="34"/>
      <c r="U144" s="34"/>
      <c r="V144" s="34"/>
      <c r="W144" s="34"/>
      <c r="X144" s="34"/>
      <c r="Y144" s="34"/>
      <c r="Z144" s="34"/>
      <c r="AA144" s="34"/>
      <c r="AB144" s="34"/>
      <c r="AC144" s="34"/>
      <c r="AD144" s="34"/>
      <c r="AE144" s="34"/>
    </row>
    <row r="145" spans="1:65" s="2" customFormat="1" ht="12" customHeight="1">
      <c r="A145" s="34"/>
      <c r="B145" s="35"/>
      <c r="C145" s="29" t="s">
        <v>20</v>
      </c>
      <c r="D145" s="36"/>
      <c r="E145" s="36"/>
      <c r="F145" s="27" t="str">
        <f>F12</f>
        <v>Zábřeh</v>
      </c>
      <c r="G145" s="36"/>
      <c r="H145" s="36"/>
      <c r="I145" s="29" t="s">
        <v>22</v>
      </c>
      <c r="J145" s="66" t="str">
        <f>IF(J12="","",J12)</f>
        <v>24. 8. 2022</v>
      </c>
      <c r="K145" s="36"/>
      <c r="L145" s="51"/>
      <c r="S145" s="34"/>
      <c r="T145" s="34"/>
      <c r="U145" s="34"/>
      <c r="V145" s="34"/>
      <c r="W145" s="34"/>
      <c r="X145" s="34"/>
      <c r="Y145" s="34"/>
      <c r="Z145" s="34"/>
      <c r="AA145" s="34"/>
      <c r="AB145" s="34"/>
      <c r="AC145" s="34"/>
      <c r="AD145" s="34"/>
      <c r="AE145" s="34"/>
    </row>
    <row r="146" spans="1:65" s="2" customFormat="1" ht="7" customHeight="1">
      <c r="A146" s="34"/>
      <c r="B146" s="35"/>
      <c r="C146" s="36"/>
      <c r="D146" s="36"/>
      <c r="E146" s="36"/>
      <c r="F146" s="36"/>
      <c r="G146" s="36"/>
      <c r="H146" s="36"/>
      <c r="I146" s="36"/>
      <c r="J146" s="36"/>
      <c r="K146" s="36"/>
      <c r="L146" s="51"/>
      <c r="S146" s="34"/>
      <c r="T146" s="34"/>
      <c r="U146" s="34"/>
      <c r="V146" s="34"/>
      <c r="W146" s="34"/>
      <c r="X146" s="34"/>
      <c r="Y146" s="34"/>
      <c r="Z146" s="34"/>
      <c r="AA146" s="34"/>
      <c r="AB146" s="34"/>
      <c r="AC146" s="34"/>
      <c r="AD146" s="34"/>
      <c r="AE146" s="34"/>
    </row>
    <row r="147" spans="1:65" s="2" customFormat="1" ht="15.25" customHeight="1">
      <c r="A147" s="34"/>
      <c r="B147" s="35"/>
      <c r="C147" s="29" t="s">
        <v>24</v>
      </c>
      <c r="D147" s="36"/>
      <c r="E147" s="36"/>
      <c r="F147" s="27" t="str">
        <f>E15</f>
        <v>Město Zábřeh</v>
      </c>
      <c r="G147" s="36"/>
      <c r="H147" s="36"/>
      <c r="I147" s="29" t="s">
        <v>30</v>
      </c>
      <c r="J147" s="32" t="str">
        <f>E21</f>
        <v>BDA Architekti s.r.o.</v>
      </c>
      <c r="K147" s="36"/>
      <c r="L147" s="51"/>
      <c r="S147" s="34"/>
      <c r="T147" s="34"/>
      <c r="U147" s="34"/>
      <c r="V147" s="34"/>
      <c r="W147" s="34"/>
      <c r="X147" s="34"/>
      <c r="Y147" s="34"/>
      <c r="Z147" s="34"/>
      <c r="AA147" s="34"/>
      <c r="AB147" s="34"/>
      <c r="AC147" s="34"/>
      <c r="AD147" s="34"/>
      <c r="AE147" s="34"/>
    </row>
    <row r="148" spans="1:65" s="2" customFormat="1" ht="15.25" customHeight="1">
      <c r="A148" s="34"/>
      <c r="B148" s="35"/>
      <c r="C148" s="29" t="s">
        <v>28</v>
      </c>
      <c r="D148" s="36"/>
      <c r="E148" s="36"/>
      <c r="F148" s="27" t="str">
        <f>IF(E18="","",E18)</f>
        <v>Vyplň údaj</v>
      </c>
      <c r="G148" s="36"/>
      <c r="H148" s="36"/>
      <c r="I148" s="29" t="s">
        <v>33</v>
      </c>
      <c r="J148" s="32" t="str">
        <f>E24</f>
        <v>Ing.P.Čoudek</v>
      </c>
      <c r="K148" s="36"/>
      <c r="L148" s="51"/>
      <c r="S148" s="34"/>
      <c r="T148" s="34"/>
      <c r="U148" s="34"/>
      <c r="V148" s="34"/>
      <c r="W148" s="34"/>
      <c r="X148" s="34"/>
      <c r="Y148" s="34"/>
      <c r="Z148" s="34"/>
      <c r="AA148" s="34"/>
      <c r="AB148" s="34"/>
      <c r="AC148" s="34"/>
      <c r="AD148" s="34"/>
      <c r="AE148" s="34"/>
    </row>
    <row r="149" spans="1:65" s="2" customFormat="1" ht="10.4" customHeight="1">
      <c r="A149" s="34"/>
      <c r="B149" s="35"/>
      <c r="C149" s="36"/>
      <c r="D149" s="36"/>
      <c r="E149" s="36"/>
      <c r="F149" s="36"/>
      <c r="G149" s="36"/>
      <c r="H149" s="36"/>
      <c r="I149" s="36"/>
      <c r="J149" s="36"/>
      <c r="K149" s="36"/>
      <c r="L149" s="51"/>
      <c r="S149" s="34"/>
      <c r="T149" s="34"/>
      <c r="U149" s="34"/>
      <c r="V149" s="34"/>
      <c r="W149" s="34"/>
      <c r="X149" s="34"/>
      <c r="Y149" s="34"/>
      <c r="Z149" s="34"/>
      <c r="AA149" s="34"/>
      <c r="AB149" s="34"/>
      <c r="AC149" s="34"/>
      <c r="AD149" s="34"/>
      <c r="AE149" s="34"/>
    </row>
    <row r="150" spans="1:65" s="11" customFormat="1" ht="29.25" customHeight="1">
      <c r="A150" s="159"/>
      <c r="B150" s="160"/>
      <c r="C150" s="161" t="s">
        <v>132</v>
      </c>
      <c r="D150" s="162" t="s">
        <v>61</v>
      </c>
      <c r="E150" s="162" t="s">
        <v>57</v>
      </c>
      <c r="F150" s="162" t="s">
        <v>58</v>
      </c>
      <c r="G150" s="162" t="s">
        <v>133</v>
      </c>
      <c r="H150" s="162" t="s">
        <v>134</v>
      </c>
      <c r="I150" s="162" t="s">
        <v>135</v>
      </c>
      <c r="J150" s="163" t="s">
        <v>93</v>
      </c>
      <c r="K150" s="164" t="s">
        <v>136</v>
      </c>
      <c r="L150" s="165"/>
      <c r="M150" s="75" t="s">
        <v>1</v>
      </c>
      <c r="N150" s="76" t="s">
        <v>40</v>
      </c>
      <c r="O150" s="76" t="s">
        <v>137</v>
      </c>
      <c r="P150" s="76" t="s">
        <v>138</v>
      </c>
      <c r="Q150" s="76" t="s">
        <v>139</v>
      </c>
      <c r="R150" s="76" t="s">
        <v>140</v>
      </c>
      <c r="S150" s="76" t="s">
        <v>141</v>
      </c>
      <c r="T150" s="77" t="s">
        <v>142</v>
      </c>
      <c r="U150" s="159"/>
      <c r="V150" s="159"/>
      <c r="W150" s="159"/>
      <c r="X150" s="159"/>
      <c r="Y150" s="159"/>
      <c r="Z150" s="159"/>
      <c r="AA150" s="159"/>
      <c r="AB150" s="159"/>
      <c r="AC150" s="159"/>
      <c r="AD150" s="159"/>
      <c r="AE150" s="159"/>
    </row>
    <row r="151" spans="1:65" s="2" customFormat="1" ht="22.95" customHeight="1">
      <c r="A151" s="34"/>
      <c r="B151" s="35"/>
      <c r="C151" s="82" t="s">
        <v>143</v>
      </c>
      <c r="D151" s="36"/>
      <c r="E151" s="36"/>
      <c r="F151" s="36"/>
      <c r="G151" s="36"/>
      <c r="H151" s="36"/>
      <c r="I151" s="36"/>
      <c r="J151" s="166">
        <f>BK151</f>
        <v>0</v>
      </c>
      <c r="K151" s="36"/>
      <c r="L151" s="39"/>
      <c r="M151" s="78"/>
      <c r="N151" s="167"/>
      <c r="O151" s="79"/>
      <c r="P151" s="168">
        <f>P152+P414+P702+P720</f>
        <v>0</v>
      </c>
      <c r="Q151" s="79"/>
      <c r="R151" s="168">
        <f>R152+R414+R702+R720</f>
        <v>78.063685709999987</v>
      </c>
      <c r="S151" s="79"/>
      <c r="T151" s="169">
        <f>T152+T414+T702+T720</f>
        <v>96.829055949999997</v>
      </c>
      <c r="U151" s="34"/>
      <c r="V151" s="34"/>
      <c r="W151" s="34"/>
      <c r="X151" s="34"/>
      <c r="Y151" s="34"/>
      <c r="Z151" s="34"/>
      <c r="AA151" s="34"/>
      <c r="AB151" s="34"/>
      <c r="AC151" s="34"/>
      <c r="AD151" s="34"/>
      <c r="AE151" s="34"/>
      <c r="AT151" s="17" t="s">
        <v>75</v>
      </c>
      <c r="AU151" s="17" t="s">
        <v>95</v>
      </c>
      <c r="BK151" s="170">
        <f>BK152+BK414+BK702+BK720</f>
        <v>0</v>
      </c>
    </row>
    <row r="152" spans="1:65" s="12" customFormat="1" ht="25.95" customHeight="1">
      <c r="B152" s="171"/>
      <c r="C152" s="172"/>
      <c r="D152" s="173" t="s">
        <v>75</v>
      </c>
      <c r="E152" s="174" t="s">
        <v>144</v>
      </c>
      <c r="F152" s="174" t="s">
        <v>145</v>
      </c>
      <c r="G152" s="172"/>
      <c r="H152" s="172"/>
      <c r="I152" s="175"/>
      <c r="J152" s="176">
        <f>BK152</f>
        <v>0</v>
      </c>
      <c r="K152" s="172"/>
      <c r="L152" s="177"/>
      <c r="M152" s="178"/>
      <c r="N152" s="179"/>
      <c r="O152" s="179"/>
      <c r="P152" s="180">
        <f>P153+P163+P166+P216+P225+P227+P302+P408+P412</f>
        <v>0</v>
      </c>
      <c r="Q152" s="179"/>
      <c r="R152" s="180">
        <f>R153+R163+R166+R216+R225+R227+R302+R408+R412</f>
        <v>55.219885649999995</v>
      </c>
      <c r="S152" s="179"/>
      <c r="T152" s="181">
        <f>T153+T163+T166+T216+T225+T227+T302+T408+T412</f>
        <v>60.217014999999996</v>
      </c>
      <c r="AR152" s="182" t="s">
        <v>84</v>
      </c>
      <c r="AT152" s="183" t="s">
        <v>75</v>
      </c>
      <c r="AU152" s="183" t="s">
        <v>76</v>
      </c>
      <c r="AY152" s="182" t="s">
        <v>146</v>
      </c>
      <c r="BK152" s="184">
        <f>BK153+BK163+BK166+BK216+BK225+BK227+BK302+BK408+BK412</f>
        <v>0</v>
      </c>
    </row>
    <row r="153" spans="1:65" s="12" customFormat="1" ht="22.95" customHeight="1">
      <c r="B153" s="171"/>
      <c r="C153" s="172"/>
      <c r="D153" s="173" t="s">
        <v>75</v>
      </c>
      <c r="E153" s="185" t="s">
        <v>84</v>
      </c>
      <c r="F153" s="185" t="s">
        <v>147</v>
      </c>
      <c r="G153" s="172"/>
      <c r="H153" s="172"/>
      <c r="I153" s="175"/>
      <c r="J153" s="186">
        <f>BK153</f>
        <v>0</v>
      </c>
      <c r="K153" s="172"/>
      <c r="L153" s="177"/>
      <c r="M153" s="178"/>
      <c r="N153" s="179"/>
      <c r="O153" s="179"/>
      <c r="P153" s="180">
        <f>SUM(P154:P162)</f>
        <v>0</v>
      </c>
      <c r="Q153" s="179"/>
      <c r="R153" s="180">
        <f>SUM(R154:R162)</f>
        <v>0</v>
      </c>
      <c r="S153" s="179"/>
      <c r="T153" s="181">
        <f>SUM(T154:T162)</f>
        <v>0</v>
      </c>
      <c r="AR153" s="182" t="s">
        <v>84</v>
      </c>
      <c r="AT153" s="183" t="s">
        <v>75</v>
      </c>
      <c r="AU153" s="183" t="s">
        <v>84</v>
      </c>
      <c r="AY153" s="182" t="s">
        <v>146</v>
      </c>
      <c r="BK153" s="184">
        <f>SUM(BK154:BK162)</f>
        <v>0</v>
      </c>
    </row>
    <row r="154" spans="1:65" s="2" customFormat="1" ht="24.25" customHeight="1">
      <c r="A154" s="34"/>
      <c r="B154" s="35"/>
      <c r="C154" s="187" t="s">
        <v>84</v>
      </c>
      <c r="D154" s="187" t="s">
        <v>148</v>
      </c>
      <c r="E154" s="188" t="s">
        <v>149</v>
      </c>
      <c r="F154" s="189" t="s">
        <v>150</v>
      </c>
      <c r="G154" s="190" t="s">
        <v>151</v>
      </c>
      <c r="H154" s="191">
        <v>1</v>
      </c>
      <c r="I154" s="192"/>
      <c r="J154" s="193">
        <f>ROUND(I154*H154,2)</f>
        <v>0</v>
      </c>
      <c r="K154" s="194"/>
      <c r="L154" s="39"/>
      <c r="M154" s="195" t="s">
        <v>1</v>
      </c>
      <c r="N154" s="196" t="s">
        <v>41</v>
      </c>
      <c r="O154" s="71"/>
      <c r="P154" s="197">
        <f>O154*H154</f>
        <v>0</v>
      </c>
      <c r="Q154" s="197">
        <v>0</v>
      </c>
      <c r="R154" s="197">
        <f>Q154*H154</f>
        <v>0</v>
      </c>
      <c r="S154" s="197">
        <v>0</v>
      </c>
      <c r="T154" s="198">
        <f>S154*H154</f>
        <v>0</v>
      </c>
      <c r="U154" s="34"/>
      <c r="V154" s="34"/>
      <c r="W154" s="34"/>
      <c r="X154" s="34"/>
      <c r="Y154" s="34"/>
      <c r="Z154" s="34"/>
      <c r="AA154" s="34"/>
      <c r="AB154" s="34"/>
      <c r="AC154" s="34"/>
      <c r="AD154" s="34"/>
      <c r="AE154" s="34"/>
      <c r="AR154" s="199" t="s">
        <v>152</v>
      </c>
      <c r="AT154" s="199" t="s">
        <v>148</v>
      </c>
      <c r="AU154" s="199" t="s">
        <v>86</v>
      </c>
      <c r="AY154" s="17" t="s">
        <v>146</v>
      </c>
      <c r="BE154" s="200">
        <f>IF(N154="základní",J154,0)</f>
        <v>0</v>
      </c>
      <c r="BF154" s="200">
        <f>IF(N154="snížená",J154,0)</f>
        <v>0</v>
      </c>
      <c r="BG154" s="200">
        <f>IF(N154="zákl. přenesená",J154,0)</f>
        <v>0</v>
      </c>
      <c r="BH154" s="200">
        <f>IF(N154="sníž. přenesená",J154,0)</f>
        <v>0</v>
      </c>
      <c r="BI154" s="200">
        <f>IF(N154="nulová",J154,0)</f>
        <v>0</v>
      </c>
      <c r="BJ154" s="17" t="s">
        <v>84</v>
      </c>
      <c r="BK154" s="200">
        <f>ROUND(I154*H154,2)</f>
        <v>0</v>
      </c>
      <c r="BL154" s="17" t="s">
        <v>152</v>
      </c>
      <c r="BM154" s="199" t="s">
        <v>153</v>
      </c>
    </row>
    <row r="155" spans="1:65" s="2" customFormat="1" ht="21.75" customHeight="1">
      <c r="A155" s="34"/>
      <c r="B155" s="35"/>
      <c r="C155" s="187" t="s">
        <v>86</v>
      </c>
      <c r="D155" s="187" t="s">
        <v>148</v>
      </c>
      <c r="E155" s="188" t="s">
        <v>154</v>
      </c>
      <c r="F155" s="189" t="s">
        <v>155</v>
      </c>
      <c r="G155" s="190" t="s">
        <v>156</v>
      </c>
      <c r="H155" s="191">
        <v>9.7799999999999994</v>
      </c>
      <c r="I155" s="192"/>
      <c r="J155" s="193">
        <f>ROUND(I155*H155,2)</f>
        <v>0</v>
      </c>
      <c r="K155" s="194"/>
      <c r="L155" s="39"/>
      <c r="M155" s="195" t="s">
        <v>1</v>
      </c>
      <c r="N155" s="196" t="s">
        <v>41</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152</v>
      </c>
      <c r="AT155" s="199" t="s">
        <v>148</v>
      </c>
      <c r="AU155" s="199" t="s">
        <v>86</v>
      </c>
      <c r="AY155" s="17" t="s">
        <v>146</v>
      </c>
      <c r="BE155" s="200">
        <f>IF(N155="základní",J155,0)</f>
        <v>0</v>
      </c>
      <c r="BF155" s="200">
        <f>IF(N155="snížená",J155,0)</f>
        <v>0</v>
      </c>
      <c r="BG155" s="200">
        <f>IF(N155="zákl. přenesená",J155,0)</f>
        <v>0</v>
      </c>
      <c r="BH155" s="200">
        <f>IF(N155="sníž. přenesená",J155,0)</f>
        <v>0</v>
      </c>
      <c r="BI155" s="200">
        <f>IF(N155="nulová",J155,0)</f>
        <v>0</v>
      </c>
      <c r="BJ155" s="17" t="s">
        <v>84</v>
      </c>
      <c r="BK155" s="200">
        <f>ROUND(I155*H155,2)</f>
        <v>0</v>
      </c>
      <c r="BL155" s="17" t="s">
        <v>152</v>
      </c>
      <c r="BM155" s="199" t="s">
        <v>157</v>
      </c>
    </row>
    <row r="156" spans="1:65" s="13" customFormat="1">
      <c r="B156" s="201"/>
      <c r="C156" s="202"/>
      <c r="D156" s="203" t="s">
        <v>158</v>
      </c>
      <c r="E156" s="204" t="s">
        <v>1</v>
      </c>
      <c r="F156" s="205" t="s">
        <v>159</v>
      </c>
      <c r="G156" s="202"/>
      <c r="H156" s="206">
        <v>9.7799999999999994</v>
      </c>
      <c r="I156" s="207"/>
      <c r="J156" s="202"/>
      <c r="K156" s="202"/>
      <c r="L156" s="208"/>
      <c r="M156" s="209"/>
      <c r="N156" s="210"/>
      <c r="O156" s="210"/>
      <c r="P156" s="210"/>
      <c r="Q156" s="210"/>
      <c r="R156" s="210"/>
      <c r="S156" s="210"/>
      <c r="T156" s="211"/>
      <c r="AT156" s="212" t="s">
        <v>158</v>
      </c>
      <c r="AU156" s="212" t="s">
        <v>86</v>
      </c>
      <c r="AV156" s="13" t="s">
        <v>86</v>
      </c>
      <c r="AW156" s="13" t="s">
        <v>32</v>
      </c>
      <c r="AX156" s="13" t="s">
        <v>84</v>
      </c>
      <c r="AY156" s="212" t="s">
        <v>146</v>
      </c>
    </row>
    <row r="157" spans="1:65" s="2" customFormat="1" ht="33" customHeight="1">
      <c r="A157" s="34"/>
      <c r="B157" s="35"/>
      <c r="C157" s="187" t="s">
        <v>160</v>
      </c>
      <c r="D157" s="187" t="s">
        <v>148</v>
      </c>
      <c r="E157" s="188" t="s">
        <v>161</v>
      </c>
      <c r="F157" s="189" t="s">
        <v>162</v>
      </c>
      <c r="G157" s="190" t="s">
        <v>156</v>
      </c>
      <c r="H157" s="191">
        <v>0.61199999999999999</v>
      </c>
      <c r="I157" s="192"/>
      <c r="J157" s="193">
        <f>ROUND(I157*H157,2)</f>
        <v>0</v>
      </c>
      <c r="K157" s="194"/>
      <c r="L157" s="39"/>
      <c r="M157" s="195" t="s">
        <v>1</v>
      </c>
      <c r="N157" s="196" t="s">
        <v>41</v>
      </c>
      <c r="O157" s="71"/>
      <c r="P157" s="197">
        <f>O157*H157</f>
        <v>0</v>
      </c>
      <c r="Q157" s="197">
        <v>0</v>
      </c>
      <c r="R157" s="197">
        <f>Q157*H157</f>
        <v>0</v>
      </c>
      <c r="S157" s="197">
        <v>0</v>
      </c>
      <c r="T157" s="198">
        <f>S157*H157</f>
        <v>0</v>
      </c>
      <c r="U157" s="34"/>
      <c r="V157" s="34"/>
      <c r="W157" s="34"/>
      <c r="X157" s="34"/>
      <c r="Y157" s="34"/>
      <c r="Z157" s="34"/>
      <c r="AA157" s="34"/>
      <c r="AB157" s="34"/>
      <c r="AC157" s="34"/>
      <c r="AD157" s="34"/>
      <c r="AE157" s="34"/>
      <c r="AR157" s="199" t="s">
        <v>152</v>
      </c>
      <c r="AT157" s="199" t="s">
        <v>148</v>
      </c>
      <c r="AU157" s="199" t="s">
        <v>86</v>
      </c>
      <c r="AY157" s="17" t="s">
        <v>146</v>
      </c>
      <c r="BE157" s="200">
        <f>IF(N157="základní",J157,0)</f>
        <v>0</v>
      </c>
      <c r="BF157" s="200">
        <f>IF(N157="snížená",J157,0)</f>
        <v>0</v>
      </c>
      <c r="BG157" s="200">
        <f>IF(N157="zákl. přenesená",J157,0)</f>
        <v>0</v>
      </c>
      <c r="BH157" s="200">
        <f>IF(N157="sníž. přenesená",J157,0)</f>
        <v>0</v>
      </c>
      <c r="BI157" s="200">
        <f>IF(N157="nulová",J157,0)</f>
        <v>0</v>
      </c>
      <c r="BJ157" s="17" t="s">
        <v>84</v>
      </c>
      <c r="BK157" s="200">
        <f>ROUND(I157*H157,2)</f>
        <v>0</v>
      </c>
      <c r="BL157" s="17" t="s">
        <v>152</v>
      </c>
      <c r="BM157" s="199" t="s">
        <v>163</v>
      </c>
    </row>
    <row r="158" spans="1:65" s="13" customFormat="1">
      <c r="B158" s="201"/>
      <c r="C158" s="202"/>
      <c r="D158" s="203" t="s">
        <v>158</v>
      </c>
      <c r="E158" s="204" t="s">
        <v>1</v>
      </c>
      <c r="F158" s="205" t="s">
        <v>164</v>
      </c>
      <c r="G158" s="202"/>
      <c r="H158" s="206">
        <v>0.61199999999999999</v>
      </c>
      <c r="I158" s="207"/>
      <c r="J158" s="202"/>
      <c r="K158" s="202"/>
      <c r="L158" s="208"/>
      <c r="M158" s="209"/>
      <c r="N158" s="210"/>
      <c r="O158" s="210"/>
      <c r="P158" s="210"/>
      <c r="Q158" s="210"/>
      <c r="R158" s="210"/>
      <c r="S158" s="210"/>
      <c r="T158" s="211"/>
      <c r="AT158" s="212" t="s">
        <v>158</v>
      </c>
      <c r="AU158" s="212" t="s">
        <v>86</v>
      </c>
      <c r="AV158" s="13" t="s">
        <v>86</v>
      </c>
      <c r="AW158" s="13" t="s">
        <v>32</v>
      </c>
      <c r="AX158" s="13" t="s">
        <v>84</v>
      </c>
      <c r="AY158" s="212" t="s">
        <v>146</v>
      </c>
    </row>
    <row r="159" spans="1:65" s="2" customFormat="1" ht="24.25" customHeight="1">
      <c r="A159" s="34"/>
      <c r="B159" s="35"/>
      <c r="C159" s="187" t="s">
        <v>152</v>
      </c>
      <c r="D159" s="187" t="s">
        <v>148</v>
      </c>
      <c r="E159" s="188" t="s">
        <v>165</v>
      </c>
      <c r="F159" s="189" t="s">
        <v>166</v>
      </c>
      <c r="G159" s="190" t="s">
        <v>156</v>
      </c>
      <c r="H159" s="191">
        <v>10.391999999999999</v>
      </c>
      <c r="I159" s="192"/>
      <c r="J159" s="193">
        <f>ROUND(I159*H159,2)</f>
        <v>0</v>
      </c>
      <c r="K159" s="194"/>
      <c r="L159" s="39"/>
      <c r="M159" s="195" t="s">
        <v>1</v>
      </c>
      <c r="N159" s="196" t="s">
        <v>41</v>
      </c>
      <c r="O159" s="71"/>
      <c r="P159" s="197">
        <f>O159*H159</f>
        <v>0</v>
      </c>
      <c r="Q159" s="197">
        <v>0</v>
      </c>
      <c r="R159" s="197">
        <f>Q159*H159</f>
        <v>0</v>
      </c>
      <c r="S159" s="197">
        <v>0</v>
      </c>
      <c r="T159" s="198">
        <f>S159*H159</f>
        <v>0</v>
      </c>
      <c r="U159" s="34"/>
      <c r="V159" s="34"/>
      <c r="W159" s="34"/>
      <c r="X159" s="34"/>
      <c r="Y159" s="34"/>
      <c r="Z159" s="34"/>
      <c r="AA159" s="34"/>
      <c r="AB159" s="34"/>
      <c r="AC159" s="34"/>
      <c r="AD159" s="34"/>
      <c r="AE159" s="34"/>
      <c r="AR159" s="199" t="s">
        <v>152</v>
      </c>
      <c r="AT159" s="199" t="s">
        <v>148</v>
      </c>
      <c r="AU159" s="199" t="s">
        <v>86</v>
      </c>
      <c r="AY159" s="17" t="s">
        <v>146</v>
      </c>
      <c r="BE159" s="200">
        <f>IF(N159="základní",J159,0)</f>
        <v>0</v>
      </c>
      <c r="BF159" s="200">
        <f>IF(N159="snížená",J159,0)</f>
        <v>0</v>
      </c>
      <c r="BG159" s="200">
        <f>IF(N159="zákl. přenesená",J159,0)</f>
        <v>0</v>
      </c>
      <c r="BH159" s="200">
        <f>IF(N159="sníž. přenesená",J159,0)</f>
        <v>0</v>
      </c>
      <c r="BI159" s="200">
        <f>IF(N159="nulová",J159,0)</f>
        <v>0</v>
      </c>
      <c r="BJ159" s="17" t="s">
        <v>84</v>
      </c>
      <c r="BK159" s="200">
        <f>ROUND(I159*H159,2)</f>
        <v>0</v>
      </c>
      <c r="BL159" s="17" t="s">
        <v>152</v>
      </c>
      <c r="BM159" s="199" t="s">
        <v>167</v>
      </c>
    </row>
    <row r="160" spans="1:65" s="13" customFormat="1">
      <c r="B160" s="201"/>
      <c r="C160" s="202"/>
      <c r="D160" s="203" t="s">
        <v>158</v>
      </c>
      <c r="E160" s="204" t="s">
        <v>1</v>
      </c>
      <c r="F160" s="205" t="s">
        <v>168</v>
      </c>
      <c r="G160" s="202"/>
      <c r="H160" s="206">
        <v>10.391999999999999</v>
      </c>
      <c r="I160" s="207"/>
      <c r="J160" s="202"/>
      <c r="K160" s="202"/>
      <c r="L160" s="208"/>
      <c r="M160" s="209"/>
      <c r="N160" s="210"/>
      <c r="O160" s="210"/>
      <c r="P160" s="210"/>
      <c r="Q160" s="210"/>
      <c r="R160" s="210"/>
      <c r="S160" s="210"/>
      <c r="T160" s="211"/>
      <c r="AT160" s="212" t="s">
        <v>158</v>
      </c>
      <c r="AU160" s="212" t="s">
        <v>86</v>
      </c>
      <c r="AV160" s="13" t="s">
        <v>86</v>
      </c>
      <c r="AW160" s="13" t="s">
        <v>32</v>
      </c>
      <c r="AX160" s="13" t="s">
        <v>84</v>
      </c>
      <c r="AY160" s="212" t="s">
        <v>146</v>
      </c>
    </row>
    <row r="161" spans="1:65" s="2" customFormat="1" ht="16.5" customHeight="1">
      <c r="A161" s="34"/>
      <c r="B161" s="35"/>
      <c r="C161" s="187" t="s">
        <v>169</v>
      </c>
      <c r="D161" s="187" t="s">
        <v>170</v>
      </c>
      <c r="E161" s="188" t="s">
        <v>171</v>
      </c>
      <c r="F161" s="189" t="s">
        <v>172</v>
      </c>
      <c r="G161" s="190" t="s">
        <v>173</v>
      </c>
      <c r="H161" s="191">
        <v>23.2</v>
      </c>
      <c r="I161" s="192"/>
      <c r="J161" s="193">
        <f>ROUND(I161*H161,2)</f>
        <v>0</v>
      </c>
      <c r="K161" s="194"/>
      <c r="L161" s="39"/>
      <c r="M161" s="195" t="s">
        <v>1</v>
      </c>
      <c r="N161" s="196" t="s">
        <v>41</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152</v>
      </c>
      <c r="AT161" s="199" t="s">
        <v>148</v>
      </c>
      <c r="AU161" s="199" t="s">
        <v>86</v>
      </c>
      <c r="AY161" s="17" t="s">
        <v>146</v>
      </c>
      <c r="BE161" s="200">
        <f>IF(N161="základní",J161,0)</f>
        <v>0</v>
      </c>
      <c r="BF161" s="200">
        <f>IF(N161="snížená",J161,0)</f>
        <v>0</v>
      </c>
      <c r="BG161" s="200">
        <f>IF(N161="zákl. přenesená",J161,0)</f>
        <v>0</v>
      </c>
      <c r="BH161" s="200">
        <f>IF(N161="sníž. přenesená",J161,0)</f>
        <v>0</v>
      </c>
      <c r="BI161" s="200">
        <f>IF(N161="nulová",J161,0)</f>
        <v>0</v>
      </c>
      <c r="BJ161" s="17" t="s">
        <v>84</v>
      </c>
      <c r="BK161" s="200">
        <f>ROUND(I161*H161,2)</f>
        <v>0</v>
      </c>
      <c r="BL161" s="17" t="s">
        <v>152</v>
      </c>
      <c r="BM161" s="199" t="s">
        <v>174</v>
      </c>
    </row>
    <row r="162" spans="1:65" s="13" customFormat="1">
      <c r="B162" s="201"/>
      <c r="C162" s="202"/>
      <c r="D162" s="203" t="s">
        <v>158</v>
      </c>
      <c r="E162" s="204" t="s">
        <v>1</v>
      </c>
      <c r="F162" s="205" t="s">
        <v>175</v>
      </c>
      <c r="G162" s="202"/>
      <c r="H162" s="206">
        <v>23.2</v>
      </c>
      <c r="I162" s="207"/>
      <c r="J162" s="202"/>
      <c r="K162" s="202"/>
      <c r="L162" s="208"/>
      <c r="M162" s="209"/>
      <c r="N162" s="210"/>
      <c r="O162" s="210"/>
      <c r="P162" s="210"/>
      <c r="Q162" s="210"/>
      <c r="R162" s="210"/>
      <c r="S162" s="210"/>
      <c r="T162" s="211"/>
      <c r="AT162" s="212" t="s">
        <v>158</v>
      </c>
      <c r="AU162" s="212" t="s">
        <v>86</v>
      </c>
      <c r="AV162" s="13" t="s">
        <v>86</v>
      </c>
      <c r="AW162" s="13" t="s">
        <v>32</v>
      </c>
      <c r="AX162" s="13" t="s">
        <v>84</v>
      </c>
      <c r="AY162" s="212" t="s">
        <v>146</v>
      </c>
    </row>
    <row r="163" spans="1:65" s="12" customFormat="1" ht="22.95" customHeight="1">
      <c r="B163" s="171"/>
      <c r="C163" s="172"/>
      <c r="D163" s="173" t="s">
        <v>75</v>
      </c>
      <c r="E163" s="185" t="s">
        <v>86</v>
      </c>
      <c r="F163" s="185" t="s">
        <v>176</v>
      </c>
      <c r="G163" s="172"/>
      <c r="H163" s="172"/>
      <c r="I163" s="175"/>
      <c r="J163" s="186">
        <f>BK163</f>
        <v>0</v>
      </c>
      <c r="K163" s="172"/>
      <c r="L163" s="177"/>
      <c r="M163" s="178"/>
      <c r="N163" s="179"/>
      <c r="O163" s="179"/>
      <c r="P163" s="180">
        <f>SUM(P164:P165)</f>
        <v>0</v>
      </c>
      <c r="Q163" s="179"/>
      <c r="R163" s="180">
        <f>SUM(R164:R165)</f>
        <v>0</v>
      </c>
      <c r="S163" s="179"/>
      <c r="T163" s="181">
        <f>SUM(T164:T165)</f>
        <v>0</v>
      </c>
      <c r="AR163" s="182" t="s">
        <v>84</v>
      </c>
      <c r="AT163" s="183" t="s">
        <v>75</v>
      </c>
      <c r="AU163" s="183" t="s">
        <v>84</v>
      </c>
      <c r="AY163" s="182" t="s">
        <v>146</v>
      </c>
      <c r="BK163" s="184">
        <f>SUM(BK164:BK165)</f>
        <v>0</v>
      </c>
    </row>
    <row r="164" spans="1:65" s="2" customFormat="1" ht="24.25" customHeight="1">
      <c r="A164" s="34"/>
      <c r="B164" s="35"/>
      <c r="C164" s="187" t="s">
        <v>177</v>
      </c>
      <c r="D164" s="187" t="s">
        <v>170</v>
      </c>
      <c r="E164" s="188" t="s">
        <v>178</v>
      </c>
      <c r="F164" s="189" t="s">
        <v>179</v>
      </c>
      <c r="G164" s="190" t="s">
        <v>156</v>
      </c>
      <c r="H164" s="191">
        <v>0.20399999999999999</v>
      </c>
      <c r="I164" s="192"/>
      <c r="J164" s="193">
        <f>ROUND(I164*H164,2)</f>
        <v>0</v>
      </c>
      <c r="K164" s="194"/>
      <c r="L164" s="39"/>
      <c r="M164" s="195" t="s">
        <v>1</v>
      </c>
      <c r="N164" s="196" t="s">
        <v>41</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152</v>
      </c>
      <c r="AT164" s="199" t="s">
        <v>148</v>
      </c>
      <c r="AU164" s="199" t="s">
        <v>86</v>
      </c>
      <c r="AY164" s="17" t="s">
        <v>146</v>
      </c>
      <c r="BE164" s="200">
        <f>IF(N164="základní",J164,0)</f>
        <v>0</v>
      </c>
      <c r="BF164" s="200">
        <f>IF(N164="snížená",J164,0)</f>
        <v>0</v>
      </c>
      <c r="BG164" s="200">
        <f>IF(N164="zákl. přenesená",J164,0)</f>
        <v>0</v>
      </c>
      <c r="BH164" s="200">
        <f>IF(N164="sníž. přenesená",J164,0)</f>
        <v>0</v>
      </c>
      <c r="BI164" s="200">
        <f>IF(N164="nulová",J164,0)</f>
        <v>0</v>
      </c>
      <c r="BJ164" s="17" t="s">
        <v>84</v>
      </c>
      <c r="BK164" s="200">
        <f>ROUND(I164*H164,2)</f>
        <v>0</v>
      </c>
      <c r="BL164" s="17" t="s">
        <v>152</v>
      </c>
      <c r="BM164" s="199" t="s">
        <v>180</v>
      </c>
    </row>
    <row r="165" spans="1:65" s="13" customFormat="1">
      <c r="B165" s="201"/>
      <c r="C165" s="202"/>
      <c r="D165" s="203" t="s">
        <v>158</v>
      </c>
      <c r="E165" s="204" t="s">
        <v>1</v>
      </c>
      <c r="F165" s="205" t="s">
        <v>181</v>
      </c>
      <c r="G165" s="202"/>
      <c r="H165" s="206">
        <v>0.20399999999999999</v>
      </c>
      <c r="I165" s="207"/>
      <c r="J165" s="202"/>
      <c r="K165" s="202"/>
      <c r="L165" s="208"/>
      <c r="M165" s="209"/>
      <c r="N165" s="210"/>
      <c r="O165" s="210"/>
      <c r="P165" s="210"/>
      <c r="Q165" s="210"/>
      <c r="R165" s="210"/>
      <c r="S165" s="210"/>
      <c r="T165" s="211"/>
      <c r="AT165" s="212" t="s">
        <v>158</v>
      </c>
      <c r="AU165" s="212" t="s">
        <v>86</v>
      </c>
      <c r="AV165" s="13" t="s">
        <v>86</v>
      </c>
      <c r="AW165" s="13" t="s">
        <v>32</v>
      </c>
      <c r="AX165" s="13" t="s">
        <v>84</v>
      </c>
      <c r="AY165" s="212" t="s">
        <v>146</v>
      </c>
    </row>
    <row r="166" spans="1:65" s="12" customFormat="1" ht="22.95" customHeight="1">
      <c r="B166" s="171"/>
      <c r="C166" s="172"/>
      <c r="D166" s="173" t="s">
        <v>75</v>
      </c>
      <c r="E166" s="185" t="s">
        <v>160</v>
      </c>
      <c r="F166" s="185" t="s">
        <v>182</v>
      </c>
      <c r="G166" s="172"/>
      <c r="H166" s="172"/>
      <c r="I166" s="175"/>
      <c r="J166" s="186">
        <f>BK166</f>
        <v>0</v>
      </c>
      <c r="K166" s="172"/>
      <c r="L166" s="177"/>
      <c r="M166" s="178"/>
      <c r="N166" s="179"/>
      <c r="O166" s="179"/>
      <c r="P166" s="180">
        <f>SUM(P167:P215)</f>
        <v>0</v>
      </c>
      <c r="Q166" s="179"/>
      <c r="R166" s="180">
        <f>SUM(R167:R215)</f>
        <v>14.397370839999999</v>
      </c>
      <c r="S166" s="179"/>
      <c r="T166" s="181">
        <f>SUM(T167:T215)</f>
        <v>0</v>
      </c>
      <c r="AR166" s="182" t="s">
        <v>84</v>
      </c>
      <c r="AT166" s="183" t="s">
        <v>75</v>
      </c>
      <c r="AU166" s="183" t="s">
        <v>84</v>
      </c>
      <c r="AY166" s="182" t="s">
        <v>146</v>
      </c>
      <c r="BK166" s="184">
        <f>SUM(BK167:BK215)</f>
        <v>0</v>
      </c>
    </row>
    <row r="167" spans="1:65" s="2" customFormat="1" ht="33" customHeight="1">
      <c r="A167" s="34"/>
      <c r="B167" s="35"/>
      <c r="C167" s="187" t="s">
        <v>183</v>
      </c>
      <c r="D167" s="187" t="s">
        <v>148</v>
      </c>
      <c r="E167" s="188" t="s">
        <v>184</v>
      </c>
      <c r="F167" s="189" t="s">
        <v>185</v>
      </c>
      <c r="G167" s="190" t="s">
        <v>173</v>
      </c>
      <c r="H167" s="191">
        <v>4</v>
      </c>
      <c r="I167" s="192"/>
      <c r="J167" s="193">
        <f>ROUND(I167*H167,2)</f>
        <v>0</v>
      </c>
      <c r="K167" s="194"/>
      <c r="L167" s="39"/>
      <c r="M167" s="195" t="s">
        <v>1</v>
      </c>
      <c r="N167" s="196" t="s">
        <v>41</v>
      </c>
      <c r="O167" s="71"/>
      <c r="P167" s="197">
        <f>O167*H167</f>
        <v>0</v>
      </c>
      <c r="Q167" s="197">
        <v>0.28986000000000001</v>
      </c>
      <c r="R167" s="197">
        <f>Q167*H167</f>
        <v>1.15944</v>
      </c>
      <c r="S167" s="197">
        <v>0</v>
      </c>
      <c r="T167" s="198">
        <f>S167*H167</f>
        <v>0</v>
      </c>
      <c r="U167" s="34"/>
      <c r="V167" s="34"/>
      <c r="W167" s="34"/>
      <c r="X167" s="34"/>
      <c r="Y167" s="34"/>
      <c r="Z167" s="34"/>
      <c r="AA167" s="34"/>
      <c r="AB167" s="34"/>
      <c r="AC167" s="34"/>
      <c r="AD167" s="34"/>
      <c r="AE167" s="34"/>
      <c r="AR167" s="199" t="s">
        <v>152</v>
      </c>
      <c r="AT167" s="199" t="s">
        <v>148</v>
      </c>
      <c r="AU167" s="199" t="s">
        <v>86</v>
      </c>
      <c r="AY167" s="17" t="s">
        <v>146</v>
      </c>
      <c r="BE167" s="200">
        <f>IF(N167="základní",J167,0)</f>
        <v>0</v>
      </c>
      <c r="BF167" s="200">
        <f>IF(N167="snížená",J167,0)</f>
        <v>0</v>
      </c>
      <c r="BG167" s="200">
        <f>IF(N167="zákl. přenesená",J167,0)</f>
        <v>0</v>
      </c>
      <c r="BH167" s="200">
        <f>IF(N167="sníž. přenesená",J167,0)</f>
        <v>0</v>
      </c>
      <c r="BI167" s="200">
        <f>IF(N167="nulová",J167,0)</f>
        <v>0</v>
      </c>
      <c r="BJ167" s="17" t="s">
        <v>84</v>
      </c>
      <c r="BK167" s="200">
        <f>ROUND(I167*H167,2)</f>
        <v>0</v>
      </c>
      <c r="BL167" s="17" t="s">
        <v>152</v>
      </c>
      <c r="BM167" s="199" t="s">
        <v>186</v>
      </c>
    </row>
    <row r="168" spans="1:65" s="13" customFormat="1">
      <c r="B168" s="201"/>
      <c r="C168" s="202"/>
      <c r="D168" s="203" t="s">
        <v>158</v>
      </c>
      <c r="E168" s="204" t="s">
        <v>1</v>
      </c>
      <c r="F168" s="205" t="s">
        <v>187</v>
      </c>
      <c r="G168" s="202"/>
      <c r="H168" s="206">
        <v>2</v>
      </c>
      <c r="I168" s="207"/>
      <c r="J168" s="202"/>
      <c r="K168" s="202"/>
      <c r="L168" s="208"/>
      <c r="M168" s="209"/>
      <c r="N168" s="210"/>
      <c r="O168" s="210"/>
      <c r="P168" s="210"/>
      <c r="Q168" s="210"/>
      <c r="R168" s="210"/>
      <c r="S168" s="210"/>
      <c r="T168" s="211"/>
      <c r="AT168" s="212" t="s">
        <v>158</v>
      </c>
      <c r="AU168" s="212" t="s">
        <v>86</v>
      </c>
      <c r="AV168" s="13" t="s">
        <v>86</v>
      </c>
      <c r="AW168" s="13" t="s">
        <v>32</v>
      </c>
      <c r="AX168" s="13" t="s">
        <v>76</v>
      </c>
      <c r="AY168" s="212" t="s">
        <v>146</v>
      </c>
    </row>
    <row r="169" spans="1:65" s="13" customFormat="1">
      <c r="B169" s="201"/>
      <c r="C169" s="202"/>
      <c r="D169" s="203" t="s">
        <v>158</v>
      </c>
      <c r="E169" s="204" t="s">
        <v>1</v>
      </c>
      <c r="F169" s="205" t="s">
        <v>188</v>
      </c>
      <c r="G169" s="202"/>
      <c r="H169" s="206">
        <v>1</v>
      </c>
      <c r="I169" s="207"/>
      <c r="J169" s="202"/>
      <c r="K169" s="202"/>
      <c r="L169" s="208"/>
      <c r="M169" s="209"/>
      <c r="N169" s="210"/>
      <c r="O169" s="210"/>
      <c r="P169" s="210"/>
      <c r="Q169" s="210"/>
      <c r="R169" s="210"/>
      <c r="S169" s="210"/>
      <c r="T169" s="211"/>
      <c r="AT169" s="212" t="s">
        <v>158</v>
      </c>
      <c r="AU169" s="212" t="s">
        <v>86</v>
      </c>
      <c r="AV169" s="13" t="s">
        <v>86</v>
      </c>
      <c r="AW169" s="13" t="s">
        <v>32</v>
      </c>
      <c r="AX169" s="13" t="s">
        <v>76</v>
      </c>
      <c r="AY169" s="212" t="s">
        <v>146</v>
      </c>
    </row>
    <row r="170" spans="1:65" s="13" customFormat="1">
      <c r="B170" s="201"/>
      <c r="C170" s="202"/>
      <c r="D170" s="203" t="s">
        <v>158</v>
      </c>
      <c r="E170" s="204" t="s">
        <v>1</v>
      </c>
      <c r="F170" s="205" t="s">
        <v>189</v>
      </c>
      <c r="G170" s="202"/>
      <c r="H170" s="206">
        <v>1</v>
      </c>
      <c r="I170" s="207"/>
      <c r="J170" s="202"/>
      <c r="K170" s="202"/>
      <c r="L170" s="208"/>
      <c r="M170" s="209"/>
      <c r="N170" s="210"/>
      <c r="O170" s="210"/>
      <c r="P170" s="210"/>
      <c r="Q170" s="210"/>
      <c r="R170" s="210"/>
      <c r="S170" s="210"/>
      <c r="T170" s="211"/>
      <c r="AT170" s="212" t="s">
        <v>158</v>
      </c>
      <c r="AU170" s="212" t="s">
        <v>86</v>
      </c>
      <c r="AV170" s="13" t="s">
        <v>86</v>
      </c>
      <c r="AW170" s="13" t="s">
        <v>32</v>
      </c>
      <c r="AX170" s="13" t="s">
        <v>76</v>
      </c>
      <c r="AY170" s="212" t="s">
        <v>146</v>
      </c>
    </row>
    <row r="171" spans="1:65" s="14" customFormat="1">
      <c r="B171" s="213"/>
      <c r="C171" s="214"/>
      <c r="D171" s="203" t="s">
        <v>158</v>
      </c>
      <c r="E171" s="215" t="s">
        <v>1</v>
      </c>
      <c r="F171" s="216" t="s">
        <v>190</v>
      </c>
      <c r="G171" s="214"/>
      <c r="H171" s="217">
        <v>4</v>
      </c>
      <c r="I171" s="218"/>
      <c r="J171" s="214"/>
      <c r="K171" s="214"/>
      <c r="L171" s="219"/>
      <c r="M171" s="220"/>
      <c r="N171" s="221"/>
      <c r="O171" s="221"/>
      <c r="P171" s="221"/>
      <c r="Q171" s="221"/>
      <c r="R171" s="221"/>
      <c r="S171" s="221"/>
      <c r="T171" s="222"/>
      <c r="AT171" s="223" t="s">
        <v>158</v>
      </c>
      <c r="AU171" s="223" t="s">
        <v>86</v>
      </c>
      <c r="AV171" s="14" t="s">
        <v>152</v>
      </c>
      <c r="AW171" s="14" t="s">
        <v>32</v>
      </c>
      <c r="AX171" s="14" t="s">
        <v>84</v>
      </c>
      <c r="AY171" s="223" t="s">
        <v>146</v>
      </c>
    </row>
    <row r="172" spans="1:65" s="2" customFormat="1" ht="33" customHeight="1">
      <c r="A172" s="34"/>
      <c r="B172" s="35"/>
      <c r="C172" s="187" t="s">
        <v>191</v>
      </c>
      <c r="D172" s="187" t="s">
        <v>148</v>
      </c>
      <c r="E172" s="188" t="s">
        <v>192</v>
      </c>
      <c r="F172" s="189" t="s">
        <v>193</v>
      </c>
      <c r="G172" s="190" t="s">
        <v>173</v>
      </c>
      <c r="H172" s="191">
        <v>1.89</v>
      </c>
      <c r="I172" s="192"/>
      <c r="J172" s="193">
        <f>ROUND(I172*H172,2)</f>
        <v>0</v>
      </c>
      <c r="K172" s="194"/>
      <c r="L172" s="39"/>
      <c r="M172" s="195" t="s">
        <v>1</v>
      </c>
      <c r="N172" s="196" t="s">
        <v>41</v>
      </c>
      <c r="O172" s="71"/>
      <c r="P172" s="197">
        <f>O172*H172</f>
        <v>0</v>
      </c>
      <c r="Q172" s="197">
        <v>0.28570000000000001</v>
      </c>
      <c r="R172" s="197">
        <f>Q172*H172</f>
        <v>0.53997300000000004</v>
      </c>
      <c r="S172" s="197">
        <v>0</v>
      </c>
      <c r="T172" s="198">
        <f>S172*H172</f>
        <v>0</v>
      </c>
      <c r="U172" s="34"/>
      <c r="V172" s="34"/>
      <c r="W172" s="34"/>
      <c r="X172" s="34"/>
      <c r="Y172" s="34"/>
      <c r="Z172" s="34"/>
      <c r="AA172" s="34"/>
      <c r="AB172" s="34"/>
      <c r="AC172" s="34"/>
      <c r="AD172" s="34"/>
      <c r="AE172" s="34"/>
      <c r="AR172" s="199" t="s">
        <v>152</v>
      </c>
      <c r="AT172" s="199" t="s">
        <v>148</v>
      </c>
      <c r="AU172" s="199" t="s">
        <v>86</v>
      </c>
      <c r="AY172" s="17" t="s">
        <v>146</v>
      </c>
      <c r="BE172" s="200">
        <f>IF(N172="základní",J172,0)</f>
        <v>0</v>
      </c>
      <c r="BF172" s="200">
        <f>IF(N172="snížená",J172,0)</f>
        <v>0</v>
      </c>
      <c r="BG172" s="200">
        <f>IF(N172="zákl. přenesená",J172,0)</f>
        <v>0</v>
      </c>
      <c r="BH172" s="200">
        <f>IF(N172="sníž. přenesená",J172,0)</f>
        <v>0</v>
      </c>
      <c r="BI172" s="200">
        <f>IF(N172="nulová",J172,0)</f>
        <v>0</v>
      </c>
      <c r="BJ172" s="17" t="s">
        <v>84</v>
      </c>
      <c r="BK172" s="200">
        <f>ROUND(I172*H172,2)</f>
        <v>0</v>
      </c>
      <c r="BL172" s="17" t="s">
        <v>152</v>
      </c>
      <c r="BM172" s="199" t="s">
        <v>194</v>
      </c>
    </row>
    <row r="173" spans="1:65" s="13" customFormat="1">
      <c r="B173" s="201"/>
      <c r="C173" s="202"/>
      <c r="D173" s="203" t="s">
        <v>158</v>
      </c>
      <c r="E173" s="204" t="s">
        <v>1</v>
      </c>
      <c r="F173" s="205" t="s">
        <v>195</v>
      </c>
      <c r="G173" s="202"/>
      <c r="H173" s="206">
        <v>1.89</v>
      </c>
      <c r="I173" s="207"/>
      <c r="J173" s="202"/>
      <c r="K173" s="202"/>
      <c r="L173" s="208"/>
      <c r="M173" s="209"/>
      <c r="N173" s="210"/>
      <c r="O173" s="210"/>
      <c r="P173" s="210"/>
      <c r="Q173" s="210"/>
      <c r="R173" s="210"/>
      <c r="S173" s="210"/>
      <c r="T173" s="211"/>
      <c r="AT173" s="212" t="s">
        <v>158</v>
      </c>
      <c r="AU173" s="212" t="s">
        <v>86</v>
      </c>
      <c r="AV173" s="13" t="s">
        <v>86</v>
      </c>
      <c r="AW173" s="13" t="s">
        <v>32</v>
      </c>
      <c r="AX173" s="13" t="s">
        <v>84</v>
      </c>
      <c r="AY173" s="212" t="s">
        <v>146</v>
      </c>
    </row>
    <row r="174" spans="1:65" s="2" customFormat="1" ht="24.25" customHeight="1">
      <c r="A174" s="34"/>
      <c r="B174" s="35"/>
      <c r="C174" s="187" t="s">
        <v>196</v>
      </c>
      <c r="D174" s="187" t="s">
        <v>148</v>
      </c>
      <c r="E174" s="188" t="s">
        <v>197</v>
      </c>
      <c r="F174" s="189" t="s">
        <v>198</v>
      </c>
      <c r="G174" s="190" t="s">
        <v>151</v>
      </c>
      <c r="H174" s="191">
        <v>3</v>
      </c>
      <c r="I174" s="192"/>
      <c r="J174" s="193">
        <f>ROUND(I174*H174,2)</f>
        <v>0</v>
      </c>
      <c r="K174" s="194"/>
      <c r="L174" s="39"/>
      <c r="M174" s="195" t="s">
        <v>1</v>
      </c>
      <c r="N174" s="196" t="s">
        <v>41</v>
      </c>
      <c r="O174" s="71"/>
      <c r="P174" s="197">
        <f>O174*H174</f>
        <v>0</v>
      </c>
      <c r="Q174" s="197">
        <v>3.0300000000000001E-2</v>
      </c>
      <c r="R174" s="197">
        <f>Q174*H174</f>
        <v>9.0900000000000009E-2</v>
      </c>
      <c r="S174" s="197">
        <v>0</v>
      </c>
      <c r="T174" s="198">
        <f>S174*H174</f>
        <v>0</v>
      </c>
      <c r="U174" s="34"/>
      <c r="V174" s="34"/>
      <c r="W174" s="34"/>
      <c r="X174" s="34"/>
      <c r="Y174" s="34"/>
      <c r="Z174" s="34"/>
      <c r="AA174" s="34"/>
      <c r="AB174" s="34"/>
      <c r="AC174" s="34"/>
      <c r="AD174" s="34"/>
      <c r="AE174" s="34"/>
      <c r="AR174" s="199" t="s">
        <v>152</v>
      </c>
      <c r="AT174" s="199" t="s">
        <v>148</v>
      </c>
      <c r="AU174" s="199" t="s">
        <v>86</v>
      </c>
      <c r="AY174" s="17" t="s">
        <v>146</v>
      </c>
      <c r="BE174" s="200">
        <f>IF(N174="základní",J174,0)</f>
        <v>0</v>
      </c>
      <c r="BF174" s="200">
        <f>IF(N174="snížená",J174,0)</f>
        <v>0</v>
      </c>
      <c r="BG174" s="200">
        <f>IF(N174="zákl. přenesená",J174,0)</f>
        <v>0</v>
      </c>
      <c r="BH174" s="200">
        <f>IF(N174="sníž. přenesená",J174,0)</f>
        <v>0</v>
      </c>
      <c r="BI174" s="200">
        <f>IF(N174="nulová",J174,0)</f>
        <v>0</v>
      </c>
      <c r="BJ174" s="17" t="s">
        <v>84</v>
      </c>
      <c r="BK174" s="200">
        <f>ROUND(I174*H174,2)</f>
        <v>0</v>
      </c>
      <c r="BL174" s="17" t="s">
        <v>152</v>
      </c>
      <c r="BM174" s="199" t="s">
        <v>199</v>
      </c>
    </row>
    <row r="175" spans="1:65" s="2" customFormat="1" ht="21.75" customHeight="1">
      <c r="A175" s="34"/>
      <c r="B175" s="35"/>
      <c r="C175" s="187" t="s">
        <v>200</v>
      </c>
      <c r="D175" s="187" t="s">
        <v>148</v>
      </c>
      <c r="E175" s="188" t="s">
        <v>201</v>
      </c>
      <c r="F175" s="189" t="s">
        <v>202</v>
      </c>
      <c r="G175" s="190" t="s">
        <v>151</v>
      </c>
      <c r="H175" s="191">
        <v>1</v>
      </c>
      <c r="I175" s="192"/>
      <c r="J175" s="193">
        <f>ROUND(I175*H175,2)</f>
        <v>0</v>
      </c>
      <c r="K175" s="194"/>
      <c r="L175" s="39"/>
      <c r="M175" s="195" t="s">
        <v>1</v>
      </c>
      <c r="N175" s="196" t="s">
        <v>41</v>
      </c>
      <c r="O175" s="71"/>
      <c r="P175" s="197">
        <f>O175*H175</f>
        <v>0</v>
      </c>
      <c r="Q175" s="197">
        <v>3.1320000000000001E-2</v>
      </c>
      <c r="R175" s="197">
        <f>Q175*H175</f>
        <v>3.1320000000000001E-2</v>
      </c>
      <c r="S175" s="197">
        <v>0</v>
      </c>
      <c r="T175" s="198">
        <f>S175*H175</f>
        <v>0</v>
      </c>
      <c r="U175" s="34"/>
      <c r="V175" s="34"/>
      <c r="W175" s="34"/>
      <c r="X175" s="34"/>
      <c r="Y175" s="34"/>
      <c r="Z175" s="34"/>
      <c r="AA175" s="34"/>
      <c r="AB175" s="34"/>
      <c r="AC175" s="34"/>
      <c r="AD175" s="34"/>
      <c r="AE175" s="34"/>
      <c r="AR175" s="199" t="s">
        <v>152</v>
      </c>
      <c r="AT175" s="199" t="s">
        <v>148</v>
      </c>
      <c r="AU175" s="199" t="s">
        <v>86</v>
      </c>
      <c r="AY175" s="17" t="s">
        <v>146</v>
      </c>
      <c r="BE175" s="200">
        <f>IF(N175="základní",J175,0)</f>
        <v>0</v>
      </c>
      <c r="BF175" s="200">
        <f>IF(N175="snížená",J175,0)</f>
        <v>0</v>
      </c>
      <c r="BG175" s="200">
        <f>IF(N175="zákl. přenesená",J175,0)</f>
        <v>0</v>
      </c>
      <c r="BH175" s="200">
        <f>IF(N175="sníž. přenesená",J175,0)</f>
        <v>0</v>
      </c>
      <c r="BI175" s="200">
        <f>IF(N175="nulová",J175,0)</f>
        <v>0</v>
      </c>
      <c r="BJ175" s="17" t="s">
        <v>84</v>
      </c>
      <c r="BK175" s="200">
        <f>ROUND(I175*H175,2)</f>
        <v>0</v>
      </c>
      <c r="BL175" s="17" t="s">
        <v>152</v>
      </c>
      <c r="BM175" s="199" t="s">
        <v>203</v>
      </c>
    </row>
    <row r="176" spans="1:65" s="13" customFormat="1">
      <c r="B176" s="201"/>
      <c r="C176" s="202"/>
      <c r="D176" s="203" t="s">
        <v>158</v>
      </c>
      <c r="E176" s="204" t="s">
        <v>1</v>
      </c>
      <c r="F176" s="205" t="s">
        <v>204</v>
      </c>
      <c r="G176" s="202"/>
      <c r="H176" s="206">
        <v>1</v>
      </c>
      <c r="I176" s="207"/>
      <c r="J176" s="202"/>
      <c r="K176" s="202"/>
      <c r="L176" s="208"/>
      <c r="M176" s="209"/>
      <c r="N176" s="210"/>
      <c r="O176" s="210"/>
      <c r="P176" s="210"/>
      <c r="Q176" s="210"/>
      <c r="R176" s="210"/>
      <c r="S176" s="210"/>
      <c r="T176" s="211"/>
      <c r="AT176" s="212" t="s">
        <v>158</v>
      </c>
      <c r="AU176" s="212" t="s">
        <v>86</v>
      </c>
      <c r="AV176" s="13" t="s">
        <v>86</v>
      </c>
      <c r="AW176" s="13" t="s">
        <v>32</v>
      </c>
      <c r="AX176" s="13" t="s">
        <v>84</v>
      </c>
      <c r="AY176" s="212" t="s">
        <v>146</v>
      </c>
    </row>
    <row r="177" spans="1:65" s="2" customFormat="1" ht="16.5" customHeight="1">
      <c r="A177" s="34"/>
      <c r="B177" s="35"/>
      <c r="C177" s="187" t="s">
        <v>205</v>
      </c>
      <c r="D177" s="187" t="s">
        <v>148</v>
      </c>
      <c r="E177" s="188" t="s">
        <v>206</v>
      </c>
      <c r="F177" s="189" t="s">
        <v>207</v>
      </c>
      <c r="G177" s="190" t="s">
        <v>151</v>
      </c>
      <c r="H177" s="191">
        <v>3</v>
      </c>
      <c r="I177" s="192"/>
      <c r="J177" s="193">
        <f>ROUND(I177*H177,2)</f>
        <v>0</v>
      </c>
      <c r="K177" s="194"/>
      <c r="L177" s="39"/>
      <c r="M177" s="195" t="s">
        <v>1</v>
      </c>
      <c r="N177" s="196" t="s">
        <v>41</v>
      </c>
      <c r="O177" s="71"/>
      <c r="P177" s="197">
        <f>O177*H177</f>
        <v>0</v>
      </c>
      <c r="Q177" s="197">
        <v>8.1850000000000006E-2</v>
      </c>
      <c r="R177" s="197">
        <f>Q177*H177</f>
        <v>0.24555000000000002</v>
      </c>
      <c r="S177" s="197">
        <v>0</v>
      </c>
      <c r="T177" s="198">
        <f>S177*H177</f>
        <v>0</v>
      </c>
      <c r="U177" s="34"/>
      <c r="V177" s="34"/>
      <c r="W177" s="34"/>
      <c r="X177" s="34"/>
      <c r="Y177" s="34"/>
      <c r="Z177" s="34"/>
      <c r="AA177" s="34"/>
      <c r="AB177" s="34"/>
      <c r="AC177" s="34"/>
      <c r="AD177" s="34"/>
      <c r="AE177" s="34"/>
      <c r="AR177" s="199" t="s">
        <v>152</v>
      </c>
      <c r="AT177" s="199" t="s">
        <v>148</v>
      </c>
      <c r="AU177" s="199" t="s">
        <v>86</v>
      </c>
      <c r="AY177" s="17" t="s">
        <v>146</v>
      </c>
      <c r="BE177" s="200">
        <f>IF(N177="základní",J177,0)</f>
        <v>0</v>
      </c>
      <c r="BF177" s="200">
        <f>IF(N177="snížená",J177,0)</f>
        <v>0</v>
      </c>
      <c r="BG177" s="200">
        <f>IF(N177="zákl. přenesená",J177,0)</f>
        <v>0</v>
      </c>
      <c r="BH177" s="200">
        <f>IF(N177="sníž. přenesená",J177,0)</f>
        <v>0</v>
      </c>
      <c r="BI177" s="200">
        <f>IF(N177="nulová",J177,0)</f>
        <v>0</v>
      </c>
      <c r="BJ177" s="17" t="s">
        <v>84</v>
      </c>
      <c r="BK177" s="200">
        <f>ROUND(I177*H177,2)</f>
        <v>0</v>
      </c>
      <c r="BL177" s="17" t="s">
        <v>152</v>
      </c>
      <c r="BM177" s="199" t="s">
        <v>208</v>
      </c>
    </row>
    <row r="178" spans="1:65" s="2" customFormat="1" ht="24.25" customHeight="1">
      <c r="A178" s="34"/>
      <c r="B178" s="35"/>
      <c r="C178" s="187" t="s">
        <v>209</v>
      </c>
      <c r="D178" s="187" t="s">
        <v>148</v>
      </c>
      <c r="E178" s="188" t="s">
        <v>210</v>
      </c>
      <c r="F178" s="189" t="s">
        <v>211</v>
      </c>
      <c r="G178" s="190" t="s">
        <v>212</v>
      </c>
      <c r="H178" s="191">
        <v>0.106</v>
      </c>
      <c r="I178" s="192"/>
      <c r="J178" s="193">
        <f>ROUND(I178*H178,2)</f>
        <v>0</v>
      </c>
      <c r="K178" s="194"/>
      <c r="L178" s="39"/>
      <c r="M178" s="195" t="s">
        <v>1</v>
      </c>
      <c r="N178" s="196" t="s">
        <v>41</v>
      </c>
      <c r="O178" s="71"/>
      <c r="P178" s="197">
        <f>O178*H178</f>
        <v>0</v>
      </c>
      <c r="Q178" s="197">
        <v>1.0900000000000001</v>
      </c>
      <c r="R178" s="197">
        <f>Q178*H178</f>
        <v>0.11554</v>
      </c>
      <c r="S178" s="197">
        <v>0</v>
      </c>
      <c r="T178" s="198">
        <f>S178*H178</f>
        <v>0</v>
      </c>
      <c r="U178" s="34"/>
      <c r="V178" s="34"/>
      <c r="W178" s="34"/>
      <c r="X178" s="34"/>
      <c r="Y178" s="34"/>
      <c r="Z178" s="34"/>
      <c r="AA178" s="34"/>
      <c r="AB178" s="34"/>
      <c r="AC178" s="34"/>
      <c r="AD178" s="34"/>
      <c r="AE178" s="34"/>
      <c r="AR178" s="199" t="s">
        <v>152</v>
      </c>
      <c r="AT178" s="199" t="s">
        <v>148</v>
      </c>
      <c r="AU178" s="199" t="s">
        <v>86</v>
      </c>
      <c r="AY178" s="17" t="s">
        <v>146</v>
      </c>
      <c r="BE178" s="200">
        <f>IF(N178="základní",J178,0)</f>
        <v>0</v>
      </c>
      <c r="BF178" s="200">
        <f>IF(N178="snížená",J178,0)</f>
        <v>0</v>
      </c>
      <c r="BG178" s="200">
        <f>IF(N178="zákl. přenesená",J178,0)</f>
        <v>0</v>
      </c>
      <c r="BH178" s="200">
        <f>IF(N178="sníž. přenesená",J178,0)</f>
        <v>0</v>
      </c>
      <c r="BI178" s="200">
        <f>IF(N178="nulová",J178,0)</f>
        <v>0</v>
      </c>
      <c r="BJ178" s="17" t="s">
        <v>84</v>
      </c>
      <c r="BK178" s="200">
        <f>ROUND(I178*H178,2)</f>
        <v>0</v>
      </c>
      <c r="BL178" s="17" t="s">
        <v>152</v>
      </c>
      <c r="BM178" s="199" t="s">
        <v>213</v>
      </c>
    </row>
    <row r="179" spans="1:65" s="13" customFormat="1">
      <c r="B179" s="201"/>
      <c r="C179" s="202"/>
      <c r="D179" s="203" t="s">
        <v>158</v>
      </c>
      <c r="E179" s="204" t="s">
        <v>1</v>
      </c>
      <c r="F179" s="205" t="s">
        <v>214</v>
      </c>
      <c r="G179" s="202"/>
      <c r="H179" s="206">
        <v>5.7000000000000002E-2</v>
      </c>
      <c r="I179" s="207"/>
      <c r="J179" s="202"/>
      <c r="K179" s="202"/>
      <c r="L179" s="208"/>
      <c r="M179" s="209"/>
      <c r="N179" s="210"/>
      <c r="O179" s="210"/>
      <c r="P179" s="210"/>
      <c r="Q179" s="210"/>
      <c r="R179" s="210"/>
      <c r="S179" s="210"/>
      <c r="T179" s="211"/>
      <c r="AT179" s="212" t="s">
        <v>158</v>
      </c>
      <c r="AU179" s="212" t="s">
        <v>86</v>
      </c>
      <c r="AV179" s="13" t="s">
        <v>86</v>
      </c>
      <c r="AW179" s="13" t="s">
        <v>32</v>
      </c>
      <c r="AX179" s="13" t="s">
        <v>76</v>
      </c>
      <c r="AY179" s="212" t="s">
        <v>146</v>
      </c>
    </row>
    <row r="180" spans="1:65" s="13" customFormat="1">
      <c r="B180" s="201"/>
      <c r="C180" s="202"/>
      <c r="D180" s="203" t="s">
        <v>158</v>
      </c>
      <c r="E180" s="204" t="s">
        <v>1</v>
      </c>
      <c r="F180" s="205" t="s">
        <v>215</v>
      </c>
      <c r="G180" s="202"/>
      <c r="H180" s="206">
        <v>4.9000000000000002E-2</v>
      </c>
      <c r="I180" s="207"/>
      <c r="J180" s="202"/>
      <c r="K180" s="202"/>
      <c r="L180" s="208"/>
      <c r="M180" s="209"/>
      <c r="N180" s="210"/>
      <c r="O180" s="210"/>
      <c r="P180" s="210"/>
      <c r="Q180" s="210"/>
      <c r="R180" s="210"/>
      <c r="S180" s="210"/>
      <c r="T180" s="211"/>
      <c r="AT180" s="212" t="s">
        <v>158</v>
      </c>
      <c r="AU180" s="212" t="s">
        <v>86</v>
      </c>
      <c r="AV180" s="13" t="s">
        <v>86</v>
      </c>
      <c r="AW180" s="13" t="s">
        <v>32</v>
      </c>
      <c r="AX180" s="13" t="s">
        <v>76</v>
      </c>
      <c r="AY180" s="212" t="s">
        <v>146</v>
      </c>
    </row>
    <row r="181" spans="1:65" s="14" customFormat="1">
      <c r="B181" s="213"/>
      <c r="C181" s="214"/>
      <c r="D181" s="203" t="s">
        <v>158</v>
      </c>
      <c r="E181" s="215" t="s">
        <v>1</v>
      </c>
      <c r="F181" s="216" t="s">
        <v>190</v>
      </c>
      <c r="G181" s="214"/>
      <c r="H181" s="217">
        <v>0.106</v>
      </c>
      <c r="I181" s="218"/>
      <c r="J181" s="214"/>
      <c r="K181" s="214"/>
      <c r="L181" s="219"/>
      <c r="M181" s="220"/>
      <c r="N181" s="221"/>
      <c r="O181" s="221"/>
      <c r="P181" s="221"/>
      <c r="Q181" s="221"/>
      <c r="R181" s="221"/>
      <c r="S181" s="221"/>
      <c r="T181" s="222"/>
      <c r="AT181" s="223" t="s">
        <v>158</v>
      </c>
      <c r="AU181" s="223" t="s">
        <v>86</v>
      </c>
      <c r="AV181" s="14" t="s">
        <v>152</v>
      </c>
      <c r="AW181" s="14" t="s">
        <v>32</v>
      </c>
      <c r="AX181" s="14" t="s">
        <v>84</v>
      </c>
      <c r="AY181" s="223" t="s">
        <v>146</v>
      </c>
    </row>
    <row r="182" spans="1:65" s="2" customFormat="1" ht="24.25" customHeight="1">
      <c r="A182" s="34"/>
      <c r="B182" s="35"/>
      <c r="C182" s="187" t="s">
        <v>216</v>
      </c>
      <c r="D182" s="187" t="s">
        <v>148</v>
      </c>
      <c r="E182" s="188" t="s">
        <v>217</v>
      </c>
      <c r="F182" s="189" t="s">
        <v>218</v>
      </c>
      <c r="G182" s="190" t="s">
        <v>173</v>
      </c>
      <c r="H182" s="191">
        <v>6.52</v>
      </c>
      <c r="I182" s="192"/>
      <c r="J182" s="193">
        <f>ROUND(I182*H182,2)</f>
        <v>0</v>
      </c>
      <c r="K182" s="194"/>
      <c r="L182" s="39"/>
      <c r="M182" s="195" t="s">
        <v>1</v>
      </c>
      <c r="N182" s="196" t="s">
        <v>41</v>
      </c>
      <c r="O182" s="71"/>
      <c r="P182" s="197">
        <f>O182*H182</f>
        <v>0</v>
      </c>
      <c r="Q182" s="197">
        <v>0.12706000000000001</v>
      </c>
      <c r="R182" s="197">
        <f>Q182*H182</f>
        <v>0.82843120000000003</v>
      </c>
      <c r="S182" s="197">
        <v>0</v>
      </c>
      <c r="T182" s="198">
        <f>S182*H182</f>
        <v>0</v>
      </c>
      <c r="U182" s="34"/>
      <c r="V182" s="34"/>
      <c r="W182" s="34"/>
      <c r="X182" s="34"/>
      <c r="Y182" s="34"/>
      <c r="Z182" s="34"/>
      <c r="AA182" s="34"/>
      <c r="AB182" s="34"/>
      <c r="AC182" s="34"/>
      <c r="AD182" s="34"/>
      <c r="AE182" s="34"/>
      <c r="AR182" s="199" t="s">
        <v>152</v>
      </c>
      <c r="AT182" s="199" t="s">
        <v>148</v>
      </c>
      <c r="AU182" s="199" t="s">
        <v>86</v>
      </c>
      <c r="AY182" s="17" t="s">
        <v>146</v>
      </c>
      <c r="BE182" s="200">
        <f>IF(N182="základní",J182,0)</f>
        <v>0</v>
      </c>
      <c r="BF182" s="200">
        <f>IF(N182="snížená",J182,0)</f>
        <v>0</v>
      </c>
      <c r="BG182" s="200">
        <f>IF(N182="zákl. přenesená",J182,0)</f>
        <v>0</v>
      </c>
      <c r="BH182" s="200">
        <f>IF(N182="sníž. přenesená",J182,0)</f>
        <v>0</v>
      </c>
      <c r="BI182" s="200">
        <f>IF(N182="nulová",J182,0)</f>
        <v>0</v>
      </c>
      <c r="BJ182" s="17" t="s">
        <v>84</v>
      </c>
      <c r="BK182" s="200">
        <f>ROUND(I182*H182,2)</f>
        <v>0</v>
      </c>
      <c r="BL182" s="17" t="s">
        <v>152</v>
      </c>
      <c r="BM182" s="199" t="s">
        <v>219</v>
      </c>
    </row>
    <row r="183" spans="1:65" s="13" customFormat="1">
      <c r="B183" s="201"/>
      <c r="C183" s="202"/>
      <c r="D183" s="203" t="s">
        <v>158</v>
      </c>
      <c r="E183" s="204" t="s">
        <v>1</v>
      </c>
      <c r="F183" s="205" t="s">
        <v>220</v>
      </c>
      <c r="G183" s="202"/>
      <c r="H183" s="206">
        <v>5.98</v>
      </c>
      <c r="I183" s="207"/>
      <c r="J183" s="202"/>
      <c r="K183" s="202"/>
      <c r="L183" s="208"/>
      <c r="M183" s="209"/>
      <c r="N183" s="210"/>
      <c r="O183" s="210"/>
      <c r="P183" s="210"/>
      <c r="Q183" s="210"/>
      <c r="R183" s="210"/>
      <c r="S183" s="210"/>
      <c r="T183" s="211"/>
      <c r="AT183" s="212" t="s">
        <v>158</v>
      </c>
      <c r="AU183" s="212" t="s">
        <v>86</v>
      </c>
      <c r="AV183" s="13" t="s">
        <v>86</v>
      </c>
      <c r="AW183" s="13" t="s">
        <v>32</v>
      </c>
      <c r="AX183" s="13" t="s">
        <v>76</v>
      </c>
      <c r="AY183" s="212" t="s">
        <v>146</v>
      </c>
    </row>
    <row r="184" spans="1:65" s="13" customFormat="1">
      <c r="B184" s="201"/>
      <c r="C184" s="202"/>
      <c r="D184" s="203" t="s">
        <v>158</v>
      </c>
      <c r="E184" s="204" t="s">
        <v>1</v>
      </c>
      <c r="F184" s="205" t="s">
        <v>221</v>
      </c>
      <c r="G184" s="202"/>
      <c r="H184" s="206">
        <v>0.54</v>
      </c>
      <c r="I184" s="207"/>
      <c r="J184" s="202"/>
      <c r="K184" s="202"/>
      <c r="L184" s="208"/>
      <c r="M184" s="209"/>
      <c r="N184" s="210"/>
      <c r="O184" s="210"/>
      <c r="P184" s="210"/>
      <c r="Q184" s="210"/>
      <c r="R184" s="210"/>
      <c r="S184" s="210"/>
      <c r="T184" s="211"/>
      <c r="AT184" s="212" t="s">
        <v>158</v>
      </c>
      <c r="AU184" s="212" t="s">
        <v>86</v>
      </c>
      <c r="AV184" s="13" t="s">
        <v>86</v>
      </c>
      <c r="AW184" s="13" t="s">
        <v>32</v>
      </c>
      <c r="AX184" s="13" t="s">
        <v>76</v>
      </c>
      <c r="AY184" s="212" t="s">
        <v>146</v>
      </c>
    </row>
    <row r="185" spans="1:65" s="14" customFormat="1">
      <c r="B185" s="213"/>
      <c r="C185" s="214"/>
      <c r="D185" s="203" t="s">
        <v>158</v>
      </c>
      <c r="E185" s="215" t="s">
        <v>1</v>
      </c>
      <c r="F185" s="216" t="s">
        <v>190</v>
      </c>
      <c r="G185" s="214"/>
      <c r="H185" s="217">
        <v>6.5200000000000005</v>
      </c>
      <c r="I185" s="218"/>
      <c r="J185" s="214"/>
      <c r="K185" s="214"/>
      <c r="L185" s="219"/>
      <c r="M185" s="220"/>
      <c r="N185" s="221"/>
      <c r="O185" s="221"/>
      <c r="P185" s="221"/>
      <c r="Q185" s="221"/>
      <c r="R185" s="221"/>
      <c r="S185" s="221"/>
      <c r="T185" s="222"/>
      <c r="AT185" s="223" t="s">
        <v>158</v>
      </c>
      <c r="AU185" s="223" t="s">
        <v>86</v>
      </c>
      <c r="AV185" s="14" t="s">
        <v>152</v>
      </c>
      <c r="AW185" s="14" t="s">
        <v>32</v>
      </c>
      <c r="AX185" s="14" t="s">
        <v>84</v>
      </c>
      <c r="AY185" s="223" t="s">
        <v>146</v>
      </c>
    </row>
    <row r="186" spans="1:65" s="2" customFormat="1" ht="33" customHeight="1">
      <c r="A186" s="34"/>
      <c r="B186" s="35"/>
      <c r="C186" s="187" t="s">
        <v>222</v>
      </c>
      <c r="D186" s="187" t="s">
        <v>148</v>
      </c>
      <c r="E186" s="188" t="s">
        <v>223</v>
      </c>
      <c r="F186" s="189" t="s">
        <v>224</v>
      </c>
      <c r="G186" s="190" t="s">
        <v>173</v>
      </c>
      <c r="H186" s="191">
        <v>0.36</v>
      </c>
      <c r="I186" s="192"/>
      <c r="J186" s="193">
        <f>ROUND(I186*H186,2)</f>
        <v>0</v>
      </c>
      <c r="K186" s="194"/>
      <c r="L186" s="39"/>
      <c r="M186" s="195" t="s">
        <v>1</v>
      </c>
      <c r="N186" s="196" t="s">
        <v>41</v>
      </c>
      <c r="O186" s="71"/>
      <c r="P186" s="197">
        <f>O186*H186</f>
        <v>0</v>
      </c>
      <c r="Q186" s="197">
        <v>0.25364999999999999</v>
      </c>
      <c r="R186" s="197">
        <f>Q186*H186</f>
        <v>9.1313999999999992E-2</v>
      </c>
      <c r="S186" s="197">
        <v>0</v>
      </c>
      <c r="T186" s="198">
        <f>S186*H186</f>
        <v>0</v>
      </c>
      <c r="U186" s="34"/>
      <c r="V186" s="34"/>
      <c r="W186" s="34"/>
      <c r="X186" s="34"/>
      <c r="Y186" s="34"/>
      <c r="Z186" s="34"/>
      <c r="AA186" s="34"/>
      <c r="AB186" s="34"/>
      <c r="AC186" s="34"/>
      <c r="AD186" s="34"/>
      <c r="AE186" s="34"/>
      <c r="AR186" s="199" t="s">
        <v>152</v>
      </c>
      <c r="AT186" s="199" t="s">
        <v>148</v>
      </c>
      <c r="AU186" s="199" t="s">
        <v>86</v>
      </c>
      <c r="AY186" s="17" t="s">
        <v>146</v>
      </c>
      <c r="BE186" s="200">
        <f>IF(N186="základní",J186,0)</f>
        <v>0</v>
      </c>
      <c r="BF186" s="200">
        <f>IF(N186="snížená",J186,0)</f>
        <v>0</v>
      </c>
      <c r="BG186" s="200">
        <f>IF(N186="zákl. přenesená",J186,0)</f>
        <v>0</v>
      </c>
      <c r="BH186" s="200">
        <f>IF(N186="sníž. přenesená",J186,0)</f>
        <v>0</v>
      </c>
      <c r="BI186" s="200">
        <f>IF(N186="nulová",J186,0)</f>
        <v>0</v>
      </c>
      <c r="BJ186" s="17" t="s">
        <v>84</v>
      </c>
      <c r="BK186" s="200">
        <f>ROUND(I186*H186,2)</f>
        <v>0</v>
      </c>
      <c r="BL186" s="17" t="s">
        <v>152</v>
      </c>
      <c r="BM186" s="199" t="s">
        <v>225</v>
      </c>
    </row>
    <row r="187" spans="1:65" s="13" customFormat="1">
      <c r="B187" s="201"/>
      <c r="C187" s="202"/>
      <c r="D187" s="203" t="s">
        <v>158</v>
      </c>
      <c r="E187" s="204" t="s">
        <v>1</v>
      </c>
      <c r="F187" s="205" t="s">
        <v>226</v>
      </c>
      <c r="G187" s="202"/>
      <c r="H187" s="206">
        <v>0.36</v>
      </c>
      <c r="I187" s="207"/>
      <c r="J187" s="202"/>
      <c r="K187" s="202"/>
      <c r="L187" s="208"/>
      <c r="M187" s="209"/>
      <c r="N187" s="210"/>
      <c r="O187" s="210"/>
      <c r="P187" s="210"/>
      <c r="Q187" s="210"/>
      <c r="R187" s="210"/>
      <c r="S187" s="210"/>
      <c r="T187" s="211"/>
      <c r="AT187" s="212" t="s">
        <v>158</v>
      </c>
      <c r="AU187" s="212" t="s">
        <v>86</v>
      </c>
      <c r="AV187" s="13" t="s">
        <v>86</v>
      </c>
      <c r="AW187" s="13" t="s">
        <v>32</v>
      </c>
      <c r="AX187" s="13" t="s">
        <v>84</v>
      </c>
      <c r="AY187" s="212" t="s">
        <v>146</v>
      </c>
    </row>
    <row r="188" spans="1:65" s="2" customFormat="1" ht="24.25" customHeight="1">
      <c r="A188" s="34"/>
      <c r="B188" s="35"/>
      <c r="C188" s="187" t="s">
        <v>8</v>
      </c>
      <c r="D188" s="187" t="s">
        <v>148</v>
      </c>
      <c r="E188" s="188" t="s">
        <v>227</v>
      </c>
      <c r="F188" s="189" t="s">
        <v>228</v>
      </c>
      <c r="G188" s="190" t="s">
        <v>173</v>
      </c>
      <c r="H188" s="191">
        <v>47.354999999999997</v>
      </c>
      <c r="I188" s="192"/>
      <c r="J188" s="193">
        <f>ROUND(I188*H188,2)</f>
        <v>0</v>
      </c>
      <c r="K188" s="194"/>
      <c r="L188" s="39"/>
      <c r="M188" s="195" t="s">
        <v>1</v>
      </c>
      <c r="N188" s="196" t="s">
        <v>41</v>
      </c>
      <c r="O188" s="71"/>
      <c r="P188" s="197">
        <f>O188*H188</f>
        <v>0</v>
      </c>
      <c r="Q188" s="197">
        <v>0.11549</v>
      </c>
      <c r="R188" s="197">
        <f>Q188*H188</f>
        <v>5.4690289499999993</v>
      </c>
      <c r="S188" s="197">
        <v>0</v>
      </c>
      <c r="T188" s="198">
        <f>S188*H188</f>
        <v>0</v>
      </c>
      <c r="U188" s="34"/>
      <c r="V188" s="34"/>
      <c r="W188" s="34"/>
      <c r="X188" s="34"/>
      <c r="Y188" s="34"/>
      <c r="Z188" s="34"/>
      <c r="AA188" s="34"/>
      <c r="AB188" s="34"/>
      <c r="AC188" s="34"/>
      <c r="AD188" s="34"/>
      <c r="AE188" s="34"/>
      <c r="AR188" s="199" t="s">
        <v>152</v>
      </c>
      <c r="AT188" s="199" t="s">
        <v>148</v>
      </c>
      <c r="AU188" s="199" t="s">
        <v>86</v>
      </c>
      <c r="AY188" s="17" t="s">
        <v>146</v>
      </c>
      <c r="BE188" s="200">
        <f>IF(N188="základní",J188,0)</f>
        <v>0</v>
      </c>
      <c r="BF188" s="200">
        <f>IF(N188="snížená",J188,0)</f>
        <v>0</v>
      </c>
      <c r="BG188" s="200">
        <f>IF(N188="zákl. přenesená",J188,0)</f>
        <v>0</v>
      </c>
      <c r="BH188" s="200">
        <f>IF(N188="sníž. přenesená",J188,0)</f>
        <v>0</v>
      </c>
      <c r="BI188" s="200">
        <f>IF(N188="nulová",J188,0)</f>
        <v>0</v>
      </c>
      <c r="BJ188" s="17" t="s">
        <v>84</v>
      </c>
      <c r="BK188" s="200">
        <f>ROUND(I188*H188,2)</f>
        <v>0</v>
      </c>
      <c r="BL188" s="17" t="s">
        <v>152</v>
      </c>
      <c r="BM188" s="199" t="s">
        <v>229</v>
      </c>
    </row>
    <row r="189" spans="1:65" s="15" customFormat="1">
      <c r="B189" s="224"/>
      <c r="C189" s="225"/>
      <c r="D189" s="203" t="s">
        <v>158</v>
      </c>
      <c r="E189" s="226" t="s">
        <v>1</v>
      </c>
      <c r="F189" s="227" t="s">
        <v>230</v>
      </c>
      <c r="G189" s="225"/>
      <c r="H189" s="226" t="s">
        <v>1</v>
      </c>
      <c r="I189" s="228"/>
      <c r="J189" s="225"/>
      <c r="K189" s="225"/>
      <c r="L189" s="229"/>
      <c r="M189" s="230"/>
      <c r="N189" s="231"/>
      <c r="O189" s="231"/>
      <c r="P189" s="231"/>
      <c r="Q189" s="231"/>
      <c r="R189" s="231"/>
      <c r="S189" s="231"/>
      <c r="T189" s="232"/>
      <c r="AT189" s="233" t="s">
        <v>158</v>
      </c>
      <c r="AU189" s="233" t="s">
        <v>86</v>
      </c>
      <c r="AV189" s="15" t="s">
        <v>84</v>
      </c>
      <c r="AW189" s="15" t="s">
        <v>32</v>
      </c>
      <c r="AX189" s="15" t="s">
        <v>76</v>
      </c>
      <c r="AY189" s="233" t="s">
        <v>146</v>
      </c>
    </row>
    <row r="190" spans="1:65" s="13" customFormat="1">
      <c r="B190" s="201"/>
      <c r="C190" s="202"/>
      <c r="D190" s="203" t="s">
        <v>158</v>
      </c>
      <c r="E190" s="204" t="s">
        <v>1</v>
      </c>
      <c r="F190" s="205" t="s">
        <v>231</v>
      </c>
      <c r="G190" s="202"/>
      <c r="H190" s="206">
        <v>34.616999999999997</v>
      </c>
      <c r="I190" s="207"/>
      <c r="J190" s="202"/>
      <c r="K190" s="202"/>
      <c r="L190" s="208"/>
      <c r="M190" s="209"/>
      <c r="N190" s="210"/>
      <c r="O190" s="210"/>
      <c r="P190" s="210"/>
      <c r="Q190" s="210"/>
      <c r="R190" s="210"/>
      <c r="S190" s="210"/>
      <c r="T190" s="211"/>
      <c r="AT190" s="212" t="s">
        <v>158</v>
      </c>
      <c r="AU190" s="212" t="s">
        <v>86</v>
      </c>
      <c r="AV190" s="13" t="s">
        <v>86</v>
      </c>
      <c r="AW190" s="13" t="s">
        <v>32</v>
      </c>
      <c r="AX190" s="13" t="s">
        <v>76</v>
      </c>
      <c r="AY190" s="212" t="s">
        <v>146</v>
      </c>
    </row>
    <row r="191" spans="1:65" s="13" customFormat="1">
      <c r="B191" s="201"/>
      <c r="C191" s="202"/>
      <c r="D191" s="203" t="s">
        <v>158</v>
      </c>
      <c r="E191" s="204" t="s">
        <v>1</v>
      </c>
      <c r="F191" s="205" t="s">
        <v>232</v>
      </c>
      <c r="G191" s="202"/>
      <c r="H191" s="206">
        <v>12.738</v>
      </c>
      <c r="I191" s="207"/>
      <c r="J191" s="202"/>
      <c r="K191" s="202"/>
      <c r="L191" s="208"/>
      <c r="M191" s="209"/>
      <c r="N191" s="210"/>
      <c r="O191" s="210"/>
      <c r="P191" s="210"/>
      <c r="Q191" s="210"/>
      <c r="R191" s="210"/>
      <c r="S191" s="210"/>
      <c r="T191" s="211"/>
      <c r="AT191" s="212" t="s">
        <v>158</v>
      </c>
      <c r="AU191" s="212" t="s">
        <v>86</v>
      </c>
      <c r="AV191" s="13" t="s">
        <v>86</v>
      </c>
      <c r="AW191" s="13" t="s">
        <v>32</v>
      </c>
      <c r="AX191" s="13" t="s">
        <v>76</v>
      </c>
      <c r="AY191" s="212" t="s">
        <v>146</v>
      </c>
    </row>
    <row r="192" spans="1:65" s="14" customFormat="1">
      <c r="B192" s="213"/>
      <c r="C192" s="214"/>
      <c r="D192" s="203" t="s">
        <v>158</v>
      </c>
      <c r="E192" s="215" t="s">
        <v>1</v>
      </c>
      <c r="F192" s="216" t="s">
        <v>190</v>
      </c>
      <c r="G192" s="214"/>
      <c r="H192" s="217">
        <v>47.354999999999997</v>
      </c>
      <c r="I192" s="218"/>
      <c r="J192" s="214"/>
      <c r="K192" s="214"/>
      <c r="L192" s="219"/>
      <c r="M192" s="220"/>
      <c r="N192" s="221"/>
      <c r="O192" s="221"/>
      <c r="P192" s="221"/>
      <c r="Q192" s="221"/>
      <c r="R192" s="221"/>
      <c r="S192" s="221"/>
      <c r="T192" s="222"/>
      <c r="AT192" s="223" t="s">
        <v>158</v>
      </c>
      <c r="AU192" s="223" t="s">
        <v>86</v>
      </c>
      <c r="AV192" s="14" t="s">
        <v>152</v>
      </c>
      <c r="AW192" s="14" t="s">
        <v>32</v>
      </c>
      <c r="AX192" s="14" t="s">
        <v>84</v>
      </c>
      <c r="AY192" s="223" t="s">
        <v>146</v>
      </c>
    </row>
    <row r="193" spans="1:65" s="2" customFormat="1" ht="24.25" customHeight="1">
      <c r="A193" s="34"/>
      <c r="B193" s="35"/>
      <c r="C193" s="187" t="s">
        <v>233</v>
      </c>
      <c r="D193" s="187" t="s">
        <v>148</v>
      </c>
      <c r="E193" s="188" t="s">
        <v>234</v>
      </c>
      <c r="F193" s="189" t="s">
        <v>235</v>
      </c>
      <c r="G193" s="190" t="s">
        <v>173</v>
      </c>
      <c r="H193" s="191">
        <v>36.314999999999998</v>
      </c>
      <c r="I193" s="192"/>
      <c r="J193" s="193">
        <f>ROUND(I193*H193,2)</f>
        <v>0</v>
      </c>
      <c r="K193" s="194"/>
      <c r="L193" s="39"/>
      <c r="M193" s="195" t="s">
        <v>1</v>
      </c>
      <c r="N193" s="196" t="s">
        <v>41</v>
      </c>
      <c r="O193" s="71"/>
      <c r="P193" s="197">
        <f>O193*H193</f>
        <v>0</v>
      </c>
      <c r="Q193" s="197">
        <v>0.11439000000000001</v>
      </c>
      <c r="R193" s="197">
        <f>Q193*H193</f>
        <v>4.1540728500000004</v>
      </c>
      <c r="S193" s="197">
        <v>0</v>
      </c>
      <c r="T193" s="198">
        <f>S193*H193</f>
        <v>0</v>
      </c>
      <c r="U193" s="34"/>
      <c r="V193" s="34"/>
      <c r="W193" s="34"/>
      <c r="X193" s="34"/>
      <c r="Y193" s="34"/>
      <c r="Z193" s="34"/>
      <c r="AA193" s="34"/>
      <c r="AB193" s="34"/>
      <c r="AC193" s="34"/>
      <c r="AD193" s="34"/>
      <c r="AE193" s="34"/>
      <c r="AR193" s="199" t="s">
        <v>152</v>
      </c>
      <c r="AT193" s="199" t="s">
        <v>148</v>
      </c>
      <c r="AU193" s="199" t="s">
        <v>86</v>
      </c>
      <c r="AY193" s="17" t="s">
        <v>146</v>
      </c>
      <c r="BE193" s="200">
        <f>IF(N193="základní",J193,0)</f>
        <v>0</v>
      </c>
      <c r="BF193" s="200">
        <f>IF(N193="snížená",J193,0)</f>
        <v>0</v>
      </c>
      <c r="BG193" s="200">
        <f>IF(N193="zákl. přenesená",J193,0)</f>
        <v>0</v>
      </c>
      <c r="BH193" s="200">
        <f>IF(N193="sníž. přenesená",J193,0)</f>
        <v>0</v>
      </c>
      <c r="BI193" s="200">
        <f>IF(N193="nulová",J193,0)</f>
        <v>0</v>
      </c>
      <c r="BJ193" s="17" t="s">
        <v>84</v>
      </c>
      <c r="BK193" s="200">
        <f>ROUND(I193*H193,2)</f>
        <v>0</v>
      </c>
      <c r="BL193" s="17" t="s">
        <v>152</v>
      </c>
      <c r="BM193" s="199" t="s">
        <v>236</v>
      </c>
    </row>
    <row r="194" spans="1:65" s="13" customFormat="1">
      <c r="B194" s="201"/>
      <c r="C194" s="202"/>
      <c r="D194" s="203" t="s">
        <v>158</v>
      </c>
      <c r="E194" s="204" t="s">
        <v>1</v>
      </c>
      <c r="F194" s="205" t="s">
        <v>237</v>
      </c>
      <c r="G194" s="202"/>
      <c r="H194" s="206">
        <v>17.390999999999998</v>
      </c>
      <c r="I194" s="207"/>
      <c r="J194" s="202"/>
      <c r="K194" s="202"/>
      <c r="L194" s="208"/>
      <c r="M194" s="209"/>
      <c r="N194" s="210"/>
      <c r="O194" s="210"/>
      <c r="P194" s="210"/>
      <c r="Q194" s="210"/>
      <c r="R194" s="210"/>
      <c r="S194" s="210"/>
      <c r="T194" s="211"/>
      <c r="AT194" s="212" t="s">
        <v>158</v>
      </c>
      <c r="AU194" s="212" t="s">
        <v>86</v>
      </c>
      <c r="AV194" s="13" t="s">
        <v>86</v>
      </c>
      <c r="AW194" s="13" t="s">
        <v>32</v>
      </c>
      <c r="AX194" s="13" t="s">
        <v>76</v>
      </c>
      <c r="AY194" s="212" t="s">
        <v>146</v>
      </c>
    </row>
    <row r="195" spans="1:65" s="13" customFormat="1">
      <c r="B195" s="201"/>
      <c r="C195" s="202"/>
      <c r="D195" s="203" t="s">
        <v>158</v>
      </c>
      <c r="E195" s="204" t="s">
        <v>1</v>
      </c>
      <c r="F195" s="205" t="s">
        <v>238</v>
      </c>
      <c r="G195" s="202"/>
      <c r="H195" s="206">
        <v>18.923999999999999</v>
      </c>
      <c r="I195" s="207"/>
      <c r="J195" s="202"/>
      <c r="K195" s="202"/>
      <c r="L195" s="208"/>
      <c r="M195" s="209"/>
      <c r="N195" s="210"/>
      <c r="O195" s="210"/>
      <c r="P195" s="210"/>
      <c r="Q195" s="210"/>
      <c r="R195" s="210"/>
      <c r="S195" s="210"/>
      <c r="T195" s="211"/>
      <c r="AT195" s="212" t="s">
        <v>158</v>
      </c>
      <c r="AU195" s="212" t="s">
        <v>86</v>
      </c>
      <c r="AV195" s="13" t="s">
        <v>86</v>
      </c>
      <c r="AW195" s="13" t="s">
        <v>32</v>
      </c>
      <c r="AX195" s="13" t="s">
        <v>76</v>
      </c>
      <c r="AY195" s="212" t="s">
        <v>146</v>
      </c>
    </row>
    <row r="196" spans="1:65" s="14" customFormat="1">
      <c r="B196" s="213"/>
      <c r="C196" s="214"/>
      <c r="D196" s="203" t="s">
        <v>158</v>
      </c>
      <c r="E196" s="215" t="s">
        <v>1</v>
      </c>
      <c r="F196" s="216" t="s">
        <v>190</v>
      </c>
      <c r="G196" s="214"/>
      <c r="H196" s="217">
        <v>36.314999999999998</v>
      </c>
      <c r="I196" s="218"/>
      <c r="J196" s="214"/>
      <c r="K196" s="214"/>
      <c r="L196" s="219"/>
      <c r="M196" s="220"/>
      <c r="N196" s="221"/>
      <c r="O196" s="221"/>
      <c r="P196" s="221"/>
      <c r="Q196" s="221"/>
      <c r="R196" s="221"/>
      <c r="S196" s="221"/>
      <c r="T196" s="222"/>
      <c r="AT196" s="223" t="s">
        <v>158</v>
      </c>
      <c r="AU196" s="223" t="s">
        <v>86</v>
      </c>
      <c r="AV196" s="14" t="s">
        <v>152</v>
      </c>
      <c r="AW196" s="14" t="s">
        <v>32</v>
      </c>
      <c r="AX196" s="14" t="s">
        <v>84</v>
      </c>
      <c r="AY196" s="223" t="s">
        <v>146</v>
      </c>
    </row>
    <row r="197" spans="1:65" s="2" customFormat="1" ht="24.25" customHeight="1">
      <c r="A197" s="34"/>
      <c r="B197" s="35"/>
      <c r="C197" s="187" t="s">
        <v>239</v>
      </c>
      <c r="D197" s="187" t="s">
        <v>148</v>
      </c>
      <c r="E197" s="188" t="s">
        <v>240</v>
      </c>
      <c r="F197" s="189" t="s">
        <v>241</v>
      </c>
      <c r="G197" s="190" t="s">
        <v>242</v>
      </c>
      <c r="H197" s="191">
        <v>17.09</v>
      </c>
      <c r="I197" s="192"/>
      <c r="J197" s="193">
        <f>ROUND(I197*H197,2)</f>
        <v>0</v>
      </c>
      <c r="K197" s="194"/>
      <c r="L197" s="39"/>
      <c r="M197" s="195" t="s">
        <v>1</v>
      </c>
      <c r="N197" s="196" t="s">
        <v>41</v>
      </c>
      <c r="O197" s="71"/>
      <c r="P197" s="197">
        <f>O197*H197</f>
        <v>0</v>
      </c>
      <c r="Q197" s="197">
        <v>8.0000000000000007E-5</v>
      </c>
      <c r="R197" s="197">
        <f>Q197*H197</f>
        <v>1.3672000000000001E-3</v>
      </c>
      <c r="S197" s="197">
        <v>0</v>
      </c>
      <c r="T197" s="198">
        <f>S197*H197</f>
        <v>0</v>
      </c>
      <c r="U197" s="34"/>
      <c r="V197" s="34"/>
      <c r="W197" s="34"/>
      <c r="X197" s="34"/>
      <c r="Y197" s="34"/>
      <c r="Z197" s="34"/>
      <c r="AA197" s="34"/>
      <c r="AB197" s="34"/>
      <c r="AC197" s="34"/>
      <c r="AD197" s="34"/>
      <c r="AE197" s="34"/>
      <c r="AR197" s="199" t="s">
        <v>152</v>
      </c>
      <c r="AT197" s="199" t="s">
        <v>148</v>
      </c>
      <c r="AU197" s="199" t="s">
        <v>86</v>
      </c>
      <c r="AY197" s="17" t="s">
        <v>146</v>
      </c>
      <c r="BE197" s="200">
        <f>IF(N197="základní",J197,0)</f>
        <v>0</v>
      </c>
      <c r="BF197" s="200">
        <f>IF(N197="snížená",J197,0)</f>
        <v>0</v>
      </c>
      <c r="BG197" s="200">
        <f>IF(N197="zákl. přenesená",J197,0)</f>
        <v>0</v>
      </c>
      <c r="BH197" s="200">
        <f>IF(N197="sníž. přenesená",J197,0)</f>
        <v>0</v>
      </c>
      <c r="BI197" s="200">
        <f>IF(N197="nulová",J197,0)</f>
        <v>0</v>
      </c>
      <c r="BJ197" s="17" t="s">
        <v>84</v>
      </c>
      <c r="BK197" s="200">
        <f>ROUND(I197*H197,2)</f>
        <v>0</v>
      </c>
      <c r="BL197" s="17" t="s">
        <v>152</v>
      </c>
      <c r="BM197" s="199" t="s">
        <v>243</v>
      </c>
    </row>
    <row r="198" spans="1:65" s="15" customFormat="1">
      <c r="B198" s="224"/>
      <c r="C198" s="225"/>
      <c r="D198" s="203" t="s">
        <v>158</v>
      </c>
      <c r="E198" s="226" t="s">
        <v>1</v>
      </c>
      <c r="F198" s="227" t="s">
        <v>230</v>
      </c>
      <c r="G198" s="225"/>
      <c r="H198" s="226" t="s">
        <v>1</v>
      </c>
      <c r="I198" s="228"/>
      <c r="J198" s="225"/>
      <c r="K198" s="225"/>
      <c r="L198" s="229"/>
      <c r="M198" s="230"/>
      <c r="N198" s="231"/>
      <c r="O198" s="231"/>
      <c r="P198" s="231"/>
      <c r="Q198" s="231"/>
      <c r="R198" s="231"/>
      <c r="S198" s="231"/>
      <c r="T198" s="232"/>
      <c r="AT198" s="233" t="s">
        <v>158</v>
      </c>
      <c r="AU198" s="233" t="s">
        <v>86</v>
      </c>
      <c r="AV198" s="15" t="s">
        <v>84</v>
      </c>
      <c r="AW198" s="15" t="s">
        <v>32</v>
      </c>
      <c r="AX198" s="15" t="s">
        <v>76</v>
      </c>
      <c r="AY198" s="233" t="s">
        <v>146</v>
      </c>
    </row>
    <row r="199" spans="1:65" s="13" customFormat="1">
      <c r="B199" s="201"/>
      <c r="C199" s="202"/>
      <c r="D199" s="203" t="s">
        <v>158</v>
      </c>
      <c r="E199" s="204" t="s">
        <v>1</v>
      </c>
      <c r="F199" s="205" t="s">
        <v>244</v>
      </c>
      <c r="G199" s="202"/>
      <c r="H199" s="206">
        <v>10.49</v>
      </c>
      <c r="I199" s="207"/>
      <c r="J199" s="202"/>
      <c r="K199" s="202"/>
      <c r="L199" s="208"/>
      <c r="M199" s="209"/>
      <c r="N199" s="210"/>
      <c r="O199" s="210"/>
      <c r="P199" s="210"/>
      <c r="Q199" s="210"/>
      <c r="R199" s="210"/>
      <c r="S199" s="210"/>
      <c r="T199" s="211"/>
      <c r="AT199" s="212" t="s">
        <v>158</v>
      </c>
      <c r="AU199" s="212" t="s">
        <v>86</v>
      </c>
      <c r="AV199" s="13" t="s">
        <v>86</v>
      </c>
      <c r="AW199" s="13" t="s">
        <v>32</v>
      </c>
      <c r="AX199" s="13" t="s">
        <v>76</v>
      </c>
      <c r="AY199" s="212" t="s">
        <v>146</v>
      </c>
    </row>
    <row r="200" spans="1:65" s="13" customFormat="1">
      <c r="B200" s="201"/>
      <c r="C200" s="202"/>
      <c r="D200" s="203" t="s">
        <v>158</v>
      </c>
      <c r="E200" s="204" t="s">
        <v>1</v>
      </c>
      <c r="F200" s="205" t="s">
        <v>245</v>
      </c>
      <c r="G200" s="202"/>
      <c r="H200" s="206">
        <v>6.6</v>
      </c>
      <c r="I200" s="207"/>
      <c r="J200" s="202"/>
      <c r="K200" s="202"/>
      <c r="L200" s="208"/>
      <c r="M200" s="209"/>
      <c r="N200" s="210"/>
      <c r="O200" s="210"/>
      <c r="P200" s="210"/>
      <c r="Q200" s="210"/>
      <c r="R200" s="210"/>
      <c r="S200" s="210"/>
      <c r="T200" s="211"/>
      <c r="AT200" s="212" t="s">
        <v>158</v>
      </c>
      <c r="AU200" s="212" t="s">
        <v>86</v>
      </c>
      <c r="AV200" s="13" t="s">
        <v>86</v>
      </c>
      <c r="AW200" s="13" t="s">
        <v>32</v>
      </c>
      <c r="AX200" s="13" t="s">
        <v>76</v>
      </c>
      <c r="AY200" s="212" t="s">
        <v>146</v>
      </c>
    </row>
    <row r="201" spans="1:65" s="14" customFormat="1">
      <c r="B201" s="213"/>
      <c r="C201" s="214"/>
      <c r="D201" s="203" t="s">
        <v>158</v>
      </c>
      <c r="E201" s="215" t="s">
        <v>1</v>
      </c>
      <c r="F201" s="216" t="s">
        <v>190</v>
      </c>
      <c r="G201" s="214"/>
      <c r="H201" s="217">
        <v>17.09</v>
      </c>
      <c r="I201" s="218"/>
      <c r="J201" s="214"/>
      <c r="K201" s="214"/>
      <c r="L201" s="219"/>
      <c r="M201" s="220"/>
      <c r="N201" s="221"/>
      <c r="O201" s="221"/>
      <c r="P201" s="221"/>
      <c r="Q201" s="221"/>
      <c r="R201" s="221"/>
      <c r="S201" s="221"/>
      <c r="T201" s="222"/>
      <c r="AT201" s="223" t="s">
        <v>158</v>
      </c>
      <c r="AU201" s="223" t="s">
        <v>86</v>
      </c>
      <c r="AV201" s="14" t="s">
        <v>152</v>
      </c>
      <c r="AW201" s="14" t="s">
        <v>32</v>
      </c>
      <c r="AX201" s="14" t="s">
        <v>84</v>
      </c>
      <c r="AY201" s="223" t="s">
        <v>146</v>
      </c>
    </row>
    <row r="202" spans="1:65" s="2" customFormat="1" ht="24.25" customHeight="1">
      <c r="A202" s="34"/>
      <c r="B202" s="35"/>
      <c r="C202" s="187" t="s">
        <v>246</v>
      </c>
      <c r="D202" s="187" t="s">
        <v>148</v>
      </c>
      <c r="E202" s="188" t="s">
        <v>247</v>
      </c>
      <c r="F202" s="189" t="s">
        <v>248</v>
      </c>
      <c r="G202" s="190" t="s">
        <v>242</v>
      </c>
      <c r="H202" s="191">
        <v>5.7</v>
      </c>
      <c r="I202" s="192"/>
      <c r="J202" s="193">
        <f>ROUND(I202*H202,2)</f>
        <v>0</v>
      </c>
      <c r="K202" s="194"/>
      <c r="L202" s="39"/>
      <c r="M202" s="195" t="s">
        <v>1</v>
      </c>
      <c r="N202" s="196" t="s">
        <v>41</v>
      </c>
      <c r="O202" s="71"/>
      <c r="P202" s="197">
        <f>O202*H202</f>
        <v>0</v>
      </c>
      <c r="Q202" s="197">
        <v>1.2E-4</v>
      </c>
      <c r="R202" s="197">
        <f>Q202*H202</f>
        <v>6.8400000000000004E-4</v>
      </c>
      <c r="S202" s="197">
        <v>0</v>
      </c>
      <c r="T202" s="198">
        <f>S202*H202</f>
        <v>0</v>
      </c>
      <c r="U202" s="34"/>
      <c r="V202" s="34"/>
      <c r="W202" s="34"/>
      <c r="X202" s="34"/>
      <c r="Y202" s="34"/>
      <c r="Z202" s="34"/>
      <c r="AA202" s="34"/>
      <c r="AB202" s="34"/>
      <c r="AC202" s="34"/>
      <c r="AD202" s="34"/>
      <c r="AE202" s="34"/>
      <c r="AR202" s="199" t="s">
        <v>152</v>
      </c>
      <c r="AT202" s="199" t="s">
        <v>148</v>
      </c>
      <c r="AU202" s="199" t="s">
        <v>86</v>
      </c>
      <c r="AY202" s="17" t="s">
        <v>146</v>
      </c>
      <c r="BE202" s="200">
        <f>IF(N202="základní",J202,0)</f>
        <v>0</v>
      </c>
      <c r="BF202" s="200">
        <f>IF(N202="snížená",J202,0)</f>
        <v>0</v>
      </c>
      <c r="BG202" s="200">
        <f>IF(N202="zákl. přenesená",J202,0)</f>
        <v>0</v>
      </c>
      <c r="BH202" s="200">
        <f>IF(N202="sníž. přenesená",J202,0)</f>
        <v>0</v>
      </c>
      <c r="BI202" s="200">
        <f>IF(N202="nulová",J202,0)</f>
        <v>0</v>
      </c>
      <c r="BJ202" s="17" t="s">
        <v>84</v>
      </c>
      <c r="BK202" s="200">
        <f>ROUND(I202*H202,2)</f>
        <v>0</v>
      </c>
      <c r="BL202" s="17" t="s">
        <v>152</v>
      </c>
      <c r="BM202" s="199" t="s">
        <v>249</v>
      </c>
    </row>
    <row r="203" spans="1:65" s="13" customFormat="1">
      <c r="B203" s="201"/>
      <c r="C203" s="202"/>
      <c r="D203" s="203" t="s">
        <v>158</v>
      </c>
      <c r="E203" s="204" t="s">
        <v>1</v>
      </c>
      <c r="F203" s="205" t="s">
        <v>250</v>
      </c>
      <c r="G203" s="202"/>
      <c r="H203" s="206">
        <v>5.7</v>
      </c>
      <c r="I203" s="207"/>
      <c r="J203" s="202"/>
      <c r="K203" s="202"/>
      <c r="L203" s="208"/>
      <c r="M203" s="209"/>
      <c r="N203" s="210"/>
      <c r="O203" s="210"/>
      <c r="P203" s="210"/>
      <c r="Q203" s="210"/>
      <c r="R203" s="210"/>
      <c r="S203" s="210"/>
      <c r="T203" s="211"/>
      <c r="AT203" s="212" t="s">
        <v>158</v>
      </c>
      <c r="AU203" s="212" t="s">
        <v>86</v>
      </c>
      <c r="AV203" s="13" t="s">
        <v>86</v>
      </c>
      <c r="AW203" s="13" t="s">
        <v>32</v>
      </c>
      <c r="AX203" s="13" t="s">
        <v>84</v>
      </c>
      <c r="AY203" s="212" t="s">
        <v>146</v>
      </c>
    </row>
    <row r="204" spans="1:65" s="2" customFormat="1" ht="24.25" customHeight="1">
      <c r="A204" s="34"/>
      <c r="B204" s="35"/>
      <c r="C204" s="187" t="s">
        <v>251</v>
      </c>
      <c r="D204" s="187" t="s">
        <v>148</v>
      </c>
      <c r="E204" s="188" t="s">
        <v>252</v>
      </c>
      <c r="F204" s="189" t="s">
        <v>253</v>
      </c>
      <c r="G204" s="190" t="s">
        <v>242</v>
      </c>
      <c r="H204" s="191">
        <v>13.2</v>
      </c>
      <c r="I204" s="192"/>
      <c r="J204" s="193">
        <f>ROUND(I204*H204,2)</f>
        <v>0</v>
      </c>
      <c r="K204" s="194"/>
      <c r="L204" s="39"/>
      <c r="M204" s="195" t="s">
        <v>1</v>
      </c>
      <c r="N204" s="196" t="s">
        <v>41</v>
      </c>
      <c r="O204" s="71"/>
      <c r="P204" s="197">
        <f>O204*H204</f>
        <v>0</v>
      </c>
      <c r="Q204" s="197">
        <v>1.2E-4</v>
      </c>
      <c r="R204" s="197">
        <f>Q204*H204</f>
        <v>1.5839999999999999E-3</v>
      </c>
      <c r="S204" s="197">
        <v>0</v>
      </c>
      <c r="T204" s="198">
        <f>S204*H204</f>
        <v>0</v>
      </c>
      <c r="U204" s="34"/>
      <c r="V204" s="34"/>
      <c r="W204" s="34"/>
      <c r="X204" s="34"/>
      <c r="Y204" s="34"/>
      <c r="Z204" s="34"/>
      <c r="AA204" s="34"/>
      <c r="AB204" s="34"/>
      <c r="AC204" s="34"/>
      <c r="AD204" s="34"/>
      <c r="AE204" s="34"/>
      <c r="AR204" s="199" t="s">
        <v>152</v>
      </c>
      <c r="AT204" s="199" t="s">
        <v>148</v>
      </c>
      <c r="AU204" s="199" t="s">
        <v>86</v>
      </c>
      <c r="AY204" s="17" t="s">
        <v>146</v>
      </c>
      <c r="BE204" s="200">
        <f>IF(N204="základní",J204,0)</f>
        <v>0</v>
      </c>
      <c r="BF204" s="200">
        <f>IF(N204="snížená",J204,0)</f>
        <v>0</v>
      </c>
      <c r="BG204" s="200">
        <f>IF(N204="zákl. přenesená",J204,0)</f>
        <v>0</v>
      </c>
      <c r="BH204" s="200">
        <f>IF(N204="sníž. přenesená",J204,0)</f>
        <v>0</v>
      </c>
      <c r="BI204" s="200">
        <f>IF(N204="nulová",J204,0)</f>
        <v>0</v>
      </c>
      <c r="BJ204" s="17" t="s">
        <v>84</v>
      </c>
      <c r="BK204" s="200">
        <f>ROUND(I204*H204,2)</f>
        <v>0</v>
      </c>
      <c r="BL204" s="17" t="s">
        <v>152</v>
      </c>
      <c r="BM204" s="199" t="s">
        <v>254</v>
      </c>
    </row>
    <row r="205" spans="1:65" s="13" customFormat="1">
      <c r="B205" s="201"/>
      <c r="C205" s="202"/>
      <c r="D205" s="203" t="s">
        <v>158</v>
      </c>
      <c r="E205" s="204" t="s">
        <v>1</v>
      </c>
      <c r="F205" s="205" t="s">
        <v>255</v>
      </c>
      <c r="G205" s="202"/>
      <c r="H205" s="206">
        <v>13.2</v>
      </c>
      <c r="I205" s="207"/>
      <c r="J205" s="202"/>
      <c r="K205" s="202"/>
      <c r="L205" s="208"/>
      <c r="M205" s="209"/>
      <c r="N205" s="210"/>
      <c r="O205" s="210"/>
      <c r="P205" s="210"/>
      <c r="Q205" s="210"/>
      <c r="R205" s="210"/>
      <c r="S205" s="210"/>
      <c r="T205" s="211"/>
      <c r="AT205" s="212" t="s">
        <v>158</v>
      </c>
      <c r="AU205" s="212" t="s">
        <v>86</v>
      </c>
      <c r="AV205" s="13" t="s">
        <v>86</v>
      </c>
      <c r="AW205" s="13" t="s">
        <v>32</v>
      </c>
      <c r="AX205" s="13" t="s">
        <v>84</v>
      </c>
      <c r="AY205" s="212" t="s">
        <v>146</v>
      </c>
    </row>
    <row r="206" spans="1:65" s="2" customFormat="1" ht="24.25" customHeight="1">
      <c r="A206" s="34"/>
      <c r="B206" s="35"/>
      <c r="C206" s="187" t="s">
        <v>256</v>
      </c>
      <c r="D206" s="187" t="s">
        <v>148</v>
      </c>
      <c r="E206" s="188" t="s">
        <v>257</v>
      </c>
      <c r="F206" s="189" t="s">
        <v>258</v>
      </c>
      <c r="G206" s="190" t="s">
        <v>173</v>
      </c>
      <c r="H206" s="191">
        <v>8.9979999999999993</v>
      </c>
      <c r="I206" s="192"/>
      <c r="J206" s="193">
        <f>ROUND(I206*H206,2)</f>
        <v>0</v>
      </c>
      <c r="K206" s="194"/>
      <c r="L206" s="39"/>
      <c r="M206" s="195" t="s">
        <v>1</v>
      </c>
      <c r="N206" s="196" t="s">
        <v>41</v>
      </c>
      <c r="O206" s="71"/>
      <c r="P206" s="197">
        <f>O206*H206</f>
        <v>0</v>
      </c>
      <c r="Q206" s="197">
        <v>0.17818000000000001</v>
      </c>
      <c r="R206" s="197">
        <f>Q206*H206</f>
        <v>1.60326364</v>
      </c>
      <c r="S206" s="197">
        <v>0</v>
      </c>
      <c r="T206" s="198">
        <f>S206*H206</f>
        <v>0</v>
      </c>
      <c r="U206" s="34"/>
      <c r="V206" s="34"/>
      <c r="W206" s="34"/>
      <c r="X206" s="34"/>
      <c r="Y206" s="34"/>
      <c r="Z206" s="34"/>
      <c r="AA206" s="34"/>
      <c r="AB206" s="34"/>
      <c r="AC206" s="34"/>
      <c r="AD206" s="34"/>
      <c r="AE206" s="34"/>
      <c r="AR206" s="199" t="s">
        <v>152</v>
      </c>
      <c r="AT206" s="199" t="s">
        <v>148</v>
      </c>
      <c r="AU206" s="199" t="s">
        <v>86</v>
      </c>
      <c r="AY206" s="17" t="s">
        <v>146</v>
      </c>
      <c r="BE206" s="200">
        <f>IF(N206="základní",J206,0)</f>
        <v>0</v>
      </c>
      <c r="BF206" s="200">
        <f>IF(N206="snížená",J206,0)</f>
        <v>0</v>
      </c>
      <c r="BG206" s="200">
        <f>IF(N206="zákl. přenesená",J206,0)</f>
        <v>0</v>
      </c>
      <c r="BH206" s="200">
        <f>IF(N206="sníž. přenesená",J206,0)</f>
        <v>0</v>
      </c>
      <c r="BI206" s="200">
        <f>IF(N206="nulová",J206,0)</f>
        <v>0</v>
      </c>
      <c r="BJ206" s="17" t="s">
        <v>84</v>
      </c>
      <c r="BK206" s="200">
        <f>ROUND(I206*H206,2)</f>
        <v>0</v>
      </c>
      <c r="BL206" s="17" t="s">
        <v>152</v>
      </c>
      <c r="BM206" s="199" t="s">
        <v>259</v>
      </c>
    </row>
    <row r="207" spans="1:65" s="13" customFormat="1">
      <c r="B207" s="201"/>
      <c r="C207" s="202"/>
      <c r="D207" s="203" t="s">
        <v>158</v>
      </c>
      <c r="E207" s="204" t="s">
        <v>1</v>
      </c>
      <c r="F207" s="205" t="s">
        <v>260</v>
      </c>
      <c r="G207" s="202"/>
      <c r="H207" s="206">
        <v>4.96</v>
      </c>
      <c r="I207" s="207"/>
      <c r="J207" s="202"/>
      <c r="K207" s="202"/>
      <c r="L207" s="208"/>
      <c r="M207" s="209"/>
      <c r="N207" s="210"/>
      <c r="O207" s="210"/>
      <c r="P207" s="210"/>
      <c r="Q207" s="210"/>
      <c r="R207" s="210"/>
      <c r="S207" s="210"/>
      <c r="T207" s="211"/>
      <c r="AT207" s="212" t="s">
        <v>158</v>
      </c>
      <c r="AU207" s="212" t="s">
        <v>86</v>
      </c>
      <c r="AV207" s="13" t="s">
        <v>86</v>
      </c>
      <c r="AW207" s="13" t="s">
        <v>32</v>
      </c>
      <c r="AX207" s="13" t="s">
        <v>76</v>
      </c>
      <c r="AY207" s="212" t="s">
        <v>146</v>
      </c>
    </row>
    <row r="208" spans="1:65" s="13" customFormat="1">
      <c r="B208" s="201"/>
      <c r="C208" s="202"/>
      <c r="D208" s="203" t="s">
        <v>158</v>
      </c>
      <c r="E208" s="204" t="s">
        <v>1</v>
      </c>
      <c r="F208" s="205" t="s">
        <v>261</v>
      </c>
      <c r="G208" s="202"/>
      <c r="H208" s="206">
        <v>1.35</v>
      </c>
      <c r="I208" s="207"/>
      <c r="J208" s="202"/>
      <c r="K208" s="202"/>
      <c r="L208" s="208"/>
      <c r="M208" s="209"/>
      <c r="N208" s="210"/>
      <c r="O208" s="210"/>
      <c r="P208" s="210"/>
      <c r="Q208" s="210"/>
      <c r="R208" s="210"/>
      <c r="S208" s="210"/>
      <c r="T208" s="211"/>
      <c r="AT208" s="212" t="s">
        <v>158</v>
      </c>
      <c r="AU208" s="212" t="s">
        <v>86</v>
      </c>
      <c r="AV208" s="13" t="s">
        <v>86</v>
      </c>
      <c r="AW208" s="13" t="s">
        <v>32</v>
      </c>
      <c r="AX208" s="13" t="s">
        <v>76</v>
      </c>
      <c r="AY208" s="212" t="s">
        <v>146</v>
      </c>
    </row>
    <row r="209" spans="1:65" s="13" customFormat="1">
      <c r="B209" s="201"/>
      <c r="C209" s="202"/>
      <c r="D209" s="203" t="s">
        <v>158</v>
      </c>
      <c r="E209" s="204" t="s">
        <v>1</v>
      </c>
      <c r="F209" s="205" t="s">
        <v>262</v>
      </c>
      <c r="G209" s="202"/>
      <c r="H209" s="206">
        <v>0.57999999999999996</v>
      </c>
      <c r="I209" s="207"/>
      <c r="J209" s="202"/>
      <c r="K209" s="202"/>
      <c r="L209" s="208"/>
      <c r="M209" s="209"/>
      <c r="N209" s="210"/>
      <c r="O209" s="210"/>
      <c r="P209" s="210"/>
      <c r="Q209" s="210"/>
      <c r="R209" s="210"/>
      <c r="S209" s="210"/>
      <c r="T209" s="211"/>
      <c r="AT209" s="212" t="s">
        <v>158</v>
      </c>
      <c r="AU209" s="212" t="s">
        <v>86</v>
      </c>
      <c r="AV209" s="13" t="s">
        <v>86</v>
      </c>
      <c r="AW209" s="13" t="s">
        <v>32</v>
      </c>
      <c r="AX209" s="13" t="s">
        <v>76</v>
      </c>
      <c r="AY209" s="212" t="s">
        <v>146</v>
      </c>
    </row>
    <row r="210" spans="1:65" s="13" customFormat="1">
      <c r="B210" s="201"/>
      <c r="C210" s="202"/>
      <c r="D210" s="203" t="s">
        <v>158</v>
      </c>
      <c r="E210" s="204" t="s">
        <v>1</v>
      </c>
      <c r="F210" s="205" t="s">
        <v>263</v>
      </c>
      <c r="G210" s="202"/>
      <c r="H210" s="206">
        <v>2.1080000000000001</v>
      </c>
      <c r="I210" s="207"/>
      <c r="J210" s="202"/>
      <c r="K210" s="202"/>
      <c r="L210" s="208"/>
      <c r="M210" s="209"/>
      <c r="N210" s="210"/>
      <c r="O210" s="210"/>
      <c r="P210" s="210"/>
      <c r="Q210" s="210"/>
      <c r="R210" s="210"/>
      <c r="S210" s="210"/>
      <c r="T210" s="211"/>
      <c r="AT210" s="212" t="s">
        <v>158</v>
      </c>
      <c r="AU210" s="212" t="s">
        <v>86</v>
      </c>
      <c r="AV210" s="13" t="s">
        <v>86</v>
      </c>
      <c r="AW210" s="13" t="s">
        <v>32</v>
      </c>
      <c r="AX210" s="13" t="s">
        <v>76</v>
      </c>
      <c r="AY210" s="212" t="s">
        <v>146</v>
      </c>
    </row>
    <row r="211" spans="1:65" s="14" customFormat="1">
      <c r="B211" s="213"/>
      <c r="C211" s="214"/>
      <c r="D211" s="203" t="s">
        <v>158</v>
      </c>
      <c r="E211" s="215" t="s">
        <v>1</v>
      </c>
      <c r="F211" s="216" t="s">
        <v>190</v>
      </c>
      <c r="G211" s="214"/>
      <c r="H211" s="217">
        <v>8.9979999999999993</v>
      </c>
      <c r="I211" s="218"/>
      <c r="J211" s="214"/>
      <c r="K211" s="214"/>
      <c r="L211" s="219"/>
      <c r="M211" s="220"/>
      <c r="N211" s="221"/>
      <c r="O211" s="221"/>
      <c r="P211" s="221"/>
      <c r="Q211" s="221"/>
      <c r="R211" s="221"/>
      <c r="S211" s="221"/>
      <c r="T211" s="222"/>
      <c r="AT211" s="223" t="s">
        <v>158</v>
      </c>
      <c r="AU211" s="223" t="s">
        <v>86</v>
      </c>
      <c r="AV211" s="14" t="s">
        <v>152</v>
      </c>
      <c r="AW211" s="14" t="s">
        <v>32</v>
      </c>
      <c r="AX211" s="14" t="s">
        <v>84</v>
      </c>
      <c r="AY211" s="223" t="s">
        <v>146</v>
      </c>
    </row>
    <row r="212" spans="1:65" s="2" customFormat="1" ht="37.950000000000003" customHeight="1">
      <c r="A212" s="34"/>
      <c r="B212" s="35"/>
      <c r="C212" s="187" t="s">
        <v>7</v>
      </c>
      <c r="D212" s="187" t="s">
        <v>170</v>
      </c>
      <c r="E212" s="188" t="s">
        <v>264</v>
      </c>
      <c r="F212" s="189" t="s">
        <v>265</v>
      </c>
      <c r="G212" s="190" t="s">
        <v>242</v>
      </c>
      <c r="H212" s="191">
        <v>2.1</v>
      </c>
      <c r="I212" s="192"/>
      <c r="J212" s="193">
        <f>ROUND(I212*H212,2)</f>
        <v>0</v>
      </c>
      <c r="K212" s="194"/>
      <c r="L212" s="39"/>
      <c r="M212" s="195" t="s">
        <v>1</v>
      </c>
      <c r="N212" s="196" t="s">
        <v>41</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152</v>
      </c>
      <c r="AT212" s="199" t="s">
        <v>148</v>
      </c>
      <c r="AU212" s="199" t="s">
        <v>86</v>
      </c>
      <c r="AY212" s="17" t="s">
        <v>146</v>
      </c>
      <c r="BE212" s="200">
        <f>IF(N212="základní",J212,0)</f>
        <v>0</v>
      </c>
      <c r="BF212" s="200">
        <f>IF(N212="snížená",J212,0)</f>
        <v>0</v>
      </c>
      <c r="BG212" s="200">
        <f>IF(N212="zákl. přenesená",J212,0)</f>
        <v>0</v>
      </c>
      <c r="BH212" s="200">
        <f>IF(N212="sníž. přenesená",J212,0)</f>
        <v>0</v>
      </c>
      <c r="BI212" s="200">
        <f>IF(N212="nulová",J212,0)</f>
        <v>0</v>
      </c>
      <c r="BJ212" s="17" t="s">
        <v>84</v>
      </c>
      <c r="BK212" s="200">
        <f>ROUND(I212*H212,2)</f>
        <v>0</v>
      </c>
      <c r="BL212" s="17" t="s">
        <v>152</v>
      </c>
      <c r="BM212" s="199" t="s">
        <v>266</v>
      </c>
    </row>
    <row r="213" spans="1:65" s="2" customFormat="1" ht="37.950000000000003" customHeight="1">
      <c r="A213" s="34"/>
      <c r="B213" s="35"/>
      <c r="C213" s="187" t="s">
        <v>267</v>
      </c>
      <c r="D213" s="187" t="s">
        <v>170</v>
      </c>
      <c r="E213" s="188" t="s">
        <v>268</v>
      </c>
      <c r="F213" s="189" t="s">
        <v>269</v>
      </c>
      <c r="G213" s="190" t="s">
        <v>242</v>
      </c>
      <c r="H213" s="191">
        <v>2.9</v>
      </c>
      <c r="I213" s="192"/>
      <c r="J213" s="193">
        <f>ROUND(I213*H213,2)</f>
        <v>0</v>
      </c>
      <c r="K213" s="194"/>
      <c r="L213" s="39"/>
      <c r="M213" s="195" t="s">
        <v>1</v>
      </c>
      <c r="N213" s="196" t="s">
        <v>41</v>
      </c>
      <c r="O213" s="71"/>
      <c r="P213" s="197">
        <f>O213*H213</f>
        <v>0</v>
      </c>
      <c r="Q213" s="197">
        <v>2.2380000000000001E-2</v>
      </c>
      <c r="R213" s="197">
        <f>Q213*H213</f>
        <v>6.4902000000000001E-2</v>
      </c>
      <c r="S213" s="197">
        <v>0</v>
      </c>
      <c r="T213" s="198">
        <f>S213*H213</f>
        <v>0</v>
      </c>
      <c r="U213" s="34"/>
      <c r="V213" s="34"/>
      <c r="W213" s="34"/>
      <c r="X213" s="34"/>
      <c r="Y213" s="34"/>
      <c r="Z213" s="34"/>
      <c r="AA213" s="34"/>
      <c r="AB213" s="34"/>
      <c r="AC213" s="34"/>
      <c r="AD213" s="34"/>
      <c r="AE213" s="34"/>
      <c r="AR213" s="199" t="s">
        <v>152</v>
      </c>
      <c r="AT213" s="199" t="s">
        <v>148</v>
      </c>
      <c r="AU213" s="199" t="s">
        <v>86</v>
      </c>
      <c r="AY213" s="17" t="s">
        <v>146</v>
      </c>
      <c r="BE213" s="200">
        <f>IF(N213="základní",J213,0)</f>
        <v>0</v>
      </c>
      <c r="BF213" s="200">
        <f>IF(N213="snížená",J213,0)</f>
        <v>0</v>
      </c>
      <c r="BG213" s="200">
        <f>IF(N213="zákl. přenesená",J213,0)</f>
        <v>0</v>
      </c>
      <c r="BH213" s="200">
        <f>IF(N213="sníž. přenesená",J213,0)</f>
        <v>0</v>
      </c>
      <c r="BI213" s="200">
        <f>IF(N213="nulová",J213,0)</f>
        <v>0</v>
      </c>
      <c r="BJ213" s="17" t="s">
        <v>84</v>
      </c>
      <c r="BK213" s="200">
        <f>ROUND(I213*H213,2)</f>
        <v>0</v>
      </c>
      <c r="BL213" s="17" t="s">
        <v>152</v>
      </c>
      <c r="BM213" s="199" t="s">
        <v>270</v>
      </c>
    </row>
    <row r="214" spans="1:65" s="2" customFormat="1" ht="44.25" customHeight="1">
      <c r="A214" s="34"/>
      <c r="B214" s="35"/>
      <c r="C214" s="187" t="s">
        <v>271</v>
      </c>
      <c r="D214" s="187" t="s">
        <v>170</v>
      </c>
      <c r="E214" s="188" t="s">
        <v>272</v>
      </c>
      <c r="F214" s="189" t="s">
        <v>273</v>
      </c>
      <c r="G214" s="190" t="s">
        <v>242</v>
      </c>
      <c r="H214" s="191">
        <v>5.6</v>
      </c>
      <c r="I214" s="192"/>
      <c r="J214" s="193">
        <f>ROUND(I214*H214,2)</f>
        <v>0</v>
      </c>
      <c r="K214" s="194"/>
      <c r="L214" s="39"/>
      <c r="M214" s="195" t="s">
        <v>1</v>
      </c>
      <c r="N214" s="196" t="s">
        <v>41</v>
      </c>
      <c r="O214" s="71"/>
      <c r="P214" s="197">
        <f>O214*H214</f>
        <v>0</v>
      </c>
      <c r="Q214" s="197">
        <v>0</v>
      </c>
      <c r="R214" s="197">
        <f>Q214*H214</f>
        <v>0</v>
      </c>
      <c r="S214" s="197">
        <v>0</v>
      </c>
      <c r="T214" s="198">
        <f>S214*H214</f>
        <v>0</v>
      </c>
      <c r="U214" s="34"/>
      <c r="V214" s="34"/>
      <c r="W214" s="34"/>
      <c r="X214" s="34"/>
      <c r="Y214" s="34"/>
      <c r="Z214" s="34"/>
      <c r="AA214" s="34"/>
      <c r="AB214" s="34"/>
      <c r="AC214" s="34"/>
      <c r="AD214" s="34"/>
      <c r="AE214" s="34"/>
      <c r="AR214" s="199" t="s">
        <v>152</v>
      </c>
      <c r="AT214" s="199" t="s">
        <v>148</v>
      </c>
      <c r="AU214" s="199" t="s">
        <v>86</v>
      </c>
      <c r="AY214" s="17" t="s">
        <v>146</v>
      </c>
      <c r="BE214" s="200">
        <f>IF(N214="základní",J214,0)</f>
        <v>0</v>
      </c>
      <c r="BF214" s="200">
        <f>IF(N214="snížená",J214,0)</f>
        <v>0</v>
      </c>
      <c r="BG214" s="200">
        <f>IF(N214="zákl. přenesená",J214,0)</f>
        <v>0</v>
      </c>
      <c r="BH214" s="200">
        <f>IF(N214="sníž. přenesená",J214,0)</f>
        <v>0</v>
      </c>
      <c r="BI214" s="200">
        <f>IF(N214="nulová",J214,0)</f>
        <v>0</v>
      </c>
      <c r="BJ214" s="17" t="s">
        <v>84</v>
      </c>
      <c r="BK214" s="200">
        <f>ROUND(I214*H214,2)</f>
        <v>0</v>
      </c>
      <c r="BL214" s="17" t="s">
        <v>152</v>
      </c>
      <c r="BM214" s="199" t="s">
        <v>274</v>
      </c>
    </row>
    <row r="215" spans="1:65" s="13" customFormat="1">
      <c r="B215" s="201"/>
      <c r="C215" s="202"/>
      <c r="D215" s="203" t="s">
        <v>158</v>
      </c>
      <c r="E215" s="204" t="s">
        <v>1</v>
      </c>
      <c r="F215" s="205" t="s">
        <v>275</v>
      </c>
      <c r="G215" s="202"/>
      <c r="H215" s="206">
        <v>5.6</v>
      </c>
      <c r="I215" s="207"/>
      <c r="J215" s="202"/>
      <c r="K215" s="202"/>
      <c r="L215" s="208"/>
      <c r="M215" s="209"/>
      <c r="N215" s="210"/>
      <c r="O215" s="210"/>
      <c r="P215" s="210"/>
      <c r="Q215" s="210"/>
      <c r="R215" s="210"/>
      <c r="S215" s="210"/>
      <c r="T215" s="211"/>
      <c r="AT215" s="212" t="s">
        <v>158</v>
      </c>
      <c r="AU215" s="212" t="s">
        <v>86</v>
      </c>
      <c r="AV215" s="13" t="s">
        <v>86</v>
      </c>
      <c r="AW215" s="13" t="s">
        <v>32</v>
      </c>
      <c r="AX215" s="13" t="s">
        <v>84</v>
      </c>
      <c r="AY215" s="212" t="s">
        <v>146</v>
      </c>
    </row>
    <row r="216" spans="1:65" s="12" customFormat="1" ht="22.95" customHeight="1">
      <c r="B216" s="171"/>
      <c r="C216" s="172"/>
      <c r="D216" s="173" t="s">
        <v>75</v>
      </c>
      <c r="E216" s="185" t="s">
        <v>152</v>
      </c>
      <c r="F216" s="185" t="s">
        <v>276</v>
      </c>
      <c r="G216" s="172"/>
      <c r="H216" s="172"/>
      <c r="I216" s="175"/>
      <c r="J216" s="186">
        <f>BK216</f>
        <v>0</v>
      </c>
      <c r="K216" s="172"/>
      <c r="L216" s="177"/>
      <c r="M216" s="178"/>
      <c r="N216" s="179"/>
      <c r="O216" s="179"/>
      <c r="P216" s="180">
        <f>SUM(P217:P224)</f>
        <v>0</v>
      </c>
      <c r="Q216" s="179"/>
      <c r="R216" s="180">
        <f>SUM(R217:R224)</f>
        <v>6.1437663399999991</v>
      </c>
      <c r="S216" s="179"/>
      <c r="T216" s="181">
        <f>SUM(T217:T224)</f>
        <v>0</v>
      </c>
      <c r="AR216" s="182" t="s">
        <v>84</v>
      </c>
      <c r="AT216" s="183" t="s">
        <v>75</v>
      </c>
      <c r="AU216" s="183" t="s">
        <v>84</v>
      </c>
      <c r="AY216" s="182" t="s">
        <v>146</v>
      </c>
      <c r="BK216" s="184">
        <f>SUM(BK217:BK224)</f>
        <v>0</v>
      </c>
    </row>
    <row r="217" spans="1:65" s="2" customFormat="1" ht="24.25" customHeight="1">
      <c r="A217" s="34"/>
      <c r="B217" s="35"/>
      <c r="C217" s="187" t="s">
        <v>277</v>
      </c>
      <c r="D217" s="187" t="s">
        <v>148</v>
      </c>
      <c r="E217" s="188" t="s">
        <v>278</v>
      </c>
      <c r="F217" s="189" t="s">
        <v>279</v>
      </c>
      <c r="G217" s="190" t="s">
        <v>156</v>
      </c>
      <c r="H217" s="191">
        <v>2.2000000000000002</v>
      </c>
      <c r="I217" s="192"/>
      <c r="J217" s="193">
        <f>ROUND(I217*H217,2)</f>
        <v>0</v>
      </c>
      <c r="K217" s="194"/>
      <c r="L217" s="39"/>
      <c r="M217" s="195" t="s">
        <v>1</v>
      </c>
      <c r="N217" s="196" t="s">
        <v>41</v>
      </c>
      <c r="O217" s="71"/>
      <c r="P217" s="197">
        <f>O217*H217</f>
        <v>0</v>
      </c>
      <c r="Q217" s="197">
        <v>2.45343</v>
      </c>
      <c r="R217" s="197">
        <f>Q217*H217</f>
        <v>5.3975460000000002</v>
      </c>
      <c r="S217" s="197">
        <v>0</v>
      </c>
      <c r="T217" s="198">
        <f>S217*H217</f>
        <v>0</v>
      </c>
      <c r="U217" s="34"/>
      <c r="V217" s="34"/>
      <c r="W217" s="34"/>
      <c r="X217" s="34"/>
      <c r="Y217" s="34"/>
      <c r="Z217" s="34"/>
      <c r="AA217" s="34"/>
      <c r="AB217" s="34"/>
      <c r="AC217" s="34"/>
      <c r="AD217" s="34"/>
      <c r="AE217" s="34"/>
      <c r="AR217" s="199" t="s">
        <v>233</v>
      </c>
      <c r="AT217" s="199" t="s">
        <v>148</v>
      </c>
      <c r="AU217" s="199" t="s">
        <v>86</v>
      </c>
      <c r="AY217" s="17" t="s">
        <v>146</v>
      </c>
      <c r="BE217" s="200">
        <f>IF(N217="základní",J217,0)</f>
        <v>0</v>
      </c>
      <c r="BF217" s="200">
        <f>IF(N217="snížená",J217,0)</f>
        <v>0</v>
      </c>
      <c r="BG217" s="200">
        <f>IF(N217="zákl. přenesená",J217,0)</f>
        <v>0</v>
      </c>
      <c r="BH217" s="200">
        <f>IF(N217="sníž. přenesená",J217,0)</f>
        <v>0</v>
      </c>
      <c r="BI217" s="200">
        <f>IF(N217="nulová",J217,0)</f>
        <v>0</v>
      </c>
      <c r="BJ217" s="17" t="s">
        <v>84</v>
      </c>
      <c r="BK217" s="200">
        <f>ROUND(I217*H217,2)</f>
        <v>0</v>
      </c>
      <c r="BL217" s="17" t="s">
        <v>233</v>
      </c>
      <c r="BM217" s="199" t="s">
        <v>280</v>
      </c>
    </row>
    <row r="218" spans="1:65" s="13" customFormat="1">
      <c r="B218" s="201"/>
      <c r="C218" s="202"/>
      <c r="D218" s="203" t="s">
        <v>158</v>
      </c>
      <c r="E218" s="204" t="s">
        <v>1</v>
      </c>
      <c r="F218" s="205" t="s">
        <v>281</v>
      </c>
      <c r="G218" s="202"/>
      <c r="H218" s="206">
        <v>2.2000000000000002</v>
      </c>
      <c r="I218" s="207"/>
      <c r="J218" s="202"/>
      <c r="K218" s="202"/>
      <c r="L218" s="208"/>
      <c r="M218" s="209"/>
      <c r="N218" s="210"/>
      <c r="O218" s="210"/>
      <c r="P218" s="210"/>
      <c r="Q218" s="210"/>
      <c r="R218" s="210"/>
      <c r="S218" s="210"/>
      <c r="T218" s="211"/>
      <c r="AT218" s="212" t="s">
        <v>158</v>
      </c>
      <c r="AU218" s="212" t="s">
        <v>86</v>
      </c>
      <c r="AV218" s="13" t="s">
        <v>86</v>
      </c>
      <c r="AW218" s="13" t="s">
        <v>32</v>
      </c>
      <c r="AX218" s="13" t="s">
        <v>84</v>
      </c>
      <c r="AY218" s="212" t="s">
        <v>146</v>
      </c>
    </row>
    <row r="219" spans="1:65" s="2" customFormat="1" ht="16.5" customHeight="1">
      <c r="A219" s="34"/>
      <c r="B219" s="35"/>
      <c r="C219" s="187" t="s">
        <v>282</v>
      </c>
      <c r="D219" s="187" t="s">
        <v>148</v>
      </c>
      <c r="E219" s="188" t="s">
        <v>283</v>
      </c>
      <c r="F219" s="189" t="s">
        <v>284</v>
      </c>
      <c r="G219" s="190" t="s">
        <v>212</v>
      </c>
      <c r="H219" s="191">
        <v>0.11799999999999999</v>
      </c>
      <c r="I219" s="192"/>
      <c r="J219" s="193">
        <f>ROUND(I219*H219,2)</f>
        <v>0</v>
      </c>
      <c r="K219" s="194"/>
      <c r="L219" s="39"/>
      <c r="M219" s="195" t="s">
        <v>1</v>
      </c>
      <c r="N219" s="196" t="s">
        <v>41</v>
      </c>
      <c r="O219" s="71"/>
      <c r="P219" s="197">
        <f>O219*H219</f>
        <v>0</v>
      </c>
      <c r="Q219" s="197">
        <v>1.0551600000000001</v>
      </c>
      <c r="R219" s="197">
        <f>Q219*H219</f>
        <v>0.12450888</v>
      </c>
      <c r="S219" s="197">
        <v>0</v>
      </c>
      <c r="T219" s="198">
        <f>S219*H219</f>
        <v>0</v>
      </c>
      <c r="U219" s="34"/>
      <c r="V219" s="34"/>
      <c r="W219" s="34"/>
      <c r="X219" s="34"/>
      <c r="Y219" s="34"/>
      <c r="Z219" s="34"/>
      <c r="AA219" s="34"/>
      <c r="AB219" s="34"/>
      <c r="AC219" s="34"/>
      <c r="AD219" s="34"/>
      <c r="AE219" s="34"/>
      <c r="AR219" s="199" t="s">
        <v>152</v>
      </c>
      <c r="AT219" s="199" t="s">
        <v>148</v>
      </c>
      <c r="AU219" s="199" t="s">
        <v>86</v>
      </c>
      <c r="AY219" s="17" t="s">
        <v>146</v>
      </c>
      <c r="BE219" s="200">
        <f>IF(N219="základní",J219,0)</f>
        <v>0</v>
      </c>
      <c r="BF219" s="200">
        <f>IF(N219="snížená",J219,0)</f>
        <v>0</v>
      </c>
      <c r="BG219" s="200">
        <f>IF(N219="zákl. přenesená",J219,0)</f>
        <v>0</v>
      </c>
      <c r="BH219" s="200">
        <f>IF(N219="sníž. přenesená",J219,0)</f>
        <v>0</v>
      </c>
      <c r="BI219" s="200">
        <f>IF(N219="nulová",J219,0)</f>
        <v>0</v>
      </c>
      <c r="BJ219" s="17" t="s">
        <v>84</v>
      </c>
      <c r="BK219" s="200">
        <f>ROUND(I219*H219,2)</f>
        <v>0</v>
      </c>
      <c r="BL219" s="17" t="s">
        <v>152</v>
      </c>
      <c r="BM219" s="199" t="s">
        <v>285</v>
      </c>
    </row>
    <row r="220" spans="1:65" s="13" customFormat="1">
      <c r="B220" s="201"/>
      <c r="C220" s="202"/>
      <c r="D220" s="203" t="s">
        <v>158</v>
      </c>
      <c r="E220" s="204" t="s">
        <v>1</v>
      </c>
      <c r="F220" s="205" t="s">
        <v>286</v>
      </c>
      <c r="G220" s="202"/>
      <c r="H220" s="206">
        <v>0.11799999999999999</v>
      </c>
      <c r="I220" s="207"/>
      <c r="J220" s="202"/>
      <c r="K220" s="202"/>
      <c r="L220" s="208"/>
      <c r="M220" s="209"/>
      <c r="N220" s="210"/>
      <c r="O220" s="210"/>
      <c r="P220" s="210"/>
      <c r="Q220" s="210"/>
      <c r="R220" s="210"/>
      <c r="S220" s="210"/>
      <c r="T220" s="211"/>
      <c r="AT220" s="212" t="s">
        <v>158</v>
      </c>
      <c r="AU220" s="212" t="s">
        <v>86</v>
      </c>
      <c r="AV220" s="13" t="s">
        <v>86</v>
      </c>
      <c r="AW220" s="13" t="s">
        <v>32</v>
      </c>
      <c r="AX220" s="13" t="s">
        <v>84</v>
      </c>
      <c r="AY220" s="212" t="s">
        <v>146</v>
      </c>
    </row>
    <row r="221" spans="1:65" s="2" customFormat="1" ht="16.5" customHeight="1">
      <c r="A221" s="34"/>
      <c r="B221" s="35"/>
      <c r="C221" s="187" t="s">
        <v>287</v>
      </c>
      <c r="D221" s="187" t="s">
        <v>148</v>
      </c>
      <c r="E221" s="188" t="s">
        <v>288</v>
      </c>
      <c r="F221" s="189" t="s">
        <v>289</v>
      </c>
      <c r="G221" s="190" t="s">
        <v>212</v>
      </c>
      <c r="H221" s="191">
        <v>9.8000000000000004E-2</v>
      </c>
      <c r="I221" s="192"/>
      <c r="J221" s="193">
        <f>ROUND(I221*H221,2)</f>
        <v>0</v>
      </c>
      <c r="K221" s="194"/>
      <c r="L221" s="39"/>
      <c r="M221" s="195" t="s">
        <v>1</v>
      </c>
      <c r="N221" s="196" t="s">
        <v>41</v>
      </c>
      <c r="O221" s="71"/>
      <c r="P221" s="197">
        <f>O221*H221</f>
        <v>0</v>
      </c>
      <c r="Q221" s="197">
        <v>1.06277</v>
      </c>
      <c r="R221" s="197">
        <f>Q221*H221</f>
        <v>0.10415146</v>
      </c>
      <c r="S221" s="197">
        <v>0</v>
      </c>
      <c r="T221" s="198">
        <f>S221*H221</f>
        <v>0</v>
      </c>
      <c r="U221" s="34"/>
      <c r="V221" s="34"/>
      <c r="W221" s="34"/>
      <c r="X221" s="34"/>
      <c r="Y221" s="34"/>
      <c r="Z221" s="34"/>
      <c r="AA221" s="34"/>
      <c r="AB221" s="34"/>
      <c r="AC221" s="34"/>
      <c r="AD221" s="34"/>
      <c r="AE221" s="34"/>
      <c r="AR221" s="199" t="s">
        <v>152</v>
      </c>
      <c r="AT221" s="199" t="s">
        <v>148</v>
      </c>
      <c r="AU221" s="199" t="s">
        <v>86</v>
      </c>
      <c r="AY221" s="17" t="s">
        <v>146</v>
      </c>
      <c r="BE221" s="200">
        <f>IF(N221="základní",J221,0)</f>
        <v>0</v>
      </c>
      <c r="BF221" s="200">
        <f>IF(N221="snížená",J221,0)</f>
        <v>0</v>
      </c>
      <c r="BG221" s="200">
        <f>IF(N221="zákl. přenesená",J221,0)</f>
        <v>0</v>
      </c>
      <c r="BH221" s="200">
        <f>IF(N221="sníž. přenesená",J221,0)</f>
        <v>0</v>
      </c>
      <c r="BI221" s="200">
        <f>IF(N221="nulová",J221,0)</f>
        <v>0</v>
      </c>
      <c r="BJ221" s="17" t="s">
        <v>84</v>
      </c>
      <c r="BK221" s="200">
        <f>ROUND(I221*H221,2)</f>
        <v>0</v>
      </c>
      <c r="BL221" s="17" t="s">
        <v>152</v>
      </c>
      <c r="BM221" s="199" t="s">
        <v>290</v>
      </c>
    </row>
    <row r="222" spans="1:65" s="13" customFormat="1">
      <c r="B222" s="201"/>
      <c r="C222" s="202"/>
      <c r="D222" s="203" t="s">
        <v>158</v>
      </c>
      <c r="E222" s="204" t="s">
        <v>1</v>
      </c>
      <c r="F222" s="205" t="s">
        <v>291</v>
      </c>
      <c r="G222" s="202"/>
      <c r="H222" s="206">
        <v>9.8000000000000004E-2</v>
      </c>
      <c r="I222" s="207"/>
      <c r="J222" s="202"/>
      <c r="K222" s="202"/>
      <c r="L222" s="208"/>
      <c r="M222" s="209"/>
      <c r="N222" s="210"/>
      <c r="O222" s="210"/>
      <c r="P222" s="210"/>
      <c r="Q222" s="210"/>
      <c r="R222" s="210"/>
      <c r="S222" s="210"/>
      <c r="T222" s="211"/>
      <c r="AT222" s="212" t="s">
        <v>158</v>
      </c>
      <c r="AU222" s="212" t="s">
        <v>86</v>
      </c>
      <c r="AV222" s="13" t="s">
        <v>86</v>
      </c>
      <c r="AW222" s="13" t="s">
        <v>32</v>
      </c>
      <c r="AX222" s="13" t="s">
        <v>84</v>
      </c>
      <c r="AY222" s="212" t="s">
        <v>146</v>
      </c>
    </row>
    <row r="223" spans="1:65" s="2" customFormat="1" ht="24.25" customHeight="1">
      <c r="A223" s="34"/>
      <c r="B223" s="35"/>
      <c r="C223" s="187" t="s">
        <v>292</v>
      </c>
      <c r="D223" s="187" t="s">
        <v>148</v>
      </c>
      <c r="E223" s="188" t="s">
        <v>293</v>
      </c>
      <c r="F223" s="189" t="s">
        <v>294</v>
      </c>
      <c r="G223" s="190" t="s">
        <v>151</v>
      </c>
      <c r="H223" s="191">
        <v>2</v>
      </c>
      <c r="I223" s="192"/>
      <c r="J223" s="193">
        <f>ROUND(I223*H223,2)</f>
        <v>0</v>
      </c>
      <c r="K223" s="194"/>
      <c r="L223" s="39"/>
      <c r="M223" s="195" t="s">
        <v>1</v>
      </c>
      <c r="N223" s="196" t="s">
        <v>41</v>
      </c>
      <c r="O223" s="71"/>
      <c r="P223" s="197">
        <f>O223*H223</f>
        <v>0</v>
      </c>
      <c r="Q223" s="197">
        <v>2.2780000000000002E-2</v>
      </c>
      <c r="R223" s="197">
        <f>Q223*H223</f>
        <v>4.5560000000000003E-2</v>
      </c>
      <c r="S223" s="197">
        <v>0</v>
      </c>
      <c r="T223" s="198">
        <f>S223*H223</f>
        <v>0</v>
      </c>
      <c r="U223" s="34"/>
      <c r="V223" s="34"/>
      <c r="W223" s="34"/>
      <c r="X223" s="34"/>
      <c r="Y223" s="34"/>
      <c r="Z223" s="34"/>
      <c r="AA223" s="34"/>
      <c r="AB223" s="34"/>
      <c r="AC223" s="34"/>
      <c r="AD223" s="34"/>
      <c r="AE223" s="34"/>
      <c r="AR223" s="199" t="s">
        <v>152</v>
      </c>
      <c r="AT223" s="199" t="s">
        <v>148</v>
      </c>
      <c r="AU223" s="199" t="s">
        <v>86</v>
      </c>
      <c r="AY223" s="17" t="s">
        <v>146</v>
      </c>
      <c r="BE223" s="200">
        <f>IF(N223="základní",J223,0)</f>
        <v>0</v>
      </c>
      <c r="BF223" s="200">
        <f>IF(N223="snížená",J223,0)</f>
        <v>0</v>
      </c>
      <c r="BG223" s="200">
        <f>IF(N223="zákl. přenesená",J223,0)</f>
        <v>0</v>
      </c>
      <c r="BH223" s="200">
        <f>IF(N223="sníž. přenesená",J223,0)</f>
        <v>0</v>
      </c>
      <c r="BI223" s="200">
        <f>IF(N223="nulová",J223,0)</f>
        <v>0</v>
      </c>
      <c r="BJ223" s="17" t="s">
        <v>84</v>
      </c>
      <c r="BK223" s="200">
        <f>ROUND(I223*H223,2)</f>
        <v>0</v>
      </c>
      <c r="BL223" s="17" t="s">
        <v>152</v>
      </c>
      <c r="BM223" s="199" t="s">
        <v>295</v>
      </c>
    </row>
    <row r="224" spans="1:65" s="2" customFormat="1" ht="24.25" customHeight="1">
      <c r="A224" s="34"/>
      <c r="B224" s="35"/>
      <c r="C224" s="187" t="s">
        <v>296</v>
      </c>
      <c r="D224" s="187" t="s">
        <v>148</v>
      </c>
      <c r="E224" s="188" t="s">
        <v>297</v>
      </c>
      <c r="F224" s="189" t="s">
        <v>298</v>
      </c>
      <c r="G224" s="190" t="s">
        <v>151</v>
      </c>
      <c r="H224" s="191">
        <v>8</v>
      </c>
      <c r="I224" s="192"/>
      <c r="J224" s="193">
        <f>ROUND(I224*H224,2)</f>
        <v>0</v>
      </c>
      <c r="K224" s="194"/>
      <c r="L224" s="39"/>
      <c r="M224" s="195" t="s">
        <v>1</v>
      </c>
      <c r="N224" s="196" t="s">
        <v>41</v>
      </c>
      <c r="O224" s="71"/>
      <c r="P224" s="197">
        <f>O224*H224</f>
        <v>0</v>
      </c>
      <c r="Q224" s="197">
        <v>5.8999999999999997E-2</v>
      </c>
      <c r="R224" s="197">
        <f>Q224*H224</f>
        <v>0.47199999999999998</v>
      </c>
      <c r="S224" s="197">
        <v>0</v>
      </c>
      <c r="T224" s="198">
        <f>S224*H224</f>
        <v>0</v>
      </c>
      <c r="U224" s="34"/>
      <c r="V224" s="34"/>
      <c r="W224" s="34"/>
      <c r="X224" s="34"/>
      <c r="Y224" s="34"/>
      <c r="Z224" s="34"/>
      <c r="AA224" s="34"/>
      <c r="AB224" s="34"/>
      <c r="AC224" s="34"/>
      <c r="AD224" s="34"/>
      <c r="AE224" s="34"/>
      <c r="AR224" s="199" t="s">
        <v>152</v>
      </c>
      <c r="AT224" s="199" t="s">
        <v>148</v>
      </c>
      <c r="AU224" s="199" t="s">
        <v>86</v>
      </c>
      <c r="AY224" s="17" t="s">
        <v>146</v>
      </c>
      <c r="BE224" s="200">
        <f>IF(N224="základní",J224,0)</f>
        <v>0</v>
      </c>
      <c r="BF224" s="200">
        <f>IF(N224="snížená",J224,0)</f>
        <v>0</v>
      </c>
      <c r="BG224" s="200">
        <f>IF(N224="zákl. přenesená",J224,0)</f>
        <v>0</v>
      </c>
      <c r="BH224" s="200">
        <f>IF(N224="sníž. přenesená",J224,0)</f>
        <v>0</v>
      </c>
      <c r="BI224" s="200">
        <f>IF(N224="nulová",J224,0)</f>
        <v>0</v>
      </c>
      <c r="BJ224" s="17" t="s">
        <v>84</v>
      </c>
      <c r="BK224" s="200">
        <f>ROUND(I224*H224,2)</f>
        <v>0</v>
      </c>
      <c r="BL224" s="17" t="s">
        <v>152</v>
      </c>
      <c r="BM224" s="199" t="s">
        <v>299</v>
      </c>
    </row>
    <row r="225" spans="1:65" s="12" customFormat="1" ht="22.95" customHeight="1">
      <c r="B225" s="171"/>
      <c r="C225" s="172"/>
      <c r="D225" s="173" t="s">
        <v>75</v>
      </c>
      <c r="E225" s="185" t="s">
        <v>169</v>
      </c>
      <c r="F225" s="185" t="s">
        <v>300</v>
      </c>
      <c r="G225" s="172"/>
      <c r="H225" s="172"/>
      <c r="I225" s="175"/>
      <c r="J225" s="186">
        <f>BK225</f>
        <v>0</v>
      </c>
      <c r="K225" s="172"/>
      <c r="L225" s="177"/>
      <c r="M225" s="178"/>
      <c r="N225" s="179"/>
      <c r="O225" s="179"/>
      <c r="P225" s="180">
        <f>P226</f>
        <v>0</v>
      </c>
      <c r="Q225" s="179"/>
      <c r="R225" s="180">
        <f>R226</f>
        <v>0</v>
      </c>
      <c r="S225" s="179"/>
      <c r="T225" s="181">
        <f>T226</f>
        <v>0</v>
      </c>
      <c r="AR225" s="182" t="s">
        <v>84</v>
      </c>
      <c r="AT225" s="183" t="s">
        <v>75</v>
      </c>
      <c r="AU225" s="183" t="s">
        <v>84</v>
      </c>
      <c r="AY225" s="182" t="s">
        <v>146</v>
      </c>
      <c r="BK225" s="184">
        <f>BK226</f>
        <v>0</v>
      </c>
    </row>
    <row r="226" spans="1:65" s="2" customFormat="1" ht="37.950000000000003" customHeight="1">
      <c r="A226" s="34"/>
      <c r="B226" s="35"/>
      <c r="C226" s="187" t="s">
        <v>301</v>
      </c>
      <c r="D226" s="187" t="s">
        <v>170</v>
      </c>
      <c r="E226" s="188" t="s">
        <v>302</v>
      </c>
      <c r="F226" s="189" t="s">
        <v>303</v>
      </c>
      <c r="G226" s="190" t="s">
        <v>173</v>
      </c>
      <c r="H226" s="191">
        <v>32.6</v>
      </c>
      <c r="I226" s="192"/>
      <c r="J226" s="193">
        <f>ROUND(I226*H226,2)</f>
        <v>0</v>
      </c>
      <c r="K226" s="194"/>
      <c r="L226" s="39"/>
      <c r="M226" s="195" t="s">
        <v>1</v>
      </c>
      <c r="N226" s="196" t="s">
        <v>41</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152</v>
      </c>
      <c r="AT226" s="199" t="s">
        <v>148</v>
      </c>
      <c r="AU226" s="199" t="s">
        <v>86</v>
      </c>
      <c r="AY226" s="17" t="s">
        <v>146</v>
      </c>
      <c r="BE226" s="200">
        <f>IF(N226="základní",J226,0)</f>
        <v>0</v>
      </c>
      <c r="BF226" s="200">
        <f>IF(N226="snížená",J226,0)</f>
        <v>0</v>
      </c>
      <c r="BG226" s="200">
        <f>IF(N226="zákl. přenesená",J226,0)</f>
        <v>0</v>
      </c>
      <c r="BH226" s="200">
        <f>IF(N226="sníž. přenesená",J226,0)</f>
        <v>0</v>
      </c>
      <c r="BI226" s="200">
        <f>IF(N226="nulová",J226,0)</f>
        <v>0</v>
      </c>
      <c r="BJ226" s="17" t="s">
        <v>84</v>
      </c>
      <c r="BK226" s="200">
        <f>ROUND(I226*H226,2)</f>
        <v>0</v>
      </c>
      <c r="BL226" s="17" t="s">
        <v>152</v>
      </c>
      <c r="BM226" s="199" t="s">
        <v>304</v>
      </c>
    </row>
    <row r="227" spans="1:65" s="12" customFormat="1" ht="22.95" customHeight="1">
      <c r="B227" s="171"/>
      <c r="C227" s="172"/>
      <c r="D227" s="173" t="s">
        <v>75</v>
      </c>
      <c r="E227" s="185" t="s">
        <v>177</v>
      </c>
      <c r="F227" s="185" t="s">
        <v>305</v>
      </c>
      <c r="G227" s="172"/>
      <c r="H227" s="172"/>
      <c r="I227" s="175"/>
      <c r="J227" s="186">
        <f>BK227</f>
        <v>0</v>
      </c>
      <c r="K227" s="172"/>
      <c r="L227" s="177"/>
      <c r="M227" s="178"/>
      <c r="N227" s="179"/>
      <c r="O227" s="179"/>
      <c r="P227" s="180">
        <f>SUM(P228:P301)</f>
        <v>0</v>
      </c>
      <c r="Q227" s="179"/>
      <c r="R227" s="180">
        <f>SUM(R228:R301)</f>
        <v>33.670749469999997</v>
      </c>
      <c r="S227" s="179"/>
      <c r="T227" s="181">
        <f>SUM(T228:T301)</f>
        <v>13.015791</v>
      </c>
      <c r="AR227" s="182" t="s">
        <v>84</v>
      </c>
      <c r="AT227" s="183" t="s">
        <v>75</v>
      </c>
      <c r="AU227" s="183" t="s">
        <v>84</v>
      </c>
      <c r="AY227" s="182" t="s">
        <v>146</v>
      </c>
      <c r="BK227" s="184">
        <f>SUM(BK228:BK301)</f>
        <v>0</v>
      </c>
    </row>
    <row r="228" spans="1:65" s="2" customFormat="1" ht="24.25" customHeight="1">
      <c r="A228" s="34"/>
      <c r="B228" s="35"/>
      <c r="C228" s="187" t="s">
        <v>306</v>
      </c>
      <c r="D228" s="187" t="s">
        <v>148</v>
      </c>
      <c r="E228" s="188" t="s">
        <v>307</v>
      </c>
      <c r="F228" s="189" t="s">
        <v>308</v>
      </c>
      <c r="G228" s="190" t="s">
        <v>173</v>
      </c>
      <c r="H228" s="191">
        <v>110.43600000000001</v>
      </c>
      <c r="I228" s="192"/>
      <c r="J228" s="193">
        <f>ROUND(I228*H228,2)</f>
        <v>0</v>
      </c>
      <c r="K228" s="194"/>
      <c r="L228" s="39"/>
      <c r="M228" s="195" t="s">
        <v>1</v>
      </c>
      <c r="N228" s="196" t="s">
        <v>41</v>
      </c>
      <c r="O228" s="71"/>
      <c r="P228" s="197">
        <f>O228*H228</f>
        <v>0</v>
      </c>
      <c r="Q228" s="197">
        <v>1.47E-2</v>
      </c>
      <c r="R228" s="197">
        <f>Q228*H228</f>
        <v>1.6234092</v>
      </c>
      <c r="S228" s="197">
        <v>0</v>
      </c>
      <c r="T228" s="198">
        <f>S228*H228</f>
        <v>0</v>
      </c>
      <c r="U228" s="34"/>
      <c r="V228" s="34"/>
      <c r="W228" s="34"/>
      <c r="X228" s="34"/>
      <c r="Y228" s="34"/>
      <c r="Z228" s="34"/>
      <c r="AA228" s="34"/>
      <c r="AB228" s="34"/>
      <c r="AC228" s="34"/>
      <c r="AD228" s="34"/>
      <c r="AE228" s="34"/>
      <c r="AR228" s="199" t="s">
        <v>152</v>
      </c>
      <c r="AT228" s="199" t="s">
        <v>148</v>
      </c>
      <c r="AU228" s="199" t="s">
        <v>86</v>
      </c>
      <c r="AY228" s="17" t="s">
        <v>146</v>
      </c>
      <c r="BE228" s="200">
        <f>IF(N228="základní",J228,0)</f>
        <v>0</v>
      </c>
      <c r="BF228" s="200">
        <f>IF(N228="snížená",J228,0)</f>
        <v>0</v>
      </c>
      <c r="BG228" s="200">
        <f>IF(N228="zákl. přenesená",J228,0)</f>
        <v>0</v>
      </c>
      <c r="BH228" s="200">
        <f>IF(N228="sníž. přenesená",J228,0)</f>
        <v>0</v>
      </c>
      <c r="BI228" s="200">
        <f>IF(N228="nulová",J228,0)</f>
        <v>0</v>
      </c>
      <c r="BJ228" s="17" t="s">
        <v>84</v>
      </c>
      <c r="BK228" s="200">
        <f>ROUND(I228*H228,2)</f>
        <v>0</v>
      </c>
      <c r="BL228" s="17" t="s">
        <v>152</v>
      </c>
      <c r="BM228" s="199" t="s">
        <v>309</v>
      </c>
    </row>
    <row r="229" spans="1:65" s="13" customFormat="1">
      <c r="B229" s="201"/>
      <c r="C229" s="202"/>
      <c r="D229" s="203" t="s">
        <v>158</v>
      </c>
      <c r="E229" s="204" t="s">
        <v>1</v>
      </c>
      <c r="F229" s="205" t="s">
        <v>310</v>
      </c>
      <c r="G229" s="202"/>
      <c r="H229" s="206">
        <v>2.88</v>
      </c>
      <c r="I229" s="207"/>
      <c r="J229" s="202"/>
      <c r="K229" s="202"/>
      <c r="L229" s="208"/>
      <c r="M229" s="209"/>
      <c r="N229" s="210"/>
      <c r="O229" s="210"/>
      <c r="P229" s="210"/>
      <c r="Q229" s="210"/>
      <c r="R229" s="210"/>
      <c r="S229" s="210"/>
      <c r="T229" s="211"/>
      <c r="AT229" s="212" t="s">
        <v>158</v>
      </c>
      <c r="AU229" s="212" t="s">
        <v>86</v>
      </c>
      <c r="AV229" s="13" t="s">
        <v>86</v>
      </c>
      <c r="AW229" s="13" t="s">
        <v>32</v>
      </c>
      <c r="AX229" s="13" t="s">
        <v>76</v>
      </c>
      <c r="AY229" s="212" t="s">
        <v>146</v>
      </c>
    </row>
    <row r="230" spans="1:65" s="13" customFormat="1">
      <c r="B230" s="201"/>
      <c r="C230" s="202"/>
      <c r="D230" s="203" t="s">
        <v>158</v>
      </c>
      <c r="E230" s="204" t="s">
        <v>1</v>
      </c>
      <c r="F230" s="205" t="s">
        <v>311</v>
      </c>
      <c r="G230" s="202"/>
      <c r="H230" s="206">
        <v>2.88</v>
      </c>
      <c r="I230" s="207"/>
      <c r="J230" s="202"/>
      <c r="K230" s="202"/>
      <c r="L230" s="208"/>
      <c r="M230" s="209"/>
      <c r="N230" s="210"/>
      <c r="O230" s="210"/>
      <c r="P230" s="210"/>
      <c r="Q230" s="210"/>
      <c r="R230" s="210"/>
      <c r="S230" s="210"/>
      <c r="T230" s="211"/>
      <c r="AT230" s="212" t="s">
        <v>158</v>
      </c>
      <c r="AU230" s="212" t="s">
        <v>86</v>
      </c>
      <c r="AV230" s="13" t="s">
        <v>86</v>
      </c>
      <c r="AW230" s="13" t="s">
        <v>32</v>
      </c>
      <c r="AX230" s="13" t="s">
        <v>76</v>
      </c>
      <c r="AY230" s="212" t="s">
        <v>146</v>
      </c>
    </row>
    <row r="231" spans="1:65" s="13" customFormat="1">
      <c r="B231" s="201"/>
      <c r="C231" s="202"/>
      <c r="D231" s="203" t="s">
        <v>158</v>
      </c>
      <c r="E231" s="204" t="s">
        <v>1</v>
      </c>
      <c r="F231" s="205" t="s">
        <v>232</v>
      </c>
      <c r="G231" s="202"/>
      <c r="H231" s="206">
        <v>12.738</v>
      </c>
      <c r="I231" s="207"/>
      <c r="J231" s="202"/>
      <c r="K231" s="202"/>
      <c r="L231" s="208"/>
      <c r="M231" s="209"/>
      <c r="N231" s="210"/>
      <c r="O231" s="210"/>
      <c r="P231" s="210"/>
      <c r="Q231" s="210"/>
      <c r="R231" s="210"/>
      <c r="S231" s="210"/>
      <c r="T231" s="211"/>
      <c r="AT231" s="212" t="s">
        <v>158</v>
      </c>
      <c r="AU231" s="212" t="s">
        <v>86</v>
      </c>
      <c r="AV231" s="13" t="s">
        <v>86</v>
      </c>
      <c r="AW231" s="13" t="s">
        <v>32</v>
      </c>
      <c r="AX231" s="13" t="s">
        <v>76</v>
      </c>
      <c r="AY231" s="212" t="s">
        <v>146</v>
      </c>
    </row>
    <row r="232" spans="1:65" s="15" customFormat="1">
      <c r="B232" s="224"/>
      <c r="C232" s="225"/>
      <c r="D232" s="203" t="s">
        <v>158</v>
      </c>
      <c r="E232" s="226" t="s">
        <v>1</v>
      </c>
      <c r="F232" s="227" t="s">
        <v>230</v>
      </c>
      <c r="G232" s="225"/>
      <c r="H232" s="226" t="s">
        <v>1</v>
      </c>
      <c r="I232" s="228"/>
      <c r="J232" s="225"/>
      <c r="K232" s="225"/>
      <c r="L232" s="229"/>
      <c r="M232" s="230"/>
      <c r="N232" s="231"/>
      <c r="O232" s="231"/>
      <c r="P232" s="231"/>
      <c r="Q232" s="231"/>
      <c r="R232" s="231"/>
      <c r="S232" s="231"/>
      <c r="T232" s="232"/>
      <c r="AT232" s="233" t="s">
        <v>158</v>
      </c>
      <c r="AU232" s="233" t="s">
        <v>86</v>
      </c>
      <c r="AV232" s="15" t="s">
        <v>84</v>
      </c>
      <c r="AW232" s="15" t="s">
        <v>32</v>
      </c>
      <c r="AX232" s="15" t="s">
        <v>76</v>
      </c>
      <c r="AY232" s="233" t="s">
        <v>146</v>
      </c>
    </row>
    <row r="233" spans="1:65" s="13" customFormat="1">
      <c r="B233" s="201"/>
      <c r="C233" s="202"/>
      <c r="D233" s="203" t="s">
        <v>158</v>
      </c>
      <c r="E233" s="204" t="s">
        <v>1</v>
      </c>
      <c r="F233" s="205" t="s">
        <v>312</v>
      </c>
      <c r="G233" s="202"/>
      <c r="H233" s="206">
        <v>69.233999999999995</v>
      </c>
      <c r="I233" s="207"/>
      <c r="J233" s="202"/>
      <c r="K233" s="202"/>
      <c r="L233" s="208"/>
      <c r="M233" s="209"/>
      <c r="N233" s="210"/>
      <c r="O233" s="210"/>
      <c r="P233" s="210"/>
      <c r="Q233" s="210"/>
      <c r="R233" s="210"/>
      <c r="S233" s="210"/>
      <c r="T233" s="211"/>
      <c r="AT233" s="212" t="s">
        <v>158</v>
      </c>
      <c r="AU233" s="212" t="s">
        <v>86</v>
      </c>
      <c r="AV233" s="13" t="s">
        <v>86</v>
      </c>
      <c r="AW233" s="13" t="s">
        <v>32</v>
      </c>
      <c r="AX233" s="13" t="s">
        <v>76</v>
      </c>
      <c r="AY233" s="212" t="s">
        <v>146</v>
      </c>
    </row>
    <row r="234" spans="1:65" s="13" customFormat="1">
      <c r="B234" s="201"/>
      <c r="C234" s="202"/>
      <c r="D234" s="203" t="s">
        <v>158</v>
      </c>
      <c r="E234" s="204" t="s">
        <v>1</v>
      </c>
      <c r="F234" s="205" t="s">
        <v>313</v>
      </c>
      <c r="G234" s="202"/>
      <c r="H234" s="206">
        <v>3.78</v>
      </c>
      <c r="I234" s="207"/>
      <c r="J234" s="202"/>
      <c r="K234" s="202"/>
      <c r="L234" s="208"/>
      <c r="M234" s="209"/>
      <c r="N234" s="210"/>
      <c r="O234" s="210"/>
      <c r="P234" s="210"/>
      <c r="Q234" s="210"/>
      <c r="R234" s="210"/>
      <c r="S234" s="210"/>
      <c r="T234" s="211"/>
      <c r="AT234" s="212" t="s">
        <v>158</v>
      </c>
      <c r="AU234" s="212" t="s">
        <v>86</v>
      </c>
      <c r="AV234" s="13" t="s">
        <v>86</v>
      </c>
      <c r="AW234" s="13" t="s">
        <v>32</v>
      </c>
      <c r="AX234" s="13" t="s">
        <v>76</v>
      </c>
      <c r="AY234" s="212" t="s">
        <v>146</v>
      </c>
    </row>
    <row r="235" spans="1:65" s="13" customFormat="1">
      <c r="B235" s="201"/>
      <c r="C235" s="202"/>
      <c r="D235" s="203" t="s">
        <v>158</v>
      </c>
      <c r="E235" s="204" t="s">
        <v>1</v>
      </c>
      <c r="F235" s="205" t="s">
        <v>238</v>
      </c>
      <c r="G235" s="202"/>
      <c r="H235" s="206">
        <v>18.923999999999999</v>
      </c>
      <c r="I235" s="207"/>
      <c r="J235" s="202"/>
      <c r="K235" s="202"/>
      <c r="L235" s="208"/>
      <c r="M235" s="209"/>
      <c r="N235" s="210"/>
      <c r="O235" s="210"/>
      <c r="P235" s="210"/>
      <c r="Q235" s="210"/>
      <c r="R235" s="210"/>
      <c r="S235" s="210"/>
      <c r="T235" s="211"/>
      <c r="AT235" s="212" t="s">
        <v>158</v>
      </c>
      <c r="AU235" s="212" t="s">
        <v>86</v>
      </c>
      <c r="AV235" s="13" t="s">
        <v>86</v>
      </c>
      <c r="AW235" s="13" t="s">
        <v>32</v>
      </c>
      <c r="AX235" s="13" t="s">
        <v>76</v>
      </c>
      <c r="AY235" s="212" t="s">
        <v>146</v>
      </c>
    </row>
    <row r="236" spans="1:65" s="14" customFormat="1">
      <c r="B236" s="213"/>
      <c r="C236" s="214"/>
      <c r="D236" s="203" t="s">
        <v>158</v>
      </c>
      <c r="E236" s="215" t="s">
        <v>1</v>
      </c>
      <c r="F236" s="216" t="s">
        <v>190</v>
      </c>
      <c r="G236" s="214"/>
      <c r="H236" s="217">
        <v>110.43600000000001</v>
      </c>
      <c r="I236" s="218"/>
      <c r="J236" s="214"/>
      <c r="K236" s="214"/>
      <c r="L236" s="219"/>
      <c r="M236" s="220"/>
      <c r="N236" s="221"/>
      <c r="O236" s="221"/>
      <c r="P236" s="221"/>
      <c r="Q236" s="221"/>
      <c r="R236" s="221"/>
      <c r="S236" s="221"/>
      <c r="T236" s="222"/>
      <c r="AT236" s="223" t="s">
        <v>158</v>
      </c>
      <c r="AU236" s="223" t="s">
        <v>86</v>
      </c>
      <c r="AV236" s="14" t="s">
        <v>152</v>
      </c>
      <c r="AW236" s="14" t="s">
        <v>32</v>
      </c>
      <c r="AX236" s="14" t="s">
        <v>84</v>
      </c>
      <c r="AY236" s="223" t="s">
        <v>146</v>
      </c>
    </row>
    <row r="237" spans="1:65" s="2" customFormat="1" ht="24.25" customHeight="1">
      <c r="A237" s="34"/>
      <c r="B237" s="35"/>
      <c r="C237" s="187" t="s">
        <v>314</v>
      </c>
      <c r="D237" s="187" t="s">
        <v>148</v>
      </c>
      <c r="E237" s="188" t="s">
        <v>315</v>
      </c>
      <c r="F237" s="189" t="s">
        <v>316</v>
      </c>
      <c r="G237" s="190" t="s">
        <v>173</v>
      </c>
      <c r="H237" s="191">
        <v>665.745</v>
      </c>
      <c r="I237" s="192"/>
      <c r="J237" s="193">
        <f>ROUND(I237*H237,2)</f>
        <v>0</v>
      </c>
      <c r="K237" s="194"/>
      <c r="L237" s="39"/>
      <c r="M237" s="195" t="s">
        <v>1</v>
      </c>
      <c r="N237" s="196" t="s">
        <v>41</v>
      </c>
      <c r="O237" s="71"/>
      <c r="P237" s="197">
        <f>O237*H237</f>
        <v>0</v>
      </c>
      <c r="Q237" s="197">
        <v>3.0000000000000001E-3</v>
      </c>
      <c r="R237" s="197">
        <f>Q237*H237</f>
        <v>1.9972350000000001</v>
      </c>
      <c r="S237" s="197">
        <v>0</v>
      </c>
      <c r="T237" s="198">
        <f>S237*H237</f>
        <v>0</v>
      </c>
      <c r="U237" s="34"/>
      <c r="V237" s="34"/>
      <c r="W237" s="34"/>
      <c r="X237" s="34"/>
      <c r="Y237" s="34"/>
      <c r="Z237" s="34"/>
      <c r="AA237" s="34"/>
      <c r="AB237" s="34"/>
      <c r="AC237" s="34"/>
      <c r="AD237" s="34"/>
      <c r="AE237" s="34"/>
      <c r="AR237" s="199" t="s">
        <v>152</v>
      </c>
      <c r="AT237" s="199" t="s">
        <v>148</v>
      </c>
      <c r="AU237" s="199" t="s">
        <v>86</v>
      </c>
      <c r="AY237" s="17" t="s">
        <v>146</v>
      </c>
      <c r="BE237" s="200">
        <f>IF(N237="základní",J237,0)</f>
        <v>0</v>
      </c>
      <c r="BF237" s="200">
        <f>IF(N237="snížená",J237,0)</f>
        <v>0</v>
      </c>
      <c r="BG237" s="200">
        <f>IF(N237="zákl. přenesená",J237,0)</f>
        <v>0</v>
      </c>
      <c r="BH237" s="200">
        <f>IF(N237="sníž. přenesená",J237,0)</f>
        <v>0</v>
      </c>
      <c r="BI237" s="200">
        <f>IF(N237="nulová",J237,0)</f>
        <v>0</v>
      </c>
      <c r="BJ237" s="17" t="s">
        <v>84</v>
      </c>
      <c r="BK237" s="200">
        <f>ROUND(I237*H237,2)</f>
        <v>0</v>
      </c>
      <c r="BL237" s="17" t="s">
        <v>152</v>
      </c>
      <c r="BM237" s="199" t="s">
        <v>317</v>
      </c>
    </row>
    <row r="238" spans="1:65" s="13" customFormat="1">
      <c r="B238" s="201"/>
      <c r="C238" s="202"/>
      <c r="D238" s="203" t="s">
        <v>158</v>
      </c>
      <c r="E238" s="204" t="s">
        <v>1</v>
      </c>
      <c r="F238" s="205" t="s">
        <v>318</v>
      </c>
      <c r="G238" s="202"/>
      <c r="H238" s="206">
        <v>54.905000000000001</v>
      </c>
      <c r="I238" s="207"/>
      <c r="J238" s="202"/>
      <c r="K238" s="202"/>
      <c r="L238" s="208"/>
      <c r="M238" s="209"/>
      <c r="N238" s="210"/>
      <c r="O238" s="210"/>
      <c r="P238" s="210"/>
      <c r="Q238" s="210"/>
      <c r="R238" s="210"/>
      <c r="S238" s="210"/>
      <c r="T238" s="211"/>
      <c r="AT238" s="212" t="s">
        <v>158</v>
      </c>
      <c r="AU238" s="212" t="s">
        <v>86</v>
      </c>
      <c r="AV238" s="13" t="s">
        <v>86</v>
      </c>
      <c r="AW238" s="13" t="s">
        <v>32</v>
      </c>
      <c r="AX238" s="13" t="s">
        <v>76</v>
      </c>
      <c r="AY238" s="212" t="s">
        <v>146</v>
      </c>
    </row>
    <row r="239" spans="1:65" s="13" customFormat="1">
      <c r="B239" s="201"/>
      <c r="C239" s="202"/>
      <c r="D239" s="203" t="s">
        <v>158</v>
      </c>
      <c r="E239" s="204" t="s">
        <v>1</v>
      </c>
      <c r="F239" s="205" t="s">
        <v>319</v>
      </c>
      <c r="G239" s="202"/>
      <c r="H239" s="206">
        <v>23.620999999999999</v>
      </c>
      <c r="I239" s="207"/>
      <c r="J239" s="202"/>
      <c r="K239" s="202"/>
      <c r="L239" s="208"/>
      <c r="M239" s="209"/>
      <c r="N239" s="210"/>
      <c r="O239" s="210"/>
      <c r="P239" s="210"/>
      <c r="Q239" s="210"/>
      <c r="R239" s="210"/>
      <c r="S239" s="210"/>
      <c r="T239" s="211"/>
      <c r="AT239" s="212" t="s">
        <v>158</v>
      </c>
      <c r="AU239" s="212" t="s">
        <v>86</v>
      </c>
      <c r="AV239" s="13" t="s">
        <v>86</v>
      </c>
      <c r="AW239" s="13" t="s">
        <v>32</v>
      </c>
      <c r="AX239" s="13" t="s">
        <v>76</v>
      </c>
      <c r="AY239" s="212" t="s">
        <v>146</v>
      </c>
    </row>
    <row r="240" spans="1:65" s="13" customFormat="1">
      <c r="B240" s="201"/>
      <c r="C240" s="202"/>
      <c r="D240" s="203" t="s">
        <v>158</v>
      </c>
      <c r="E240" s="204" t="s">
        <v>1</v>
      </c>
      <c r="F240" s="205" t="s">
        <v>320</v>
      </c>
      <c r="G240" s="202"/>
      <c r="H240" s="206">
        <v>2.88</v>
      </c>
      <c r="I240" s="207"/>
      <c r="J240" s="202"/>
      <c r="K240" s="202"/>
      <c r="L240" s="208"/>
      <c r="M240" s="209"/>
      <c r="N240" s="210"/>
      <c r="O240" s="210"/>
      <c r="P240" s="210"/>
      <c r="Q240" s="210"/>
      <c r="R240" s="210"/>
      <c r="S240" s="210"/>
      <c r="T240" s="211"/>
      <c r="AT240" s="212" t="s">
        <v>158</v>
      </c>
      <c r="AU240" s="212" t="s">
        <v>86</v>
      </c>
      <c r="AV240" s="13" t="s">
        <v>86</v>
      </c>
      <c r="AW240" s="13" t="s">
        <v>32</v>
      </c>
      <c r="AX240" s="13" t="s">
        <v>76</v>
      </c>
      <c r="AY240" s="212" t="s">
        <v>146</v>
      </c>
    </row>
    <row r="241" spans="1:65" s="13" customFormat="1">
      <c r="B241" s="201"/>
      <c r="C241" s="202"/>
      <c r="D241" s="203" t="s">
        <v>158</v>
      </c>
      <c r="E241" s="204" t="s">
        <v>1</v>
      </c>
      <c r="F241" s="205" t="s">
        <v>311</v>
      </c>
      <c r="G241" s="202"/>
      <c r="H241" s="206">
        <v>2.88</v>
      </c>
      <c r="I241" s="207"/>
      <c r="J241" s="202"/>
      <c r="K241" s="202"/>
      <c r="L241" s="208"/>
      <c r="M241" s="209"/>
      <c r="N241" s="210"/>
      <c r="O241" s="210"/>
      <c r="P241" s="210"/>
      <c r="Q241" s="210"/>
      <c r="R241" s="210"/>
      <c r="S241" s="210"/>
      <c r="T241" s="211"/>
      <c r="AT241" s="212" t="s">
        <v>158</v>
      </c>
      <c r="AU241" s="212" t="s">
        <v>86</v>
      </c>
      <c r="AV241" s="13" t="s">
        <v>86</v>
      </c>
      <c r="AW241" s="13" t="s">
        <v>32</v>
      </c>
      <c r="AX241" s="13" t="s">
        <v>76</v>
      </c>
      <c r="AY241" s="212" t="s">
        <v>146</v>
      </c>
    </row>
    <row r="242" spans="1:65" s="13" customFormat="1">
      <c r="B242" s="201"/>
      <c r="C242" s="202"/>
      <c r="D242" s="203" t="s">
        <v>158</v>
      </c>
      <c r="E242" s="204" t="s">
        <v>1</v>
      </c>
      <c r="F242" s="205" t="s">
        <v>321</v>
      </c>
      <c r="G242" s="202"/>
      <c r="H242" s="206">
        <v>243.8</v>
      </c>
      <c r="I242" s="207"/>
      <c r="J242" s="202"/>
      <c r="K242" s="202"/>
      <c r="L242" s="208"/>
      <c r="M242" s="209"/>
      <c r="N242" s="210"/>
      <c r="O242" s="210"/>
      <c r="P242" s="210"/>
      <c r="Q242" s="210"/>
      <c r="R242" s="210"/>
      <c r="S242" s="210"/>
      <c r="T242" s="211"/>
      <c r="AT242" s="212" t="s">
        <v>158</v>
      </c>
      <c r="AU242" s="212" t="s">
        <v>86</v>
      </c>
      <c r="AV242" s="13" t="s">
        <v>86</v>
      </c>
      <c r="AW242" s="13" t="s">
        <v>32</v>
      </c>
      <c r="AX242" s="13" t="s">
        <v>76</v>
      </c>
      <c r="AY242" s="212" t="s">
        <v>146</v>
      </c>
    </row>
    <row r="243" spans="1:65" s="15" customFormat="1">
      <c r="B243" s="224"/>
      <c r="C243" s="225"/>
      <c r="D243" s="203" t="s">
        <v>158</v>
      </c>
      <c r="E243" s="226" t="s">
        <v>1</v>
      </c>
      <c r="F243" s="227" t="s">
        <v>322</v>
      </c>
      <c r="G243" s="225"/>
      <c r="H243" s="226" t="s">
        <v>1</v>
      </c>
      <c r="I243" s="228"/>
      <c r="J243" s="225"/>
      <c r="K243" s="225"/>
      <c r="L243" s="229"/>
      <c r="M243" s="230"/>
      <c r="N243" s="231"/>
      <c r="O243" s="231"/>
      <c r="P243" s="231"/>
      <c r="Q243" s="231"/>
      <c r="R243" s="231"/>
      <c r="S243" s="231"/>
      <c r="T243" s="232"/>
      <c r="AT243" s="233" t="s">
        <v>158</v>
      </c>
      <c r="AU243" s="233" t="s">
        <v>86</v>
      </c>
      <c r="AV243" s="15" t="s">
        <v>84</v>
      </c>
      <c r="AW243" s="15" t="s">
        <v>32</v>
      </c>
      <c r="AX243" s="15" t="s">
        <v>76</v>
      </c>
      <c r="AY243" s="233" t="s">
        <v>146</v>
      </c>
    </row>
    <row r="244" spans="1:65" s="13" customFormat="1">
      <c r="B244" s="201"/>
      <c r="C244" s="202"/>
      <c r="D244" s="203" t="s">
        <v>158</v>
      </c>
      <c r="E244" s="204" t="s">
        <v>1</v>
      </c>
      <c r="F244" s="205" t="s">
        <v>323</v>
      </c>
      <c r="G244" s="202"/>
      <c r="H244" s="206">
        <v>21.285</v>
      </c>
      <c r="I244" s="207"/>
      <c r="J244" s="202"/>
      <c r="K244" s="202"/>
      <c r="L244" s="208"/>
      <c r="M244" s="209"/>
      <c r="N244" s="210"/>
      <c r="O244" s="210"/>
      <c r="P244" s="210"/>
      <c r="Q244" s="210"/>
      <c r="R244" s="210"/>
      <c r="S244" s="210"/>
      <c r="T244" s="211"/>
      <c r="AT244" s="212" t="s">
        <v>158</v>
      </c>
      <c r="AU244" s="212" t="s">
        <v>86</v>
      </c>
      <c r="AV244" s="13" t="s">
        <v>86</v>
      </c>
      <c r="AW244" s="13" t="s">
        <v>32</v>
      </c>
      <c r="AX244" s="13" t="s">
        <v>76</v>
      </c>
      <c r="AY244" s="212" t="s">
        <v>146</v>
      </c>
    </row>
    <row r="245" spans="1:65" s="13" customFormat="1">
      <c r="B245" s="201"/>
      <c r="C245" s="202"/>
      <c r="D245" s="203" t="s">
        <v>158</v>
      </c>
      <c r="E245" s="204" t="s">
        <v>1</v>
      </c>
      <c r="F245" s="205" t="s">
        <v>324</v>
      </c>
      <c r="G245" s="202"/>
      <c r="H245" s="206">
        <v>6.3689999999999998</v>
      </c>
      <c r="I245" s="207"/>
      <c r="J245" s="202"/>
      <c r="K245" s="202"/>
      <c r="L245" s="208"/>
      <c r="M245" s="209"/>
      <c r="N245" s="210"/>
      <c r="O245" s="210"/>
      <c r="P245" s="210"/>
      <c r="Q245" s="210"/>
      <c r="R245" s="210"/>
      <c r="S245" s="210"/>
      <c r="T245" s="211"/>
      <c r="AT245" s="212" t="s">
        <v>158</v>
      </c>
      <c r="AU245" s="212" t="s">
        <v>86</v>
      </c>
      <c r="AV245" s="13" t="s">
        <v>86</v>
      </c>
      <c r="AW245" s="13" t="s">
        <v>32</v>
      </c>
      <c r="AX245" s="13" t="s">
        <v>76</v>
      </c>
      <c r="AY245" s="212" t="s">
        <v>146</v>
      </c>
    </row>
    <row r="246" spans="1:65" s="13" customFormat="1">
      <c r="B246" s="201"/>
      <c r="C246" s="202"/>
      <c r="D246" s="203" t="s">
        <v>158</v>
      </c>
      <c r="E246" s="204" t="s">
        <v>1</v>
      </c>
      <c r="F246" s="205" t="s">
        <v>325</v>
      </c>
      <c r="G246" s="202"/>
      <c r="H246" s="206">
        <v>15.114000000000001</v>
      </c>
      <c r="I246" s="207"/>
      <c r="J246" s="202"/>
      <c r="K246" s="202"/>
      <c r="L246" s="208"/>
      <c r="M246" s="209"/>
      <c r="N246" s="210"/>
      <c r="O246" s="210"/>
      <c r="P246" s="210"/>
      <c r="Q246" s="210"/>
      <c r="R246" s="210"/>
      <c r="S246" s="210"/>
      <c r="T246" s="211"/>
      <c r="AT246" s="212" t="s">
        <v>158</v>
      </c>
      <c r="AU246" s="212" t="s">
        <v>86</v>
      </c>
      <c r="AV246" s="13" t="s">
        <v>86</v>
      </c>
      <c r="AW246" s="13" t="s">
        <v>32</v>
      </c>
      <c r="AX246" s="13" t="s">
        <v>76</v>
      </c>
      <c r="AY246" s="212" t="s">
        <v>146</v>
      </c>
    </row>
    <row r="247" spans="1:65" s="13" customFormat="1">
      <c r="B247" s="201"/>
      <c r="C247" s="202"/>
      <c r="D247" s="203" t="s">
        <v>158</v>
      </c>
      <c r="E247" s="204" t="s">
        <v>1</v>
      </c>
      <c r="F247" s="205" t="s">
        <v>326</v>
      </c>
      <c r="G247" s="202"/>
      <c r="H247" s="206">
        <v>12.69</v>
      </c>
      <c r="I247" s="207"/>
      <c r="J247" s="202"/>
      <c r="K247" s="202"/>
      <c r="L247" s="208"/>
      <c r="M247" s="209"/>
      <c r="N247" s="210"/>
      <c r="O247" s="210"/>
      <c r="P247" s="210"/>
      <c r="Q247" s="210"/>
      <c r="R247" s="210"/>
      <c r="S247" s="210"/>
      <c r="T247" s="211"/>
      <c r="AT247" s="212" t="s">
        <v>158</v>
      </c>
      <c r="AU247" s="212" t="s">
        <v>86</v>
      </c>
      <c r="AV247" s="13" t="s">
        <v>86</v>
      </c>
      <c r="AW247" s="13" t="s">
        <v>32</v>
      </c>
      <c r="AX247" s="13" t="s">
        <v>76</v>
      </c>
      <c r="AY247" s="212" t="s">
        <v>146</v>
      </c>
    </row>
    <row r="248" spans="1:65" s="13" customFormat="1">
      <c r="B248" s="201"/>
      <c r="C248" s="202"/>
      <c r="D248" s="203" t="s">
        <v>158</v>
      </c>
      <c r="E248" s="204" t="s">
        <v>1</v>
      </c>
      <c r="F248" s="205" t="s">
        <v>327</v>
      </c>
      <c r="G248" s="202"/>
      <c r="H248" s="206">
        <v>17.928000000000001</v>
      </c>
      <c r="I248" s="207"/>
      <c r="J248" s="202"/>
      <c r="K248" s="202"/>
      <c r="L248" s="208"/>
      <c r="M248" s="209"/>
      <c r="N248" s="210"/>
      <c r="O248" s="210"/>
      <c r="P248" s="210"/>
      <c r="Q248" s="210"/>
      <c r="R248" s="210"/>
      <c r="S248" s="210"/>
      <c r="T248" s="211"/>
      <c r="AT248" s="212" t="s">
        <v>158</v>
      </c>
      <c r="AU248" s="212" t="s">
        <v>86</v>
      </c>
      <c r="AV248" s="13" t="s">
        <v>86</v>
      </c>
      <c r="AW248" s="13" t="s">
        <v>32</v>
      </c>
      <c r="AX248" s="13" t="s">
        <v>76</v>
      </c>
      <c r="AY248" s="212" t="s">
        <v>146</v>
      </c>
    </row>
    <row r="249" spans="1:65" s="13" customFormat="1">
      <c r="B249" s="201"/>
      <c r="C249" s="202"/>
      <c r="D249" s="203" t="s">
        <v>158</v>
      </c>
      <c r="E249" s="204" t="s">
        <v>1</v>
      </c>
      <c r="F249" s="205" t="s">
        <v>328</v>
      </c>
      <c r="G249" s="202"/>
      <c r="H249" s="206">
        <v>68.507999999999996</v>
      </c>
      <c r="I249" s="207"/>
      <c r="J249" s="202"/>
      <c r="K249" s="202"/>
      <c r="L249" s="208"/>
      <c r="M249" s="209"/>
      <c r="N249" s="210"/>
      <c r="O249" s="210"/>
      <c r="P249" s="210"/>
      <c r="Q249" s="210"/>
      <c r="R249" s="210"/>
      <c r="S249" s="210"/>
      <c r="T249" s="211"/>
      <c r="AT249" s="212" t="s">
        <v>158</v>
      </c>
      <c r="AU249" s="212" t="s">
        <v>86</v>
      </c>
      <c r="AV249" s="13" t="s">
        <v>86</v>
      </c>
      <c r="AW249" s="13" t="s">
        <v>32</v>
      </c>
      <c r="AX249" s="13" t="s">
        <v>76</v>
      </c>
      <c r="AY249" s="212" t="s">
        <v>146</v>
      </c>
    </row>
    <row r="250" spans="1:65" s="13" customFormat="1">
      <c r="B250" s="201"/>
      <c r="C250" s="202"/>
      <c r="D250" s="203" t="s">
        <v>158</v>
      </c>
      <c r="E250" s="204" t="s">
        <v>1</v>
      </c>
      <c r="F250" s="205" t="s">
        <v>329</v>
      </c>
      <c r="G250" s="202"/>
      <c r="H250" s="206">
        <v>15.576000000000001</v>
      </c>
      <c r="I250" s="207"/>
      <c r="J250" s="202"/>
      <c r="K250" s="202"/>
      <c r="L250" s="208"/>
      <c r="M250" s="209"/>
      <c r="N250" s="210"/>
      <c r="O250" s="210"/>
      <c r="P250" s="210"/>
      <c r="Q250" s="210"/>
      <c r="R250" s="210"/>
      <c r="S250" s="210"/>
      <c r="T250" s="211"/>
      <c r="AT250" s="212" t="s">
        <v>158</v>
      </c>
      <c r="AU250" s="212" t="s">
        <v>86</v>
      </c>
      <c r="AV250" s="13" t="s">
        <v>86</v>
      </c>
      <c r="AW250" s="13" t="s">
        <v>32</v>
      </c>
      <c r="AX250" s="13" t="s">
        <v>76</v>
      </c>
      <c r="AY250" s="212" t="s">
        <v>146</v>
      </c>
    </row>
    <row r="251" spans="1:65" s="13" customFormat="1">
      <c r="B251" s="201"/>
      <c r="C251" s="202"/>
      <c r="D251" s="203" t="s">
        <v>158</v>
      </c>
      <c r="E251" s="204" t="s">
        <v>1</v>
      </c>
      <c r="F251" s="205" t="s">
        <v>330</v>
      </c>
      <c r="G251" s="202"/>
      <c r="H251" s="206">
        <v>17.495999999999999</v>
      </c>
      <c r="I251" s="207"/>
      <c r="J251" s="202"/>
      <c r="K251" s="202"/>
      <c r="L251" s="208"/>
      <c r="M251" s="209"/>
      <c r="N251" s="210"/>
      <c r="O251" s="210"/>
      <c r="P251" s="210"/>
      <c r="Q251" s="210"/>
      <c r="R251" s="210"/>
      <c r="S251" s="210"/>
      <c r="T251" s="211"/>
      <c r="AT251" s="212" t="s">
        <v>158</v>
      </c>
      <c r="AU251" s="212" t="s">
        <v>86</v>
      </c>
      <c r="AV251" s="13" t="s">
        <v>86</v>
      </c>
      <c r="AW251" s="13" t="s">
        <v>32</v>
      </c>
      <c r="AX251" s="13" t="s">
        <v>76</v>
      </c>
      <c r="AY251" s="212" t="s">
        <v>146</v>
      </c>
    </row>
    <row r="252" spans="1:65" s="13" customFormat="1">
      <c r="B252" s="201"/>
      <c r="C252" s="202"/>
      <c r="D252" s="203" t="s">
        <v>158</v>
      </c>
      <c r="E252" s="204" t="s">
        <v>1</v>
      </c>
      <c r="F252" s="205" t="s">
        <v>331</v>
      </c>
      <c r="G252" s="202"/>
      <c r="H252" s="206">
        <v>13.23</v>
      </c>
      <c r="I252" s="207"/>
      <c r="J252" s="202"/>
      <c r="K252" s="202"/>
      <c r="L252" s="208"/>
      <c r="M252" s="209"/>
      <c r="N252" s="210"/>
      <c r="O252" s="210"/>
      <c r="P252" s="210"/>
      <c r="Q252" s="210"/>
      <c r="R252" s="210"/>
      <c r="S252" s="210"/>
      <c r="T252" s="211"/>
      <c r="AT252" s="212" t="s">
        <v>158</v>
      </c>
      <c r="AU252" s="212" t="s">
        <v>86</v>
      </c>
      <c r="AV252" s="13" t="s">
        <v>86</v>
      </c>
      <c r="AW252" s="13" t="s">
        <v>32</v>
      </c>
      <c r="AX252" s="13" t="s">
        <v>76</v>
      </c>
      <c r="AY252" s="212" t="s">
        <v>146</v>
      </c>
    </row>
    <row r="253" spans="1:65" s="13" customFormat="1">
      <c r="B253" s="201"/>
      <c r="C253" s="202"/>
      <c r="D253" s="203" t="s">
        <v>158</v>
      </c>
      <c r="E253" s="204" t="s">
        <v>1</v>
      </c>
      <c r="F253" s="205" t="s">
        <v>332</v>
      </c>
      <c r="G253" s="202"/>
      <c r="H253" s="206">
        <v>62.765999999999998</v>
      </c>
      <c r="I253" s="207"/>
      <c r="J253" s="202"/>
      <c r="K253" s="202"/>
      <c r="L253" s="208"/>
      <c r="M253" s="209"/>
      <c r="N253" s="210"/>
      <c r="O253" s="210"/>
      <c r="P253" s="210"/>
      <c r="Q253" s="210"/>
      <c r="R253" s="210"/>
      <c r="S253" s="210"/>
      <c r="T253" s="211"/>
      <c r="AT253" s="212" t="s">
        <v>158</v>
      </c>
      <c r="AU253" s="212" t="s">
        <v>86</v>
      </c>
      <c r="AV253" s="13" t="s">
        <v>86</v>
      </c>
      <c r="AW253" s="13" t="s">
        <v>32</v>
      </c>
      <c r="AX253" s="13" t="s">
        <v>76</v>
      </c>
      <c r="AY253" s="212" t="s">
        <v>146</v>
      </c>
    </row>
    <row r="254" spans="1:65" s="13" customFormat="1">
      <c r="B254" s="201"/>
      <c r="C254" s="202"/>
      <c r="D254" s="203" t="s">
        <v>158</v>
      </c>
      <c r="E254" s="204" t="s">
        <v>1</v>
      </c>
      <c r="F254" s="205" t="s">
        <v>333</v>
      </c>
      <c r="G254" s="202"/>
      <c r="H254" s="206">
        <v>86.697000000000003</v>
      </c>
      <c r="I254" s="207"/>
      <c r="J254" s="202"/>
      <c r="K254" s="202"/>
      <c r="L254" s="208"/>
      <c r="M254" s="209"/>
      <c r="N254" s="210"/>
      <c r="O254" s="210"/>
      <c r="P254" s="210"/>
      <c r="Q254" s="210"/>
      <c r="R254" s="210"/>
      <c r="S254" s="210"/>
      <c r="T254" s="211"/>
      <c r="AT254" s="212" t="s">
        <v>158</v>
      </c>
      <c r="AU254" s="212" t="s">
        <v>86</v>
      </c>
      <c r="AV254" s="13" t="s">
        <v>86</v>
      </c>
      <c r="AW254" s="13" t="s">
        <v>32</v>
      </c>
      <c r="AX254" s="13" t="s">
        <v>76</v>
      </c>
      <c r="AY254" s="212" t="s">
        <v>146</v>
      </c>
    </row>
    <row r="255" spans="1:65" s="14" customFormat="1">
      <c r="B255" s="213"/>
      <c r="C255" s="214"/>
      <c r="D255" s="203" t="s">
        <v>158</v>
      </c>
      <c r="E255" s="215" t="s">
        <v>1</v>
      </c>
      <c r="F255" s="216" t="s">
        <v>190</v>
      </c>
      <c r="G255" s="214"/>
      <c r="H255" s="217">
        <v>665.745</v>
      </c>
      <c r="I255" s="218"/>
      <c r="J255" s="214"/>
      <c r="K255" s="214"/>
      <c r="L255" s="219"/>
      <c r="M255" s="220"/>
      <c r="N255" s="221"/>
      <c r="O255" s="221"/>
      <c r="P255" s="221"/>
      <c r="Q255" s="221"/>
      <c r="R255" s="221"/>
      <c r="S255" s="221"/>
      <c r="T255" s="222"/>
      <c r="AT255" s="223" t="s">
        <v>158</v>
      </c>
      <c r="AU255" s="223" t="s">
        <v>86</v>
      </c>
      <c r="AV255" s="14" t="s">
        <v>152</v>
      </c>
      <c r="AW255" s="14" t="s">
        <v>32</v>
      </c>
      <c r="AX255" s="14" t="s">
        <v>84</v>
      </c>
      <c r="AY255" s="223" t="s">
        <v>146</v>
      </c>
    </row>
    <row r="256" spans="1:65" s="2" customFormat="1" ht="24.25" customHeight="1">
      <c r="A256" s="34"/>
      <c r="B256" s="35"/>
      <c r="C256" s="187" t="s">
        <v>334</v>
      </c>
      <c r="D256" s="187" t="s">
        <v>148</v>
      </c>
      <c r="E256" s="188" t="s">
        <v>335</v>
      </c>
      <c r="F256" s="189" t="s">
        <v>336</v>
      </c>
      <c r="G256" s="190" t="s">
        <v>173</v>
      </c>
      <c r="H256" s="191">
        <v>276.10000000000002</v>
      </c>
      <c r="I256" s="192"/>
      <c r="J256" s="193">
        <f>ROUND(I256*H256,2)</f>
        <v>0</v>
      </c>
      <c r="K256" s="194"/>
      <c r="L256" s="39"/>
      <c r="M256" s="195" t="s">
        <v>1</v>
      </c>
      <c r="N256" s="196" t="s">
        <v>41</v>
      </c>
      <c r="O256" s="71"/>
      <c r="P256" s="197">
        <f>O256*H256</f>
        <v>0</v>
      </c>
      <c r="Q256" s="197">
        <v>5.1999999999999998E-3</v>
      </c>
      <c r="R256" s="197">
        <f>Q256*H256</f>
        <v>1.4357200000000001</v>
      </c>
      <c r="S256" s="197">
        <v>0</v>
      </c>
      <c r="T256" s="198">
        <f>S256*H256</f>
        <v>0</v>
      </c>
      <c r="U256" s="34"/>
      <c r="V256" s="34"/>
      <c r="W256" s="34"/>
      <c r="X256" s="34"/>
      <c r="Y256" s="34"/>
      <c r="Z256" s="34"/>
      <c r="AA256" s="34"/>
      <c r="AB256" s="34"/>
      <c r="AC256" s="34"/>
      <c r="AD256" s="34"/>
      <c r="AE256" s="34"/>
      <c r="AR256" s="199" t="s">
        <v>152</v>
      </c>
      <c r="AT256" s="199" t="s">
        <v>148</v>
      </c>
      <c r="AU256" s="199" t="s">
        <v>86</v>
      </c>
      <c r="AY256" s="17" t="s">
        <v>146</v>
      </c>
      <c r="BE256" s="200">
        <f>IF(N256="základní",J256,0)</f>
        <v>0</v>
      </c>
      <c r="BF256" s="200">
        <f>IF(N256="snížená",J256,0)</f>
        <v>0</v>
      </c>
      <c r="BG256" s="200">
        <f>IF(N256="zákl. přenesená",J256,0)</f>
        <v>0</v>
      </c>
      <c r="BH256" s="200">
        <f>IF(N256="sníž. přenesená",J256,0)</f>
        <v>0</v>
      </c>
      <c r="BI256" s="200">
        <f>IF(N256="nulová",J256,0)</f>
        <v>0</v>
      </c>
      <c r="BJ256" s="17" t="s">
        <v>84</v>
      </c>
      <c r="BK256" s="200">
        <f>ROUND(I256*H256,2)</f>
        <v>0</v>
      </c>
      <c r="BL256" s="17" t="s">
        <v>152</v>
      </c>
      <c r="BM256" s="199" t="s">
        <v>337</v>
      </c>
    </row>
    <row r="257" spans="1:65" s="13" customFormat="1">
      <c r="B257" s="201"/>
      <c r="C257" s="202"/>
      <c r="D257" s="203" t="s">
        <v>158</v>
      </c>
      <c r="E257" s="204" t="s">
        <v>1</v>
      </c>
      <c r="F257" s="205" t="s">
        <v>338</v>
      </c>
      <c r="G257" s="202"/>
      <c r="H257" s="206">
        <v>276.10000000000002</v>
      </c>
      <c r="I257" s="207"/>
      <c r="J257" s="202"/>
      <c r="K257" s="202"/>
      <c r="L257" s="208"/>
      <c r="M257" s="209"/>
      <c r="N257" s="210"/>
      <c r="O257" s="210"/>
      <c r="P257" s="210"/>
      <c r="Q257" s="210"/>
      <c r="R257" s="210"/>
      <c r="S257" s="210"/>
      <c r="T257" s="211"/>
      <c r="AT257" s="212" t="s">
        <v>158</v>
      </c>
      <c r="AU257" s="212" t="s">
        <v>86</v>
      </c>
      <c r="AV257" s="13" t="s">
        <v>86</v>
      </c>
      <c r="AW257" s="13" t="s">
        <v>32</v>
      </c>
      <c r="AX257" s="13" t="s">
        <v>84</v>
      </c>
      <c r="AY257" s="212" t="s">
        <v>146</v>
      </c>
    </row>
    <row r="258" spans="1:65" s="2" customFormat="1" ht="24.25" customHeight="1">
      <c r="A258" s="34"/>
      <c r="B258" s="35"/>
      <c r="C258" s="187" t="s">
        <v>339</v>
      </c>
      <c r="D258" s="187" t="s">
        <v>148</v>
      </c>
      <c r="E258" s="188" t="s">
        <v>340</v>
      </c>
      <c r="F258" s="189" t="s">
        <v>341</v>
      </c>
      <c r="G258" s="190" t="s">
        <v>173</v>
      </c>
      <c r="H258" s="191">
        <v>165.22300000000001</v>
      </c>
      <c r="I258" s="192"/>
      <c r="J258" s="193">
        <f>ROUND(I258*H258,2)</f>
        <v>0</v>
      </c>
      <c r="K258" s="194"/>
      <c r="L258" s="39"/>
      <c r="M258" s="195" t="s">
        <v>1</v>
      </c>
      <c r="N258" s="196" t="s">
        <v>41</v>
      </c>
      <c r="O258" s="71"/>
      <c r="P258" s="197">
        <f>O258*H258</f>
        <v>0</v>
      </c>
      <c r="Q258" s="197">
        <v>1.5699999999999999E-2</v>
      </c>
      <c r="R258" s="197">
        <f>Q258*H258</f>
        <v>2.5940010999999998</v>
      </c>
      <c r="S258" s="197">
        <v>0</v>
      </c>
      <c r="T258" s="198">
        <f>S258*H258</f>
        <v>0</v>
      </c>
      <c r="U258" s="34"/>
      <c r="V258" s="34"/>
      <c r="W258" s="34"/>
      <c r="X258" s="34"/>
      <c r="Y258" s="34"/>
      <c r="Z258" s="34"/>
      <c r="AA258" s="34"/>
      <c r="AB258" s="34"/>
      <c r="AC258" s="34"/>
      <c r="AD258" s="34"/>
      <c r="AE258" s="34"/>
      <c r="AR258" s="199" t="s">
        <v>152</v>
      </c>
      <c r="AT258" s="199" t="s">
        <v>148</v>
      </c>
      <c r="AU258" s="199" t="s">
        <v>86</v>
      </c>
      <c r="AY258" s="17" t="s">
        <v>146</v>
      </c>
      <c r="BE258" s="200">
        <f>IF(N258="základní",J258,0)</f>
        <v>0</v>
      </c>
      <c r="BF258" s="200">
        <f>IF(N258="snížená",J258,0)</f>
        <v>0</v>
      </c>
      <c r="BG258" s="200">
        <f>IF(N258="zákl. přenesená",J258,0)</f>
        <v>0</v>
      </c>
      <c r="BH258" s="200">
        <f>IF(N258="sníž. přenesená",J258,0)</f>
        <v>0</v>
      </c>
      <c r="BI258" s="200">
        <f>IF(N258="nulová",J258,0)</f>
        <v>0</v>
      </c>
      <c r="BJ258" s="17" t="s">
        <v>84</v>
      </c>
      <c r="BK258" s="200">
        <f>ROUND(I258*H258,2)</f>
        <v>0</v>
      </c>
      <c r="BL258" s="17" t="s">
        <v>152</v>
      </c>
      <c r="BM258" s="199" t="s">
        <v>342</v>
      </c>
    </row>
    <row r="259" spans="1:65" s="13" customFormat="1">
      <c r="B259" s="201"/>
      <c r="C259" s="202"/>
      <c r="D259" s="203" t="s">
        <v>158</v>
      </c>
      <c r="E259" s="204" t="s">
        <v>1</v>
      </c>
      <c r="F259" s="205" t="s">
        <v>343</v>
      </c>
      <c r="G259" s="202"/>
      <c r="H259" s="206">
        <v>54.905000000000001</v>
      </c>
      <c r="I259" s="207"/>
      <c r="J259" s="202"/>
      <c r="K259" s="202"/>
      <c r="L259" s="208"/>
      <c r="M259" s="209"/>
      <c r="N259" s="210"/>
      <c r="O259" s="210"/>
      <c r="P259" s="210"/>
      <c r="Q259" s="210"/>
      <c r="R259" s="210"/>
      <c r="S259" s="210"/>
      <c r="T259" s="211"/>
      <c r="AT259" s="212" t="s">
        <v>158</v>
      </c>
      <c r="AU259" s="212" t="s">
        <v>86</v>
      </c>
      <c r="AV259" s="13" t="s">
        <v>86</v>
      </c>
      <c r="AW259" s="13" t="s">
        <v>32</v>
      </c>
      <c r="AX259" s="13" t="s">
        <v>76</v>
      </c>
      <c r="AY259" s="212" t="s">
        <v>146</v>
      </c>
    </row>
    <row r="260" spans="1:65" s="13" customFormat="1">
      <c r="B260" s="201"/>
      <c r="C260" s="202"/>
      <c r="D260" s="203" t="s">
        <v>158</v>
      </c>
      <c r="E260" s="204" t="s">
        <v>1</v>
      </c>
      <c r="F260" s="205" t="s">
        <v>319</v>
      </c>
      <c r="G260" s="202"/>
      <c r="H260" s="206">
        <v>23.620999999999999</v>
      </c>
      <c r="I260" s="207"/>
      <c r="J260" s="202"/>
      <c r="K260" s="202"/>
      <c r="L260" s="208"/>
      <c r="M260" s="209"/>
      <c r="N260" s="210"/>
      <c r="O260" s="210"/>
      <c r="P260" s="210"/>
      <c r="Q260" s="210"/>
      <c r="R260" s="210"/>
      <c r="S260" s="210"/>
      <c r="T260" s="211"/>
      <c r="AT260" s="212" t="s">
        <v>158</v>
      </c>
      <c r="AU260" s="212" t="s">
        <v>86</v>
      </c>
      <c r="AV260" s="13" t="s">
        <v>86</v>
      </c>
      <c r="AW260" s="13" t="s">
        <v>32</v>
      </c>
      <c r="AX260" s="13" t="s">
        <v>76</v>
      </c>
      <c r="AY260" s="212" t="s">
        <v>146</v>
      </c>
    </row>
    <row r="261" spans="1:65" s="13" customFormat="1">
      <c r="B261" s="201"/>
      <c r="C261" s="202"/>
      <c r="D261" s="203" t="s">
        <v>158</v>
      </c>
      <c r="E261" s="204" t="s">
        <v>1</v>
      </c>
      <c r="F261" s="205" t="s">
        <v>344</v>
      </c>
      <c r="G261" s="202"/>
      <c r="H261" s="206">
        <v>86.697000000000003</v>
      </c>
      <c r="I261" s="207"/>
      <c r="J261" s="202"/>
      <c r="K261" s="202"/>
      <c r="L261" s="208"/>
      <c r="M261" s="209"/>
      <c r="N261" s="210"/>
      <c r="O261" s="210"/>
      <c r="P261" s="210"/>
      <c r="Q261" s="210"/>
      <c r="R261" s="210"/>
      <c r="S261" s="210"/>
      <c r="T261" s="211"/>
      <c r="AT261" s="212" t="s">
        <v>158</v>
      </c>
      <c r="AU261" s="212" t="s">
        <v>86</v>
      </c>
      <c r="AV261" s="13" t="s">
        <v>86</v>
      </c>
      <c r="AW261" s="13" t="s">
        <v>32</v>
      </c>
      <c r="AX261" s="13" t="s">
        <v>76</v>
      </c>
      <c r="AY261" s="212" t="s">
        <v>146</v>
      </c>
    </row>
    <row r="262" spans="1:65" s="14" customFormat="1">
      <c r="B262" s="213"/>
      <c r="C262" s="214"/>
      <c r="D262" s="203" t="s">
        <v>158</v>
      </c>
      <c r="E262" s="215" t="s">
        <v>1</v>
      </c>
      <c r="F262" s="216" t="s">
        <v>190</v>
      </c>
      <c r="G262" s="214"/>
      <c r="H262" s="217">
        <v>165.22300000000001</v>
      </c>
      <c r="I262" s="218"/>
      <c r="J262" s="214"/>
      <c r="K262" s="214"/>
      <c r="L262" s="219"/>
      <c r="M262" s="220"/>
      <c r="N262" s="221"/>
      <c r="O262" s="221"/>
      <c r="P262" s="221"/>
      <c r="Q262" s="221"/>
      <c r="R262" s="221"/>
      <c r="S262" s="221"/>
      <c r="T262" s="222"/>
      <c r="AT262" s="223" t="s">
        <v>158</v>
      </c>
      <c r="AU262" s="223" t="s">
        <v>86</v>
      </c>
      <c r="AV262" s="14" t="s">
        <v>152</v>
      </c>
      <c r="AW262" s="14" t="s">
        <v>32</v>
      </c>
      <c r="AX262" s="14" t="s">
        <v>84</v>
      </c>
      <c r="AY262" s="223" t="s">
        <v>146</v>
      </c>
    </row>
    <row r="263" spans="1:65" s="2" customFormat="1" ht="24.25" customHeight="1">
      <c r="A263" s="34"/>
      <c r="B263" s="35"/>
      <c r="C263" s="187" t="s">
        <v>345</v>
      </c>
      <c r="D263" s="187" t="s">
        <v>148</v>
      </c>
      <c r="E263" s="188" t="s">
        <v>346</v>
      </c>
      <c r="F263" s="189" t="s">
        <v>347</v>
      </c>
      <c r="G263" s="190" t="s">
        <v>173</v>
      </c>
      <c r="H263" s="191">
        <v>48.643000000000001</v>
      </c>
      <c r="I263" s="192"/>
      <c r="J263" s="193">
        <f>ROUND(I263*H263,2)</f>
        <v>0</v>
      </c>
      <c r="K263" s="194"/>
      <c r="L263" s="39"/>
      <c r="M263" s="195" t="s">
        <v>1</v>
      </c>
      <c r="N263" s="196" t="s">
        <v>41</v>
      </c>
      <c r="O263" s="71"/>
      <c r="P263" s="197">
        <f>O263*H263</f>
        <v>0</v>
      </c>
      <c r="Q263" s="197">
        <v>0</v>
      </c>
      <c r="R263" s="197">
        <f>Q263*H263</f>
        <v>0</v>
      </c>
      <c r="S263" s="197">
        <v>0</v>
      </c>
      <c r="T263" s="198">
        <f>S263*H263</f>
        <v>0</v>
      </c>
      <c r="U263" s="34"/>
      <c r="V263" s="34"/>
      <c r="W263" s="34"/>
      <c r="X263" s="34"/>
      <c r="Y263" s="34"/>
      <c r="Z263" s="34"/>
      <c r="AA263" s="34"/>
      <c r="AB263" s="34"/>
      <c r="AC263" s="34"/>
      <c r="AD263" s="34"/>
      <c r="AE263" s="34"/>
      <c r="AR263" s="199" t="s">
        <v>152</v>
      </c>
      <c r="AT263" s="199" t="s">
        <v>148</v>
      </c>
      <c r="AU263" s="199" t="s">
        <v>86</v>
      </c>
      <c r="AY263" s="17" t="s">
        <v>146</v>
      </c>
      <c r="BE263" s="200">
        <f>IF(N263="základní",J263,0)</f>
        <v>0</v>
      </c>
      <c r="BF263" s="200">
        <f>IF(N263="snížená",J263,0)</f>
        <v>0</v>
      </c>
      <c r="BG263" s="200">
        <f>IF(N263="zákl. přenesená",J263,0)</f>
        <v>0</v>
      </c>
      <c r="BH263" s="200">
        <f>IF(N263="sníž. přenesená",J263,0)</f>
        <v>0</v>
      </c>
      <c r="BI263" s="200">
        <f>IF(N263="nulová",J263,0)</f>
        <v>0</v>
      </c>
      <c r="BJ263" s="17" t="s">
        <v>84</v>
      </c>
      <c r="BK263" s="200">
        <f>ROUND(I263*H263,2)</f>
        <v>0</v>
      </c>
      <c r="BL263" s="17" t="s">
        <v>152</v>
      </c>
      <c r="BM263" s="199" t="s">
        <v>348</v>
      </c>
    </row>
    <row r="264" spans="1:65" s="13" customFormat="1">
      <c r="B264" s="201"/>
      <c r="C264" s="202"/>
      <c r="D264" s="203" t="s">
        <v>158</v>
      </c>
      <c r="E264" s="204" t="s">
        <v>1</v>
      </c>
      <c r="F264" s="205" t="s">
        <v>349</v>
      </c>
      <c r="G264" s="202"/>
      <c r="H264" s="206">
        <v>22.542999999999999</v>
      </c>
      <c r="I264" s="207"/>
      <c r="J264" s="202"/>
      <c r="K264" s="202"/>
      <c r="L264" s="208"/>
      <c r="M264" s="209"/>
      <c r="N264" s="210"/>
      <c r="O264" s="210"/>
      <c r="P264" s="210"/>
      <c r="Q264" s="210"/>
      <c r="R264" s="210"/>
      <c r="S264" s="210"/>
      <c r="T264" s="211"/>
      <c r="AT264" s="212" t="s">
        <v>158</v>
      </c>
      <c r="AU264" s="212" t="s">
        <v>86</v>
      </c>
      <c r="AV264" s="13" t="s">
        <v>86</v>
      </c>
      <c r="AW264" s="13" t="s">
        <v>32</v>
      </c>
      <c r="AX264" s="13" t="s">
        <v>76</v>
      </c>
      <c r="AY264" s="212" t="s">
        <v>146</v>
      </c>
    </row>
    <row r="265" spans="1:65" s="13" customFormat="1">
      <c r="B265" s="201"/>
      <c r="C265" s="202"/>
      <c r="D265" s="203" t="s">
        <v>158</v>
      </c>
      <c r="E265" s="204" t="s">
        <v>1</v>
      </c>
      <c r="F265" s="205" t="s">
        <v>350</v>
      </c>
      <c r="G265" s="202"/>
      <c r="H265" s="206">
        <v>26.1</v>
      </c>
      <c r="I265" s="207"/>
      <c r="J265" s="202"/>
      <c r="K265" s="202"/>
      <c r="L265" s="208"/>
      <c r="M265" s="209"/>
      <c r="N265" s="210"/>
      <c r="O265" s="210"/>
      <c r="P265" s="210"/>
      <c r="Q265" s="210"/>
      <c r="R265" s="210"/>
      <c r="S265" s="210"/>
      <c r="T265" s="211"/>
      <c r="AT265" s="212" t="s">
        <v>158</v>
      </c>
      <c r="AU265" s="212" t="s">
        <v>86</v>
      </c>
      <c r="AV265" s="13" t="s">
        <v>86</v>
      </c>
      <c r="AW265" s="13" t="s">
        <v>32</v>
      </c>
      <c r="AX265" s="13" t="s">
        <v>76</v>
      </c>
      <c r="AY265" s="212" t="s">
        <v>146</v>
      </c>
    </row>
    <row r="266" spans="1:65" s="14" customFormat="1">
      <c r="B266" s="213"/>
      <c r="C266" s="214"/>
      <c r="D266" s="203" t="s">
        <v>158</v>
      </c>
      <c r="E266" s="215" t="s">
        <v>1</v>
      </c>
      <c r="F266" s="216" t="s">
        <v>190</v>
      </c>
      <c r="G266" s="214"/>
      <c r="H266" s="217">
        <v>48.643000000000001</v>
      </c>
      <c r="I266" s="218"/>
      <c r="J266" s="214"/>
      <c r="K266" s="214"/>
      <c r="L266" s="219"/>
      <c r="M266" s="220"/>
      <c r="N266" s="221"/>
      <c r="O266" s="221"/>
      <c r="P266" s="221"/>
      <c r="Q266" s="221"/>
      <c r="R266" s="221"/>
      <c r="S266" s="221"/>
      <c r="T266" s="222"/>
      <c r="AT266" s="223" t="s">
        <v>158</v>
      </c>
      <c r="AU266" s="223" t="s">
        <v>86</v>
      </c>
      <c r="AV266" s="14" t="s">
        <v>152</v>
      </c>
      <c r="AW266" s="14" t="s">
        <v>32</v>
      </c>
      <c r="AX266" s="14" t="s">
        <v>84</v>
      </c>
      <c r="AY266" s="223" t="s">
        <v>146</v>
      </c>
    </row>
    <row r="267" spans="1:65" s="2" customFormat="1" ht="24.25" customHeight="1">
      <c r="A267" s="34"/>
      <c r="B267" s="35"/>
      <c r="C267" s="187" t="s">
        <v>351</v>
      </c>
      <c r="D267" s="187" t="s">
        <v>148</v>
      </c>
      <c r="E267" s="188" t="s">
        <v>352</v>
      </c>
      <c r="F267" s="189" t="s">
        <v>353</v>
      </c>
      <c r="G267" s="190" t="s">
        <v>242</v>
      </c>
      <c r="H267" s="191">
        <v>248.2</v>
      </c>
      <c r="I267" s="192"/>
      <c r="J267" s="193">
        <f>ROUND(I267*H267,2)</f>
        <v>0</v>
      </c>
      <c r="K267" s="194"/>
      <c r="L267" s="39"/>
      <c r="M267" s="195" t="s">
        <v>1</v>
      </c>
      <c r="N267" s="196" t="s">
        <v>41</v>
      </c>
      <c r="O267" s="71"/>
      <c r="P267" s="197">
        <f>O267*H267</f>
        <v>0</v>
      </c>
      <c r="Q267" s="197">
        <v>1.5E-3</v>
      </c>
      <c r="R267" s="197">
        <f>Q267*H267</f>
        <v>0.37229999999999996</v>
      </c>
      <c r="S267" s="197">
        <v>0</v>
      </c>
      <c r="T267" s="198">
        <f>S267*H267</f>
        <v>0</v>
      </c>
      <c r="U267" s="34"/>
      <c r="V267" s="34"/>
      <c r="W267" s="34"/>
      <c r="X267" s="34"/>
      <c r="Y267" s="34"/>
      <c r="Z267" s="34"/>
      <c r="AA267" s="34"/>
      <c r="AB267" s="34"/>
      <c r="AC267" s="34"/>
      <c r="AD267" s="34"/>
      <c r="AE267" s="34"/>
      <c r="AR267" s="199" t="s">
        <v>152</v>
      </c>
      <c r="AT267" s="199" t="s">
        <v>148</v>
      </c>
      <c r="AU267" s="199" t="s">
        <v>86</v>
      </c>
      <c r="AY267" s="17" t="s">
        <v>146</v>
      </c>
      <c r="BE267" s="200">
        <f>IF(N267="základní",J267,0)</f>
        <v>0</v>
      </c>
      <c r="BF267" s="200">
        <f>IF(N267="snížená",J267,0)</f>
        <v>0</v>
      </c>
      <c r="BG267" s="200">
        <f>IF(N267="zákl. přenesená",J267,0)</f>
        <v>0</v>
      </c>
      <c r="BH267" s="200">
        <f>IF(N267="sníž. přenesená",J267,0)</f>
        <v>0</v>
      </c>
      <c r="BI267" s="200">
        <f>IF(N267="nulová",J267,0)</f>
        <v>0</v>
      </c>
      <c r="BJ267" s="17" t="s">
        <v>84</v>
      </c>
      <c r="BK267" s="200">
        <f>ROUND(I267*H267,2)</f>
        <v>0</v>
      </c>
      <c r="BL267" s="17" t="s">
        <v>152</v>
      </c>
      <c r="BM267" s="199" t="s">
        <v>354</v>
      </c>
    </row>
    <row r="268" spans="1:65" s="13" customFormat="1" ht="20.6">
      <c r="B268" s="201"/>
      <c r="C268" s="202"/>
      <c r="D268" s="203" t="s">
        <v>158</v>
      </c>
      <c r="E268" s="204" t="s">
        <v>1</v>
      </c>
      <c r="F268" s="205" t="s">
        <v>355</v>
      </c>
      <c r="G268" s="202"/>
      <c r="H268" s="206">
        <v>16.62</v>
      </c>
      <c r="I268" s="207"/>
      <c r="J268" s="202"/>
      <c r="K268" s="202"/>
      <c r="L268" s="208"/>
      <c r="M268" s="209"/>
      <c r="N268" s="210"/>
      <c r="O268" s="210"/>
      <c r="P268" s="210"/>
      <c r="Q268" s="210"/>
      <c r="R268" s="210"/>
      <c r="S268" s="210"/>
      <c r="T268" s="211"/>
      <c r="AT268" s="212" t="s">
        <v>158</v>
      </c>
      <c r="AU268" s="212" t="s">
        <v>86</v>
      </c>
      <c r="AV268" s="13" t="s">
        <v>86</v>
      </c>
      <c r="AW268" s="13" t="s">
        <v>32</v>
      </c>
      <c r="AX268" s="13" t="s">
        <v>76</v>
      </c>
      <c r="AY268" s="212" t="s">
        <v>146</v>
      </c>
    </row>
    <row r="269" spans="1:65" s="13" customFormat="1">
      <c r="B269" s="201"/>
      <c r="C269" s="202"/>
      <c r="D269" s="203" t="s">
        <v>158</v>
      </c>
      <c r="E269" s="204" t="s">
        <v>1</v>
      </c>
      <c r="F269" s="205" t="s">
        <v>356</v>
      </c>
      <c r="G269" s="202"/>
      <c r="H269" s="206">
        <v>65.400000000000006</v>
      </c>
      <c r="I269" s="207"/>
      <c r="J269" s="202"/>
      <c r="K269" s="202"/>
      <c r="L269" s="208"/>
      <c r="M269" s="209"/>
      <c r="N269" s="210"/>
      <c r="O269" s="210"/>
      <c r="P269" s="210"/>
      <c r="Q269" s="210"/>
      <c r="R269" s="210"/>
      <c r="S269" s="210"/>
      <c r="T269" s="211"/>
      <c r="AT269" s="212" t="s">
        <v>158</v>
      </c>
      <c r="AU269" s="212" t="s">
        <v>86</v>
      </c>
      <c r="AV269" s="13" t="s">
        <v>86</v>
      </c>
      <c r="AW269" s="13" t="s">
        <v>32</v>
      </c>
      <c r="AX269" s="13" t="s">
        <v>76</v>
      </c>
      <c r="AY269" s="212" t="s">
        <v>146</v>
      </c>
    </row>
    <row r="270" spans="1:65" s="13" customFormat="1">
      <c r="B270" s="201"/>
      <c r="C270" s="202"/>
      <c r="D270" s="203" t="s">
        <v>158</v>
      </c>
      <c r="E270" s="204" t="s">
        <v>1</v>
      </c>
      <c r="F270" s="205" t="s">
        <v>357</v>
      </c>
      <c r="G270" s="202"/>
      <c r="H270" s="206">
        <v>10.66</v>
      </c>
      <c r="I270" s="207"/>
      <c r="J270" s="202"/>
      <c r="K270" s="202"/>
      <c r="L270" s="208"/>
      <c r="M270" s="209"/>
      <c r="N270" s="210"/>
      <c r="O270" s="210"/>
      <c r="P270" s="210"/>
      <c r="Q270" s="210"/>
      <c r="R270" s="210"/>
      <c r="S270" s="210"/>
      <c r="T270" s="211"/>
      <c r="AT270" s="212" t="s">
        <v>158</v>
      </c>
      <c r="AU270" s="212" t="s">
        <v>86</v>
      </c>
      <c r="AV270" s="13" t="s">
        <v>86</v>
      </c>
      <c r="AW270" s="13" t="s">
        <v>32</v>
      </c>
      <c r="AX270" s="13" t="s">
        <v>76</v>
      </c>
      <c r="AY270" s="212" t="s">
        <v>146</v>
      </c>
    </row>
    <row r="271" spans="1:65" s="13" customFormat="1">
      <c r="B271" s="201"/>
      <c r="C271" s="202"/>
      <c r="D271" s="203" t="s">
        <v>158</v>
      </c>
      <c r="E271" s="204" t="s">
        <v>1</v>
      </c>
      <c r="F271" s="205" t="s">
        <v>358</v>
      </c>
      <c r="G271" s="202"/>
      <c r="H271" s="206">
        <v>12.6</v>
      </c>
      <c r="I271" s="207"/>
      <c r="J271" s="202"/>
      <c r="K271" s="202"/>
      <c r="L271" s="208"/>
      <c r="M271" s="209"/>
      <c r="N271" s="210"/>
      <c r="O271" s="210"/>
      <c r="P271" s="210"/>
      <c r="Q271" s="210"/>
      <c r="R271" s="210"/>
      <c r="S271" s="210"/>
      <c r="T271" s="211"/>
      <c r="AT271" s="212" t="s">
        <v>158</v>
      </c>
      <c r="AU271" s="212" t="s">
        <v>86</v>
      </c>
      <c r="AV271" s="13" t="s">
        <v>86</v>
      </c>
      <c r="AW271" s="13" t="s">
        <v>32</v>
      </c>
      <c r="AX271" s="13" t="s">
        <v>76</v>
      </c>
      <c r="AY271" s="212" t="s">
        <v>146</v>
      </c>
    </row>
    <row r="272" spans="1:65" s="13" customFormat="1">
      <c r="B272" s="201"/>
      <c r="C272" s="202"/>
      <c r="D272" s="203" t="s">
        <v>158</v>
      </c>
      <c r="E272" s="204" t="s">
        <v>1</v>
      </c>
      <c r="F272" s="205" t="s">
        <v>359</v>
      </c>
      <c r="G272" s="202"/>
      <c r="H272" s="206">
        <v>10.5</v>
      </c>
      <c r="I272" s="207"/>
      <c r="J272" s="202"/>
      <c r="K272" s="202"/>
      <c r="L272" s="208"/>
      <c r="M272" s="209"/>
      <c r="N272" s="210"/>
      <c r="O272" s="210"/>
      <c r="P272" s="210"/>
      <c r="Q272" s="210"/>
      <c r="R272" s="210"/>
      <c r="S272" s="210"/>
      <c r="T272" s="211"/>
      <c r="AT272" s="212" t="s">
        <v>158</v>
      </c>
      <c r="AU272" s="212" t="s">
        <v>86</v>
      </c>
      <c r="AV272" s="13" t="s">
        <v>86</v>
      </c>
      <c r="AW272" s="13" t="s">
        <v>32</v>
      </c>
      <c r="AX272" s="13" t="s">
        <v>76</v>
      </c>
      <c r="AY272" s="212" t="s">
        <v>146</v>
      </c>
    </row>
    <row r="273" spans="1:65" s="13" customFormat="1">
      <c r="B273" s="201"/>
      <c r="C273" s="202"/>
      <c r="D273" s="203" t="s">
        <v>158</v>
      </c>
      <c r="E273" s="204" t="s">
        <v>1</v>
      </c>
      <c r="F273" s="205" t="s">
        <v>360</v>
      </c>
      <c r="G273" s="202"/>
      <c r="H273" s="206">
        <v>46.4</v>
      </c>
      <c r="I273" s="207"/>
      <c r="J273" s="202"/>
      <c r="K273" s="202"/>
      <c r="L273" s="208"/>
      <c r="M273" s="209"/>
      <c r="N273" s="210"/>
      <c r="O273" s="210"/>
      <c r="P273" s="210"/>
      <c r="Q273" s="210"/>
      <c r="R273" s="210"/>
      <c r="S273" s="210"/>
      <c r="T273" s="211"/>
      <c r="AT273" s="212" t="s">
        <v>158</v>
      </c>
      <c r="AU273" s="212" t="s">
        <v>86</v>
      </c>
      <c r="AV273" s="13" t="s">
        <v>86</v>
      </c>
      <c r="AW273" s="13" t="s">
        <v>32</v>
      </c>
      <c r="AX273" s="13" t="s">
        <v>76</v>
      </c>
      <c r="AY273" s="212" t="s">
        <v>146</v>
      </c>
    </row>
    <row r="274" spans="1:65" s="13" customFormat="1">
      <c r="B274" s="201"/>
      <c r="C274" s="202"/>
      <c r="D274" s="203" t="s">
        <v>158</v>
      </c>
      <c r="E274" s="204" t="s">
        <v>1</v>
      </c>
      <c r="F274" s="205" t="s">
        <v>361</v>
      </c>
      <c r="G274" s="202"/>
      <c r="H274" s="206">
        <v>10.9</v>
      </c>
      <c r="I274" s="207"/>
      <c r="J274" s="202"/>
      <c r="K274" s="202"/>
      <c r="L274" s="208"/>
      <c r="M274" s="209"/>
      <c r="N274" s="210"/>
      <c r="O274" s="210"/>
      <c r="P274" s="210"/>
      <c r="Q274" s="210"/>
      <c r="R274" s="210"/>
      <c r="S274" s="210"/>
      <c r="T274" s="211"/>
      <c r="AT274" s="212" t="s">
        <v>158</v>
      </c>
      <c r="AU274" s="212" t="s">
        <v>86</v>
      </c>
      <c r="AV274" s="13" t="s">
        <v>86</v>
      </c>
      <c r="AW274" s="13" t="s">
        <v>32</v>
      </c>
      <c r="AX274" s="13" t="s">
        <v>76</v>
      </c>
      <c r="AY274" s="212" t="s">
        <v>146</v>
      </c>
    </row>
    <row r="275" spans="1:65" s="15" customFormat="1">
      <c r="B275" s="224"/>
      <c r="C275" s="225"/>
      <c r="D275" s="203" t="s">
        <v>158</v>
      </c>
      <c r="E275" s="226" t="s">
        <v>1</v>
      </c>
      <c r="F275" s="227" t="s">
        <v>362</v>
      </c>
      <c r="G275" s="225"/>
      <c r="H275" s="226" t="s">
        <v>1</v>
      </c>
      <c r="I275" s="228"/>
      <c r="J275" s="225"/>
      <c r="K275" s="225"/>
      <c r="L275" s="229"/>
      <c r="M275" s="230"/>
      <c r="N275" s="231"/>
      <c r="O275" s="231"/>
      <c r="P275" s="231"/>
      <c r="Q275" s="231"/>
      <c r="R275" s="231"/>
      <c r="S275" s="231"/>
      <c r="T275" s="232"/>
      <c r="AT275" s="233" t="s">
        <v>158</v>
      </c>
      <c r="AU275" s="233" t="s">
        <v>86</v>
      </c>
      <c r="AV275" s="15" t="s">
        <v>84</v>
      </c>
      <c r="AW275" s="15" t="s">
        <v>32</v>
      </c>
      <c r="AX275" s="15" t="s">
        <v>76</v>
      </c>
      <c r="AY275" s="233" t="s">
        <v>146</v>
      </c>
    </row>
    <row r="276" spans="1:65" s="13" customFormat="1">
      <c r="B276" s="201"/>
      <c r="C276" s="202"/>
      <c r="D276" s="203" t="s">
        <v>158</v>
      </c>
      <c r="E276" s="204" t="s">
        <v>1</v>
      </c>
      <c r="F276" s="205" t="s">
        <v>363</v>
      </c>
      <c r="G276" s="202"/>
      <c r="H276" s="206">
        <v>21.4</v>
      </c>
      <c r="I276" s="207"/>
      <c r="J276" s="202"/>
      <c r="K276" s="202"/>
      <c r="L276" s="208"/>
      <c r="M276" s="209"/>
      <c r="N276" s="210"/>
      <c r="O276" s="210"/>
      <c r="P276" s="210"/>
      <c r="Q276" s="210"/>
      <c r="R276" s="210"/>
      <c r="S276" s="210"/>
      <c r="T276" s="211"/>
      <c r="AT276" s="212" t="s">
        <v>158</v>
      </c>
      <c r="AU276" s="212" t="s">
        <v>86</v>
      </c>
      <c r="AV276" s="13" t="s">
        <v>86</v>
      </c>
      <c r="AW276" s="13" t="s">
        <v>32</v>
      </c>
      <c r="AX276" s="13" t="s">
        <v>76</v>
      </c>
      <c r="AY276" s="212" t="s">
        <v>146</v>
      </c>
    </row>
    <row r="277" spans="1:65" s="13" customFormat="1">
      <c r="B277" s="201"/>
      <c r="C277" s="202"/>
      <c r="D277" s="203" t="s">
        <v>158</v>
      </c>
      <c r="E277" s="204" t="s">
        <v>1</v>
      </c>
      <c r="F277" s="205" t="s">
        <v>364</v>
      </c>
      <c r="G277" s="202"/>
      <c r="H277" s="206">
        <v>4.5199999999999996</v>
      </c>
      <c r="I277" s="207"/>
      <c r="J277" s="202"/>
      <c r="K277" s="202"/>
      <c r="L277" s="208"/>
      <c r="M277" s="209"/>
      <c r="N277" s="210"/>
      <c r="O277" s="210"/>
      <c r="P277" s="210"/>
      <c r="Q277" s="210"/>
      <c r="R277" s="210"/>
      <c r="S277" s="210"/>
      <c r="T277" s="211"/>
      <c r="AT277" s="212" t="s">
        <v>158</v>
      </c>
      <c r="AU277" s="212" t="s">
        <v>86</v>
      </c>
      <c r="AV277" s="13" t="s">
        <v>86</v>
      </c>
      <c r="AW277" s="13" t="s">
        <v>32</v>
      </c>
      <c r="AX277" s="13" t="s">
        <v>76</v>
      </c>
      <c r="AY277" s="212" t="s">
        <v>146</v>
      </c>
    </row>
    <row r="278" spans="1:65" s="13" customFormat="1" ht="30.9">
      <c r="B278" s="201"/>
      <c r="C278" s="202"/>
      <c r="D278" s="203" t="s">
        <v>158</v>
      </c>
      <c r="E278" s="204" t="s">
        <v>1</v>
      </c>
      <c r="F278" s="205" t="s">
        <v>365</v>
      </c>
      <c r="G278" s="202"/>
      <c r="H278" s="206">
        <v>29.2</v>
      </c>
      <c r="I278" s="207"/>
      <c r="J278" s="202"/>
      <c r="K278" s="202"/>
      <c r="L278" s="208"/>
      <c r="M278" s="209"/>
      <c r="N278" s="210"/>
      <c r="O278" s="210"/>
      <c r="P278" s="210"/>
      <c r="Q278" s="210"/>
      <c r="R278" s="210"/>
      <c r="S278" s="210"/>
      <c r="T278" s="211"/>
      <c r="AT278" s="212" t="s">
        <v>158</v>
      </c>
      <c r="AU278" s="212" t="s">
        <v>86</v>
      </c>
      <c r="AV278" s="13" t="s">
        <v>86</v>
      </c>
      <c r="AW278" s="13" t="s">
        <v>32</v>
      </c>
      <c r="AX278" s="13" t="s">
        <v>76</v>
      </c>
      <c r="AY278" s="212" t="s">
        <v>146</v>
      </c>
    </row>
    <row r="279" spans="1:65" s="13" customFormat="1">
      <c r="B279" s="201"/>
      <c r="C279" s="202"/>
      <c r="D279" s="203" t="s">
        <v>158</v>
      </c>
      <c r="E279" s="204" t="s">
        <v>1</v>
      </c>
      <c r="F279" s="205" t="s">
        <v>366</v>
      </c>
      <c r="G279" s="202"/>
      <c r="H279" s="206">
        <v>11</v>
      </c>
      <c r="I279" s="207"/>
      <c r="J279" s="202"/>
      <c r="K279" s="202"/>
      <c r="L279" s="208"/>
      <c r="M279" s="209"/>
      <c r="N279" s="210"/>
      <c r="O279" s="210"/>
      <c r="P279" s="210"/>
      <c r="Q279" s="210"/>
      <c r="R279" s="210"/>
      <c r="S279" s="210"/>
      <c r="T279" s="211"/>
      <c r="AT279" s="212" t="s">
        <v>158</v>
      </c>
      <c r="AU279" s="212" t="s">
        <v>86</v>
      </c>
      <c r="AV279" s="13" t="s">
        <v>86</v>
      </c>
      <c r="AW279" s="13" t="s">
        <v>32</v>
      </c>
      <c r="AX279" s="13" t="s">
        <v>76</v>
      </c>
      <c r="AY279" s="212" t="s">
        <v>146</v>
      </c>
    </row>
    <row r="280" spans="1:65" s="13" customFormat="1">
      <c r="B280" s="201"/>
      <c r="C280" s="202"/>
      <c r="D280" s="203" t="s">
        <v>158</v>
      </c>
      <c r="E280" s="204" t="s">
        <v>1</v>
      </c>
      <c r="F280" s="205" t="s">
        <v>367</v>
      </c>
      <c r="G280" s="202"/>
      <c r="H280" s="206">
        <v>9</v>
      </c>
      <c r="I280" s="207"/>
      <c r="J280" s="202"/>
      <c r="K280" s="202"/>
      <c r="L280" s="208"/>
      <c r="M280" s="209"/>
      <c r="N280" s="210"/>
      <c r="O280" s="210"/>
      <c r="P280" s="210"/>
      <c r="Q280" s="210"/>
      <c r="R280" s="210"/>
      <c r="S280" s="210"/>
      <c r="T280" s="211"/>
      <c r="AT280" s="212" t="s">
        <v>158</v>
      </c>
      <c r="AU280" s="212" t="s">
        <v>86</v>
      </c>
      <c r="AV280" s="13" t="s">
        <v>86</v>
      </c>
      <c r="AW280" s="13" t="s">
        <v>32</v>
      </c>
      <c r="AX280" s="13" t="s">
        <v>76</v>
      </c>
      <c r="AY280" s="212" t="s">
        <v>146</v>
      </c>
    </row>
    <row r="281" spans="1:65" s="14" customFormat="1">
      <c r="B281" s="213"/>
      <c r="C281" s="214"/>
      <c r="D281" s="203" t="s">
        <v>158</v>
      </c>
      <c r="E281" s="215" t="s">
        <v>1</v>
      </c>
      <c r="F281" s="216" t="s">
        <v>190</v>
      </c>
      <c r="G281" s="214"/>
      <c r="H281" s="217">
        <v>248.2</v>
      </c>
      <c r="I281" s="218"/>
      <c r="J281" s="214"/>
      <c r="K281" s="214"/>
      <c r="L281" s="219"/>
      <c r="M281" s="220"/>
      <c r="N281" s="221"/>
      <c r="O281" s="221"/>
      <c r="P281" s="221"/>
      <c r="Q281" s="221"/>
      <c r="R281" s="221"/>
      <c r="S281" s="221"/>
      <c r="T281" s="222"/>
      <c r="AT281" s="223" t="s">
        <v>158</v>
      </c>
      <c r="AU281" s="223" t="s">
        <v>86</v>
      </c>
      <c r="AV281" s="14" t="s">
        <v>152</v>
      </c>
      <c r="AW281" s="14" t="s">
        <v>32</v>
      </c>
      <c r="AX281" s="14" t="s">
        <v>84</v>
      </c>
      <c r="AY281" s="223" t="s">
        <v>146</v>
      </c>
    </row>
    <row r="282" spans="1:65" s="2" customFormat="1" ht="16.5" customHeight="1">
      <c r="A282" s="34"/>
      <c r="B282" s="35"/>
      <c r="C282" s="187" t="s">
        <v>368</v>
      </c>
      <c r="D282" s="187" t="s">
        <v>148</v>
      </c>
      <c r="E282" s="188" t="s">
        <v>369</v>
      </c>
      <c r="F282" s="189" t="s">
        <v>370</v>
      </c>
      <c r="G282" s="190" t="s">
        <v>173</v>
      </c>
      <c r="H282" s="191">
        <v>280.39999999999998</v>
      </c>
      <c r="I282" s="192"/>
      <c r="J282" s="193">
        <f>ROUND(I282*H282,2)</f>
        <v>0</v>
      </c>
      <c r="K282" s="194"/>
      <c r="L282" s="39"/>
      <c r="M282" s="195" t="s">
        <v>1</v>
      </c>
      <c r="N282" s="196" t="s">
        <v>41</v>
      </c>
      <c r="O282" s="71"/>
      <c r="P282" s="197">
        <f>O282*H282</f>
        <v>0</v>
      </c>
      <c r="Q282" s="197">
        <v>4.0439999999999997E-2</v>
      </c>
      <c r="R282" s="197">
        <f>Q282*H282</f>
        <v>11.339375999999998</v>
      </c>
      <c r="S282" s="197">
        <v>0.04</v>
      </c>
      <c r="T282" s="198">
        <f>S282*H282</f>
        <v>11.215999999999999</v>
      </c>
      <c r="U282" s="34"/>
      <c r="V282" s="34"/>
      <c r="W282" s="34"/>
      <c r="X282" s="34"/>
      <c r="Y282" s="34"/>
      <c r="Z282" s="34"/>
      <c r="AA282" s="34"/>
      <c r="AB282" s="34"/>
      <c r="AC282" s="34"/>
      <c r="AD282" s="34"/>
      <c r="AE282" s="34"/>
      <c r="AR282" s="199" t="s">
        <v>152</v>
      </c>
      <c r="AT282" s="199" t="s">
        <v>148</v>
      </c>
      <c r="AU282" s="199" t="s">
        <v>86</v>
      </c>
      <c r="AY282" s="17" t="s">
        <v>146</v>
      </c>
      <c r="BE282" s="200">
        <f>IF(N282="základní",J282,0)</f>
        <v>0</v>
      </c>
      <c r="BF282" s="200">
        <f>IF(N282="snížená",J282,0)</f>
        <v>0</v>
      </c>
      <c r="BG282" s="200">
        <f>IF(N282="zákl. přenesená",J282,0)</f>
        <v>0</v>
      </c>
      <c r="BH282" s="200">
        <f>IF(N282="sníž. přenesená",J282,0)</f>
        <v>0</v>
      </c>
      <c r="BI282" s="200">
        <f>IF(N282="nulová",J282,0)</f>
        <v>0</v>
      </c>
      <c r="BJ282" s="17" t="s">
        <v>84</v>
      </c>
      <c r="BK282" s="200">
        <f>ROUND(I282*H282,2)</f>
        <v>0</v>
      </c>
      <c r="BL282" s="17" t="s">
        <v>152</v>
      </c>
      <c r="BM282" s="199" t="s">
        <v>371</v>
      </c>
    </row>
    <row r="283" spans="1:65" s="13" customFormat="1">
      <c r="B283" s="201"/>
      <c r="C283" s="202"/>
      <c r="D283" s="203" t="s">
        <v>158</v>
      </c>
      <c r="E283" s="204" t="s">
        <v>1</v>
      </c>
      <c r="F283" s="205" t="s">
        <v>372</v>
      </c>
      <c r="G283" s="202"/>
      <c r="H283" s="206">
        <v>280.39999999999998</v>
      </c>
      <c r="I283" s="207"/>
      <c r="J283" s="202"/>
      <c r="K283" s="202"/>
      <c r="L283" s="208"/>
      <c r="M283" s="209"/>
      <c r="N283" s="210"/>
      <c r="O283" s="210"/>
      <c r="P283" s="210"/>
      <c r="Q283" s="210"/>
      <c r="R283" s="210"/>
      <c r="S283" s="210"/>
      <c r="T283" s="211"/>
      <c r="AT283" s="212" t="s">
        <v>158</v>
      </c>
      <c r="AU283" s="212" t="s">
        <v>86</v>
      </c>
      <c r="AV283" s="13" t="s">
        <v>86</v>
      </c>
      <c r="AW283" s="13" t="s">
        <v>32</v>
      </c>
      <c r="AX283" s="13" t="s">
        <v>84</v>
      </c>
      <c r="AY283" s="212" t="s">
        <v>146</v>
      </c>
    </row>
    <row r="284" spans="1:65" s="2" customFormat="1" ht="24.25" customHeight="1">
      <c r="A284" s="34"/>
      <c r="B284" s="35"/>
      <c r="C284" s="187" t="s">
        <v>373</v>
      </c>
      <c r="D284" s="187" t="s">
        <v>148</v>
      </c>
      <c r="E284" s="188" t="s">
        <v>374</v>
      </c>
      <c r="F284" s="189" t="s">
        <v>375</v>
      </c>
      <c r="G284" s="190" t="s">
        <v>173</v>
      </c>
      <c r="H284" s="191">
        <v>48.643000000000001</v>
      </c>
      <c r="I284" s="192"/>
      <c r="J284" s="193">
        <f>ROUND(I284*H284,2)</f>
        <v>0</v>
      </c>
      <c r="K284" s="194"/>
      <c r="L284" s="39"/>
      <c r="M284" s="195" t="s">
        <v>1</v>
      </c>
      <c r="N284" s="196" t="s">
        <v>41</v>
      </c>
      <c r="O284" s="71"/>
      <c r="P284" s="197">
        <f>O284*H284</f>
        <v>0</v>
      </c>
      <c r="Q284" s="197">
        <v>3.2719999999999999E-2</v>
      </c>
      <c r="R284" s="197">
        <f>Q284*H284</f>
        <v>1.59159896</v>
      </c>
      <c r="S284" s="197">
        <v>3.6999999999999998E-2</v>
      </c>
      <c r="T284" s="198">
        <f>S284*H284</f>
        <v>1.7997909999999999</v>
      </c>
      <c r="U284" s="34"/>
      <c r="V284" s="34"/>
      <c r="W284" s="34"/>
      <c r="X284" s="34"/>
      <c r="Y284" s="34"/>
      <c r="Z284" s="34"/>
      <c r="AA284" s="34"/>
      <c r="AB284" s="34"/>
      <c r="AC284" s="34"/>
      <c r="AD284" s="34"/>
      <c r="AE284" s="34"/>
      <c r="AR284" s="199" t="s">
        <v>152</v>
      </c>
      <c r="AT284" s="199" t="s">
        <v>148</v>
      </c>
      <c r="AU284" s="199" t="s">
        <v>86</v>
      </c>
      <c r="AY284" s="17" t="s">
        <v>146</v>
      </c>
      <c r="BE284" s="200">
        <f>IF(N284="základní",J284,0)</f>
        <v>0</v>
      </c>
      <c r="BF284" s="200">
        <f>IF(N284="snížená",J284,0)</f>
        <v>0</v>
      </c>
      <c r="BG284" s="200">
        <f>IF(N284="zákl. přenesená",J284,0)</f>
        <v>0</v>
      </c>
      <c r="BH284" s="200">
        <f>IF(N284="sníž. přenesená",J284,0)</f>
        <v>0</v>
      </c>
      <c r="BI284" s="200">
        <f>IF(N284="nulová",J284,0)</f>
        <v>0</v>
      </c>
      <c r="BJ284" s="17" t="s">
        <v>84</v>
      </c>
      <c r="BK284" s="200">
        <f>ROUND(I284*H284,2)</f>
        <v>0</v>
      </c>
      <c r="BL284" s="17" t="s">
        <v>152</v>
      </c>
      <c r="BM284" s="199" t="s">
        <v>376</v>
      </c>
    </row>
    <row r="285" spans="1:65" s="13" customFormat="1">
      <c r="B285" s="201"/>
      <c r="C285" s="202"/>
      <c r="D285" s="203" t="s">
        <v>158</v>
      </c>
      <c r="E285" s="204" t="s">
        <v>1</v>
      </c>
      <c r="F285" s="205" t="s">
        <v>349</v>
      </c>
      <c r="G285" s="202"/>
      <c r="H285" s="206">
        <v>22.542999999999999</v>
      </c>
      <c r="I285" s="207"/>
      <c r="J285" s="202"/>
      <c r="K285" s="202"/>
      <c r="L285" s="208"/>
      <c r="M285" s="209"/>
      <c r="N285" s="210"/>
      <c r="O285" s="210"/>
      <c r="P285" s="210"/>
      <c r="Q285" s="210"/>
      <c r="R285" s="210"/>
      <c r="S285" s="210"/>
      <c r="T285" s="211"/>
      <c r="AT285" s="212" t="s">
        <v>158</v>
      </c>
      <c r="AU285" s="212" t="s">
        <v>86</v>
      </c>
      <c r="AV285" s="13" t="s">
        <v>86</v>
      </c>
      <c r="AW285" s="13" t="s">
        <v>32</v>
      </c>
      <c r="AX285" s="13" t="s">
        <v>76</v>
      </c>
      <c r="AY285" s="212" t="s">
        <v>146</v>
      </c>
    </row>
    <row r="286" spans="1:65" s="13" customFormat="1">
      <c r="B286" s="201"/>
      <c r="C286" s="202"/>
      <c r="D286" s="203" t="s">
        <v>158</v>
      </c>
      <c r="E286" s="204" t="s">
        <v>1</v>
      </c>
      <c r="F286" s="205" t="s">
        <v>350</v>
      </c>
      <c r="G286" s="202"/>
      <c r="H286" s="206">
        <v>26.1</v>
      </c>
      <c r="I286" s="207"/>
      <c r="J286" s="202"/>
      <c r="K286" s="202"/>
      <c r="L286" s="208"/>
      <c r="M286" s="209"/>
      <c r="N286" s="210"/>
      <c r="O286" s="210"/>
      <c r="P286" s="210"/>
      <c r="Q286" s="210"/>
      <c r="R286" s="210"/>
      <c r="S286" s="210"/>
      <c r="T286" s="211"/>
      <c r="AT286" s="212" t="s">
        <v>158</v>
      </c>
      <c r="AU286" s="212" t="s">
        <v>86</v>
      </c>
      <c r="AV286" s="13" t="s">
        <v>86</v>
      </c>
      <c r="AW286" s="13" t="s">
        <v>32</v>
      </c>
      <c r="AX286" s="13" t="s">
        <v>76</v>
      </c>
      <c r="AY286" s="212" t="s">
        <v>146</v>
      </c>
    </row>
    <row r="287" spans="1:65" s="14" customFormat="1">
      <c r="B287" s="213"/>
      <c r="C287" s="214"/>
      <c r="D287" s="203" t="s">
        <v>158</v>
      </c>
      <c r="E287" s="215" t="s">
        <v>1</v>
      </c>
      <c r="F287" s="216" t="s">
        <v>190</v>
      </c>
      <c r="G287" s="214"/>
      <c r="H287" s="217">
        <v>48.643000000000001</v>
      </c>
      <c r="I287" s="218"/>
      <c r="J287" s="214"/>
      <c r="K287" s="214"/>
      <c r="L287" s="219"/>
      <c r="M287" s="220"/>
      <c r="N287" s="221"/>
      <c r="O287" s="221"/>
      <c r="P287" s="221"/>
      <c r="Q287" s="221"/>
      <c r="R287" s="221"/>
      <c r="S287" s="221"/>
      <c r="T287" s="222"/>
      <c r="AT287" s="223" t="s">
        <v>158</v>
      </c>
      <c r="AU287" s="223" t="s">
        <v>86</v>
      </c>
      <c r="AV287" s="14" t="s">
        <v>152</v>
      </c>
      <c r="AW287" s="14" t="s">
        <v>32</v>
      </c>
      <c r="AX287" s="14" t="s">
        <v>84</v>
      </c>
      <c r="AY287" s="223" t="s">
        <v>146</v>
      </c>
    </row>
    <row r="288" spans="1:65" s="2" customFormat="1" ht="24.25" customHeight="1">
      <c r="A288" s="34"/>
      <c r="B288" s="35"/>
      <c r="C288" s="187" t="s">
        <v>377</v>
      </c>
      <c r="D288" s="187" t="s">
        <v>148</v>
      </c>
      <c r="E288" s="188" t="s">
        <v>378</v>
      </c>
      <c r="F288" s="189" t="s">
        <v>379</v>
      </c>
      <c r="G288" s="190" t="s">
        <v>173</v>
      </c>
      <c r="H288" s="191">
        <v>27.6</v>
      </c>
      <c r="I288" s="192"/>
      <c r="J288" s="193">
        <f>ROUND(I288*H288,2)</f>
        <v>0</v>
      </c>
      <c r="K288" s="194"/>
      <c r="L288" s="39"/>
      <c r="M288" s="195" t="s">
        <v>1</v>
      </c>
      <c r="N288" s="196" t="s">
        <v>41</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152</v>
      </c>
      <c r="AT288" s="199" t="s">
        <v>148</v>
      </c>
      <c r="AU288" s="199" t="s">
        <v>86</v>
      </c>
      <c r="AY288" s="17" t="s">
        <v>146</v>
      </c>
      <c r="BE288" s="200">
        <f>IF(N288="základní",J288,0)</f>
        <v>0</v>
      </c>
      <c r="BF288" s="200">
        <f>IF(N288="snížená",J288,0)</f>
        <v>0</v>
      </c>
      <c r="BG288" s="200">
        <f>IF(N288="zákl. přenesená",J288,0)</f>
        <v>0</v>
      </c>
      <c r="BH288" s="200">
        <f>IF(N288="sníž. přenesená",J288,0)</f>
        <v>0</v>
      </c>
      <c r="BI288" s="200">
        <f>IF(N288="nulová",J288,0)</f>
        <v>0</v>
      </c>
      <c r="BJ288" s="17" t="s">
        <v>84</v>
      </c>
      <c r="BK288" s="200">
        <f>ROUND(I288*H288,2)</f>
        <v>0</v>
      </c>
      <c r="BL288" s="17" t="s">
        <v>152</v>
      </c>
      <c r="BM288" s="199" t="s">
        <v>380</v>
      </c>
    </row>
    <row r="289" spans="1:65" s="13" customFormat="1">
      <c r="B289" s="201"/>
      <c r="C289" s="202"/>
      <c r="D289" s="203" t="s">
        <v>158</v>
      </c>
      <c r="E289" s="204" t="s">
        <v>1</v>
      </c>
      <c r="F289" s="205" t="s">
        <v>381</v>
      </c>
      <c r="G289" s="202"/>
      <c r="H289" s="206">
        <v>12.8</v>
      </c>
      <c r="I289" s="207"/>
      <c r="J289" s="202"/>
      <c r="K289" s="202"/>
      <c r="L289" s="208"/>
      <c r="M289" s="209"/>
      <c r="N289" s="210"/>
      <c r="O289" s="210"/>
      <c r="P289" s="210"/>
      <c r="Q289" s="210"/>
      <c r="R289" s="210"/>
      <c r="S289" s="210"/>
      <c r="T289" s="211"/>
      <c r="AT289" s="212" t="s">
        <v>158</v>
      </c>
      <c r="AU289" s="212" t="s">
        <v>86</v>
      </c>
      <c r="AV289" s="13" t="s">
        <v>86</v>
      </c>
      <c r="AW289" s="13" t="s">
        <v>32</v>
      </c>
      <c r="AX289" s="13" t="s">
        <v>76</v>
      </c>
      <c r="AY289" s="212" t="s">
        <v>146</v>
      </c>
    </row>
    <row r="290" spans="1:65" s="13" customFormat="1">
      <c r="B290" s="201"/>
      <c r="C290" s="202"/>
      <c r="D290" s="203" t="s">
        <v>158</v>
      </c>
      <c r="E290" s="204" t="s">
        <v>1</v>
      </c>
      <c r="F290" s="205" t="s">
        <v>382</v>
      </c>
      <c r="G290" s="202"/>
      <c r="H290" s="206">
        <v>14.8</v>
      </c>
      <c r="I290" s="207"/>
      <c r="J290" s="202"/>
      <c r="K290" s="202"/>
      <c r="L290" s="208"/>
      <c r="M290" s="209"/>
      <c r="N290" s="210"/>
      <c r="O290" s="210"/>
      <c r="P290" s="210"/>
      <c r="Q290" s="210"/>
      <c r="R290" s="210"/>
      <c r="S290" s="210"/>
      <c r="T290" s="211"/>
      <c r="AT290" s="212" t="s">
        <v>158</v>
      </c>
      <c r="AU290" s="212" t="s">
        <v>86</v>
      </c>
      <c r="AV290" s="13" t="s">
        <v>86</v>
      </c>
      <c r="AW290" s="13" t="s">
        <v>32</v>
      </c>
      <c r="AX290" s="13" t="s">
        <v>76</v>
      </c>
      <c r="AY290" s="212" t="s">
        <v>146</v>
      </c>
    </row>
    <row r="291" spans="1:65" s="14" customFormat="1">
      <c r="B291" s="213"/>
      <c r="C291" s="214"/>
      <c r="D291" s="203" t="s">
        <v>158</v>
      </c>
      <c r="E291" s="215" t="s">
        <v>1</v>
      </c>
      <c r="F291" s="216" t="s">
        <v>190</v>
      </c>
      <c r="G291" s="214"/>
      <c r="H291" s="217">
        <v>27.6</v>
      </c>
      <c r="I291" s="218"/>
      <c r="J291" s="214"/>
      <c r="K291" s="214"/>
      <c r="L291" s="219"/>
      <c r="M291" s="220"/>
      <c r="N291" s="221"/>
      <c r="O291" s="221"/>
      <c r="P291" s="221"/>
      <c r="Q291" s="221"/>
      <c r="R291" s="221"/>
      <c r="S291" s="221"/>
      <c r="T291" s="222"/>
      <c r="AT291" s="223" t="s">
        <v>158</v>
      </c>
      <c r="AU291" s="223" t="s">
        <v>86</v>
      </c>
      <c r="AV291" s="14" t="s">
        <v>152</v>
      </c>
      <c r="AW291" s="14" t="s">
        <v>32</v>
      </c>
      <c r="AX291" s="14" t="s">
        <v>84</v>
      </c>
      <c r="AY291" s="223" t="s">
        <v>146</v>
      </c>
    </row>
    <row r="292" spans="1:65" s="2" customFormat="1" ht="33" customHeight="1">
      <c r="A292" s="34"/>
      <c r="B292" s="35"/>
      <c r="C292" s="187" t="s">
        <v>383</v>
      </c>
      <c r="D292" s="187" t="s">
        <v>148</v>
      </c>
      <c r="E292" s="188" t="s">
        <v>384</v>
      </c>
      <c r="F292" s="189" t="s">
        <v>385</v>
      </c>
      <c r="G292" s="190" t="s">
        <v>173</v>
      </c>
      <c r="H292" s="191">
        <v>103.217</v>
      </c>
      <c r="I292" s="192"/>
      <c r="J292" s="193">
        <f>ROUND(I292*H292,2)</f>
        <v>0</v>
      </c>
      <c r="K292" s="194"/>
      <c r="L292" s="39"/>
      <c r="M292" s="195" t="s">
        <v>1</v>
      </c>
      <c r="N292" s="196" t="s">
        <v>41</v>
      </c>
      <c r="O292" s="71"/>
      <c r="P292" s="197">
        <f>O292*H292</f>
        <v>0</v>
      </c>
      <c r="Q292" s="197">
        <v>0.1231</v>
      </c>
      <c r="R292" s="197">
        <f>Q292*H292</f>
        <v>12.7060127</v>
      </c>
      <c r="S292" s="197">
        <v>0</v>
      </c>
      <c r="T292" s="198">
        <f>S292*H292</f>
        <v>0</v>
      </c>
      <c r="U292" s="34"/>
      <c r="V292" s="34"/>
      <c r="W292" s="34"/>
      <c r="X292" s="34"/>
      <c r="Y292" s="34"/>
      <c r="Z292" s="34"/>
      <c r="AA292" s="34"/>
      <c r="AB292" s="34"/>
      <c r="AC292" s="34"/>
      <c r="AD292" s="34"/>
      <c r="AE292" s="34"/>
      <c r="AR292" s="199" t="s">
        <v>152</v>
      </c>
      <c r="AT292" s="199" t="s">
        <v>148</v>
      </c>
      <c r="AU292" s="199" t="s">
        <v>86</v>
      </c>
      <c r="AY292" s="17" t="s">
        <v>146</v>
      </c>
      <c r="BE292" s="200">
        <f>IF(N292="základní",J292,0)</f>
        <v>0</v>
      </c>
      <c r="BF292" s="200">
        <f>IF(N292="snížená",J292,0)</f>
        <v>0</v>
      </c>
      <c r="BG292" s="200">
        <f>IF(N292="zákl. přenesená",J292,0)</f>
        <v>0</v>
      </c>
      <c r="BH292" s="200">
        <f>IF(N292="sníž. přenesená",J292,0)</f>
        <v>0</v>
      </c>
      <c r="BI292" s="200">
        <f>IF(N292="nulová",J292,0)</f>
        <v>0</v>
      </c>
      <c r="BJ292" s="17" t="s">
        <v>84</v>
      </c>
      <c r="BK292" s="200">
        <f>ROUND(I292*H292,2)</f>
        <v>0</v>
      </c>
      <c r="BL292" s="17" t="s">
        <v>152</v>
      </c>
      <c r="BM292" s="199" t="s">
        <v>386</v>
      </c>
    </row>
    <row r="293" spans="1:65" s="13" customFormat="1">
      <c r="B293" s="201"/>
      <c r="C293" s="202"/>
      <c r="D293" s="203" t="s">
        <v>158</v>
      </c>
      <c r="E293" s="204" t="s">
        <v>1</v>
      </c>
      <c r="F293" s="205" t="s">
        <v>387</v>
      </c>
      <c r="G293" s="202"/>
      <c r="H293" s="206">
        <v>102.4</v>
      </c>
      <c r="I293" s="207"/>
      <c r="J293" s="202"/>
      <c r="K293" s="202"/>
      <c r="L293" s="208"/>
      <c r="M293" s="209"/>
      <c r="N293" s="210"/>
      <c r="O293" s="210"/>
      <c r="P293" s="210"/>
      <c r="Q293" s="210"/>
      <c r="R293" s="210"/>
      <c r="S293" s="210"/>
      <c r="T293" s="211"/>
      <c r="AT293" s="212" t="s">
        <v>158</v>
      </c>
      <c r="AU293" s="212" t="s">
        <v>86</v>
      </c>
      <c r="AV293" s="13" t="s">
        <v>86</v>
      </c>
      <c r="AW293" s="13" t="s">
        <v>32</v>
      </c>
      <c r="AX293" s="13" t="s">
        <v>76</v>
      </c>
      <c r="AY293" s="212" t="s">
        <v>146</v>
      </c>
    </row>
    <row r="294" spans="1:65" s="13" customFormat="1" ht="30.9">
      <c r="B294" s="201"/>
      <c r="C294" s="202"/>
      <c r="D294" s="203" t="s">
        <v>158</v>
      </c>
      <c r="E294" s="204" t="s">
        <v>1</v>
      </c>
      <c r="F294" s="205" t="s">
        <v>388</v>
      </c>
      <c r="G294" s="202"/>
      <c r="H294" s="206">
        <v>0.443</v>
      </c>
      <c r="I294" s="207"/>
      <c r="J294" s="202"/>
      <c r="K294" s="202"/>
      <c r="L294" s="208"/>
      <c r="M294" s="209"/>
      <c r="N294" s="210"/>
      <c r="O294" s="210"/>
      <c r="P294" s="210"/>
      <c r="Q294" s="210"/>
      <c r="R294" s="210"/>
      <c r="S294" s="210"/>
      <c r="T294" s="211"/>
      <c r="AT294" s="212" t="s">
        <v>158</v>
      </c>
      <c r="AU294" s="212" t="s">
        <v>86</v>
      </c>
      <c r="AV294" s="13" t="s">
        <v>86</v>
      </c>
      <c r="AW294" s="13" t="s">
        <v>32</v>
      </c>
      <c r="AX294" s="13" t="s">
        <v>76</v>
      </c>
      <c r="AY294" s="212" t="s">
        <v>146</v>
      </c>
    </row>
    <row r="295" spans="1:65" s="13" customFormat="1">
      <c r="B295" s="201"/>
      <c r="C295" s="202"/>
      <c r="D295" s="203" t="s">
        <v>158</v>
      </c>
      <c r="E295" s="204" t="s">
        <v>1</v>
      </c>
      <c r="F295" s="205" t="s">
        <v>389</v>
      </c>
      <c r="G295" s="202"/>
      <c r="H295" s="206">
        <v>0.223</v>
      </c>
      <c r="I295" s="207"/>
      <c r="J295" s="202"/>
      <c r="K295" s="202"/>
      <c r="L295" s="208"/>
      <c r="M295" s="209"/>
      <c r="N295" s="210"/>
      <c r="O295" s="210"/>
      <c r="P295" s="210"/>
      <c r="Q295" s="210"/>
      <c r="R295" s="210"/>
      <c r="S295" s="210"/>
      <c r="T295" s="211"/>
      <c r="AT295" s="212" t="s">
        <v>158</v>
      </c>
      <c r="AU295" s="212" t="s">
        <v>86</v>
      </c>
      <c r="AV295" s="13" t="s">
        <v>86</v>
      </c>
      <c r="AW295" s="13" t="s">
        <v>32</v>
      </c>
      <c r="AX295" s="13" t="s">
        <v>76</v>
      </c>
      <c r="AY295" s="212" t="s">
        <v>146</v>
      </c>
    </row>
    <row r="296" spans="1:65" s="13" customFormat="1">
      <c r="B296" s="201"/>
      <c r="C296" s="202"/>
      <c r="D296" s="203" t="s">
        <v>158</v>
      </c>
      <c r="E296" s="204" t="s">
        <v>1</v>
      </c>
      <c r="F296" s="205" t="s">
        <v>390</v>
      </c>
      <c r="G296" s="202"/>
      <c r="H296" s="206">
        <v>0.151</v>
      </c>
      <c r="I296" s="207"/>
      <c r="J296" s="202"/>
      <c r="K296" s="202"/>
      <c r="L296" s="208"/>
      <c r="M296" s="209"/>
      <c r="N296" s="210"/>
      <c r="O296" s="210"/>
      <c r="P296" s="210"/>
      <c r="Q296" s="210"/>
      <c r="R296" s="210"/>
      <c r="S296" s="210"/>
      <c r="T296" s="211"/>
      <c r="AT296" s="212" t="s">
        <v>158</v>
      </c>
      <c r="AU296" s="212" t="s">
        <v>86</v>
      </c>
      <c r="AV296" s="13" t="s">
        <v>86</v>
      </c>
      <c r="AW296" s="13" t="s">
        <v>32</v>
      </c>
      <c r="AX296" s="13" t="s">
        <v>76</v>
      </c>
      <c r="AY296" s="212" t="s">
        <v>146</v>
      </c>
    </row>
    <row r="297" spans="1:65" s="14" customFormat="1">
      <c r="B297" s="213"/>
      <c r="C297" s="214"/>
      <c r="D297" s="203" t="s">
        <v>158</v>
      </c>
      <c r="E297" s="215" t="s">
        <v>1</v>
      </c>
      <c r="F297" s="216" t="s">
        <v>190</v>
      </c>
      <c r="G297" s="214"/>
      <c r="H297" s="217">
        <v>103.217</v>
      </c>
      <c r="I297" s="218"/>
      <c r="J297" s="214"/>
      <c r="K297" s="214"/>
      <c r="L297" s="219"/>
      <c r="M297" s="220"/>
      <c r="N297" s="221"/>
      <c r="O297" s="221"/>
      <c r="P297" s="221"/>
      <c r="Q297" s="221"/>
      <c r="R297" s="221"/>
      <c r="S297" s="221"/>
      <c r="T297" s="222"/>
      <c r="AT297" s="223" t="s">
        <v>158</v>
      </c>
      <c r="AU297" s="223" t="s">
        <v>86</v>
      </c>
      <c r="AV297" s="14" t="s">
        <v>152</v>
      </c>
      <c r="AW297" s="14" t="s">
        <v>32</v>
      </c>
      <c r="AX297" s="14" t="s">
        <v>84</v>
      </c>
      <c r="AY297" s="223" t="s">
        <v>146</v>
      </c>
    </row>
    <row r="298" spans="1:65" s="2" customFormat="1" ht="24.25" customHeight="1">
      <c r="A298" s="34"/>
      <c r="B298" s="35"/>
      <c r="C298" s="187" t="s">
        <v>391</v>
      </c>
      <c r="D298" s="187" t="s">
        <v>148</v>
      </c>
      <c r="E298" s="188" t="s">
        <v>392</v>
      </c>
      <c r="F298" s="189" t="s">
        <v>393</v>
      </c>
      <c r="G298" s="190" t="s">
        <v>173</v>
      </c>
      <c r="H298" s="191">
        <v>103.217</v>
      </c>
      <c r="I298" s="192"/>
      <c r="J298" s="193">
        <f>ROUND(I298*H298,2)</f>
        <v>0</v>
      </c>
      <c r="K298" s="194"/>
      <c r="L298" s="39"/>
      <c r="M298" s="195" t="s">
        <v>1</v>
      </c>
      <c r="N298" s="196" t="s">
        <v>41</v>
      </c>
      <c r="O298" s="71"/>
      <c r="P298" s="197">
        <f>O298*H298</f>
        <v>0</v>
      </c>
      <c r="Q298" s="197">
        <v>0</v>
      </c>
      <c r="R298" s="197">
        <f>Q298*H298</f>
        <v>0</v>
      </c>
      <c r="S298" s="197">
        <v>0</v>
      </c>
      <c r="T298" s="198">
        <f>S298*H298</f>
        <v>0</v>
      </c>
      <c r="U298" s="34"/>
      <c r="V298" s="34"/>
      <c r="W298" s="34"/>
      <c r="X298" s="34"/>
      <c r="Y298" s="34"/>
      <c r="Z298" s="34"/>
      <c r="AA298" s="34"/>
      <c r="AB298" s="34"/>
      <c r="AC298" s="34"/>
      <c r="AD298" s="34"/>
      <c r="AE298" s="34"/>
      <c r="AR298" s="199" t="s">
        <v>152</v>
      </c>
      <c r="AT298" s="199" t="s">
        <v>148</v>
      </c>
      <c r="AU298" s="199" t="s">
        <v>86</v>
      </c>
      <c r="AY298" s="17" t="s">
        <v>146</v>
      </c>
      <c r="BE298" s="200">
        <f>IF(N298="základní",J298,0)</f>
        <v>0</v>
      </c>
      <c r="BF298" s="200">
        <f>IF(N298="snížená",J298,0)</f>
        <v>0</v>
      </c>
      <c r="BG298" s="200">
        <f>IF(N298="zákl. přenesená",J298,0)</f>
        <v>0</v>
      </c>
      <c r="BH298" s="200">
        <f>IF(N298="sníž. přenesená",J298,0)</f>
        <v>0</v>
      </c>
      <c r="BI298" s="200">
        <f>IF(N298="nulová",J298,0)</f>
        <v>0</v>
      </c>
      <c r="BJ298" s="17" t="s">
        <v>84</v>
      </c>
      <c r="BK298" s="200">
        <f>ROUND(I298*H298,2)</f>
        <v>0</v>
      </c>
      <c r="BL298" s="17" t="s">
        <v>152</v>
      </c>
      <c r="BM298" s="199" t="s">
        <v>394</v>
      </c>
    </row>
    <row r="299" spans="1:65" s="2" customFormat="1" ht="24.25" customHeight="1">
      <c r="A299" s="34"/>
      <c r="B299" s="35"/>
      <c r="C299" s="187" t="s">
        <v>395</v>
      </c>
      <c r="D299" s="187" t="s">
        <v>148</v>
      </c>
      <c r="E299" s="188" t="s">
        <v>396</v>
      </c>
      <c r="F299" s="189" t="s">
        <v>397</v>
      </c>
      <c r="G299" s="190" t="s">
        <v>151</v>
      </c>
      <c r="H299" s="191">
        <v>4</v>
      </c>
      <c r="I299" s="192"/>
      <c r="J299" s="193">
        <f>ROUND(I299*H299,2)</f>
        <v>0</v>
      </c>
      <c r="K299" s="194"/>
      <c r="L299" s="39"/>
      <c r="M299" s="195" t="s">
        <v>1</v>
      </c>
      <c r="N299" s="196" t="s">
        <v>41</v>
      </c>
      <c r="O299" s="71"/>
      <c r="P299" s="197">
        <f>O299*H299</f>
        <v>0</v>
      </c>
      <c r="Q299" s="197">
        <v>0</v>
      </c>
      <c r="R299" s="197">
        <f>Q299*H299</f>
        <v>0</v>
      </c>
      <c r="S299" s="197">
        <v>0</v>
      </c>
      <c r="T299" s="198">
        <f>S299*H299</f>
        <v>0</v>
      </c>
      <c r="U299" s="34"/>
      <c r="V299" s="34"/>
      <c r="W299" s="34"/>
      <c r="X299" s="34"/>
      <c r="Y299" s="34"/>
      <c r="Z299" s="34"/>
      <c r="AA299" s="34"/>
      <c r="AB299" s="34"/>
      <c r="AC299" s="34"/>
      <c r="AD299" s="34"/>
      <c r="AE299" s="34"/>
      <c r="AR299" s="199" t="s">
        <v>152</v>
      </c>
      <c r="AT299" s="199" t="s">
        <v>148</v>
      </c>
      <c r="AU299" s="199" t="s">
        <v>86</v>
      </c>
      <c r="AY299" s="17" t="s">
        <v>146</v>
      </c>
      <c r="BE299" s="200">
        <f>IF(N299="základní",J299,0)</f>
        <v>0</v>
      </c>
      <c r="BF299" s="200">
        <f>IF(N299="snížená",J299,0)</f>
        <v>0</v>
      </c>
      <c r="BG299" s="200">
        <f>IF(N299="zákl. přenesená",J299,0)</f>
        <v>0</v>
      </c>
      <c r="BH299" s="200">
        <f>IF(N299="sníž. přenesená",J299,0)</f>
        <v>0</v>
      </c>
      <c r="BI299" s="200">
        <f>IF(N299="nulová",J299,0)</f>
        <v>0</v>
      </c>
      <c r="BJ299" s="17" t="s">
        <v>84</v>
      </c>
      <c r="BK299" s="200">
        <f>ROUND(I299*H299,2)</f>
        <v>0</v>
      </c>
      <c r="BL299" s="17" t="s">
        <v>152</v>
      </c>
      <c r="BM299" s="199" t="s">
        <v>398</v>
      </c>
    </row>
    <row r="300" spans="1:65" s="2" customFormat="1" ht="16.5" customHeight="1">
      <c r="A300" s="34"/>
      <c r="B300" s="35"/>
      <c r="C300" s="234" t="s">
        <v>399</v>
      </c>
      <c r="D300" s="234" t="s">
        <v>400</v>
      </c>
      <c r="E300" s="235" t="s">
        <v>401</v>
      </c>
      <c r="F300" s="236" t="s">
        <v>402</v>
      </c>
      <c r="G300" s="237" t="s">
        <v>151</v>
      </c>
      <c r="H300" s="238">
        <v>4</v>
      </c>
      <c r="I300" s="239"/>
      <c r="J300" s="240">
        <f>ROUND(I300*H300,2)</f>
        <v>0</v>
      </c>
      <c r="K300" s="241"/>
      <c r="L300" s="242"/>
      <c r="M300" s="243" t="s">
        <v>1</v>
      </c>
      <c r="N300" s="244" t="s">
        <v>41</v>
      </c>
      <c r="O300" s="71"/>
      <c r="P300" s="197">
        <f>O300*H300</f>
        <v>0</v>
      </c>
      <c r="Q300" s="197">
        <v>2E-3</v>
      </c>
      <c r="R300" s="197">
        <f>Q300*H300</f>
        <v>8.0000000000000002E-3</v>
      </c>
      <c r="S300" s="197">
        <v>0</v>
      </c>
      <c r="T300" s="198">
        <f>S300*H300</f>
        <v>0</v>
      </c>
      <c r="U300" s="34"/>
      <c r="V300" s="34"/>
      <c r="W300" s="34"/>
      <c r="X300" s="34"/>
      <c r="Y300" s="34"/>
      <c r="Z300" s="34"/>
      <c r="AA300" s="34"/>
      <c r="AB300" s="34"/>
      <c r="AC300" s="34"/>
      <c r="AD300" s="34"/>
      <c r="AE300" s="34"/>
      <c r="AR300" s="199" t="s">
        <v>191</v>
      </c>
      <c r="AT300" s="199" t="s">
        <v>400</v>
      </c>
      <c r="AU300" s="199" t="s">
        <v>86</v>
      </c>
      <c r="AY300" s="17" t="s">
        <v>146</v>
      </c>
      <c r="BE300" s="200">
        <f>IF(N300="základní",J300,0)</f>
        <v>0</v>
      </c>
      <c r="BF300" s="200">
        <f>IF(N300="snížená",J300,0)</f>
        <v>0</v>
      </c>
      <c r="BG300" s="200">
        <f>IF(N300="zákl. přenesená",J300,0)</f>
        <v>0</v>
      </c>
      <c r="BH300" s="200">
        <f>IF(N300="sníž. přenesená",J300,0)</f>
        <v>0</v>
      </c>
      <c r="BI300" s="200">
        <f>IF(N300="nulová",J300,0)</f>
        <v>0</v>
      </c>
      <c r="BJ300" s="17" t="s">
        <v>84</v>
      </c>
      <c r="BK300" s="200">
        <f>ROUND(I300*H300,2)</f>
        <v>0</v>
      </c>
      <c r="BL300" s="17" t="s">
        <v>152</v>
      </c>
      <c r="BM300" s="199" t="s">
        <v>403</v>
      </c>
    </row>
    <row r="301" spans="1:65" s="2" customFormat="1" ht="16.5" customHeight="1">
      <c r="A301" s="34"/>
      <c r="B301" s="35"/>
      <c r="C301" s="187" t="s">
        <v>404</v>
      </c>
      <c r="D301" s="187" t="s">
        <v>148</v>
      </c>
      <c r="E301" s="188" t="s">
        <v>405</v>
      </c>
      <c r="F301" s="189" t="s">
        <v>406</v>
      </c>
      <c r="G301" s="190" t="s">
        <v>173</v>
      </c>
      <c r="H301" s="191">
        <v>103.217</v>
      </c>
      <c r="I301" s="192"/>
      <c r="J301" s="193">
        <f>ROUND(I301*H301,2)</f>
        <v>0</v>
      </c>
      <c r="K301" s="194"/>
      <c r="L301" s="39"/>
      <c r="M301" s="195" t="s">
        <v>1</v>
      </c>
      <c r="N301" s="196" t="s">
        <v>41</v>
      </c>
      <c r="O301" s="71"/>
      <c r="P301" s="197">
        <f>O301*H301</f>
        <v>0</v>
      </c>
      <c r="Q301" s="197">
        <v>3.0000000000000001E-5</v>
      </c>
      <c r="R301" s="197">
        <f>Q301*H301</f>
        <v>3.0965100000000002E-3</v>
      </c>
      <c r="S301" s="197">
        <v>0</v>
      </c>
      <c r="T301" s="198">
        <f>S301*H301</f>
        <v>0</v>
      </c>
      <c r="U301" s="34"/>
      <c r="V301" s="34"/>
      <c r="W301" s="34"/>
      <c r="X301" s="34"/>
      <c r="Y301" s="34"/>
      <c r="Z301" s="34"/>
      <c r="AA301" s="34"/>
      <c r="AB301" s="34"/>
      <c r="AC301" s="34"/>
      <c r="AD301" s="34"/>
      <c r="AE301" s="34"/>
      <c r="AR301" s="199" t="s">
        <v>233</v>
      </c>
      <c r="AT301" s="199" t="s">
        <v>148</v>
      </c>
      <c r="AU301" s="199" t="s">
        <v>86</v>
      </c>
      <c r="AY301" s="17" t="s">
        <v>146</v>
      </c>
      <c r="BE301" s="200">
        <f>IF(N301="základní",J301,0)</f>
        <v>0</v>
      </c>
      <c r="BF301" s="200">
        <f>IF(N301="snížená",J301,0)</f>
        <v>0</v>
      </c>
      <c r="BG301" s="200">
        <f>IF(N301="zákl. přenesená",J301,0)</f>
        <v>0</v>
      </c>
      <c r="BH301" s="200">
        <f>IF(N301="sníž. přenesená",J301,0)</f>
        <v>0</v>
      </c>
      <c r="BI301" s="200">
        <f>IF(N301="nulová",J301,0)</f>
        <v>0</v>
      </c>
      <c r="BJ301" s="17" t="s">
        <v>84</v>
      </c>
      <c r="BK301" s="200">
        <f>ROUND(I301*H301,2)</f>
        <v>0</v>
      </c>
      <c r="BL301" s="17" t="s">
        <v>233</v>
      </c>
      <c r="BM301" s="199" t="s">
        <v>407</v>
      </c>
    </row>
    <row r="302" spans="1:65" s="12" customFormat="1" ht="22.95" customHeight="1">
      <c r="B302" s="171"/>
      <c r="C302" s="172"/>
      <c r="D302" s="173" t="s">
        <v>75</v>
      </c>
      <c r="E302" s="185" t="s">
        <v>196</v>
      </c>
      <c r="F302" s="185" t="s">
        <v>408</v>
      </c>
      <c r="G302" s="172"/>
      <c r="H302" s="172"/>
      <c r="I302" s="175"/>
      <c r="J302" s="186">
        <f>BK302</f>
        <v>0</v>
      </c>
      <c r="K302" s="172"/>
      <c r="L302" s="177"/>
      <c r="M302" s="178"/>
      <c r="N302" s="179"/>
      <c r="O302" s="179"/>
      <c r="P302" s="180">
        <f>SUM(P303:P407)</f>
        <v>0</v>
      </c>
      <c r="Q302" s="179"/>
      <c r="R302" s="180">
        <f>SUM(R303:R407)</f>
        <v>1.0079990000000003</v>
      </c>
      <c r="S302" s="179"/>
      <c r="T302" s="181">
        <f>SUM(T303:T407)</f>
        <v>47.201223999999996</v>
      </c>
      <c r="AR302" s="182" t="s">
        <v>84</v>
      </c>
      <c r="AT302" s="183" t="s">
        <v>75</v>
      </c>
      <c r="AU302" s="183" t="s">
        <v>84</v>
      </c>
      <c r="AY302" s="182" t="s">
        <v>146</v>
      </c>
      <c r="BK302" s="184">
        <f>SUM(BK303:BK407)</f>
        <v>0</v>
      </c>
    </row>
    <row r="303" spans="1:65" s="2" customFormat="1" ht="33" customHeight="1">
      <c r="A303" s="34"/>
      <c r="B303" s="35"/>
      <c r="C303" s="187" t="s">
        <v>409</v>
      </c>
      <c r="D303" s="187" t="s">
        <v>148</v>
      </c>
      <c r="E303" s="188" t="s">
        <v>410</v>
      </c>
      <c r="F303" s="189" t="s">
        <v>411</v>
      </c>
      <c r="G303" s="190" t="s">
        <v>173</v>
      </c>
      <c r="H303" s="191">
        <v>17.57</v>
      </c>
      <c r="I303" s="192"/>
      <c r="J303" s="193">
        <f>ROUND(I303*H303,2)</f>
        <v>0</v>
      </c>
      <c r="K303" s="194"/>
      <c r="L303" s="39"/>
      <c r="M303" s="195" t="s">
        <v>1</v>
      </c>
      <c r="N303" s="196" t="s">
        <v>41</v>
      </c>
      <c r="O303" s="71"/>
      <c r="P303" s="197">
        <f>O303*H303</f>
        <v>0</v>
      </c>
      <c r="Q303" s="197">
        <v>1.6E-2</v>
      </c>
      <c r="R303" s="197">
        <f>Q303*H303</f>
        <v>0.28112000000000004</v>
      </c>
      <c r="S303" s="197">
        <v>0</v>
      </c>
      <c r="T303" s="198">
        <f>S303*H303</f>
        <v>0</v>
      </c>
      <c r="U303" s="34"/>
      <c r="V303" s="34"/>
      <c r="W303" s="34"/>
      <c r="X303" s="34"/>
      <c r="Y303" s="34"/>
      <c r="Z303" s="34"/>
      <c r="AA303" s="34"/>
      <c r="AB303" s="34"/>
      <c r="AC303" s="34"/>
      <c r="AD303" s="34"/>
      <c r="AE303" s="34"/>
      <c r="AR303" s="199" t="s">
        <v>152</v>
      </c>
      <c r="AT303" s="199" t="s">
        <v>148</v>
      </c>
      <c r="AU303" s="199" t="s">
        <v>86</v>
      </c>
      <c r="AY303" s="17" t="s">
        <v>146</v>
      </c>
      <c r="BE303" s="200">
        <f>IF(N303="základní",J303,0)</f>
        <v>0</v>
      </c>
      <c r="BF303" s="200">
        <f>IF(N303="snížená",J303,0)</f>
        <v>0</v>
      </c>
      <c r="BG303" s="200">
        <f>IF(N303="zákl. přenesená",J303,0)</f>
        <v>0</v>
      </c>
      <c r="BH303" s="200">
        <f>IF(N303="sníž. přenesená",J303,0)</f>
        <v>0</v>
      </c>
      <c r="BI303" s="200">
        <f>IF(N303="nulová",J303,0)</f>
        <v>0</v>
      </c>
      <c r="BJ303" s="17" t="s">
        <v>84</v>
      </c>
      <c r="BK303" s="200">
        <f>ROUND(I303*H303,2)</f>
        <v>0</v>
      </c>
      <c r="BL303" s="17" t="s">
        <v>152</v>
      </c>
      <c r="BM303" s="199" t="s">
        <v>412</v>
      </c>
    </row>
    <row r="304" spans="1:65" s="13" customFormat="1">
      <c r="B304" s="201"/>
      <c r="C304" s="202"/>
      <c r="D304" s="203" t="s">
        <v>158</v>
      </c>
      <c r="E304" s="204" t="s">
        <v>1</v>
      </c>
      <c r="F304" s="205" t="s">
        <v>413</v>
      </c>
      <c r="G304" s="202"/>
      <c r="H304" s="206">
        <v>17.57</v>
      </c>
      <c r="I304" s="207"/>
      <c r="J304" s="202"/>
      <c r="K304" s="202"/>
      <c r="L304" s="208"/>
      <c r="M304" s="209"/>
      <c r="N304" s="210"/>
      <c r="O304" s="210"/>
      <c r="P304" s="210"/>
      <c r="Q304" s="210"/>
      <c r="R304" s="210"/>
      <c r="S304" s="210"/>
      <c r="T304" s="211"/>
      <c r="AT304" s="212" t="s">
        <v>158</v>
      </c>
      <c r="AU304" s="212" t="s">
        <v>86</v>
      </c>
      <c r="AV304" s="13" t="s">
        <v>86</v>
      </c>
      <c r="AW304" s="13" t="s">
        <v>32</v>
      </c>
      <c r="AX304" s="13" t="s">
        <v>84</v>
      </c>
      <c r="AY304" s="212" t="s">
        <v>146</v>
      </c>
    </row>
    <row r="305" spans="1:65" s="2" customFormat="1" ht="16.5" customHeight="1">
      <c r="A305" s="34"/>
      <c r="B305" s="35"/>
      <c r="C305" s="187" t="s">
        <v>414</v>
      </c>
      <c r="D305" s="187" t="s">
        <v>148</v>
      </c>
      <c r="E305" s="188" t="s">
        <v>415</v>
      </c>
      <c r="F305" s="189" t="s">
        <v>416</v>
      </c>
      <c r="G305" s="190" t="s">
        <v>173</v>
      </c>
      <c r="H305" s="191">
        <v>12.06</v>
      </c>
      <c r="I305" s="192"/>
      <c r="J305" s="193">
        <f>ROUND(I305*H305,2)</f>
        <v>0</v>
      </c>
      <c r="K305" s="194"/>
      <c r="L305" s="39"/>
      <c r="M305" s="195" t="s">
        <v>1</v>
      </c>
      <c r="N305" s="196" t="s">
        <v>41</v>
      </c>
      <c r="O305" s="71"/>
      <c r="P305" s="197">
        <f>O305*H305</f>
        <v>0</v>
      </c>
      <c r="Q305" s="197">
        <v>0</v>
      </c>
      <c r="R305" s="197">
        <f>Q305*H305</f>
        <v>0</v>
      </c>
      <c r="S305" s="197">
        <v>0</v>
      </c>
      <c r="T305" s="198">
        <f>S305*H305</f>
        <v>0</v>
      </c>
      <c r="U305" s="34"/>
      <c r="V305" s="34"/>
      <c r="W305" s="34"/>
      <c r="X305" s="34"/>
      <c r="Y305" s="34"/>
      <c r="Z305" s="34"/>
      <c r="AA305" s="34"/>
      <c r="AB305" s="34"/>
      <c r="AC305" s="34"/>
      <c r="AD305" s="34"/>
      <c r="AE305" s="34"/>
      <c r="AR305" s="199" t="s">
        <v>152</v>
      </c>
      <c r="AT305" s="199" t="s">
        <v>148</v>
      </c>
      <c r="AU305" s="199" t="s">
        <v>86</v>
      </c>
      <c r="AY305" s="17" t="s">
        <v>146</v>
      </c>
      <c r="BE305" s="200">
        <f>IF(N305="základní",J305,0)</f>
        <v>0</v>
      </c>
      <c r="BF305" s="200">
        <f>IF(N305="snížená",J305,0)</f>
        <v>0</v>
      </c>
      <c r="BG305" s="200">
        <f>IF(N305="zákl. přenesená",J305,0)</f>
        <v>0</v>
      </c>
      <c r="BH305" s="200">
        <f>IF(N305="sníž. přenesená",J305,0)</f>
        <v>0</v>
      </c>
      <c r="BI305" s="200">
        <f>IF(N305="nulová",J305,0)</f>
        <v>0</v>
      </c>
      <c r="BJ305" s="17" t="s">
        <v>84</v>
      </c>
      <c r="BK305" s="200">
        <f>ROUND(I305*H305,2)</f>
        <v>0</v>
      </c>
      <c r="BL305" s="17" t="s">
        <v>152</v>
      </c>
      <c r="BM305" s="199" t="s">
        <v>417</v>
      </c>
    </row>
    <row r="306" spans="1:65" s="13" customFormat="1">
      <c r="B306" s="201"/>
      <c r="C306" s="202"/>
      <c r="D306" s="203" t="s">
        <v>158</v>
      </c>
      <c r="E306" s="204" t="s">
        <v>1</v>
      </c>
      <c r="F306" s="205" t="s">
        <v>418</v>
      </c>
      <c r="G306" s="202"/>
      <c r="H306" s="206">
        <v>12.06</v>
      </c>
      <c r="I306" s="207"/>
      <c r="J306" s="202"/>
      <c r="K306" s="202"/>
      <c r="L306" s="208"/>
      <c r="M306" s="209"/>
      <c r="N306" s="210"/>
      <c r="O306" s="210"/>
      <c r="P306" s="210"/>
      <c r="Q306" s="210"/>
      <c r="R306" s="210"/>
      <c r="S306" s="210"/>
      <c r="T306" s="211"/>
      <c r="AT306" s="212" t="s">
        <v>158</v>
      </c>
      <c r="AU306" s="212" t="s">
        <v>86</v>
      </c>
      <c r="AV306" s="13" t="s">
        <v>86</v>
      </c>
      <c r="AW306" s="13" t="s">
        <v>32</v>
      </c>
      <c r="AX306" s="13" t="s">
        <v>84</v>
      </c>
      <c r="AY306" s="212" t="s">
        <v>146</v>
      </c>
    </row>
    <row r="307" spans="1:65" s="2" customFormat="1" ht="24.25" customHeight="1">
      <c r="A307" s="34"/>
      <c r="B307" s="35"/>
      <c r="C307" s="187" t="s">
        <v>419</v>
      </c>
      <c r="D307" s="187" t="s">
        <v>148</v>
      </c>
      <c r="E307" s="188" t="s">
        <v>420</v>
      </c>
      <c r="F307" s="189" t="s">
        <v>421</v>
      </c>
      <c r="G307" s="190" t="s">
        <v>151</v>
      </c>
      <c r="H307" s="191">
        <v>1</v>
      </c>
      <c r="I307" s="192"/>
      <c r="J307" s="193">
        <f>ROUND(I307*H307,2)</f>
        <v>0</v>
      </c>
      <c r="K307" s="194"/>
      <c r="L307" s="39"/>
      <c r="M307" s="195" t="s">
        <v>1</v>
      </c>
      <c r="N307" s="196" t="s">
        <v>41</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152</v>
      </c>
      <c r="AT307" s="199" t="s">
        <v>148</v>
      </c>
      <c r="AU307" s="199" t="s">
        <v>86</v>
      </c>
      <c r="AY307" s="17" t="s">
        <v>146</v>
      </c>
      <c r="BE307" s="200">
        <f>IF(N307="základní",J307,0)</f>
        <v>0</v>
      </c>
      <c r="BF307" s="200">
        <f>IF(N307="snížená",J307,0)</f>
        <v>0</v>
      </c>
      <c r="BG307" s="200">
        <f>IF(N307="zákl. přenesená",J307,0)</f>
        <v>0</v>
      </c>
      <c r="BH307" s="200">
        <f>IF(N307="sníž. přenesená",J307,0)</f>
        <v>0</v>
      </c>
      <c r="BI307" s="200">
        <f>IF(N307="nulová",J307,0)</f>
        <v>0</v>
      </c>
      <c r="BJ307" s="17" t="s">
        <v>84</v>
      </c>
      <c r="BK307" s="200">
        <f>ROUND(I307*H307,2)</f>
        <v>0</v>
      </c>
      <c r="BL307" s="17" t="s">
        <v>152</v>
      </c>
      <c r="BM307" s="199" t="s">
        <v>422</v>
      </c>
    </row>
    <row r="308" spans="1:65" s="2" customFormat="1" ht="33" customHeight="1">
      <c r="A308" s="34"/>
      <c r="B308" s="35"/>
      <c r="C308" s="187" t="s">
        <v>423</v>
      </c>
      <c r="D308" s="187" t="s">
        <v>148</v>
      </c>
      <c r="E308" s="188" t="s">
        <v>424</v>
      </c>
      <c r="F308" s="189" t="s">
        <v>425</v>
      </c>
      <c r="G308" s="190" t="s">
        <v>151</v>
      </c>
      <c r="H308" s="191">
        <v>30</v>
      </c>
      <c r="I308" s="192"/>
      <c r="J308" s="193">
        <f>ROUND(I308*H308,2)</f>
        <v>0</v>
      </c>
      <c r="K308" s="194"/>
      <c r="L308" s="39"/>
      <c r="M308" s="195" t="s">
        <v>1</v>
      </c>
      <c r="N308" s="196" t="s">
        <v>41</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152</v>
      </c>
      <c r="AT308" s="199" t="s">
        <v>148</v>
      </c>
      <c r="AU308" s="199" t="s">
        <v>86</v>
      </c>
      <c r="AY308" s="17" t="s">
        <v>146</v>
      </c>
      <c r="BE308" s="200">
        <f>IF(N308="základní",J308,0)</f>
        <v>0</v>
      </c>
      <c r="BF308" s="200">
        <f>IF(N308="snížená",J308,0)</f>
        <v>0</v>
      </c>
      <c r="BG308" s="200">
        <f>IF(N308="zákl. přenesená",J308,0)</f>
        <v>0</v>
      </c>
      <c r="BH308" s="200">
        <f>IF(N308="sníž. přenesená",J308,0)</f>
        <v>0</v>
      </c>
      <c r="BI308" s="200">
        <f>IF(N308="nulová",J308,0)</f>
        <v>0</v>
      </c>
      <c r="BJ308" s="17" t="s">
        <v>84</v>
      </c>
      <c r="BK308" s="200">
        <f>ROUND(I308*H308,2)</f>
        <v>0</v>
      </c>
      <c r="BL308" s="17" t="s">
        <v>152</v>
      </c>
      <c r="BM308" s="199" t="s">
        <v>426</v>
      </c>
    </row>
    <row r="309" spans="1:65" s="2" customFormat="1" ht="24.25" customHeight="1">
      <c r="A309" s="34"/>
      <c r="B309" s="35"/>
      <c r="C309" s="187" t="s">
        <v>427</v>
      </c>
      <c r="D309" s="187" t="s">
        <v>148</v>
      </c>
      <c r="E309" s="188" t="s">
        <v>428</v>
      </c>
      <c r="F309" s="189" t="s">
        <v>429</v>
      </c>
      <c r="G309" s="190" t="s">
        <v>151</v>
      </c>
      <c r="H309" s="191">
        <v>1</v>
      </c>
      <c r="I309" s="192"/>
      <c r="J309" s="193">
        <f>ROUND(I309*H309,2)</f>
        <v>0</v>
      </c>
      <c r="K309" s="194"/>
      <c r="L309" s="39"/>
      <c r="M309" s="195" t="s">
        <v>1</v>
      </c>
      <c r="N309" s="196" t="s">
        <v>41</v>
      </c>
      <c r="O309" s="71"/>
      <c r="P309" s="197">
        <f>O309*H309</f>
        <v>0</v>
      </c>
      <c r="Q309" s="197">
        <v>0</v>
      </c>
      <c r="R309" s="197">
        <f>Q309*H309</f>
        <v>0</v>
      </c>
      <c r="S309" s="197">
        <v>0</v>
      </c>
      <c r="T309" s="198">
        <f>S309*H309</f>
        <v>0</v>
      </c>
      <c r="U309" s="34"/>
      <c r="V309" s="34"/>
      <c r="W309" s="34"/>
      <c r="X309" s="34"/>
      <c r="Y309" s="34"/>
      <c r="Z309" s="34"/>
      <c r="AA309" s="34"/>
      <c r="AB309" s="34"/>
      <c r="AC309" s="34"/>
      <c r="AD309" s="34"/>
      <c r="AE309" s="34"/>
      <c r="AR309" s="199" t="s">
        <v>152</v>
      </c>
      <c r="AT309" s="199" t="s">
        <v>148</v>
      </c>
      <c r="AU309" s="199" t="s">
        <v>86</v>
      </c>
      <c r="AY309" s="17" t="s">
        <v>146</v>
      </c>
      <c r="BE309" s="200">
        <f>IF(N309="základní",J309,0)</f>
        <v>0</v>
      </c>
      <c r="BF309" s="200">
        <f>IF(N309="snížená",J309,0)</f>
        <v>0</v>
      </c>
      <c r="BG309" s="200">
        <f>IF(N309="zákl. přenesená",J309,0)</f>
        <v>0</v>
      </c>
      <c r="BH309" s="200">
        <f>IF(N309="sníž. přenesená",J309,0)</f>
        <v>0</v>
      </c>
      <c r="BI309" s="200">
        <f>IF(N309="nulová",J309,0)</f>
        <v>0</v>
      </c>
      <c r="BJ309" s="17" t="s">
        <v>84</v>
      </c>
      <c r="BK309" s="200">
        <f>ROUND(I309*H309,2)</f>
        <v>0</v>
      </c>
      <c r="BL309" s="17" t="s">
        <v>152</v>
      </c>
      <c r="BM309" s="199" t="s">
        <v>430</v>
      </c>
    </row>
    <row r="310" spans="1:65" s="2" customFormat="1" ht="33" customHeight="1">
      <c r="A310" s="34"/>
      <c r="B310" s="35"/>
      <c r="C310" s="187" t="s">
        <v>431</v>
      </c>
      <c r="D310" s="187" t="s">
        <v>148</v>
      </c>
      <c r="E310" s="188" t="s">
        <v>432</v>
      </c>
      <c r="F310" s="189" t="s">
        <v>433</v>
      </c>
      <c r="G310" s="190" t="s">
        <v>173</v>
      </c>
      <c r="H310" s="191">
        <v>86.9</v>
      </c>
      <c r="I310" s="192"/>
      <c r="J310" s="193">
        <f>ROUND(I310*H310,2)</f>
        <v>0</v>
      </c>
      <c r="K310" s="194"/>
      <c r="L310" s="39"/>
      <c r="M310" s="195" t="s">
        <v>1</v>
      </c>
      <c r="N310" s="196" t="s">
        <v>41</v>
      </c>
      <c r="O310" s="71"/>
      <c r="P310" s="197">
        <f>O310*H310</f>
        <v>0</v>
      </c>
      <c r="Q310" s="197">
        <v>2.1000000000000001E-4</v>
      </c>
      <c r="R310" s="197">
        <f>Q310*H310</f>
        <v>1.8249000000000001E-2</v>
      </c>
      <c r="S310" s="197">
        <v>0</v>
      </c>
      <c r="T310" s="198">
        <f>S310*H310</f>
        <v>0</v>
      </c>
      <c r="U310" s="34"/>
      <c r="V310" s="34"/>
      <c r="W310" s="34"/>
      <c r="X310" s="34"/>
      <c r="Y310" s="34"/>
      <c r="Z310" s="34"/>
      <c r="AA310" s="34"/>
      <c r="AB310" s="34"/>
      <c r="AC310" s="34"/>
      <c r="AD310" s="34"/>
      <c r="AE310" s="34"/>
      <c r="AR310" s="199" t="s">
        <v>152</v>
      </c>
      <c r="AT310" s="199" t="s">
        <v>148</v>
      </c>
      <c r="AU310" s="199" t="s">
        <v>86</v>
      </c>
      <c r="AY310" s="17" t="s">
        <v>146</v>
      </c>
      <c r="BE310" s="200">
        <f>IF(N310="základní",J310,0)</f>
        <v>0</v>
      </c>
      <c r="BF310" s="200">
        <f>IF(N310="snížená",J310,0)</f>
        <v>0</v>
      </c>
      <c r="BG310" s="200">
        <f>IF(N310="zákl. přenesená",J310,0)</f>
        <v>0</v>
      </c>
      <c r="BH310" s="200">
        <f>IF(N310="sníž. přenesená",J310,0)</f>
        <v>0</v>
      </c>
      <c r="BI310" s="200">
        <f>IF(N310="nulová",J310,0)</f>
        <v>0</v>
      </c>
      <c r="BJ310" s="17" t="s">
        <v>84</v>
      </c>
      <c r="BK310" s="200">
        <f>ROUND(I310*H310,2)</f>
        <v>0</v>
      </c>
      <c r="BL310" s="17" t="s">
        <v>152</v>
      </c>
      <c r="BM310" s="199" t="s">
        <v>434</v>
      </c>
    </row>
    <row r="311" spans="1:65" s="13" customFormat="1">
      <c r="B311" s="201"/>
      <c r="C311" s="202"/>
      <c r="D311" s="203" t="s">
        <v>158</v>
      </c>
      <c r="E311" s="204" t="s">
        <v>1</v>
      </c>
      <c r="F311" s="205" t="s">
        <v>435</v>
      </c>
      <c r="G311" s="202"/>
      <c r="H311" s="206">
        <v>86.9</v>
      </c>
      <c r="I311" s="207"/>
      <c r="J311" s="202"/>
      <c r="K311" s="202"/>
      <c r="L311" s="208"/>
      <c r="M311" s="209"/>
      <c r="N311" s="210"/>
      <c r="O311" s="210"/>
      <c r="P311" s="210"/>
      <c r="Q311" s="210"/>
      <c r="R311" s="210"/>
      <c r="S311" s="210"/>
      <c r="T311" s="211"/>
      <c r="AT311" s="212" t="s">
        <v>158</v>
      </c>
      <c r="AU311" s="212" t="s">
        <v>86</v>
      </c>
      <c r="AV311" s="13" t="s">
        <v>86</v>
      </c>
      <c r="AW311" s="13" t="s">
        <v>32</v>
      </c>
      <c r="AX311" s="13" t="s">
        <v>84</v>
      </c>
      <c r="AY311" s="212" t="s">
        <v>146</v>
      </c>
    </row>
    <row r="312" spans="1:65" s="2" customFormat="1" ht="24.25" customHeight="1">
      <c r="A312" s="34"/>
      <c r="B312" s="35"/>
      <c r="C312" s="187" t="s">
        <v>436</v>
      </c>
      <c r="D312" s="187" t="s">
        <v>148</v>
      </c>
      <c r="E312" s="188" t="s">
        <v>437</v>
      </c>
      <c r="F312" s="189" t="s">
        <v>438</v>
      </c>
      <c r="G312" s="190" t="s">
        <v>173</v>
      </c>
      <c r="H312" s="191">
        <v>918</v>
      </c>
      <c r="I312" s="192"/>
      <c r="J312" s="193">
        <f>ROUND(I312*H312,2)</f>
        <v>0</v>
      </c>
      <c r="K312" s="194"/>
      <c r="L312" s="39"/>
      <c r="M312" s="195" t="s">
        <v>1</v>
      </c>
      <c r="N312" s="196" t="s">
        <v>41</v>
      </c>
      <c r="O312" s="71"/>
      <c r="P312" s="197">
        <f>O312*H312</f>
        <v>0</v>
      </c>
      <c r="Q312" s="197">
        <v>4.0000000000000003E-5</v>
      </c>
      <c r="R312" s="197">
        <f>Q312*H312</f>
        <v>3.6720000000000003E-2</v>
      </c>
      <c r="S312" s="197">
        <v>0</v>
      </c>
      <c r="T312" s="198">
        <f>S312*H312</f>
        <v>0</v>
      </c>
      <c r="U312" s="34"/>
      <c r="V312" s="34"/>
      <c r="W312" s="34"/>
      <c r="X312" s="34"/>
      <c r="Y312" s="34"/>
      <c r="Z312" s="34"/>
      <c r="AA312" s="34"/>
      <c r="AB312" s="34"/>
      <c r="AC312" s="34"/>
      <c r="AD312" s="34"/>
      <c r="AE312" s="34"/>
      <c r="AR312" s="199" t="s">
        <v>152</v>
      </c>
      <c r="AT312" s="199" t="s">
        <v>148</v>
      </c>
      <c r="AU312" s="199" t="s">
        <v>86</v>
      </c>
      <c r="AY312" s="17" t="s">
        <v>146</v>
      </c>
      <c r="BE312" s="200">
        <f>IF(N312="základní",J312,0)</f>
        <v>0</v>
      </c>
      <c r="BF312" s="200">
        <f>IF(N312="snížená",J312,0)</f>
        <v>0</v>
      </c>
      <c r="BG312" s="200">
        <f>IF(N312="zákl. přenesená",J312,0)</f>
        <v>0</v>
      </c>
      <c r="BH312" s="200">
        <f>IF(N312="sníž. přenesená",J312,0)</f>
        <v>0</v>
      </c>
      <c r="BI312" s="200">
        <f>IF(N312="nulová",J312,0)</f>
        <v>0</v>
      </c>
      <c r="BJ312" s="17" t="s">
        <v>84</v>
      </c>
      <c r="BK312" s="200">
        <f>ROUND(I312*H312,2)</f>
        <v>0</v>
      </c>
      <c r="BL312" s="17" t="s">
        <v>152</v>
      </c>
      <c r="BM312" s="199" t="s">
        <v>439</v>
      </c>
    </row>
    <row r="313" spans="1:65" s="13" customFormat="1">
      <c r="B313" s="201"/>
      <c r="C313" s="202"/>
      <c r="D313" s="203" t="s">
        <v>158</v>
      </c>
      <c r="E313" s="204" t="s">
        <v>1</v>
      </c>
      <c r="F313" s="205" t="s">
        <v>440</v>
      </c>
      <c r="G313" s="202"/>
      <c r="H313" s="206">
        <v>108</v>
      </c>
      <c r="I313" s="207"/>
      <c r="J313" s="202"/>
      <c r="K313" s="202"/>
      <c r="L313" s="208"/>
      <c r="M313" s="209"/>
      <c r="N313" s="210"/>
      <c r="O313" s="210"/>
      <c r="P313" s="210"/>
      <c r="Q313" s="210"/>
      <c r="R313" s="210"/>
      <c r="S313" s="210"/>
      <c r="T313" s="211"/>
      <c r="AT313" s="212" t="s">
        <v>158</v>
      </c>
      <c r="AU313" s="212" t="s">
        <v>86</v>
      </c>
      <c r="AV313" s="13" t="s">
        <v>86</v>
      </c>
      <c r="AW313" s="13" t="s">
        <v>32</v>
      </c>
      <c r="AX313" s="13" t="s">
        <v>76</v>
      </c>
      <c r="AY313" s="212" t="s">
        <v>146</v>
      </c>
    </row>
    <row r="314" spans="1:65" s="13" customFormat="1">
      <c r="B314" s="201"/>
      <c r="C314" s="202"/>
      <c r="D314" s="203" t="s">
        <v>158</v>
      </c>
      <c r="E314" s="204" t="s">
        <v>1</v>
      </c>
      <c r="F314" s="205" t="s">
        <v>441</v>
      </c>
      <c r="G314" s="202"/>
      <c r="H314" s="206">
        <v>760</v>
      </c>
      <c r="I314" s="207"/>
      <c r="J314" s="202"/>
      <c r="K314" s="202"/>
      <c r="L314" s="208"/>
      <c r="M314" s="209"/>
      <c r="N314" s="210"/>
      <c r="O314" s="210"/>
      <c r="P314" s="210"/>
      <c r="Q314" s="210"/>
      <c r="R314" s="210"/>
      <c r="S314" s="210"/>
      <c r="T314" s="211"/>
      <c r="AT314" s="212" t="s">
        <v>158</v>
      </c>
      <c r="AU314" s="212" t="s">
        <v>86</v>
      </c>
      <c r="AV314" s="13" t="s">
        <v>86</v>
      </c>
      <c r="AW314" s="13" t="s">
        <v>32</v>
      </c>
      <c r="AX314" s="13" t="s">
        <v>76</v>
      </c>
      <c r="AY314" s="212" t="s">
        <v>146</v>
      </c>
    </row>
    <row r="315" spans="1:65" s="13" customFormat="1">
      <c r="B315" s="201"/>
      <c r="C315" s="202"/>
      <c r="D315" s="203" t="s">
        <v>158</v>
      </c>
      <c r="E315" s="204" t="s">
        <v>1</v>
      </c>
      <c r="F315" s="205" t="s">
        <v>442</v>
      </c>
      <c r="G315" s="202"/>
      <c r="H315" s="206">
        <v>50</v>
      </c>
      <c r="I315" s="207"/>
      <c r="J315" s="202"/>
      <c r="K315" s="202"/>
      <c r="L315" s="208"/>
      <c r="M315" s="209"/>
      <c r="N315" s="210"/>
      <c r="O315" s="210"/>
      <c r="P315" s="210"/>
      <c r="Q315" s="210"/>
      <c r="R315" s="210"/>
      <c r="S315" s="210"/>
      <c r="T315" s="211"/>
      <c r="AT315" s="212" t="s">
        <v>158</v>
      </c>
      <c r="AU315" s="212" t="s">
        <v>86</v>
      </c>
      <c r="AV315" s="13" t="s">
        <v>86</v>
      </c>
      <c r="AW315" s="13" t="s">
        <v>32</v>
      </c>
      <c r="AX315" s="13" t="s">
        <v>76</v>
      </c>
      <c r="AY315" s="212" t="s">
        <v>146</v>
      </c>
    </row>
    <row r="316" spans="1:65" s="14" customFormat="1">
      <c r="B316" s="213"/>
      <c r="C316" s="214"/>
      <c r="D316" s="203" t="s">
        <v>158</v>
      </c>
      <c r="E316" s="215" t="s">
        <v>1</v>
      </c>
      <c r="F316" s="216" t="s">
        <v>190</v>
      </c>
      <c r="G316" s="214"/>
      <c r="H316" s="217">
        <v>918</v>
      </c>
      <c r="I316" s="218"/>
      <c r="J316" s="214"/>
      <c r="K316" s="214"/>
      <c r="L316" s="219"/>
      <c r="M316" s="220"/>
      <c r="N316" s="221"/>
      <c r="O316" s="221"/>
      <c r="P316" s="221"/>
      <c r="Q316" s="221"/>
      <c r="R316" s="221"/>
      <c r="S316" s="221"/>
      <c r="T316" s="222"/>
      <c r="AT316" s="223" t="s">
        <v>158</v>
      </c>
      <c r="AU316" s="223" t="s">
        <v>86</v>
      </c>
      <c r="AV316" s="14" t="s">
        <v>152</v>
      </c>
      <c r="AW316" s="14" t="s">
        <v>32</v>
      </c>
      <c r="AX316" s="14" t="s">
        <v>84</v>
      </c>
      <c r="AY316" s="223" t="s">
        <v>146</v>
      </c>
    </row>
    <row r="317" spans="1:65" s="2" customFormat="1" ht="24.25" customHeight="1">
      <c r="A317" s="34"/>
      <c r="B317" s="35"/>
      <c r="C317" s="187" t="s">
        <v>443</v>
      </c>
      <c r="D317" s="187" t="s">
        <v>148</v>
      </c>
      <c r="E317" s="188" t="s">
        <v>444</v>
      </c>
      <c r="F317" s="189" t="s">
        <v>445</v>
      </c>
      <c r="G317" s="190" t="s">
        <v>151</v>
      </c>
      <c r="H317" s="191">
        <v>15</v>
      </c>
      <c r="I317" s="192"/>
      <c r="J317" s="193">
        <f>ROUND(I317*H317,2)</f>
        <v>0</v>
      </c>
      <c r="K317" s="194"/>
      <c r="L317" s="39"/>
      <c r="M317" s="195" t="s">
        <v>1</v>
      </c>
      <c r="N317" s="196" t="s">
        <v>41</v>
      </c>
      <c r="O317" s="71"/>
      <c r="P317" s="197">
        <f>O317*H317</f>
        <v>0</v>
      </c>
      <c r="Q317" s="197">
        <v>1.0000000000000001E-5</v>
      </c>
      <c r="R317" s="197">
        <f>Q317*H317</f>
        <v>1.5000000000000001E-4</v>
      </c>
      <c r="S317" s="197">
        <v>0</v>
      </c>
      <c r="T317" s="198">
        <f>S317*H317</f>
        <v>0</v>
      </c>
      <c r="U317" s="34"/>
      <c r="V317" s="34"/>
      <c r="W317" s="34"/>
      <c r="X317" s="34"/>
      <c r="Y317" s="34"/>
      <c r="Z317" s="34"/>
      <c r="AA317" s="34"/>
      <c r="AB317" s="34"/>
      <c r="AC317" s="34"/>
      <c r="AD317" s="34"/>
      <c r="AE317" s="34"/>
      <c r="AR317" s="199" t="s">
        <v>152</v>
      </c>
      <c r="AT317" s="199" t="s">
        <v>148</v>
      </c>
      <c r="AU317" s="199" t="s">
        <v>86</v>
      </c>
      <c r="AY317" s="17" t="s">
        <v>146</v>
      </c>
      <c r="BE317" s="200">
        <f>IF(N317="základní",J317,0)</f>
        <v>0</v>
      </c>
      <c r="BF317" s="200">
        <f>IF(N317="snížená",J317,0)</f>
        <v>0</v>
      </c>
      <c r="BG317" s="200">
        <f>IF(N317="zákl. přenesená",J317,0)</f>
        <v>0</v>
      </c>
      <c r="BH317" s="200">
        <f>IF(N317="sníž. přenesená",J317,0)</f>
        <v>0</v>
      </c>
      <c r="BI317" s="200">
        <f>IF(N317="nulová",J317,0)</f>
        <v>0</v>
      </c>
      <c r="BJ317" s="17" t="s">
        <v>84</v>
      </c>
      <c r="BK317" s="200">
        <f>ROUND(I317*H317,2)</f>
        <v>0</v>
      </c>
      <c r="BL317" s="17" t="s">
        <v>152</v>
      </c>
      <c r="BM317" s="199" t="s">
        <v>446</v>
      </c>
    </row>
    <row r="318" spans="1:65" s="13" customFormat="1">
      <c r="B318" s="201"/>
      <c r="C318" s="202"/>
      <c r="D318" s="203" t="s">
        <v>158</v>
      </c>
      <c r="E318" s="204" t="s">
        <v>1</v>
      </c>
      <c r="F318" s="205" t="s">
        <v>447</v>
      </c>
      <c r="G318" s="202"/>
      <c r="H318" s="206">
        <v>15</v>
      </c>
      <c r="I318" s="207"/>
      <c r="J318" s="202"/>
      <c r="K318" s="202"/>
      <c r="L318" s="208"/>
      <c r="M318" s="209"/>
      <c r="N318" s="210"/>
      <c r="O318" s="210"/>
      <c r="P318" s="210"/>
      <c r="Q318" s="210"/>
      <c r="R318" s="210"/>
      <c r="S318" s="210"/>
      <c r="T318" s="211"/>
      <c r="AT318" s="212" t="s">
        <v>158</v>
      </c>
      <c r="AU318" s="212" t="s">
        <v>86</v>
      </c>
      <c r="AV318" s="13" t="s">
        <v>86</v>
      </c>
      <c r="AW318" s="13" t="s">
        <v>32</v>
      </c>
      <c r="AX318" s="13" t="s">
        <v>84</v>
      </c>
      <c r="AY318" s="212" t="s">
        <v>146</v>
      </c>
    </row>
    <row r="319" spans="1:65" s="2" customFormat="1" ht="16.5" customHeight="1">
      <c r="A319" s="34"/>
      <c r="B319" s="35"/>
      <c r="C319" s="187" t="s">
        <v>448</v>
      </c>
      <c r="D319" s="187" t="s">
        <v>148</v>
      </c>
      <c r="E319" s="188" t="s">
        <v>449</v>
      </c>
      <c r="F319" s="189" t="s">
        <v>450</v>
      </c>
      <c r="G319" s="190" t="s">
        <v>151</v>
      </c>
      <c r="H319" s="191">
        <v>15</v>
      </c>
      <c r="I319" s="192"/>
      <c r="J319" s="193">
        <f>ROUND(I319*H319,2)</f>
        <v>0</v>
      </c>
      <c r="K319" s="194"/>
      <c r="L319" s="39"/>
      <c r="M319" s="195" t="s">
        <v>1</v>
      </c>
      <c r="N319" s="196" t="s">
        <v>41</v>
      </c>
      <c r="O319" s="71"/>
      <c r="P319" s="197">
        <f>O319*H319</f>
        <v>0</v>
      </c>
      <c r="Q319" s="197">
        <v>2.0000000000000001E-4</v>
      </c>
      <c r="R319" s="197">
        <f>Q319*H319</f>
        <v>3.0000000000000001E-3</v>
      </c>
      <c r="S319" s="197">
        <v>0</v>
      </c>
      <c r="T319" s="198">
        <f>S319*H319</f>
        <v>0</v>
      </c>
      <c r="U319" s="34"/>
      <c r="V319" s="34"/>
      <c r="W319" s="34"/>
      <c r="X319" s="34"/>
      <c r="Y319" s="34"/>
      <c r="Z319" s="34"/>
      <c r="AA319" s="34"/>
      <c r="AB319" s="34"/>
      <c r="AC319" s="34"/>
      <c r="AD319" s="34"/>
      <c r="AE319" s="34"/>
      <c r="AR319" s="199" t="s">
        <v>152</v>
      </c>
      <c r="AT319" s="199" t="s">
        <v>148</v>
      </c>
      <c r="AU319" s="199" t="s">
        <v>86</v>
      </c>
      <c r="AY319" s="17" t="s">
        <v>146</v>
      </c>
      <c r="BE319" s="200">
        <f>IF(N319="základní",J319,0)</f>
        <v>0</v>
      </c>
      <c r="BF319" s="200">
        <f>IF(N319="snížená",J319,0)</f>
        <v>0</v>
      </c>
      <c r="BG319" s="200">
        <f>IF(N319="zákl. přenesená",J319,0)</f>
        <v>0</v>
      </c>
      <c r="BH319" s="200">
        <f>IF(N319="sníž. přenesená",J319,0)</f>
        <v>0</v>
      </c>
      <c r="BI319" s="200">
        <f>IF(N319="nulová",J319,0)</f>
        <v>0</v>
      </c>
      <c r="BJ319" s="17" t="s">
        <v>84</v>
      </c>
      <c r="BK319" s="200">
        <f>ROUND(I319*H319,2)</f>
        <v>0</v>
      </c>
      <c r="BL319" s="17" t="s">
        <v>152</v>
      </c>
      <c r="BM319" s="199" t="s">
        <v>451</v>
      </c>
    </row>
    <row r="320" spans="1:65" s="2" customFormat="1" ht="16.5" customHeight="1">
      <c r="A320" s="34"/>
      <c r="B320" s="35"/>
      <c r="C320" s="187" t="s">
        <v>452</v>
      </c>
      <c r="D320" s="187" t="s">
        <v>148</v>
      </c>
      <c r="E320" s="188" t="s">
        <v>453</v>
      </c>
      <c r="F320" s="189" t="s">
        <v>454</v>
      </c>
      <c r="G320" s="190" t="s">
        <v>455</v>
      </c>
      <c r="H320" s="191">
        <v>1</v>
      </c>
      <c r="I320" s="192"/>
      <c r="J320" s="193">
        <f>ROUND(I320*H320,2)</f>
        <v>0</v>
      </c>
      <c r="K320" s="194"/>
      <c r="L320" s="39"/>
      <c r="M320" s="195" t="s">
        <v>1</v>
      </c>
      <c r="N320" s="196" t="s">
        <v>41</v>
      </c>
      <c r="O320" s="71"/>
      <c r="P320" s="197">
        <f>O320*H320</f>
        <v>0</v>
      </c>
      <c r="Q320" s="197">
        <v>2.0000000000000002E-5</v>
      </c>
      <c r="R320" s="197">
        <f>Q320*H320</f>
        <v>2.0000000000000002E-5</v>
      </c>
      <c r="S320" s="197">
        <v>0</v>
      </c>
      <c r="T320" s="198">
        <f>S320*H320</f>
        <v>0</v>
      </c>
      <c r="U320" s="34"/>
      <c r="V320" s="34"/>
      <c r="W320" s="34"/>
      <c r="X320" s="34"/>
      <c r="Y320" s="34"/>
      <c r="Z320" s="34"/>
      <c r="AA320" s="34"/>
      <c r="AB320" s="34"/>
      <c r="AC320" s="34"/>
      <c r="AD320" s="34"/>
      <c r="AE320" s="34"/>
      <c r="AR320" s="199" t="s">
        <v>152</v>
      </c>
      <c r="AT320" s="199" t="s">
        <v>148</v>
      </c>
      <c r="AU320" s="199" t="s">
        <v>86</v>
      </c>
      <c r="AY320" s="17" t="s">
        <v>146</v>
      </c>
      <c r="BE320" s="200">
        <f>IF(N320="základní",J320,0)</f>
        <v>0</v>
      </c>
      <c r="BF320" s="200">
        <f>IF(N320="snížená",J320,0)</f>
        <v>0</v>
      </c>
      <c r="BG320" s="200">
        <f>IF(N320="zákl. přenesená",J320,0)</f>
        <v>0</v>
      </c>
      <c r="BH320" s="200">
        <f>IF(N320="sníž. přenesená",J320,0)</f>
        <v>0</v>
      </c>
      <c r="BI320" s="200">
        <f>IF(N320="nulová",J320,0)</f>
        <v>0</v>
      </c>
      <c r="BJ320" s="17" t="s">
        <v>84</v>
      </c>
      <c r="BK320" s="200">
        <f>ROUND(I320*H320,2)</f>
        <v>0</v>
      </c>
      <c r="BL320" s="17" t="s">
        <v>152</v>
      </c>
      <c r="BM320" s="199" t="s">
        <v>456</v>
      </c>
    </row>
    <row r="321" spans="1:65" s="2" customFormat="1" ht="21.75" customHeight="1">
      <c r="A321" s="34"/>
      <c r="B321" s="35"/>
      <c r="C321" s="187" t="s">
        <v>457</v>
      </c>
      <c r="D321" s="187" t="s">
        <v>148</v>
      </c>
      <c r="E321" s="188" t="s">
        <v>458</v>
      </c>
      <c r="F321" s="189" t="s">
        <v>459</v>
      </c>
      <c r="G321" s="190" t="s">
        <v>156</v>
      </c>
      <c r="H321" s="191">
        <v>5.4359999999999999</v>
      </c>
      <c r="I321" s="192"/>
      <c r="J321" s="193">
        <f>ROUND(I321*H321,2)</f>
        <v>0</v>
      </c>
      <c r="K321" s="194"/>
      <c r="L321" s="39"/>
      <c r="M321" s="195" t="s">
        <v>1</v>
      </c>
      <c r="N321" s="196" t="s">
        <v>41</v>
      </c>
      <c r="O321" s="71"/>
      <c r="P321" s="197">
        <f>O321*H321</f>
        <v>0</v>
      </c>
      <c r="Q321" s="197">
        <v>0</v>
      </c>
      <c r="R321" s="197">
        <f>Q321*H321</f>
        <v>0</v>
      </c>
      <c r="S321" s="197">
        <v>2.4</v>
      </c>
      <c r="T321" s="198">
        <f>S321*H321</f>
        <v>13.0464</v>
      </c>
      <c r="U321" s="34"/>
      <c r="V321" s="34"/>
      <c r="W321" s="34"/>
      <c r="X321" s="34"/>
      <c r="Y321" s="34"/>
      <c r="Z321" s="34"/>
      <c r="AA321" s="34"/>
      <c r="AB321" s="34"/>
      <c r="AC321" s="34"/>
      <c r="AD321" s="34"/>
      <c r="AE321" s="34"/>
      <c r="AR321" s="199" t="s">
        <v>152</v>
      </c>
      <c r="AT321" s="199" t="s">
        <v>148</v>
      </c>
      <c r="AU321" s="199" t="s">
        <v>86</v>
      </c>
      <c r="AY321" s="17" t="s">
        <v>146</v>
      </c>
      <c r="BE321" s="200">
        <f>IF(N321="základní",J321,0)</f>
        <v>0</v>
      </c>
      <c r="BF321" s="200">
        <f>IF(N321="snížená",J321,0)</f>
        <v>0</v>
      </c>
      <c r="BG321" s="200">
        <f>IF(N321="zákl. přenesená",J321,0)</f>
        <v>0</v>
      </c>
      <c r="BH321" s="200">
        <f>IF(N321="sníž. přenesená",J321,0)</f>
        <v>0</v>
      </c>
      <c r="BI321" s="200">
        <f>IF(N321="nulová",J321,0)</f>
        <v>0</v>
      </c>
      <c r="BJ321" s="17" t="s">
        <v>84</v>
      </c>
      <c r="BK321" s="200">
        <f>ROUND(I321*H321,2)</f>
        <v>0</v>
      </c>
      <c r="BL321" s="17" t="s">
        <v>152</v>
      </c>
      <c r="BM321" s="199" t="s">
        <v>460</v>
      </c>
    </row>
    <row r="322" spans="1:65" s="13" customFormat="1" ht="41.15">
      <c r="B322" s="201"/>
      <c r="C322" s="202"/>
      <c r="D322" s="203" t="s">
        <v>158</v>
      </c>
      <c r="E322" s="204" t="s">
        <v>1</v>
      </c>
      <c r="F322" s="205" t="s">
        <v>461</v>
      </c>
      <c r="G322" s="202"/>
      <c r="H322" s="206">
        <v>3.0870000000000002</v>
      </c>
      <c r="I322" s="207"/>
      <c r="J322" s="202"/>
      <c r="K322" s="202"/>
      <c r="L322" s="208"/>
      <c r="M322" s="209"/>
      <c r="N322" s="210"/>
      <c r="O322" s="210"/>
      <c r="P322" s="210"/>
      <c r="Q322" s="210"/>
      <c r="R322" s="210"/>
      <c r="S322" s="210"/>
      <c r="T322" s="211"/>
      <c r="AT322" s="212" t="s">
        <v>158</v>
      </c>
      <c r="AU322" s="212" t="s">
        <v>86</v>
      </c>
      <c r="AV322" s="13" t="s">
        <v>86</v>
      </c>
      <c r="AW322" s="13" t="s">
        <v>32</v>
      </c>
      <c r="AX322" s="13" t="s">
        <v>76</v>
      </c>
      <c r="AY322" s="212" t="s">
        <v>146</v>
      </c>
    </row>
    <row r="323" spans="1:65" s="13" customFormat="1" ht="20.6">
      <c r="B323" s="201"/>
      <c r="C323" s="202"/>
      <c r="D323" s="203" t="s">
        <v>158</v>
      </c>
      <c r="E323" s="204" t="s">
        <v>1</v>
      </c>
      <c r="F323" s="205" t="s">
        <v>462</v>
      </c>
      <c r="G323" s="202"/>
      <c r="H323" s="206">
        <v>2.198</v>
      </c>
      <c r="I323" s="207"/>
      <c r="J323" s="202"/>
      <c r="K323" s="202"/>
      <c r="L323" s="208"/>
      <c r="M323" s="209"/>
      <c r="N323" s="210"/>
      <c r="O323" s="210"/>
      <c r="P323" s="210"/>
      <c r="Q323" s="210"/>
      <c r="R323" s="210"/>
      <c r="S323" s="210"/>
      <c r="T323" s="211"/>
      <c r="AT323" s="212" t="s">
        <v>158</v>
      </c>
      <c r="AU323" s="212" t="s">
        <v>86</v>
      </c>
      <c r="AV323" s="13" t="s">
        <v>86</v>
      </c>
      <c r="AW323" s="13" t="s">
        <v>32</v>
      </c>
      <c r="AX323" s="13" t="s">
        <v>76</v>
      </c>
      <c r="AY323" s="212" t="s">
        <v>146</v>
      </c>
    </row>
    <row r="324" spans="1:65" s="13" customFormat="1">
      <c r="B324" s="201"/>
      <c r="C324" s="202"/>
      <c r="D324" s="203" t="s">
        <v>158</v>
      </c>
      <c r="E324" s="204" t="s">
        <v>1</v>
      </c>
      <c r="F324" s="205" t="s">
        <v>390</v>
      </c>
      <c r="G324" s="202"/>
      <c r="H324" s="206">
        <v>0.151</v>
      </c>
      <c r="I324" s="207"/>
      <c r="J324" s="202"/>
      <c r="K324" s="202"/>
      <c r="L324" s="208"/>
      <c r="M324" s="209"/>
      <c r="N324" s="210"/>
      <c r="O324" s="210"/>
      <c r="P324" s="210"/>
      <c r="Q324" s="210"/>
      <c r="R324" s="210"/>
      <c r="S324" s="210"/>
      <c r="T324" s="211"/>
      <c r="AT324" s="212" t="s">
        <v>158</v>
      </c>
      <c r="AU324" s="212" t="s">
        <v>86</v>
      </c>
      <c r="AV324" s="13" t="s">
        <v>86</v>
      </c>
      <c r="AW324" s="13" t="s">
        <v>32</v>
      </c>
      <c r="AX324" s="13" t="s">
        <v>76</v>
      </c>
      <c r="AY324" s="212" t="s">
        <v>146</v>
      </c>
    </row>
    <row r="325" spans="1:65" s="14" customFormat="1">
      <c r="B325" s="213"/>
      <c r="C325" s="214"/>
      <c r="D325" s="203" t="s">
        <v>158</v>
      </c>
      <c r="E325" s="215" t="s">
        <v>1</v>
      </c>
      <c r="F325" s="216" t="s">
        <v>190</v>
      </c>
      <c r="G325" s="214"/>
      <c r="H325" s="217">
        <v>5.4359999999999999</v>
      </c>
      <c r="I325" s="218"/>
      <c r="J325" s="214"/>
      <c r="K325" s="214"/>
      <c r="L325" s="219"/>
      <c r="M325" s="220"/>
      <c r="N325" s="221"/>
      <c r="O325" s="221"/>
      <c r="P325" s="221"/>
      <c r="Q325" s="221"/>
      <c r="R325" s="221"/>
      <c r="S325" s="221"/>
      <c r="T325" s="222"/>
      <c r="AT325" s="223" t="s">
        <v>158</v>
      </c>
      <c r="AU325" s="223" t="s">
        <v>86</v>
      </c>
      <c r="AV325" s="14" t="s">
        <v>152</v>
      </c>
      <c r="AW325" s="14" t="s">
        <v>32</v>
      </c>
      <c r="AX325" s="14" t="s">
        <v>84</v>
      </c>
      <c r="AY325" s="223" t="s">
        <v>146</v>
      </c>
    </row>
    <row r="326" spans="1:65" s="2" customFormat="1" ht="24.25" customHeight="1">
      <c r="A326" s="34"/>
      <c r="B326" s="35"/>
      <c r="C326" s="187" t="s">
        <v>463</v>
      </c>
      <c r="D326" s="187" t="s">
        <v>148</v>
      </c>
      <c r="E326" s="188" t="s">
        <v>464</v>
      </c>
      <c r="F326" s="189" t="s">
        <v>465</v>
      </c>
      <c r="G326" s="190" t="s">
        <v>173</v>
      </c>
      <c r="H326" s="191">
        <v>13.65</v>
      </c>
      <c r="I326" s="192"/>
      <c r="J326" s="193">
        <f>ROUND(I326*H326,2)</f>
        <v>0</v>
      </c>
      <c r="K326" s="194"/>
      <c r="L326" s="39"/>
      <c r="M326" s="195" t="s">
        <v>1</v>
      </c>
      <c r="N326" s="196" t="s">
        <v>41</v>
      </c>
      <c r="O326" s="71"/>
      <c r="P326" s="197">
        <f>O326*H326</f>
        <v>0</v>
      </c>
      <c r="Q326" s="197">
        <v>0</v>
      </c>
      <c r="R326" s="197">
        <f>Q326*H326</f>
        <v>0</v>
      </c>
      <c r="S326" s="197">
        <v>0.13100000000000001</v>
      </c>
      <c r="T326" s="198">
        <f>S326*H326</f>
        <v>1.7881500000000001</v>
      </c>
      <c r="U326" s="34"/>
      <c r="V326" s="34"/>
      <c r="W326" s="34"/>
      <c r="X326" s="34"/>
      <c r="Y326" s="34"/>
      <c r="Z326" s="34"/>
      <c r="AA326" s="34"/>
      <c r="AB326" s="34"/>
      <c r="AC326" s="34"/>
      <c r="AD326" s="34"/>
      <c r="AE326" s="34"/>
      <c r="AR326" s="199" t="s">
        <v>152</v>
      </c>
      <c r="AT326" s="199" t="s">
        <v>148</v>
      </c>
      <c r="AU326" s="199" t="s">
        <v>86</v>
      </c>
      <c r="AY326" s="17" t="s">
        <v>146</v>
      </c>
      <c r="BE326" s="200">
        <f>IF(N326="základní",J326,0)</f>
        <v>0</v>
      </c>
      <c r="BF326" s="200">
        <f>IF(N326="snížená",J326,0)</f>
        <v>0</v>
      </c>
      <c r="BG326" s="200">
        <f>IF(N326="zákl. přenesená",J326,0)</f>
        <v>0</v>
      </c>
      <c r="BH326" s="200">
        <f>IF(N326="sníž. přenesená",J326,0)</f>
        <v>0</v>
      </c>
      <c r="BI326" s="200">
        <f>IF(N326="nulová",J326,0)</f>
        <v>0</v>
      </c>
      <c r="BJ326" s="17" t="s">
        <v>84</v>
      </c>
      <c r="BK326" s="200">
        <f>ROUND(I326*H326,2)</f>
        <v>0</v>
      </c>
      <c r="BL326" s="17" t="s">
        <v>152</v>
      </c>
      <c r="BM326" s="199" t="s">
        <v>466</v>
      </c>
    </row>
    <row r="327" spans="1:65" s="13" customFormat="1">
      <c r="B327" s="201"/>
      <c r="C327" s="202"/>
      <c r="D327" s="203" t="s">
        <v>158</v>
      </c>
      <c r="E327" s="204" t="s">
        <v>1</v>
      </c>
      <c r="F327" s="205" t="s">
        <v>467</v>
      </c>
      <c r="G327" s="202"/>
      <c r="H327" s="206">
        <v>11.37</v>
      </c>
      <c r="I327" s="207"/>
      <c r="J327" s="202"/>
      <c r="K327" s="202"/>
      <c r="L327" s="208"/>
      <c r="M327" s="209"/>
      <c r="N327" s="210"/>
      <c r="O327" s="210"/>
      <c r="P327" s="210"/>
      <c r="Q327" s="210"/>
      <c r="R327" s="210"/>
      <c r="S327" s="210"/>
      <c r="T327" s="211"/>
      <c r="AT327" s="212" t="s">
        <v>158</v>
      </c>
      <c r="AU327" s="212" t="s">
        <v>86</v>
      </c>
      <c r="AV327" s="13" t="s">
        <v>86</v>
      </c>
      <c r="AW327" s="13" t="s">
        <v>32</v>
      </c>
      <c r="AX327" s="13" t="s">
        <v>76</v>
      </c>
      <c r="AY327" s="212" t="s">
        <v>146</v>
      </c>
    </row>
    <row r="328" spans="1:65" s="13" customFormat="1">
      <c r="B328" s="201"/>
      <c r="C328" s="202"/>
      <c r="D328" s="203" t="s">
        <v>158</v>
      </c>
      <c r="E328" s="204" t="s">
        <v>1</v>
      </c>
      <c r="F328" s="205" t="s">
        <v>468</v>
      </c>
      <c r="G328" s="202"/>
      <c r="H328" s="206">
        <v>2.2799999999999998</v>
      </c>
      <c r="I328" s="207"/>
      <c r="J328" s="202"/>
      <c r="K328" s="202"/>
      <c r="L328" s="208"/>
      <c r="M328" s="209"/>
      <c r="N328" s="210"/>
      <c r="O328" s="210"/>
      <c r="P328" s="210"/>
      <c r="Q328" s="210"/>
      <c r="R328" s="210"/>
      <c r="S328" s="210"/>
      <c r="T328" s="211"/>
      <c r="AT328" s="212" t="s">
        <v>158</v>
      </c>
      <c r="AU328" s="212" t="s">
        <v>86</v>
      </c>
      <c r="AV328" s="13" t="s">
        <v>86</v>
      </c>
      <c r="AW328" s="13" t="s">
        <v>32</v>
      </c>
      <c r="AX328" s="13" t="s">
        <v>76</v>
      </c>
      <c r="AY328" s="212" t="s">
        <v>146</v>
      </c>
    </row>
    <row r="329" spans="1:65" s="14" customFormat="1">
      <c r="B329" s="213"/>
      <c r="C329" s="214"/>
      <c r="D329" s="203" t="s">
        <v>158</v>
      </c>
      <c r="E329" s="215" t="s">
        <v>1</v>
      </c>
      <c r="F329" s="216" t="s">
        <v>190</v>
      </c>
      <c r="G329" s="214"/>
      <c r="H329" s="217">
        <v>13.65</v>
      </c>
      <c r="I329" s="218"/>
      <c r="J329" s="214"/>
      <c r="K329" s="214"/>
      <c r="L329" s="219"/>
      <c r="M329" s="220"/>
      <c r="N329" s="221"/>
      <c r="O329" s="221"/>
      <c r="P329" s="221"/>
      <c r="Q329" s="221"/>
      <c r="R329" s="221"/>
      <c r="S329" s="221"/>
      <c r="T329" s="222"/>
      <c r="AT329" s="223" t="s">
        <v>158</v>
      </c>
      <c r="AU329" s="223" t="s">
        <v>86</v>
      </c>
      <c r="AV329" s="14" t="s">
        <v>152</v>
      </c>
      <c r="AW329" s="14" t="s">
        <v>32</v>
      </c>
      <c r="AX329" s="14" t="s">
        <v>84</v>
      </c>
      <c r="AY329" s="223" t="s">
        <v>146</v>
      </c>
    </row>
    <row r="330" spans="1:65" s="2" customFormat="1" ht="21.75" customHeight="1">
      <c r="A330" s="34"/>
      <c r="B330" s="35"/>
      <c r="C330" s="187" t="s">
        <v>469</v>
      </c>
      <c r="D330" s="187" t="s">
        <v>148</v>
      </c>
      <c r="E330" s="188" t="s">
        <v>470</v>
      </c>
      <c r="F330" s="189" t="s">
        <v>471</v>
      </c>
      <c r="G330" s="190" t="s">
        <v>173</v>
      </c>
      <c r="H330" s="191">
        <v>24.321000000000002</v>
      </c>
      <c r="I330" s="192"/>
      <c r="J330" s="193">
        <f>ROUND(I330*H330,2)</f>
        <v>0</v>
      </c>
      <c r="K330" s="194"/>
      <c r="L330" s="39"/>
      <c r="M330" s="195" t="s">
        <v>1</v>
      </c>
      <c r="N330" s="196" t="s">
        <v>41</v>
      </c>
      <c r="O330" s="71"/>
      <c r="P330" s="197">
        <f>O330*H330</f>
        <v>0</v>
      </c>
      <c r="Q330" s="197">
        <v>0</v>
      </c>
      <c r="R330" s="197">
        <f>Q330*H330</f>
        <v>0</v>
      </c>
      <c r="S330" s="197">
        <v>0.26100000000000001</v>
      </c>
      <c r="T330" s="198">
        <f>S330*H330</f>
        <v>6.3477810000000003</v>
      </c>
      <c r="U330" s="34"/>
      <c r="V330" s="34"/>
      <c r="W330" s="34"/>
      <c r="X330" s="34"/>
      <c r="Y330" s="34"/>
      <c r="Z330" s="34"/>
      <c r="AA330" s="34"/>
      <c r="AB330" s="34"/>
      <c r="AC330" s="34"/>
      <c r="AD330" s="34"/>
      <c r="AE330" s="34"/>
      <c r="AR330" s="199" t="s">
        <v>152</v>
      </c>
      <c r="AT330" s="199" t="s">
        <v>148</v>
      </c>
      <c r="AU330" s="199" t="s">
        <v>86</v>
      </c>
      <c r="AY330" s="17" t="s">
        <v>146</v>
      </c>
      <c r="BE330" s="200">
        <f>IF(N330="základní",J330,0)</f>
        <v>0</v>
      </c>
      <c r="BF330" s="200">
        <f>IF(N330="snížená",J330,0)</f>
        <v>0</v>
      </c>
      <c r="BG330" s="200">
        <f>IF(N330="zákl. přenesená",J330,0)</f>
        <v>0</v>
      </c>
      <c r="BH330" s="200">
        <f>IF(N330="sníž. přenesená",J330,0)</f>
        <v>0</v>
      </c>
      <c r="BI330" s="200">
        <f>IF(N330="nulová",J330,0)</f>
        <v>0</v>
      </c>
      <c r="BJ330" s="17" t="s">
        <v>84</v>
      </c>
      <c r="BK330" s="200">
        <f>ROUND(I330*H330,2)</f>
        <v>0</v>
      </c>
      <c r="BL330" s="17" t="s">
        <v>152</v>
      </c>
      <c r="BM330" s="199" t="s">
        <v>472</v>
      </c>
    </row>
    <row r="331" spans="1:65" s="13" customFormat="1">
      <c r="B331" s="201"/>
      <c r="C331" s="202"/>
      <c r="D331" s="203" t="s">
        <v>158</v>
      </c>
      <c r="E331" s="204" t="s">
        <v>1</v>
      </c>
      <c r="F331" s="205" t="s">
        <v>473</v>
      </c>
      <c r="G331" s="202"/>
      <c r="H331" s="206">
        <v>6.93</v>
      </c>
      <c r="I331" s="207"/>
      <c r="J331" s="202"/>
      <c r="K331" s="202"/>
      <c r="L331" s="208"/>
      <c r="M331" s="209"/>
      <c r="N331" s="210"/>
      <c r="O331" s="210"/>
      <c r="P331" s="210"/>
      <c r="Q331" s="210"/>
      <c r="R331" s="210"/>
      <c r="S331" s="210"/>
      <c r="T331" s="211"/>
      <c r="AT331" s="212" t="s">
        <v>158</v>
      </c>
      <c r="AU331" s="212" t="s">
        <v>86</v>
      </c>
      <c r="AV331" s="13" t="s">
        <v>86</v>
      </c>
      <c r="AW331" s="13" t="s">
        <v>32</v>
      </c>
      <c r="AX331" s="13" t="s">
        <v>76</v>
      </c>
      <c r="AY331" s="212" t="s">
        <v>146</v>
      </c>
    </row>
    <row r="332" spans="1:65" s="13" customFormat="1">
      <c r="B332" s="201"/>
      <c r="C332" s="202"/>
      <c r="D332" s="203" t="s">
        <v>158</v>
      </c>
      <c r="E332" s="204" t="s">
        <v>1</v>
      </c>
      <c r="F332" s="205" t="s">
        <v>474</v>
      </c>
      <c r="G332" s="202"/>
      <c r="H332" s="206">
        <v>17.390999999999998</v>
      </c>
      <c r="I332" s="207"/>
      <c r="J332" s="202"/>
      <c r="K332" s="202"/>
      <c r="L332" s="208"/>
      <c r="M332" s="209"/>
      <c r="N332" s="210"/>
      <c r="O332" s="210"/>
      <c r="P332" s="210"/>
      <c r="Q332" s="210"/>
      <c r="R332" s="210"/>
      <c r="S332" s="210"/>
      <c r="T332" s="211"/>
      <c r="AT332" s="212" t="s">
        <v>158</v>
      </c>
      <c r="AU332" s="212" t="s">
        <v>86</v>
      </c>
      <c r="AV332" s="13" t="s">
        <v>86</v>
      </c>
      <c r="AW332" s="13" t="s">
        <v>32</v>
      </c>
      <c r="AX332" s="13" t="s">
        <v>76</v>
      </c>
      <c r="AY332" s="212" t="s">
        <v>146</v>
      </c>
    </row>
    <row r="333" spans="1:65" s="14" customFormat="1">
      <c r="B333" s="213"/>
      <c r="C333" s="214"/>
      <c r="D333" s="203" t="s">
        <v>158</v>
      </c>
      <c r="E333" s="215" t="s">
        <v>1</v>
      </c>
      <c r="F333" s="216" t="s">
        <v>190</v>
      </c>
      <c r="G333" s="214"/>
      <c r="H333" s="217">
        <v>24.321000000000002</v>
      </c>
      <c r="I333" s="218"/>
      <c r="J333" s="214"/>
      <c r="K333" s="214"/>
      <c r="L333" s="219"/>
      <c r="M333" s="220"/>
      <c r="N333" s="221"/>
      <c r="O333" s="221"/>
      <c r="P333" s="221"/>
      <c r="Q333" s="221"/>
      <c r="R333" s="221"/>
      <c r="S333" s="221"/>
      <c r="T333" s="222"/>
      <c r="AT333" s="223" t="s">
        <v>158</v>
      </c>
      <c r="AU333" s="223" t="s">
        <v>86</v>
      </c>
      <c r="AV333" s="14" t="s">
        <v>152</v>
      </c>
      <c r="AW333" s="14" t="s">
        <v>32</v>
      </c>
      <c r="AX333" s="14" t="s">
        <v>84</v>
      </c>
      <c r="AY333" s="223" t="s">
        <v>146</v>
      </c>
    </row>
    <row r="334" spans="1:65" s="2" customFormat="1" ht="24.25" customHeight="1">
      <c r="A334" s="34"/>
      <c r="B334" s="35"/>
      <c r="C334" s="187" t="s">
        <v>475</v>
      </c>
      <c r="D334" s="187" t="s">
        <v>148</v>
      </c>
      <c r="E334" s="188" t="s">
        <v>476</v>
      </c>
      <c r="F334" s="189" t="s">
        <v>477</v>
      </c>
      <c r="G334" s="190" t="s">
        <v>242</v>
      </c>
      <c r="H334" s="191">
        <v>13</v>
      </c>
      <c r="I334" s="192"/>
      <c r="J334" s="193">
        <f>ROUND(I334*H334,2)</f>
        <v>0</v>
      </c>
      <c r="K334" s="194"/>
      <c r="L334" s="39"/>
      <c r="M334" s="195" t="s">
        <v>1</v>
      </c>
      <c r="N334" s="196" t="s">
        <v>41</v>
      </c>
      <c r="O334" s="71"/>
      <c r="P334" s="197">
        <f>O334*H334</f>
        <v>0</v>
      </c>
      <c r="Q334" s="197">
        <v>0</v>
      </c>
      <c r="R334" s="197">
        <f>Q334*H334</f>
        <v>0</v>
      </c>
      <c r="S334" s="197">
        <v>7.0000000000000007E-2</v>
      </c>
      <c r="T334" s="198">
        <f>S334*H334</f>
        <v>0.91000000000000014</v>
      </c>
      <c r="U334" s="34"/>
      <c r="V334" s="34"/>
      <c r="W334" s="34"/>
      <c r="X334" s="34"/>
      <c r="Y334" s="34"/>
      <c r="Z334" s="34"/>
      <c r="AA334" s="34"/>
      <c r="AB334" s="34"/>
      <c r="AC334" s="34"/>
      <c r="AD334" s="34"/>
      <c r="AE334" s="34"/>
      <c r="AR334" s="199" t="s">
        <v>152</v>
      </c>
      <c r="AT334" s="199" t="s">
        <v>148</v>
      </c>
      <c r="AU334" s="199" t="s">
        <v>86</v>
      </c>
      <c r="AY334" s="17" t="s">
        <v>146</v>
      </c>
      <c r="BE334" s="200">
        <f>IF(N334="základní",J334,0)</f>
        <v>0</v>
      </c>
      <c r="BF334" s="200">
        <f>IF(N334="snížená",J334,0)</f>
        <v>0</v>
      </c>
      <c r="BG334" s="200">
        <f>IF(N334="zákl. přenesená",J334,0)</f>
        <v>0</v>
      </c>
      <c r="BH334" s="200">
        <f>IF(N334="sníž. přenesená",J334,0)</f>
        <v>0</v>
      </c>
      <c r="BI334" s="200">
        <f>IF(N334="nulová",J334,0)</f>
        <v>0</v>
      </c>
      <c r="BJ334" s="17" t="s">
        <v>84</v>
      </c>
      <c r="BK334" s="200">
        <f>ROUND(I334*H334,2)</f>
        <v>0</v>
      </c>
      <c r="BL334" s="17" t="s">
        <v>152</v>
      </c>
      <c r="BM334" s="199" t="s">
        <v>478</v>
      </c>
    </row>
    <row r="335" spans="1:65" s="13" customFormat="1">
      <c r="B335" s="201"/>
      <c r="C335" s="202"/>
      <c r="D335" s="203" t="s">
        <v>158</v>
      </c>
      <c r="E335" s="204" t="s">
        <v>1</v>
      </c>
      <c r="F335" s="205" t="s">
        <v>479</v>
      </c>
      <c r="G335" s="202"/>
      <c r="H335" s="206">
        <v>13</v>
      </c>
      <c r="I335" s="207"/>
      <c r="J335" s="202"/>
      <c r="K335" s="202"/>
      <c r="L335" s="208"/>
      <c r="M335" s="209"/>
      <c r="N335" s="210"/>
      <c r="O335" s="210"/>
      <c r="P335" s="210"/>
      <c r="Q335" s="210"/>
      <c r="R335" s="210"/>
      <c r="S335" s="210"/>
      <c r="T335" s="211"/>
      <c r="AT335" s="212" t="s">
        <v>158</v>
      </c>
      <c r="AU335" s="212" t="s">
        <v>86</v>
      </c>
      <c r="AV335" s="13" t="s">
        <v>86</v>
      </c>
      <c r="AW335" s="13" t="s">
        <v>32</v>
      </c>
      <c r="AX335" s="13" t="s">
        <v>84</v>
      </c>
      <c r="AY335" s="212" t="s">
        <v>146</v>
      </c>
    </row>
    <row r="336" spans="1:65" s="2" customFormat="1" ht="33" customHeight="1">
      <c r="A336" s="34"/>
      <c r="B336" s="35"/>
      <c r="C336" s="187" t="s">
        <v>480</v>
      </c>
      <c r="D336" s="187" t="s">
        <v>148</v>
      </c>
      <c r="E336" s="188" t="s">
        <v>481</v>
      </c>
      <c r="F336" s="189" t="s">
        <v>482</v>
      </c>
      <c r="G336" s="190" t="s">
        <v>156</v>
      </c>
      <c r="H336" s="191">
        <v>0.23799999999999999</v>
      </c>
      <c r="I336" s="192"/>
      <c r="J336" s="193">
        <f>ROUND(I336*H336,2)</f>
        <v>0</v>
      </c>
      <c r="K336" s="194"/>
      <c r="L336" s="39"/>
      <c r="M336" s="195" t="s">
        <v>1</v>
      </c>
      <c r="N336" s="196" t="s">
        <v>41</v>
      </c>
      <c r="O336" s="71"/>
      <c r="P336" s="197">
        <f>O336*H336</f>
        <v>0</v>
      </c>
      <c r="Q336" s="197">
        <v>0</v>
      </c>
      <c r="R336" s="197">
        <f>Q336*H336</f>
        <v>0</v>
      </c>
      <c r="S336" s="197">
        <v>2.4</v>
      </c>
      <c r="T336" s="198">
        <f>S336*H336</f>
        <v>0.57119999999999993</v>
      </c>
      <c r="U336" s="34"/>
      <c r="V336" s="34"/>
      <c r="W336" s="34"/>
      <c r="X336" s="34"/>
      <c r="Y336" s="34"/>
      <c r="Z336" s="34"/>
      <c r="AA336" s="34"/>
      <c r="AB336" s="34"/>
      <c r="AC336" s="34"/>
      <c r="AD336" s="34"/>
      <c r="AE336" s="34"/>
      <c r="AR336" s="199" t="s">
        <v>152</v>
      </c>
      <c r="AT336" s="199" t="s">
        <v>148</v>
      </c>
      <c r="AU336" s="199" t="s">
        <v>86</v>
      </c>
      <c r="AY336" s="17" t="s">
        <v>146</v>
      </c>
      <c r="BE336" s="200">
        <f>IF(N336="základní",J336,0)</f>
        <v>0</v>
      </c>
      <c r="BF336" s="200">
        <f>IF(N336="snížená",J336,0)</f>
        <v>0</v>
      </c>
      <c r="BG336" s="200">
        <f>IF(N336="zákl. přenesená",J336,0)</f>
        <v>0</v>
      </c>
      <c r="BH336" s="200">
        <f>IF(N336="sníž. přenesená",J336,0)</f>
        <v>0</v>
      </c>
      <c r="BI336" s="200">
        <f>IF(N336="nulová",J336,0)</f>
        <v>0</v>
      </c>
      <c r="BJ336" s="17" t="s">
        <v>84</v>
      </c>
      <c r="BK336" s="200">
        <f>ROUND(I336*H336,2)</f>
        <v>0</v>
      </c>
      <c r="BL336" s="17" t="s">
        <v>152</v>
      </c>
      <c r="BM336" s="199" t="s">
        <v>483</v>
      </c>
    </row>
    <row r="337" spans="1:65" s="13" customFormat="1">
      <c r="B337" s="201"/>
      <c r="C337" s="202"/>
      <c r="D337" s="203" t="s">
        <v>158</v>
      </c>
      <c r="E337" s="204" t="s">
        <v>1</v>
      </c>
      <c r="F337" s="205" t="s">
        <v>484</v>
      </c>
      <c r="G337" s="202"/>
      <c r="H337" s="206">
        <v>0.23799999999999999</v>
      </c>
      <c r="I337" s="207"/>
      <c r="J337" s="202"/>
      <c r="K337" s="202"/>
      <c r="L337" s="208"/>
      <c r="M337" s="209"/>
      <c r="N337" s="210"/>
      <c r="O337" s="210"/>
      <c r="P337" s="210"/>
      <c r="Q337" s="210"/>
      <c r="R337" s="210"/>
      <c r="S337" s="210"/>
      <c r="T337" s="211"/>
      <c r="AT337" s="212" t="s">
        <v>158</v>
      </c>
      <c r="AU337" s="212" t="s">
        <v>86</v>
      </c>
      <c r="AV337" s="13" t="s">
        <v>86</v>
      </c>
      <c r="AW337" s="13" t="s">
        <v>32</v>
      </c>
      <c r="AX337" s="13" t="s">
        <v>84</v>
      </c>
      <c r="AY337" s="212" t="s">
        <v>146</v>
      </c>
    </row>
    <row r="338" spans="1:65" s="2" customFormat="1" ht="24.25" customHeight="1">
      <c r="A338" s="34"/>
      <c r="B338" s="35"/>
      <c r="C338" s="187" t="s">
        <v>485</v>
      </c>
      <c r="D338" s="187" t="s">
        <v>148</v>
      </c>
      <c r="E338" s="188" t="s">
        <v>486</v>
      </c>
      <c r="F338" s="189" t="s">
        <v>487</v>
      </c>
      <c r="G338" s="190" t="s">
        <v>156</v>
      </c>
      <c r="H338" s="191">
        <v>0.497</v>
      </c>
      <c r="I338" s="192"/>
      <c r="J338" s="193">
        <f>ROUND(I338*H338,2)</f>
        <v>0</v>
      </c>
      <c r="K338" s="194"/>
      <c r="L338" s="39"/>
      <c r="M338" s="195" t="s">
        <v>1</v>
      </c>
      <c r="N338" s="196" t="s">
        <v>41</v>
      </c>
      <c r="O338" s="71"/>
      <c r="P338" s="197">
        <f>O338*H338</f>
        <v>0</v>
      </c>
      <c r="Q338" s="197">
        <v>0</v>
      </c>
      <c r="R338" s="197">
        <f>Q338*H338</f>
        <v>0</v>
      </c>
      <c r="S338" s="197">
        <v>2.4</v>
      </c>
      <c r="T338" s="198">
        <f>S338*H338</f>
        <v>1.1927999999999999</v>
      </c>
      <c r="U338" s="34"/>
      <c r="V338" s="34"/>
      <c r="W338" s="34"/>
      <c r="X338" s="34"/>
      <c r="Y338" s="34"/>
      <c r="Z338" s="34"/>
      <c r="AA338" s="34"/>
      <c r="AB338" s="34"/>
      <c r="AC338" s="34"/>
      <c r="AD338" s="34"/>
      <c r="AE338" s="34"/>
      <c r="AR338" s="199" t="s">
        <v>152</v>
      </c>
      <c r="AT338" s="199" t="s">
        <v>148</v>
      </c>
      <c r="AU338" s="199" t="s">
        <v>86</v>
      </c>
      <c r="AY338" s="17" t="s">
        <v>146</v>
      </c>
      <c r="BE338" s="200">
        <f>IF(N338="základní",J338,0)</f>
        <v>0</v>
      </c>
      <c r="BF338" s="200">
        <f>IF(N338="snížená",J338,0)</f>
        <v>0</v>
      </c>
      <c r="BG338" s="200">
        <f>IF(N338="zákl. přenesená",J338,0)</f>
        <v>0</v>
      </c>
      <c r="BH338" s="200">
        <f>IF(N338="sníž. přenesená",J338,0)</f>
        <v>0</v>
      </c>
      <c r="BI338" s="200">
        <f>IF(N338="nulová",J338,0)</f>
        <v>0</v>
      </c>
      <c r="BJ338" s="17" t="s">
        <v>84</v>
      </c>
      <c r="BK338" s="200">
        <f>ROUND(I338*H338,2)</f>
        <v>0</v>
      </c>
      <c r="BL338" s="17" t="s">
        <v>152</v>
      </c>
      <c r="BM338" s="199" t="s">
        <v>488</v>
      </c>
    </row>
    <row r="339" spans="1:65" s="13" customFormat="1">
      <c r="B339" s="201"/>
      <c r="C339" s="202"/>
      <c r="D339" s="203" t="s">
        <v>158</v>
      </c>
      <c r="E339" s="204" t="s">
        <v>1</v>
      </c>
      <c r="F339" s="205" t="s">
        <v>489</v>
      </c>
      <c r="G339" s="202"/>
      <c r="H339" s="206">
        <v>0.497</v>
      </c>
      <c r="I339" s="207"/>
      <c r="J339" s="202"/>
      <c r="K339" s="202"/>
      <c r="L339" s="208"/>
      <c r="M339" s="209"/>
      <c r="N339" s="210"/>
      <c r="O339" s="210"/>
      <c r="P339" s="210"/>
      <c r="Q339" s="210"/>
      <c r="R339" s="210"/>
      <c r="S339" s="210"/>
      <c r="T339" s="211"/>
      <c r="AT339" s="212" t="s">
        <v>158</v>
      </c>
      <c r="AU339" s="212" t="s">
        <v>86</v>
      </c>
      <c r="AV339" s="13" t="s">
        <v>86</v>
      </c>
      <c r="AW339" s="13" t="s">
        <v>32</v>
      </c>
      <c r="AX339" s="13" t="s">
        <v>84</v>
      </c>
      <c r="AY339" s="212" t="s">
        <v>146</v>
      </c>
    </row>
    <row r="340" spans="1:65" s="2" customFormat="1" ht="37.950000000000003" customHeight="1">
      <c r="A340" s="34"/>
      <c r="B340" s="35"/>
      <c r="C340" s="187" t="s">
        <v>490</v>
      </c>
      <c r="D340" s="187" t="s">
        <v>148</v>
      </c>
      <c r="E340" s="188" t="s">
        <v>491</v>
      </c>
      <c r="F340" s="189" t="s">
        <v>492</v>
      </c>
      <c r="G340" s="190" t="s">
        <v>212</v>
      </c>
      <c r="H340" s="191">
        <v>4.4550000000000001</v>
      </c>
      <c r="I340" s="192"/>
      <c r="J340" s="193">
        <f>ROUND(I340*H340,2)</f>
        <v>0</v>
      </c>
      <c r="K340" s="194"/>
      <c r="L340" s="39"/>
      <c r="M340" s="195" t="s">
        <v>1</v>
      </c>
      <c r="N340" s="196" t="s">
        <v>41</v>
      </c>
      <c r="O340" s="71"/>
      <c r="P340" s="197">
        <f>O340*H340</f>
        <v>0</v>
      </c>
      <c r="Q340" s="197">
        <v>0</v>
      </c>
      <c r="R340" s="197">
        <f>Q340*H340</f>
        <v>0</v>
      </c>
      <c r="S340" s="197">
        <v>1.25</v>
      </c>
      <c r="T340" s="198">
        <f>S340*H340</f>
        <v>5.5687499999999996</v>
      </c>
      <c r="U340" s="34"/>
      <c r="V340" s="34"/>
      <c r="W340" s="34"/>
      <c r="X340" s="34"/>
      <c r="Y340" s="34"/>
      <c r="Z340" s="34"/>
      <c r="AA340" s="34"/>
      <c r="AB340" s="34"/>
      <c r="AC340" s="34"/>
      <c r="AD340" s="34"/>
      <c r="AE340" s="34"/>
      <c r="AR340" s="199" t="s">
        <v>152</v>
      </c>
      <c r="AT340" s="199" t="s">
        <v>148</v>
      </c>
      <c r="AU340" s="199" t="s">
        <v>86</v>
      </c>
      <c r="AY340" s="17" t="s">
        <v>146</v>
      </c>
      <c r="BE340" s="200">
        <f>IF(N340="základní",J340,0)</f>
        <v>0</v>
      </c>
      <c r="BF340" s="200">
        <f>IF(N340="snížená",J340,0)</f>
        <v>0</v>
      </c>
      <c r="BG340" s="200">
        <f>IF(N340="zákl. přenesená",J340,0)</f>
        <v>0</v>
      </c>
      <c r="BH340" s="200">
        <f>IF(N340="sníž. přenesená",J340,0)</f>
        <v>0</v>
      </c>
      <c r="BI340" s="200">
        <f>IF(N340="nulová",J340,0)</f>
        <v>0</v>
      </c>
      <c r="BJ340" s="17" t="s">
        <v>84</v>
      </c>
      <c r="BK340" s="200">
        <f>ROUND(I340*H340,2)</f>
        <v>0</v>
      </c>
      <c r="BL340" s="17" t="s">
        <v>152</v>
      </c>
      <c r="BM340" s="199" t="s">
        <v>493</v>
      </c>
    </row>
    <row r="341" spans="1:65" s="13" customFormat="1">
      <c r="B341" s="201"/>
      <c r="C341" s="202"/>
      <c r="D341" s="203" t="s">
        <v>158</v>
      </c>
      <c r="E341" s="204" t="s">
        <v>1</v>
      </c>
      <c r="F341" s="205" t="s">
        <v>494</v>
      </c>
      <c r="G341" s="202"/>
      <c r="H341" s="206">
        <v>4.4550000000000001</v>
      </c>
      <c r="I341" s="207"/>
      <c r="J341" s="202"/>
      <c r="K341" s="202"/>
      <c r="L341" s="208"/>
      <c r="M341" s="209"/>
      <c r="N341" s="210"/>
      <c r="O341" s="210"/>
      <c r="P341" s="210"/>
      <c r="Q341" s="210"/>
      <c r="R341" s="210"/>
      <c r="S341" s="210"/>
      <c r="T341" s="211"/>
      <c r="AT341" s="212" t="s">
        <v>158</v>
      </c>
      <c r="AU341" s="212" t="s">
        <v>86</v>
      </c>
      <c r="AV341" s="13" t="s">
        <v>86</v>
      </c>
      <c r="AW341" s="13" t="s">
        <v>32</v>
      </c>
      <c r="AX341" s="13" t="s">
        <v>84</v>
      </c>
      <c r="AY341" s="212" t="s">
        <v>146</v>
      </c>
    </row>
    <row r="342" spans="1:65" s="2" customFormat="1" ht="24.25" customHeight="1">
      <c r="A342" s="34"/>
      <c r="B342" s="35"/>
      <c r="C342" s="187" t="s">
        <v>495</v>
      </c>
      <c r="D342" s="187" t="s">
        <v>148</v>
      </c>
      <c r="E342" s="188" t="s">
        <v>496</v>
      </c>
      <c r="F342" s="189" t="s">
        <v>497</v>
      </c>
      <c r="G342" s="190" t="s">
        <v>173</v>
      </c>
      <c r="H342" s="191">
        <v>28.587</v>
      </c>
      <c r="I342" s="192"/>
      <c r="J342" s="193">
        <f>ROUND(I342*H342,2)</f>
        <v>0</v>
      </c>
      <c r="K342" s="194"/>
      <c r="L342" s="39"/>
      <c r="M342" s="195" t="s">
        <v>1</v>
      </c>
      <c r="N342" s="196" t="s">
        <v>41</v>
      </c>
      <c r="O342" s="71"/>
      <c r="P342" s="197">
        <f>O342*H342</f>
        <v>0</v>
      </c>
      <c r="Q342" s="197">
        <v>0</v>
      </c>
      <c r="R342" s="197">
        <f>Q342*H342</f>
        <v>0</v>
      </c>
      <c r="S342" s="197">
        <v>5.5E-2</v>
      </c>
      <c r="T342" s="198">
        <f>S342*H342</f>
        <v>1.5722849999999999</v>
      </c>
      <c r="U342" s="34"/>
      <c r="V342" s="34"/>
      <c r="W342" s="34"/>
      <c r="X342" s="34"/>
      <c r="Y342" s="34"/>
      <c r="Z342" s="34"/>
      <c r="AA342" s="34"/>
      <c r="AB342" s="34"/>
      <c r="AC342" s="34"/>
      <c r="AD342" s="34"/>
      <c r="AE342" s="34"/>
      <c r="AR342" s="199" t="s">
        <v>152</v>
      </c>
      <c r="AT342" s="199" t="s">
        <v>148</v>
      </c>
      <c r="AU342" s="199" t="s">
        <v>86</v>
      </c>
      <c r="AY342" s="17" t="s">
        <v>146</v>
      </c>
      <c r="BE342" s="200">
        <f>IF(N342="základní",J342,0)</f>
        <v>0</v>
      </c>
      <c r="BF342" s="200">
        <f>IF(N342="snížená",J342,0)</f>
        <v>0</v>
      </c>
      <c r="BG342" s="200">
        <f>IF(N342="zákl. přenesená",J342,0)</f>
        <v>0</v>
      </c>
      <c r="BH342" s="200">
        <f>IF(N342="sníž. přenesená",J342,0)</f>
        <v>0</v>
      </c>
      <c r="BI342" s="200">
        <f>IF(N342="nulová",J342,0)</f>
        <v>0</v>
      </c>
      <c r="BJ342" s="17" t="s">
        <v>84</v>
      </c>
      <c r="BK342" s="200">
        <f>ROUND(I342*H342,2)</f>
        <v>0</v>
      </c>
      <c r="BL342" s="17" t="s">
        <v>152</v>
      </c>
      <c r="BM342" s="199" t="s">
        <v>498</v>
      </c>
    </row>
    <row r="343" spans="1:65" s="15" customFormat="1">
      <c r="B343" s="224"/>
      <c r="C343" s="225"/>
      <c r="D343" s="203" t="s">
        <v>158</v>
      </c>
      <c r="E343" s="226" t="s">
        <v>1</v>
      </c>
      <c r="F343" s="227" t="s">
        <v>499</v>
      </c>
      <c r="G343" s="225"/>
      <c r="H343" s="226" t="s">
        <v>1</v>
      </c>
      <c r="I343" s="228"/>
      <c r="J343" s="225"/>
      <c r="K343" s="225"/>
      <c r="L343" s="229"/>
      <c r="M343" s="230"/>
      <c r="N343" s="231"/>
      <c r="O343" s="231"/>
      <c r="P343" s="231"/>
      <c r="Q343" s="231"/>
      <c r="R343" s="231"/>
      <c r="S343" s="231"/>
      <c r="T343" s="232"/>
      <c r="AT343" s="233" t="s">
        <v>158</v>
      </c>
      <c r="AU343" s="233" t="s">
        <v>86</v>
      </c>
      <c r="AV343" s="15" t="s">
        <v>84</v>
      </c>
      <c r="AW343" s="15" t="s">
        <v>32</v>
      </c>
      <c r="AX343" s="15" t="s">
        <v>76</v>
      </c>
      <c r="AY343" s="233" t="s">
        <v>146</v>
      </c>
    </row>
    <row r="344" spans="1:65" s="13" customFormat="1">
      <c r="B344" s="201"/>
      <c r="C344" s="202"/>
      <c r="D344" s="203" t="s">
        <v>158</v>
      </c>
      <c r="E344" s="204" t="s">
        <v>1</v>
      </c>
      <c r="F344" s="205" t="s">
        <v>500</v>
      </c>
      <c r="G344" s="202"/>
      <c r="H344" s="206">
        <v>11.445</v>
      </c>
      <c r="I344" s="207"/>
      <c r="J344" s="202"/>
      <c r="K344" s="202"/>
      <c r="L344" s="208"/>
      <c r="M344" s="209"/>
      <c r="N344" s="210"/>
      <c r="O344" s="210"/>
      <c r="P344" s="210"/>
      <c r="Q344" s="210"/>
      <c r="R344" s="210"/>
      <c r="S344" s="210"/>
      <c r="T344" s="211"/>
      <c r="AT344" s="212" t="s">
        <v>158</v>
      </c>
      <c r="AU344" s="212" t="s">
        <v>86</v>
      </c>
      <c r="AV344" s="13" t="s">
        <v>86</v>
      </c>
      <c r="AW344" s="13" t="s">
        <v>32</v>
      </c>
      <c r="AX344" s="13" t="s">
        <v>76</v>
      </c>
      <c r="AY344" s="212" t="s">
        <v>146</v>
      </c>
    </row>
    <row r="345" spans="1:65" s="13" customFormat="1">
      <c r="B345" s="201"/>
      <c r="C345" s="202"/>
      <c r="D345" s="203" t="s">
        <v>158</v>
      </c>
      <c r="E345" s="204" t="s">
        <v>1</v>
      </c>
      <c r="F345" s="205" t="s">
        <v>501</v>
      </c>
      <c r="G345" s="202"/>
      <c r="H345" s="206">
        <v>2.1320000000000001</v>
      </c>
      <c r="I345" s="207"/>
      <c r="J345" s="202"/>
      <c r="K345" s="202"/>
      <c r="L345" s="208"/>
      <c r="M345" s="209"/>
      <c r="N345" s="210"/>
      <c r="O345" s="210"/>
      <c r="P345" s="210"/>
      <c r="Q345" s="210"/>
      <c r="R345" s="210"/>
      <c r="S345" s="210"/>
      <c r="T345" s="211"/>
      <c r="AT345" s="212" t="s">
        <v>158</v>
      </c>
      <c r="AU345" s="212" t="s">
        <v>86</v>
      </c>
      <c r="AV345" s="13" t="s">
        <v>86</v>
      </c>
      <c r="AW345" s="13" t="s">
        <v>32</v>
      </c>
      <c r="AX345" s="13" t="s">
        <v>76</v>
      </c>
      <c r="AY345" s="212" t="s">
        <v>146</v>
      </c>
    </row>
    <row r="346" spans="1:65" s="13" customFormat="1">
      <c r="B346" s="201"/>
      <c r="C346" s="202"/>
      <c r="D346" s="203" t="s">
        <v>158</v>
      </c>
      <c r="E346" s="204" t="s">
        <v>1</v>
      </c>
      <c r="F346" s="205" t="s">
        <v>502</v>
      </c>
      <c r="G346" s="202"/>
      <c r="H346" s="206">
        <v>1.575</v>
      </c>
      <c r="I346" s="207"/>
      <c r="J346" s="202"/>
      <c r="K346" s="202"/>
      <c r="L346" s="208"/>
      <c r="M346" s="209"/>
      <c r="N346" s="210"/>
      <c r="O346" s="210"/>
      <c r="P346" s="210"/>
      <c r="Q346" s="210"/>
      <c r="R346" s="210"/>
      <c r="S346" s="210"/>
      <c r="T346" s="211"/>
      <c r="AT346" s="212" t="s">
        <v>158</v>
      </c>
      <c r="AU346" s="212" t="s">
        <v>86</v>
      </c>
      <c r="AV346" s="13" t="s">
        <v>86</v>
      </c>
      <c r="AW346" s="13" t="s">
        <v>32</v>
      </c>
      <c r="AX346" s="13" t="s">
        <v>76</v>
      </c>
      <c r="AY346" s="212" t="s">
        <v>146</v>
      </c>
    </row>
    <row r="347" spans="1:65" s="13" customFormat="1">
      <c r="B347" s="201"/>
      <c r="C347" s="202"/>
      <c r="D347" s="203" t="s">
        <v>158</v>
      </c>
      <c r="E347" s="204" t="s">
        <v>1</v>
      </c>
      <c r="F347" s="205" t="s">
        <v>503</v>
      </c>
      <c r="G347" s="202"/>
      <c r="H347" s="206">
        <v>0.78800000000000003</v>
      </c>
      <c r="I347" s="207"/>
      <c r="J347" s="202"/>
      <c r="K347" s="202"/>
      <c r="L347" s="208"/>
      <c r="M347" s="209"/>
      <c r="N347" s="210"/>
      <c r="O347" s="210"/>
      <c r="P347" s="210"/>
      <c r="Q347" s="210"/>
      <c r="R347" s="210"/>
      <c r="S347" s="210"/>
      <c r="T347" s="211"/>
      <c r="AT347" s="212" t="s">
        <v>158</v>
      </c>
      <c r="AU347" s="212" t="s">
        <v>86</v>
      </c>
      <c r="AV347" s="13" t="s">
        <v>86</v>
      </c>
      <c r="AW347" s="13" t="s">
        <v>32</v>
      </c>
      <c r="AX347" s="13" t="s">
        <v>76</v>
      </c>
      <c r="AY347" s="212" t="s">
        <v>146</v>
      </c>
    </row>
    <row r="348" spans="1:65" s="13" customFormat="1">
      <c r="B348" s="201"/>
      <c r="C348" s="202"/>
      <c r="D348" s="203" t="s">
        <v>158</v>
      </c>
      <c r="E348" s="204" t="s">
        <v>1</v>
      </c>
      <c r="F348" s="205" t="s">
        <v>504</v>
      </c>
      <c r="G348" s="202"/>
      <c r="H348" s="206">
        <v>2.3199999999999998</v>
      </c>
      <c r="I348" s="207"/>
      <c r="J348" s="202"/>
      <c r="K348" s="202"/>
      <c r="L348" s="208"/>
      <c r="M348" s="209"/>
      <c r="N348" s="210"/>
      <c r="O348" s="210"/>
      <c r="P348" s="210"/>
      <c r="Q348" s="210"/>
      <c r="R348" s="210"/>
      <c r="S348" s="210"/>
      <c r="T348" s="211"/>
      <c r="AT348" s="212" t="s">
        <v>158</v>
      </c>
      <c r="AU348" s="212" t="s">
        <v>86</v>
      </c>
      <c r="AV348" s="13" t="s">
        <v>86</v>
      </c>
      <c r="AW348" s="13" t="s">
        <v>32</v>
      </c>
      <c r="AX348" s="13" t="s">
        <v>76</v>
      </c>
      <c r="AY348" s="212" t="s">
        <v>146</v>
      </c>
    </row>
    <row r="349" spans="1:65" s="13" customFormat="1">
      <c r="B349" s="201"/>
      <c r="C349" s="202"/>
      <c r="D349" s="203" t="s">
        <v>158</v>
      </c>
      <c r="E349" s="204" t="s">
        <v>1</v>
      </c>
      <c r="F349" s="205" t="s">
        <v>505</v>
      </c>
      <c r="G349" s="202"/>
      <c r="H349" s="206">
        <v>0.81799999999999995</v>
      </c>
      <c r="I349" s="207"/>
      <c r="J349" s="202"/>
      <c r="K349" s="202"/>
      <c r="L349" s="208"/>
      <c r="M349" s="209"/>
      <c r="N349" s="210"/>
      <c r="O349" s="210"/>
      <c r="P349" s="210"/>
      <c r="Q349" s="210"/>
      <c r="R349" s="210"/>
      <c r="S349" s="210"/>
      <c r="T349" s="211"/>
      <c r="AT349" s="212" t="s">
        <v>158</v>
      </c>
      <c r="AU349" s="212" t="s">
        <v>86</v>
      </c>
      <c r="AV349" s="13" t="s">
        <v>86</v>
      </c>
      <c r="AW349" s="13" t="s">
        <v>32</v>
      </c>
      <c r="AX349" s="13" t="s">
        <v>76</v>
      </c>
      <c r="AY349" s="212" t="s">
        <v>146</v>
      </c>
    </row>
    <row r="350" spans="1:65" s="15" customFormat="1">
      <c r="B350" s="224"/>
      <c r="C350" s="225"/>
      <c r="D350" s="203" t="s">
        <v>158</v>
      </c>
      <c r="E350" s="226" t="s">
        <v>1</v>
      </c>
      <c r="F350" s="227" t="s">
        <v>362</v>
      </c>
      <c r="G350" s="225"/>
      <c r="H350" s="226" t="s">
        <v>1</v>
      </c>
      <c r="I350" s="228"/>
      <c r="J350" s="225"/>
      <c r="K350" s="225"/>
      <c r="L350" s="229"/>
      <c r="M350" s="230"/>
      <c r="N350" s="231"/>
      <c r="O350" s="231"/>
      <c r="P350" s="231"/>
      <c r="Q350" s="231"/>
      <c r="R350" s="231"/>
      <c r="S350" s="231"/>
      <c r="T350" s="232"/>
      <c r="AT350" s="233" t="s">
        <v>158</v>
      </c>
      <c r="AU350" s="233" t="s">
        <v>86</v>
      </c>
      <c r="AV350" s="15" t="s">
        <v>84</v>
      </c>
      <c r="AW350" s="15" t="s">
        <v>32</v>
      </c>
      <c r="AX350" s="15" t="s">
        <v>76</v>
      </c>
      <c r="AY350" s="233" t="s">
        <v>146</v>
      </c>
    </row>
    <row r="351" spans="1:65" s="13" customFormat="1">
      <c r="B351" s="201"/>
      <c r="C351" s="202"/>
      <c r="D351" s="203" t="s">
        <v>158</v>
      </c>
      <c r="E351" s="204" t="s">
        <v>1</v>
      </c>
      <c r="F351" s="205" t="s">
        <v>506</v>
      </c>
      <c r="G351" s="202"/>
      <c r="H351" s="206">
        <v>2.5049999999999999</v>
      </c>
      <c r="I351" s="207"/>
      <c r="J351" s="202"/>
      <c r="K351" s="202"/>
      <c r="L351" s="208"/>
      <c r="M351" s="209"/>
      <c r="N351" s="210"/>
      <c r="O351" s="210"/>
      <c r="P351" s="210"/>
      <c r="Q351" s="210"/>
      <c r="R351" s="210"/>
      <c r="S351" s="210"/>
      <c r="T351" s="211"/>
      <c r="AT351" s="212" t="s">
        <v>158</v>
      </c>
      <c r="AU351" s="212" t="s">
        <v>86</v>
      </c>
      <c r="AV351" s="13" t="s">
        <v>86</v>
      </c>
      <c r="AW351" s="13" t="s">
        <v>32</v>
      </c>
      <c r="AX351" s="13" t="s">
        <v>76</v>
      </c>
      <c r="AY351" s="212" t="s">
        <v>146</v>
      </c>
    </row>
    <row r="352" spans="1:65" s="13" customFormat="1">
      <c r="B352" s="201"/>
      <c r="C352" s="202"/>
      <c r="D352" s="203" t="s">
        <v>158</v>
      </c>
      <c r="E352" s="204" t="s">
        <v>1</v>
      </c>
      <c r="F352" s="205" t="s">
        <v>507</v>
      </c>
      <c r="G352" s="202"/>
      <c r="H352" s="206">
        <v>0.33900000000000002</v>
      </c>
      <c r="I352" s="207"/>
      <c r="J352" s="202"/>
      <c r="K352" s="202"/>
      <c r="L352" s="208"/>
      <c r="M352" s="209"/>
      <c r="N352" s="210"/>
      <c r="O352" s="210"/>
      <c r="P352" s="210"/>
      <c r="Q352" s="210"/>
      <c r="R352" s="210"/>
      <c r="S352" s="210"/>
      <c r="T352" s="211"/>
      <c r="AT352" s="212" t="s">
        <v>158</v>
      </c>
      <c r="AU352" s="212" t="s">
        <v>86</v>
      </c>
      <c r="AV352" s="13" t="s">
        <v>86</v>
      </c>
      <c r="AW352" s="13" t="s">
        <v>32</v>
      </c>
      <c r="AX352" s="13" t="s">
        <v>76</v>
      </c>
      <c r="AY352" s="212" t="s">
        <v>146</v>
      </c>
    </row>
    <row r="353" spans="1:65" s="13" customFormat="1" ht="30.9">
      <c r="B353" s="201"/>
      <c r="C353" s="202"/>
      <c r="D353" s="203" t="s">
        <v>158</v>
      </c>
      <c r="E353" s="204" t="s">
        <v>1</v>
      </c>
      <c r="F353" s="205" t="s">
        <v>508</v>
      </c>
      <c r="G353" s="202"/>
      <c r="H353" s="206">
        <v>4.38</v>
      </c>
      <c r="I353" s="207"/>
      <c r="J353" s="202"/>
      <c r="K353" s="202"/>
      <c r="L353" s="208"/>
      <c r="M353" s="209"/>
      <c r="N353" s="210"/>
      <c r="O353" s="210"/>
      <c r="P353" s="210"/>
      <c r="Q353" s="210"/>
      <c r="R353" s="210"/>
      <c r="S353" s="210"/>
      <c r="T353" s="211"/>
      <c r="AT353" s="212" t="s">
        <v>158</v>
      </c>
      <c r="AU353" s="212" t="s">
        <v>86</v>
      </c>
      <c r="AV353" s="13" t="s">
        <v>86</v>
      </c>
      <c r="AW353" s="13" t="s">
        <v>32</v>
      </c>
      <c r="AX353" s="13" t="s">
        <v>76</v>
      </c>
      <c r="AY353" s="212" t="s">
        <v>146</v>
      </c>
    </row>
    <row r="354" spans="1:65" s="13" customFormat="1">
      <c r="B354" s="201"/>
      <c r="C354" s="202"/>
      <c r="D354" s="203" t="s">
        <v>158</v>
      </c>
      <c r="E354" s="204" t="s">
        <v>1</v>
      </c>
      <c r="F354" s="205" t="s">
        <v>509</v>
      </c>
      <c r="G354" s="202"/>
      <c r="H354" s="206">
        <v>0.93500000000000005</v>
      </c>
      <c r="I354" s="207"/>
      <c r="J354" s="202"/>
      <c r="K354" s="202"/>
      <c r="L354" s="208"/>
      <c r="M354" s="209"/>
      <c r="N354" s="210"/>
      <c r="O354" s="210"/>
      <c r="P354" s="210"/>
      <c r="Q354" s="210"/>
      <c r="R354" s="210"/>
      <c r="S354" s="210"/>
      <c r="T354" s="211"/>
      <c r="AT354" s="212" t="s">
        <v>158</v>
      </c>
      <c r="AU354" s="212" t="s">
        <v>86</v>
      </c>
      <c r="AV354" s="13" t="s">
        <v>86</v>
      </c>
      <c r="AW354" s="13" t="s">
        <v>32</v>
      </c>
      <c r="AX354" s="13" t="s">
        <v>76</v>
      </c>
      <c r="AY354" s="212" t="s">
        <v>146</v>
      </c>
    </row>
    <row r="355" spans="1:65" s="13" customFormat="1">
      <c r="B355" s="201"/>
      <c r="C355" s="202"/>
      <c r="D355" s="203" t="s">
        <v>158</v>
      </c>
      <c r="E355" s="204" t="s">
        <v>1</v>
      </c>
      <c r="F355" s="205" t="s">
        <v>510</v>
      </c>
      <c r="G355" s="202"/>
      <c r="H355" s="206">
        <v>1.35</v>
      </c>
      <c r="I355" s="207"/>
      <c r="J355" s="202"/>
      <c r="K355" s="202"/>
      <c r="L355" s="208"/>
      <c r="M355" s="209"/>
      <c r="N355" s="210"/>
      <c r="O355" s="210"/>
      <c r="P355" s="210"/>
      <c r="Q355" s="210"/>
      <c r="R355" s="210"/>
      <c r="S355" s="210"/>
      <c r="T355" s="211"/>
      <c r="AT355" s="212" t="s">
        <v>158</v>
      </c>
      <c r="AU355" s="212" t="s">
        <v>86</v>
      </c>
      <c r="AV355" s="13" t="s">
        <v>86</v>
      </c>
      <c r="AW355" s="13" t="s">
        <v>32</v>
      </c>
      <c r="AX355" s="13" t="s">
        <v>76</v>
      </c>
      <c r="AY355" s="212" t="s">
        <v>146</v>
      </c>
    </row>
    <row r="356" spans="1:65" s="14" customFormat="1">
      <c r="B356" s="213"/>
      <c r="C356" s="214"/>
      <c r="D356" s="203" t="s">
        <v>158</v>
      </c>
      <c r="E356" s="215" t="s">
        <v>1</v>
      </c>
      <c r="F356" s="216" t="s">
        <v>190</v>
      </c>
      <c r="G356" s="214"/>
      <c r="H356" s="217">
        <v>28.587</v>
      </c>
      <c r="I356" s="218"/>
      <c r="J356" s="214"/>
      <c r="K356" s="214"/>
      <c r="L356" s="219"/>
      <c r="M356" s="220"/>
      <c r="N356" s="221"/>
      <c r="O356" s="221"/>
      <c r="P356" s="221"/>
      <c r="Q356" s="221"/>
      <c r="R356" s="221"/>
      <c r="S356" s="221"/>
      <c r="T356" s="222"/>
      <c r="AT356" s="223" t="s">
        <v>158</v>
      </c>
      <c r="AU356" s="223" t="s">
        <v>86</v>
      </c>
      <c r="AV356" s="14" t="s">
        <v>152</v>
      </c>
      <c r="AW356" s="14" t="s">
        <v>32</v>
      </c>
      <c r="AX356" s="14" t="s">
        <v>84</v>
      </c>
      <c r="AY356" s="223" t="s">
        <v>146</v>
      </c>
    </row>
    <row r="357" spans="1:65" s="2" customFormat="1" ht="24.25" customHeight="1">
      <c r="A357" s="34"/>
      <c r="B357" s="35"/>
      <c r="C357" s="187" t="s">
        <v>511</v>
      </c>
      <c r="D357" s="187" t="s">
        <v>148</v>
      </c>
      <c r="E357" s="188" t="s">
        <v>512</v>
      </c>
      <c r="F357" s="189" t="s">
        <v>513</v>
      </c>
      <c r="G357" s="190" t="s">
        <v>173</v>
      </c>
      <c r="H357" s="191">
        <v>2.16</v>
      </c>
      <c r="I357" s="192"/>
      <c r="J357" s="193">
        <f>ROUND(I357*H357,2)</f>
        <v>0</v>
      </c>
      <c r="K357" s="194"/>
      <c r="L357" s="39"/>
      <c r="M357" s="195" t="s">
        <v>1</v>
      </c>
      <c r="N357" s="196" t="s">
        <v>41</v>
      </c>
      <c r="O357" s="71"/>
      <c r="P357" s="197">
        <f>O357*H357</f>
        <v>0</v>
      </c>
      <c r="Q357" s="197">
        <v>0</v>
      </c>
      <c r="R357" s="197">
        <f>Q357*H357</f>
        <v>0</v>
      </c>
      <c r="S357" s="197">
        <v>4.8000000000000001E-2</v>
      </c>
      <c r="T357" s="198">
        <f>S357*H357</f>
        <v>0.10368000000000001</v>
      </c>
      <c r="U357" s="34"/>
      <c r="V357" s="34"/>
      <c r="W357" s="34"/>
      <c r="X357" s="34"/>
      <c r="Y357" s="34"/>
      <c r="Z357" s="34"/>
      <c r="AA357" s="34"/>
      <c r="AB357" s="34"/>
      <c r="AC357" s="34"/>
      <c r="AD357" s="34"/>
      <c r="AE357" s="34"/>
      <c r="AR357" s="199" t="s">
        <v>152</v>
      </c>
      <c r="AT357" s="199" t="s">
        <v>148</v>
      </c>
      <c r="AU357" s="199" t="s">
        <v>86</v>
      </c>
      <c r="AY357" s="17" t="s">
        <v>146</v>
      </c>
      <c r="BE357" s="200">
        <f>IF(N357="základní",J357,0)</f>
        <v>0</v>
      </c>
      <c r="BF357" s="200">
        <f>IF(N357="snížená",J357,0)</f>
        <v>0</v>
      </c>
      <c r="BG357" s="200">
        <f>IF(N357="zákl. přenesená",J357,0)</f>
        <v>0</v>
      </c>
      <c r="BH357" s="200">
        <f>IF(N357="sníž. přenesená",J357,0)</f>
        <v>0</v>
      </c>
      <c r="BI357" s="200">
        <f>IF(N357="nulová",J357,0)</f>
        <v>0</v>
      </c>
      <c r="BJ357" s="17" t="s">
        <v>84</v>
      </c>
      <c r="BK357" s="200">
        <f>ROUND(I357*H357,2)</f>
        <v>0</v>
      </c>
      <c r="BL357" s="17" t="s">
        <v>152</v>
      </c>
      <c r="BM357" s="199" t="s">
        <v>514</v>
      </c>
    </row>
    <row r="358" spans="1:65" s="13" customFormat="1">
      <c r="B358" s="201"/>
      <c r="C358" s="202"/>
      <c r="D358" s="203" t="s">
        <v>158</v>
      </c>
      <c r="E358" s="204" t="s">
        <v>1</v>
      </c>
      <c r="F358" s="205" t="s">
        <v>515</v>
      </c>
      <c r="G358" s="202"/>
      <c r="H358" s="206">
        <v>2.16</v>
      </c>
      <c r="I358" s="207"/>
      <c r="J358" s="202"/>
      <c r="K358" s="202"/>
      <c r="L358" s="208"/>
      <c r="M358" s="209"/>
      <c r="N358" s="210"/>
      <c r="O358" s="210"/>
      <c r="P358" s="210"/>
      <c r="Q358" s="210"/>
      <c r="R358" s="210"/>
      <c r="S358" s="210"/>
      <c r="T358" s="211"/>
      <c r="AT358" s="212" t="s">
        <v>158</v>
      </c>
      <c r="AU358" s="212" t="s">
        <v>86</v>
      </c>
      <c r="AV358" s="13" t="s">
        <v>86</v>
      </c>
      <c r="AW358" s="13" t="s">
        <v>32</v>
      </c>
      <c r="AX358" s="13" t="s">
        <v>76</v>
      </c>
      <c r="AY358" s="212" t="s">
        <v>146</v>
      </c>
    </row>
    <row r="359" spans="1:65" s="13" customFormat="1">
      <c r="B359" s="201"/>
      <c r="C359" s="202"/>
      <c r="D359" s="203" t="s">
        <v>158</v>
      </c>
      <c r="E359" s="204" t="s">
        <v>1</v>
      </c>
      <c r="F359" s="205" t="s">
        <v>515</v>
      </c>
      <c r="G359" s="202"/>
      <c r="H359" s="206">
        <v>2.16</v>
      </c>
      <c r="I359" s="207"/>
      <c r="J359" s="202"/>
      <c r="K359" s="202"/>
      <c r="L359" s="208"/>
      <c r="M359" s="209"/>
      <c r="N359" s="210"/>
      <c r="O359" s="210"/>
      <c r="P359" s="210"/>
      <c r="Q359" s="210"/>
      <c r="R359" s="210"/>
      <c r="S359" s="210"/>
      <c r="T359" s="211"/>
      <c r="AT359" s="212" t="s">
        <v>158</v>
      </c>
      <c r="AU359" s="212" t="s">
        <v>86</v>
      </c>
      <c r="AV359" s="13" t="s">
        <v>86</v>
      </c>
      <c r="AW359" s="13" t="s">
        <v>32</v>
      </c>
      <c r="AX359" s="13" t="s">
        <v>84</v>
      </c>
      <c r="AY359" s="212" t="s">
        <v>146</v>
      </c>
    </row>
    <row r="360" spans="1:65" s="2" customFormat="1" ht="21.75" customHeight="1">
      <c r="A360" s="34"/>
      <c r="B360" s="35"/>
      <c r="C360" s="187" t="s">
        <v>516</v>
      </c>
      <c r="D360" s="187" t="s">
        <v>148</v>
      </c>
      <c r="E360" s="188" t="s">
        <v>517</v>
      </c>
      <c r="F360" s="189" t="s">
        <v>518</v>
      </c>
      <c r="G360" s="190" t="s">
        <v>173</v>
      </c>
      <c r="H360" s="191">
        <v>40.770000000000003</v>
      </c>
      <c r="I360" s="192"/>
      <c r="J360" s="193">
        <f>ROUND(I360*H360,2)</f>
        <v>0</v>
      </c>
      <c r="K360" s="194"/>
      <c r="L360" s="39"/>
      <c r="M360" s="195" t="s">
        <v>1</v>
      </c>
      <c r="N360" s="196" t="s">
        <v>41</v>
      </c>
      <c r="O360" s="71"/>
      <c r="P360" s="197">
        <f>O360*H360</f>
        <v>0</v>
      </c>
      <c r="Q360" s="197">
        <v>0</v>
      </c>
      <c r="R360" s="197">
        <f>Q360*H360</f>
        <v>0</v>
      </c>
      <c r="S360" s="197">
        <v>6.3E-2</v>
      </c>
      <c r="T360" s="198">
        <f>S360*H360</f>
        <v>2.5685100000000003</v>
      </c>
      <c r="U360" s="34"/>
      <c r="V360" s="34"/>
      <c r="W360" s="34"/>
      <c r="X360" s="34"/>
      <c r="Y360" s="34"/>
      <c r="Z360" s="34"/>
      <c r="AA360" s="34"/>
      <c r="AB360" s="34"/>
      <c r="AC360" s="34"/>
      <c r="AD360" s="34"/>
      <c r="AE360" s="34"/>
      <c r="AR360" s="199" t="s">
        <v>152</v>
      </c>
      <c r="AT360" s="199" t="s">
        <v>148</v>
      </c>
      <c r="AU360" s="199" t="s">
        <v>86</v>
      </c>
      <c r="AY360" s="17" t="s">
        <v>146</v>
      </c>
      <c r="BE360" s="200">
        <f>IF(N360="základní",J360,0)</f>
        <v>0</v>
      </c>
      <c r="BF360" s="200">
        <f>IF(N360="snížená",J360,0)</f>
        <v>0</v>
      </c>
      <c r="BG360" s="200">
        <f>IF(N360="zákl. přenesená",J360,0)</f>
        <v>0</v>
      </c>
      <c r="BH360" s="200">
        <f>IF(N360="sníž. přenesená",J360,0)</f>
        <v>0</v>
      </c>
      <c r="BI360" s="200">
        <f>IF(N360="nulová",J360,0)</f>
        <v>0</v>
      </c>
      <c r="BJ360" s="17" t="s">
        <v>84</v>
      </c>
      <c r="BK360" s="200">
        <f>ROUND(I360*H360,2)</f>
        <v>0</v>
      </c>
      <c r="BL360" s="17" t="s">
        <v>152</v>
      </c>
      <c r="BM360" s="199" t="s">
        <v>519</v>
      </c>
    </row>
    <row r="361" spans="1:65" s="15" customFormat="1">
      <c r="B361" s="224"/>
      <c r="C361" s="225"/>
      <c r="D361" s="203" t="s">
        <v>158</v>
      </c>
      <c r="E361" s="226" t="s">
        <v>1</v>
      </c>
      <c r="F361" s="227" t="s">
        <v>499</v>
      </c>
      <c r="G361" s="225"/>
      <c r="H361" s="226" t="s">
        <v>1</v>
      </c>
      <c r="I361" s="228"/>
      <c r="J361" s="225"/>
      <c r="K361" s="225"/>
      <c r="L361" s="229"/>
      <c r="M361" s="230"/>
      <c r="N361" s="231"/>
      <c r="O361" s="231"/>
      <c r="P361" s="231"/>
      <c r="Q361" s="231"/>
      <c r="R361" s="231"/>
      <c r="S361" s="231"/>
      <c r="T361" s="232"/>
      <c r="AT361" s="233" t="s">
        <v>158</v>
      </c>
      <c r="AU361" s="233" t="s">
        <v>86</v>
      </c>
      <c r="AV361" s="15" t="s">
        <v>84</v>
      </c>
      <c r="AW361" s="15" t="s">
        <v>32</v>
      </c>
      <c r="AX361" s="15" t="s">
        <v>76</v>
      </c>
      <c r="AY361" s="233" t="s">
        <v>146</v>
      </c>
    </row>
    <row r="362" spans="1:65" s="13" customFormat="1">
      <c r="B362" s="201"/>
      <c r="C362" s="202"/>
      <c r="D362" s="203" t="s">
        <v>158</v>
      </c>
      <c r="E362" s="204" t="s">
        <v>1</v>
      </c>
      <c r="F362" s="205" t="s">
        <v>520</v>
      </c>
      <c r="G362" s="202"/>
      <c r="H362" s="206">
        <v>17.399999999999999</v>
      </c>
      <c r="I362" s="207"/>
      <c r="J362" s="202"/>
      <c r="K362" s="202"/>
      <c r="L362" s="208"/>
      <c r="M362" s="209"/>
      <c r="N362" s="210"/>
      <c r="O362" s="210"/>
      <c r="P362" s="210"/>
      <c r="Q362" s="210"/>
      <c r="R362" s="210"/>
      <c r="S362" s="210"/>
      <c r="T362" s="211"/>
      <c r="AT362" s="212" t="s">
        <v>158</v>
      </c>
      <c r="AU362" s="212" t="s">
        <v>86</v>
      </c>
      <c r="AV362" s="13" t="s">
        <v>86</v>
      </c>
      <c r="AW362" s="13" t="s">
        <v>32</v>
      </c>
      <c r="AX362" s="13" t="s">
        <v>76</v>
      </c>
      <c r="AY362" s="212" t="s">
        <v>146</v>
      </c>
    </row>
    <row r="363" spans="1:65" s="13" customFormat="1">
      <c r="B363" s="201"/>
      <c r="C363" s="202"/>
      <c r="D363" s="203" t="s">
        <v>158</v>
      </c>
      <c r="E363" s="204" t="s">
        <v>1</v>
      </c>
      <c r="F363" s="205" t="s">
        <v>521</v>
      </c>
      <c r="G363" s="202"/>
      <c r="H363" s="206">
        <v>2.66</v>
      </c>
      <c r="I363" s="207"/>
      <c r="J363" s="202"/>
      <c r="K363" s="202"/>
      <c r="L363" s="208"/>
      <c r="M363" s="209"/>
      <c r="N363" s="210"/>
      <c r="O363" s="210"/>
      <c r="P363" s="210"/>
      <c r="Q363" s="210"/>
      <c r="R363" s="210"/>
      <c r="S363" s="210"/>
      <c r="T363" s="211"/>
      <c r="AT363" s="212" t="s">
        <v>158</v>
      </c>
      <c r="AU363" s="212" t="s">
        <v>86</v>
      </c>
      <c r="AV363" s="13" t="s">
        <v>86</v>
      </c>
      <c r="AW363" s="13" t="s">
        <v>32</v>
      </c>
      <c r="AX363" s="13" t="s">
        <v>76</v>
      </c>
      <c r="AY363" s="212" t="s">
        <v>146</v>
      </c>
    </row>
    <row r="364" spans="1:65" s="13" customFormat="1">
      <c r="B364" s="201"/>
      <c r="C364" s="202"/>
      <c r="D364" s="203" t="s">
        <v>158</v>
      </c>
      <c r="E364" s="204" t="s">
        <v>1</v>
      </c>
      <c r="F364" s="205" t="s">
        <v>522</v>
      </c>
      <c r="G364" s="202"/>
      <c r="H364" s="206">
        <v>3.91</v>
      </c>
      <c r="I364" s="207"/>
      <c r="J364" s="202"/>
      <c r="K364" s="202"/>
      <c r="L364" s="208"/>
      <c r="M364" s="209"/>
      <c r="N364" s="210"/>
      <c r="O364" s="210"/>
      <c r="P364" s="210"/>
      <c r="Q364" s="210"/>
      <c r="R364" s="210"/>
      <c r="S364" s="210"/>
      <c r="T364" s="211"/>
      <c r="AT364" s="212" t="s">
        <v>158</v>
      </c>
      <c r="AU364" s="212" t="s">
        <v>86</v>
      </c>
      <c r="AV364" s="13" t="s">
        <v>86</v>
      </c>
      <c r="AW364" s="13" t="s">
        <v>32</v>
      </c>
      <c r="AX364" s="13" t="s">
        <v>76</v>
      </c>
      <c r="AY364" s="212" t="s">
        <v>146</v>
      </c>
    </row>
    <row r="365" spans="1:65" s="13" customFormat="1">
      <c r="B365" s="201"/>
      <c r="C365" s="202"/>
      <c r="D365" s="203" t="s">
        <v>158</v>
      </c>
      <c r="E365" s="204" t="s">
        <v>1</v>
      </c>
      <c r="F365" s="205" t="s">
        <v>523</v>
      </c>
      <c r="G365" s="202"/>
      <c r="H365" s="206">
        <v>2.5</v>
      </c>
      <c r="I365" s="207"/>
      <c r="J365" s="202"/>
      <c r="K365" s="202"/>
      <c r="L365" s="208"/>
      <c r="M365" s="209"/>
      <c r="N365" s="210"/>
      <c r="O365" s="210"/>
      <c r="P365" s="210"/>
      <c r="Q365" s="210"/>
      <c r="R365" s="210"/>
      <c r="S365" s="210"/>
      <c r="T365" s="211"/>
      <c r="AT365" s="212" t="s">
        <v>158</v>
      </c>
      <c r="AU365" s="212" t="s">
        <v>86</v>
      </c>
      <c r="AV365" s="13" t="s">
        <v>86</v>
      </c>
      <c r="AW365" s="13" t="s">
        <v>32</v>
      </c>
      <c r="AX365" s="13" t="s">
        <v>76</v>
      </c>
      <c r="AY365" s="212" t="s">
        <v>146</v>
      </c>
    </row>
    <row r="366" spans="1:65" s="13" customFormat="1">
      <c r="B366" s="201"/>
      <c r="C366" s="202"/>
      <c r="D366" s="203" t="s">
        <v>158</v>
      </c>
      <c r="E366" s="204" t="s">
        <v>1</v>
      </c>
      <c r="F366" s="205" t="s">
        <v>524</v>
      </c>
      <c r="G366" s="202"/>
      <c r="H366" s="206">
        <v>6.4</v>
      </c>
      <c r="I366" s="207"/>
      <c r="J366" s="202"/>
      <c r="K366" s="202"/>
      <c r="L366" s="208"/>
      <c r="M366" s="209"/>
      <c r="N366" s="210"/>
      <c r="O366" s="210"/>
      <c r="P366" s="210"/>
      <c r="Q366" s="210"/>
      <c r="R366" s="210"/>
      <c r="S366" s="210"/>
      <c r="T366" s="211"/>
      <c r="AT366" s="212" t="s">
        <v>158</v>
      </c>
      <c r="AU366" s="212" t="s">
        <v>86</v>
      </c>
      <c r="AV366" s="13" t="s">
        <v>86</v>
      </c>
      <c r="AW366" s="13" t="s">
        <v>32</v>
      </c>
      <c r="AX366" s="13" t="s">
        <v>76</v>
      </c>
      <c r="AY366" s="212" t="s">
        <v>146</v>
      </c>
    </row>
    <row r="367" spans="1:65" s="13" customFormat="1">
      <c r="B367" s="201"/>
      <c r="C367" s="202"/>
      <c r="D367" s="203" t="s">
        <v>158</v>
      </c>
      <c r="E367" s="204" t="s">
        <v>1</v>
      </c>
      <c r="F367" s="205" t="s">
        <v>525</v>
      </c>
      <c r="G367" s="202"/>
      <c r="H367" s="206">
        <v>2.9</v>
      </c>
      <c r="I367" s="207"/>
      <c r="J367" s="202"/>
      <c r="K367" s="202"/>
      <c r="L367" s="208"/>
      <c r="M367" s="209"/>
      <c r="N367" s="210"/>
      <c r="O367" s="210"/>
      <c r="P367" s="210"/>
      <c r="Q367" s="210"/>
      <c r="R367" s="210"/>
      <c r="S367" s="210"/>
      <c r="T367" s="211"/>
      <c r="AT367" s="212" t="s">
        <v>158</v>
      </c>
      <c r="AU367" s="212" t="s">
        <v>86</v>
      </c>
      <c r="AV367" s="13" t="s">
        <v>86</v>
      </c>
      <c r="AW367" s="13" t="s">
        <v>32</v>
      </c>
      <c r="AX367" s="13" t="s">
        <v>76</v>
      </c>
      <c r="AY367" s="212" t="s">
        <v>146</v>
      </c>
    </row>
    <row r="368" spans="1:65" s="15" customFormat="1">
      <c r="B368" s="224"/>
      <c r="C368" s="225"/>
      <c r="D368" s="203" t="s">
        <v>158</v>
      </c>
      <c r="E368" s="226" t="s">
        <v>1</v>
      </c>
      <c r="F368" s="227" t="s">
        <v>362</v>
      </c>
      <c r="G368" s="225"/>
      <c r="H368" s="226" t="s">
        <v>1</v>
      </c>
      <c r="I368" s="228"/>
      <c r="J368" s="225"/>
      <c r="K368" s="225"/>
      <c r="L368" s="229"/>
      <c r="M368" s="230"/>
      <c r="N368" s="231"/>
      <c r="O368" s="231"/>
      <c r="P368" s="231"/>
      <c r="Q368" s="231"/>
      <c r="R368" s="231"/>
      <c r="S368" s="231"/>
      <c r="T368" s="232"/>
      <c r="AT368" s="233" t="s">
        <v>158</v>
      </c>
      <c r="AU368" s="233" t="s">
        <v>86</v>
      </c>
      <c r="AV368" s="15" t="s">
        <v>84</v>
      </c>
      <c r="AW368" s="15" t="s">
        <v>32</v>
      </c>
      <c r="AX368" s="15" t="s">
        <v>76</v>
      </c>
      <c r="AY368" s="233" t="s">
        <v>146</v>
      </c>
    </row>
    <row r="369" spans="1:65" s="13" customFormat="1">
      <c r="B369" s="201"/>
      <c r="C369" s="202"/>
      <c r="D369" s="203" t="s">
        <v>158</v>
      </c>
      <c r="E369" s="204" t="s">
        <v>1</v>
      </c>
      <c r="F369" s="205" t="s">
        <v>526</v>
      </c>
      <c r="G369" s="202"/>
      <c r="H369" s="206">
        <v>5</v>
      </c>
      <c r="I369" s="207"/>
      <c r="J369" s="202"/>
      <c r="K369" s="202"/>
      <c r="L369" s="208"/>
      <c r="M369" s="209"/>
      <c r="N369" s="210"/>
      <c r="O369" s="210"/>
      <c r="P369" s="210"/>
      <c r="Q369" s="210"/>
      <c r="R369" s="210"/>
      <c r="S369" s="210"/>
      <c r="T369" s="211"/>
      <c r="AT369" s="212" t="s">
        <v>158</v>
      </c>
      <c r="AU369" s="212" t="s">
        <v>86</v>
      </c>
      <c r="AV369" s="13" t="s">
        <v>86</v>
      </c>
      <c r="AW369" s="13" t="s">
        <v>32</v>
      </c>
      <c r="AX369" s="13" t="s">
        <v>76</v>
      </c>
      <c r="AY369" s="212" t="s">
        <v>146</v>
      </c>
    </row>
    <row r="370" spans="1:65" s="14" customFormat="1">
      <c r="B370" s="213"/>
      <c r="C370" s="214"/>
      <c r="D370" s="203" t="s">
        <v>158</v>
      </c>
      <c r="E370" s="215" t="s">
        <v>1</v>
      </c>
      <c r="F370" s="216" t="s">
        <v>190</v>
      </c>
      <c r="G370" s="214"/>
      <c r="H370" s="217">
        <v>40.770000000000003</v>
      </c>
      <c r="I370" s="218"/>
      <c r="J370" s="214"/>
      <c r="K370" s="214"/>
      <c r="L370" s="219"/>
      <c r="M370" s="220"/>
      <c r="N370" s="221"/>
      <c r="O370" s="221"/>
      <c r="P370" s="221"/>
      <c r="Q370" s="221"/>
      <c r="R370" s="221"/>
      <c r="S370" s="221"/>
      <c r="T370" s="222"/>
      <c r="AT370" s="223" t="s">
        <v>158</v>
      </c>
      <c r="AU370" s="223" t="s">
        <v>86</v>
      </c>
      <c r="AV370" s="14" t="s">
        <v>152</v>
      </c>
      <c r="AW370" s="14" t="s">
        <v>32</v>
      </c>
      <c r="AX370" s="14" t="s">
        <v>84</v>
      </c>
      <c r="AY370" s="223" t="s">
        <v>146</v>
      </c>
    </row>
    <row r="371" spans="1:65" s="2" customFormat="1" ht="24.25" customHeight="1">
      <c r="A371" s="34"/>
      <c r="B371" s="35"/>
      <c r="C371" s="187" t="s">
        <v>527</v>
      </c>
      <c r="D371" s="187" t="s">
        <v>148</v>
      </c>
      <c r="E371" s="188" t="s">
        <v>528</v>
      </c>
      <c r="F371" s="189" t="s">
        <v>529</v>
      </c>
      <c r="G371" s="190" t="s">
        <v>151</v>
      </c>
      <c r="H371" s="191">
        <v>2</v>
      </c>
      <c r="I371" s="192"/>
      <c r="J371" s="193">
        <f>ROUND(I371*H371,2)</f>
        <v>0</v>
      </c>
      <c r="K371" s="194"/>
      <c r="L371" s="39"/>
      <c r="M371" s="195" t="s">
        <v>1</v>
      </c>
      <c r="N371" s="196" t="s">
        <v>41</v>
      </c>
      <c r="O371" s="71"/>
      <c r="P371" s="197">
        <f>O371*H371</f>
        <v>0</v>
      </c>
      <c r="Q371" s="197">
        <v>0</v>
      </c>
      <c r="R371" s="197">
        <f>Q371*H371</f>
        <v>0</v>
      </c>
      <c r="S371" s="197">
        <v>2.5000000000000001E-2</v>
      </c>
      <c r="T371" s="198">
        <f>S371*H371</f>
        <v>0.05</v>
      </c>
      <c r="U371" s="34"/>
      <c r="V371" s="34"/>
      <c r="W371" s="34"/>
      <c r="X371" s="34"/>
      <c r="Y371" s="34"/>
      <c r="Z371" s="34"/>
      <c r="AA371" s="34"/>
      <c r="AB371" s="34"/>
      <c r="AC371" s="34"/>
      <c r="AD371" s="34"/>
      <c r="AE371" s="34"/>
      <c r="AR371" s="199" t="s">
        <v>152</v>
      </c>
      <c r="AT371" s="199" t="s">
        <v>148</v>
      </c>
      <c r="AU371" s="199" t="s">
        <v>86</v>
      </c>
      <c r="AY371" s="17" t="s">
        <v>146</v>
      </c>
      <c r="BE371" s="200">
        <f>IF(N371="základní",J371,0)</f>
        <v>0</v>
      </c>
      <c r="BF371" s="200">
        <f>IF(N371="snížená",J371,0)</f>
        <v>0</v>
      </c>
      <c r="BG371" s="200">
        <f>IF(N371="zákl. přenesená",J371,0)</f>
        <v>0</v>
      </c>
      <c r="BH371" s="200">
        <f>IF(N371="sníž. přenesená",J371,0)</f>
        <v>0</v>
      </c>
      <c r="BI371" s="200">
        <f>IF(N371="nulová",J371,0)</f>
        <v>0</v>
      </c>
      <c r="BJ371" s="17" t="s">
        <v>84</v>
      </c>
      <c r="BK371" s="200">
        <f>ROUND(I371*H371,2)</f>
        <v>0</v>
      </c>
      <c r="BL371" s="17" t="s">
        <v>152</v>
      </c>
      <c r="BM371" s="199" t="s">
        <v>530</v>
      </c>
    </row>
    <row r="372" spans="1:65" s="13" customFormat="1">
      <c r="B372" s="201"/>
      <c r="C372" s="202"/>
      <c r="D372" s="203" t="s">
        <v>158</v>
      </c>
      <c r="E372" s="204" t="s">
        <v>1</v>
      </c>
      <c r="F372" s="205" t="s">
        <v>531</v>
      </c>
      <c r="G372" s="202"/>
      <c r="H372" s="206">
        <v>2</v>
      </c>
      <c r="I372" s="207"/>
      <c r="J372" s="202"/>
      <c r="K372" s="202"/>
      <c r="L372" s="208"/>
      <c r="M372" s="209"/>
      <c r="N372" s="210"/>
      <c r="O372" s="210"/>
      <c r="P372" s="210"/>
      <c r="Q372" s="210"/>
      <c r="R372" s="210"/>
      <c r="S372" s="210"/>
      <c r="T372" s="211"/>
      <c r="AT372" s="212" t="s">
        <v>158</v>
      </c>
      <c r="AU372" s="212" t="s">
        <v>86</v>
      </c>
      <c r="AV372" s="13" t="s">
        <v>86</v>
      </c>
      <c r="AW372" s="13" t="s">
        <v>32</v>
      </c>
      <c r="AX372" s="13" t="s">
        <v>84</v>
      </c>
      <c r="AY372" s="212" t="s">
        <v>146</v>
      </c>
    </row>
    <row r="373" spans="1:65" s="2" customFormat="1" ht="33" customHeight="1">
      <c r="A373" s="34"/>
      <c r="B373" s="35"/>
      <c r="C373" s="187" t="s">
        <v>532</v>
      </c>
      <c r="D373" s="187" t="s">
        <v>148</v>
      </c>
      <c r="E373" s="188" t="s">
        <v>533</v>
      </c>
      <c r="F373" s="189" t="s">
        <v>534</v>
      </c>
      <c r="G373" s="190" t="s">
        <v>151</v>
      </c>
      <c r="H373" s="191">
        <v>2</v>
      </c>
      <c r="I373" s="192"/>
      <c r="J373" s="193">
        <f>ROUND(I373*H373,2)</f>
        <v>0</v>
      </c>
      <c r="K373" s="194"/>
      <c r="L373" s="39"/>
      <c r="M373" s="195" t="s">
        <v>1</v>
      </c>
      <c r="N373" s="196" t="s">
        <v>41</v>
      </c>
      <c r="O373" s="71"/>
      <c r="P373" s="197">
        <f>O373*H373</f>
        <v>0</v>
      </c>
      <c r="Q373" s="197">
        <v>0</v>
      </c>
      <c r="R373" s="197">
        <f>Q373*H373</f>
        <v>0</v>
      </c>
      <c r="S373" s="197">
        <v>0.20699999999999999</v>
      </c>
      <c r="T373" s="198">
        <f>S373*H373</f>
        <v>0.41399999999999998</v>
      </c>
      <c r="U373" s="34"/>
      <c r="V373" s="34"/>
      <c r="W373" s="34"/>
      <c r="X373" s="34"/>
      <c r="Y373" s="34"/>
      <c r="Z373" s="34"/>
      <c r="AA373" s="34"/>
      <c r="AB373" s="34"/>
      <c r="AC373" s="34"/>
      <c r="AD373" s="34"/>
      <c r="AE373" s="34"/>
      <c r="AR373" s="199" t="s">
        <v>152</v>
      </c>
      <c r="AT373" s="199" t="s">
        <v>148</v>
      </c>
      <c r="AU373" s="199" t="s">
        <v>86</v>
      </c>
      <c r="AY373" s="17" t="s">
        <v>146</v>
      </c>
      <c r="BE373" s="200">
        <f>IF(N373="základní",J373,0)</f>
        <v>0</v>
      </c>
      <c r="BF373" s="200">
        <f>IF(N373="snížená",J373,0)</f>
        <v>0</v>
      </c>
      <c r="BG373" s="200">
        <f>IF(N373="zákl. přenesená",J373,0)</f>
        <v>0</v>
      </c>
      <c r="BH373" s="200">
        <f>IF(N373="sníž. přenesená",J373,0)</f>
        <v>0</v>
      </c>
      <c r="BI373" s="200">
        <f>IF(N373="nulová",J373,0)</f>
        <v>0</v>
      </c>
      <c r="BJ373" s="17" t="s">
        <v>84</v>
      </c>
      <c r="BK373" s="200">
        <f>ROUND(I373*H373,2)</f>
        <v>0</v>
      </c>
      <c r="BL373" s="17" t="s">
        <v>152</v>
      </c>
      <c r="BM373" s="199" t="s">
        <v>535</v>
      </c>
    </row>
    <row r="374" spans="1:65" s="13" customFormat="1">
      <c r="B374" s="201"/>
      <c r="C374" s="202"/>
      <c r="D374" s="203" t="s">
        <v>158</v>
      </c>
      <c r="E374" s="204" t="s">
        <v>1</v>
      </c>
      <c r="F374" s="205" t="s">
        <v>536</v>
      </c>
      <c r="G374" s="202"/>
      <c r="H374" s="206">
        <v>2</v>
      </c>
      <c r="I374" s="207"/>
      <c r="J374" s="202"/>
      <c r="K374" s="202"/>
      <c r="L374" s="208"/>
      <c r="M374" s="209"/>
      <c r="N374" s="210"/>
      <c r="O374" s="210"/>
      <c r="P374" s="210"/>
      <c r="Q374" s="210"/>
      <c r="R374" s="210"/>
      <c r="S374" s="210"/>
      <c r="T374" s="211"/>
      <c r="AT374" s="212" t="s">
        <v>158</v>
      </c>
      <c r="AU374" s="212" t="s">
        <v>86</v>
      </c>
      <c r="AV374" s="13" t="s">
        <v>86</v>
      </c>
      <c r="AW374" s="13" t="s">
        <v>32</v>
      </c>
      <c r="AX374" s="13" t="s">
        <v>84</v>
      </c>
      <c r="AY374" s="212" t="s">
        <v>146</v>
      </c>
    </row>
    <row r="375" spans="1:65" s="2" customFormat="1" ht="24.25" customHeight="1">
      <c r="A375" s="34"/>
      <c r="B375" s="35"/>
      <c r="C375" s="187" t="s">
        <v>537</v>
      </c>
      <c r="D375" s="187" t="s">
        <v>148</v>
      </c>
      <c r="E375" s="188" t="s">
        <v>538</v>
      </c>
      <c r="F375" s="189" t="s">
        <v>539</v>
      </c>
      <c r="G375" s="190" t="s">
        <v>173</v>
      </c>
      <c r="H375" s="191">
        <v>0.318</v>
      </c>
      <c r="I375" s="192"/>
      <c r="J375" s="193">
        <f>ROUND(I375*H375,2)</f>
        <v>0</v>
      </c>
      <c r="K375" s="194"/>
      <c r="L375" s="39"/>
      <c r="M375" s="195" t="s">
        <v>1</v>
      </c>
      <c r="N375" s="196" t="s">
        <v>41</v>
      </c>
      <c r="O375" s="71"/>
      <c r="P375" s="197">
        <f>O375*H375</f>
        <v>0</v>
      </c>
      <c r="Q375" s="197">
        <v>0</v>
      </c>
      <c r="R375" s="197">
        <f>Q375*H375</f>
        <v>0</v>
      </c>
      <c r="S375" s="197">
        <v>0.27</v>
      </c>
      <c r="T375" s="198">
        <f>S375*H375</f>
        <v>8.5860000000000006E-2</v>
      </c>
      <c r="U375" s="34"/>
      <c r="V375" s="34"/>
      <c r="W375" s="34"/>
      <c r="X375" s="34"/>
      <c r="Y375" s="34"/>
      <c r="Z375" s="34"/>
      <c r="AA375" s="34"/>
      <c r="AB375" s="34"/>
      <c r="AC375" s="34"/>
      <c r="AD375" s="34"/>
      <c r="AE375" s="34"/>
      <c r="AR375" s="199" t="s">
        <v>152</v>
      </c>
      <c r="AT375" s="199" t="s">
        <v>148</v>
      </c>
      <c r="AU375" s="199" t="s">
        <v>86</v>
      </c>
      <c r="AY375" s="17" t="s">
        <v>146</v>
      </c>
      <c r="BE375" s="200">
        <f>IF(N375="základní",J375,0)</f>
        <v>0</v>
      </c>
      <c r="BF375" s="200">
        <f>IF(N375="snížená",J375,0)</f>
        <v>0</v>
      </c>
      <c r="BG375" s="200">
        <f>IF(N375="zákl. přenesená",J375,0)</f>
        <v>0</v>
      </c>
      <c r="BH375" s="200">
        <f>IF(N375="sníž. přenesená",J375,0)</f>
        <v>0</v>
      </c>
      <c r="BI375" s="200">
        <f>IF(N375="nulová",J375,0)</f>
        <v>0</v>
      </c>
      <c r="BJ375" s="17" t="s">
        <v>84</v>
      </c>
      <c r="BK375" s="200">
        <f>ROUND(I375*H375,2)</f>
        <v>0</v>
      </c>
      <c r="BL375" s="17" t="s">
        <v>152</v>
      </c>
      <c r="BM375" s="199" t="s">
        <v>540</v>
      </c>
    </row>
    <row r="376" spans="1:65" s="13" customFormat="1">
      <c r="B376" s="201"/>
      <c r="C376" s="202"/>
      <c r="D376" s="203" t="s">
        <v>158</v>
      </c>
      <c r="E376" s="204" t="s">
        <v>1</v>
      </c>
      <c r="F376" s="205" t="s">
        <v>541</v>
      </c>
      <c r="G376" s="202"/>
      <c r="H376" s="206">
        <v>0.318</v>
      </c>
      <c r="I376" s="207"/>
      <c r="J376" s="202"/>
      <c r="K376" s="202"/>
      <c r="L376" s="208"/>
      <c r="M376" s="209"/>
      <c r="N376" s="210"/>
      <c r="O376" s="210"/>
      <c r="P376" s="210"/>
      <c r="Q376" s="210"/>
      <c r="R376" s="210"/>
      <c r="S376" s="210"/>
      <c r="T376" s="211"/>
      <c r="AT376" s="212" t="s">
        <v>158</v>
      </c>
      <c r="AU376" s="212" t="s">
        <v>86</v>
      </c>
      <c r="AV376" s="13" t="s">
        <v>86</v>
      </c>
      <c r="AW376" s="13" t="s">
        <v>32</v>
      </c>
      <c r="AX376" s="13" t="s">
        <v>84</v>
      </c>
      <c r="AY376" s="212" t="s">
        <v>146</v>
      </c>
    </row>
    <row r="377" spans="1:65" s="2" customFormat="1" ht="24.25" customHeight="1">
      <c r="A377" s="34"/>
      <c r="B377" s="35"/>
      <c r="C377" s="187" t="s">
        <v>542</v>
      </c>
      <c r="D377" s="187" t="s">
        <v>148</v>
      </c>
      <c r="E377" s="188" t="s">
        <v>543</v>
      </c>
      <c r="F377" s="189" t="s">
        <v>544</v>
      </c>
      <c r="G377" s="190" t="s">
        <v>156</v>
      </c>
      <c r="H377" s="191">
        <v>0.94</v>
      </c>
      <c r="I377" s="192"/>
      <c r="J377" s="193">
        <f>ROUND(I377*H377,2)</f>
        <v>0</v>
      </c>
      <c r="K377" s="194"/>
      <c r="L377" s="39"/>
      <c r="M377" s="195" t="s">
        <v>1</v>
      </c>
      <c r="N377" s="196" t="s">
        <v>41</v>
      </c>
      <c r="O377" s="71"/>
      <c r="P377" s="197">
        <f>O377*H377</f>
        <v>0</v>
      </c>
      <c r="Q377" s="197">
        <v>0</v>
      </c>
      <c r="R377" s="197">
        <f>Q377*H377</f>
        <v>0</v>
      </c>
      <c r="S377" s="197">
        <v>1.8</v>
      </c>
      <c r="T377" s="198">
        <f>S377*H377</f>
        <v>1.6919999999999999</v>
      </c>
      <c r="U377" s="34"/>
      <c r="V377" s="34"/>
      <c r="W377" s="34"/>
      <c r="X377" s="34"/>
      <c r="Y377" s="34"/>
      <c r="Z377" s="34"/>
      <c r="AA377" s="34"/>
      <c r="AB377" s="34"/>
      <c r="AC377" s="34"/>
      <c r="AD377" s="34"/>
      <c r="AE377" s="34"/>
      <c r="AR377" s="199" t="s">
        <v>152</v>
      </c>
      <c r="AT377" s="199" t="s">
        <v>148</v>
      </c>
      <c r="AU377" s="199" t="s">
        <v>86</v>
      </c>
      <c r="AY377" s="17" t="s">
        <v>146</v>
      </c>
      <c r="BE377" s="200">
        <f>IF(N377="základní",J377,0)</f>
        <v>0</v>
      </c>
      <c r="BF377" s="200">
        <f>IF(N377="snížená",J377,0)</f>
        <v>0</v>
      </c>
      <c r="BG377" s="200">
        <f>IF(N377="zákl. přenesená",J377,0)</f>
        <v>0</v>
      </c>
      <c r="BH377" s="200">
        <f>IF(N377="sníž. přenesená",J377,0)</f>
        <v>0</v>
      </c>
      <c r="BI377" s="200">
        <f>IF(N377="nulová",J377,0)</f>
        <v>0</v>
      </c>
      <c r="BJ377" s="17" t="s">
        <v>84</v>
      </c>
      <c r="BK377" s="200">
        <f>ROUND(I377*H377,2)</f>
        <v>0</v>
      </c>
      <c r="BL377" s="17" t="s">
        <v>152</v>
      </c>
      <c r="BM377" s="199" t="s">
        <v>545</v>
      </c>
    </row>
    <row r="378" spans="1:65" s="13" customFormat="1" ht="30.9">
      <c r="B378" s="201"/>
      <c r="C378" s="202"/>
      <c r="D378" s="203" t="s">
        <v>158</v>
      </c>
      <c r="E378" s="204" t="s">
        <v>1</v>
      </c>
      <c r="F378" s="205" t="s">
        <v>546</v>
      </c>
      <c r="G378" s="202"/>
      <c r="H378" s="206">
        <v>0.94</v>
      </c>
      <c r="I378" s="207"/>
      <c r="J378" s="202"/>
      <c r="K378" s="202"/>
      <c r="L378" s="208"/>
      <c r="M378" s="209"/>
      <c r="N378" s="210"/>
      <c r="O378" s="210"/>
      <c r="P378" s="210"/>
      <c r="Q378" s="210"/>
      <c r="R378" s="210"/>
      <c r="S378" s="210"/>
      <c r="T378" s="211"/>
      <c r="AT378" s="212" t="s">
        <v>158</v>
      </c>
      <c r="AU378" s="212" t="s">
        <v>86</v>
      </c>
      <c r="AV378" s="13" t="s">
        <v>86</v>
      </c>
      <c r="AW378" s="13" t="s">
        <v>32</v>
      </c>
      <c r="AX378" s="13" t="s">
        <v>84</v>
      </c>
      <c r="AY378" s="212" t="s">
        <v>146</v>
      </c>
    </row>
    <row r="379" spans="1:65" s="2" customFormat="1" ht="24.25" customHeight="1">
      <c r="A379" s="34"/>
      <c r="B379" s="35"/>
      <c r="C379" s="187" t="s">
        <v>547</v>
      </c>
      <c r="D379" s="187" t="s">
        <v>148</v>
      </c>
      <c r="E379" s="188" t="s">
        <v>548</v>
      </c>
      <c r="F379" s="189" t="s">
        <v>549</v>
      </c>
      <c r="G379" s="190" t="s">
        <v>156</v>
      </c>
      <c r="H379" s="191">
        <v>2.323</v>
      </c>
      <c r="I379" s="192"/>
      <c r="J379" s="193">
        <f>ROUND(I379*H379,2)</f>
        <v>0</v>
      </c>
      <c r="K379" s="194"/>
      <c r="L379" s="39"/>
      <c r="M379" s="195" t="s">
        <v>1</v>
      </c>
      <c r="N379" s="196" t="s">
        <v>41</v>
      </c>
      <c r="O379" s="71"/>
      <c r="P379" s="197">
        <f>O379*H379</f>
        <v>0</v>
      </c>
      <c r="Q379" s="197">
        <v>0</v>
      </c>
      <c r="R379" s="197">
        <f>Q379*H379</f>
        <v>0</v>
      </c>
      <c r="S379" s="197">
        <v>1.8</v>
      </c>
      <c r="T379" s="198">
        <f>S379*H379</f>
        <v>4.1814</v>
      </c>
      <c r="U379" s="34"/>
      <c r="V379" s="34"/>
      <c r="W379" s="34"/>
      <c r="X379" s="34"/>
      <c r="Y379" s="34"/>
      <c r="Z379" s="34"/>
      <c r="AA379" s="34"/>
      <c r="AB379" s="34"/>
      <c r="AC379" s="34"/>
      <c r="AD379" s="34"/>
      <c r="AE379" s="34"/>
      <c r="AR379" s="199" t="s">
        <v>152</v>
      </c>
      <c r="AT379" s="199" t="s">
        <v>148</v>
      </c>
      <c r="AU379" s="199" t="s">
        <v>86</v>
      </c>
      <c r="AY379" s="17" t="s">
        <v>146</v>
      </c>
      <c r="BE379" s="200">
        <f>IF(N379="základní",J379,0)</f>
        <v>0</v>
      </c>
      <c r="BF379" s="200">
        <f>IF(N379="snížená",J379,0)</f>
        <v>0</v>
      </c>
      <c r="BG379" s="200">
        <f>IF(N379="zákl. přenesená",J379,0)</f>
        <v>0</v>
      </c>
      <c r="BH379" s="200">
        <f>IF(N379="sníž. přenesená",J379,0)</f>
        <v>0</v>
      </c>
      <c r="BI379" s="200">
        <f>IF(N379="nulová",J379,0)</f>
        <v>0</v>
      </c>
      <c r="BJ379" s="17" t="s">
        <v>84</v>
      </c>
      <c r="BK379" s="200">
        <f>ROUND(I379*H379,2)</f>
        <v>0</v>
      </c>
      <c r="BL379" s="17" t="s">
        <v>152</v>
      </c>
      <c r="BM379" s="199" t="s">
        <v>550</v>
      </c>
    </row>
    <row r="380" spans="1:65" s="13" customFormat="1">
      <c r="B380" s="201"/>
      <c r="C380" s="202"/>
      <c r="D380" s="203" t="s">
        <v>158</v>
      </c>
      <c r="E380" s="204" t="s">
        <v>1</v>
      </c>
      <c r="F380" s="205" t="s">
        <v>551</v>
      </c>
      <c r="G380" s="202"/>
      <c r="H380" s="206">
        <v>0.59499999999999997</v>
      </c>
      <c r="I380" s="207"/>
      <c r="J380" s="202"/>
      <c r="K380" s="202"/>
      <c r="L380" s="208"/>
      <c r="M380" s="209"/>
      <c r="N380" s="210"/>
      <c r="O380" s="210"/>
      <c r="P380" s="210"/>
      <c r="Q380" s="210"/>
      <c r="R380" s="210"/>
      <c r="S380" s="210"/>
      <c r="T380" s="211"/>
      <c r="AT380" s="212" t="s">
        <v>158</v>
      </c>
      <c r="AU380" s="212" t="s">
        <v>86</v>
      </c>
      <c r="AV380" s="13" t="s">
        <v>86</v>
      </c>
      <c r="AW380" s="13" t="s">
        <v>32</v>
      </c>
      <c r="AX380" s="13" t="s">
        <v>76</v>
      </c>
      <c r="AY380" s="212" t="s">
        <v>146</v>
      </c>
    </row>
    <row r="381" spans="1:65" s="13" customFormat="1">
      <c r="B381" s="201"/>
      <c r="C381" s="202"/>
      <c r="D381" s="203" t="s">
        <v>158</v>
      </c>
      <c r="E381" s="204" t="s">
        <v>1</v>
      </c>
      <c r="F381" s="205" t="s">
        <v>552</v>
      </c>
      <c r="G381" s="202"/>
      <c r="H381" s="206">
        <v>0.75</v>
      </c>
      <c r="I381" s="207"/>
      <c r="J381" s="202"/>
      <c r="K381" s="202"/>
      <c r="L381" s="208"/>
      <c r="M381" s="209"/>
      <c r="N381" s="210"/>
      <c r="O381" s="210"/>
      <c r="P381" s="210"/>
      <c r="Q381" s="210"/>
      <c r="R381" s="210"/>
      <c r="S381" s="210"/>
      <c r="T381" s="211"/>
      <c r="AT381" s="212" t="s">
        <v>158</v>
      </c>
      <c r="AU381" s="212" t="s">
        <v>86</v>
      </c>
      <c r="AV381" s="13" t="s">
        <v>86</v>
      </c>
      <c r="AW381" s="13" t="s">
        <v>32</v>
      </c>
      <c r="AX381" s="13" t="s">
        <v>76</v>
      </c>
      <c r="AY381" s="212" t="s">
        <v>146</v>
      </c>
    </row>
    <row r="382" spans="1:65" s="13" customFormat="1">
      <c r="B382" s="201"/>
      <c r="C382" s="202"/>
      <c r="D382" s="203" t="s">
        <v>158</v>
      </c>
      <c r="E382" s="204" t="s">
        <v>1</v>
      </c>
      <c r="F382" s="205" t="s">
        <v>553</v>
      </c>
      <c r="G382" s="202"/>
      <c r="H382" s="206">
        <v>0.97799999999999998</v>
      </c>
      <c r="I382" s="207"/>
      <c r="J382" s="202"/>
      <c r="K382" s="202"/>
      <c r="L382" s="208"/>
      <c r="M382" s="209"/>
      <c r="N382" s="210"/>
      <c r="O382" s="210"/>
      <c r="P382" s="210"/>
      <c r="Q382" s="210"/>
      <c r="R382" s="210"/>
      <c r="S382" s="210"/>
      <c r="T382" s="211"/>
      <c r="AT382" s="212" t="s">
        <v>158</v>
      </c>
      <c r="AU382" s="212" t="s">
        <v>86</v>
      </c>
      <c r="AV382" s="13" t="s">
        <v>86</v>
      </c>
      <c r="AW382" s="13" t="s">
        <v>32</v>
      </c>
      <c r="AX382" s="13" t="s">
        <v>76</v>
      </c>
      <c r="AY382" s="212" t="s">
        <v>146</v>
      </c>
    </row>
    <row r="383" spans="1:65" s="14" customFormat="1">
      <c r="B383" s="213"/>
      <c r="C383" s="214"/>
      <c r="D383" s="203" t="s">
        <v>158</v>
      </c>
      <c r="E383" s="215" t="s">
        <v>1</v>
      </c>
      <c r="F383" s="216" t="s">
        <v>190</v>
      </c>
      <c r="G383" s="214"/>
      <c r="H383" s="217">
        <v>2.323</v>
      </c>
      <c r="I383" s="218"/>
      <c r="J383" s="214"/>
      <c r="K383" s="214"/>
      <c r="L383" s="219"/>
      <c r="M383" s="220"/>
      <c r="N383" s="221"/>
      <c r="O383" s="221"/>
      <c r="P383" s="221"/>
      <c r="Q383" s="221"/>
      <c r="R383" s="221"/>
      <c r="S383" s="221"/>
      <c r="T383" s="222"/>
      <c r="AT383" s="223" t="s">
        <v>158</v>
      </c>
      <c r="AU383" s="223" t="s">
        <v>86</v>
      </c>
      <c r="AV383" s="14" t="s">
        <v>152</v>
      </c>
      <c r="AW383" s="14" t="s">
        <v>32</v>
      </c>
      <c r="AX383" s="14" t="s">
        <v>84</v>
      </c>
      <c r="AY383" s="223" t="s">
        <v>146</v>
      </c>
    </row>
    <row r="384" spans="1:65" s="2" customFormat="1" ht="24.25" customHeight="1">
      <c r="A384" s="34"/>
      <c r="B384" s="35"/>
      <c r="C384" s="187" t="s">
        <v>554</v>
      </c>
      <c r="D384" s="187" t="s">
        <v>148</v>
      </c>
      <c r="E384" s="188" t="s">
        <v>555</v>
      </c>
      <c r="F384" s="189" t="s">
        <v>556</v>
      </c>
      <c r="G384" s="190" t="s">
        <v>151</v>
      </c>
      <c r="H384" s="191">
        <v>4</v>
      </c>
      <c r="I384" s="192"/>
      <c r="J384" s="193">
        <f>ROUND(I384*H384,2)</f>
        <v>0</v>
      </c>
      <c r="K384" s="194"/>
      <c r="L384" s="39"/>
      <c r="M384" s="195" t="s">
        <v>1</v>
      </c>
      <c r="N384" s="196" t="s">
        <v>41</v>
      </c>
      <c r="O384" s="71"/>
      <c r="P384" s="197">
        <f>O384*H384</f>
        <v>0</v>
      </c>
      <c r="Q384" s="197">
        <v>0</v>
      </c>
      <c r="R384" s="197">
        <f>Q384*H384</f>
        <v>0</v>
      </c>
      <c r="S384" s="197">
        <v>7.4999999999999997E-2</v>
      </c>
      <c r="T384" s="198">
        <f>S384*H384</f>
        <v>0.3</v>
      </c>
      <c r="U384" s="34"/>
      <c r="V384" s="34"/>
      <c r="W384" s="34"/>
      <c r="X384" s="34"/>
      <c r="Y384" s="34"/>
      <c r="Z384" s="34"/>
      <c r="AA384" s="34"/>
      <c r="AB384" s="34"/>
      <c r="AC384" s="34"/>
      <c r="AD384" s="34"/>
      <c r="AE384" s="34"/>
      <c r="AR384" s="199" t="s">
        <v>152</v>
      </c>
      <c r="AT384" s="199" t="s">
        <v>148</v>
      </c>
      <c r="AU384" s="199" t="s">
        <v>86</v>
      </c>
      <c r="AY384" s="17" t="s">
        <v>146</v>
      </c>
      <c r="BE384" s="200">
        <f>IF(N384="základní",J384,0)</f>
        <v>0</v>
      </c>
      <c r="BF384" s="200">
        <f>IF(N384="snížená",J384,0)</f>
        <v>0</v>
      </c>
      <c r="BG384" s="200">
        <f>IF(N384="zákl. přenesená",J384,0)</f>
        <v>0</v>
      </c>
      <c r="BH384" s="200">
        <f>IF(N384="sníž. přenesená",J384,0)</f>
        <v>0</v>
      </c>
      <c r="BI384" s="200">
        <f>IF(N384="nulová",J384,0)</f>
        <v>0</v>
      </c>
      <c r="BJ384" s="17" t="s">
        <v>84</v>
      </c>
      <c r="BK384" s="200">
        <f>ROUND(I384*H384,2)</f>
        <v>0</v>
      </c>
      <c r="BL384" s="17" t="s">
        <v>152</v>
      </c>
      <c r="BM384" s="199" t="s">
        <v>557</v>
      </c>
    </row>
    <row r="385" spans="1:65" s="2" customFormat="1" ht="24.25" customHeight="1">
      <c r="A385" s="34"/>
      <c r="B385" s="35"/>
      <c r="C385" s="187" t="s">
        <v>558</v>
      </c>
      <c r="D385" s="187" t="s">
        <v>148</v>
      </c>
      <c r="E385" s="188" t="s">
        <v>559</v>
      </c>
      <c r="F385" s="189" t="s">
        <v>560</v>
      </c>
      <c r="G385" s="190" t="s">
        <v>156</v>
      </c>
      <c r="H385" s="191">
        <v>0.93200000000000005</v>
      </c>
      <c r="I385" s="192"/>
      <c r="J385" s="193">
        <f>ROUND(I385*H385,2)</f>
        <v>0</v>
      </c>
      <c r="K385" s="194"/>
      <c r="L385" s="39"/>
      <c r="M385" s="195" t="s">
        <v>1</v>
      </c>
      <c r="N385" s="196" t="s">
        <v>41</v>
      </c>
      <c r="O385" s="71"/>
      <c r="P385" s="197">
        <f>O385*H385</f>
        <v>0</v>
      </c>
      <c r="Q385" s="197">
        <v>0</v>
      </c>
      <c r="R385" s="197">
        <f>Q385*H385</f>
        <v>0</v>
      </c>
      <c r="S385" s="197">
        <v>2.1</v>
      </c>
      <c r="T385" s="198">
        <f>S385*H385</f>
        <v>1.9572000000000003</v>
      </c>
      <c r="U385" s="34"/>
      <c r="V385" s="34"/>
      <c r="W385" s="34"/>
      <c r="X385" s="34"/>
      <c r="Y385" s="34"/>
      <c r="Z385" s="34"/>
      <c r="AA385" s="34"/>
      <c r="AB385" s="34"/>
      <c r="AC385" s="34"/>
      <c r="AD385" s="34"/>
      <c r="AE385" s="34"/>
      <c r="AR385" s="199" t="s">
        <v>152</v>
      </c>
      <c r="AT385" s="199" t="s">
        <v>148</v>
      </c>
      <c r="AU385" s="199" t="s">
        <v>86</v>
      </c>
      <c r="AY385" s="17" t="s">
        <v>146</v>
      </c>
      <c r="BE385" s="200">
        <f>IF(N385="základní",J385,0)</f>
        <v>0</v>
      </c>
      <c r="BF385" s="200">
        <f>IF(N385="snížená",J385,0)</f>
        <v>0</v>
      </c>
      <c r="BG385" s="200">
        <f>IF(N385="zákl. přenesená",J385,0)</f>
        <v>0</v>
      </c>
      <c r="BH385" s="200">
        <f>IF(N385="sníž. přenesená",J385,0)</f>
        <v>0</v>
      </c>
      <c r="BI385" s="200">
        <f>IF(N385="nulová",J385,0)</f>
        <v>0</v>
      </c>
      <c r="BJ385" s="17" t="s">
        <v>84</v>
      </c>
      <c r="BK385" s="200">
        <f>ROUND(I385*H385,2)</f>
        <v>0</v>
      </c>
      <c r="BL385" s="17" t="s">
        <v>152</v>
      </c>
      <c r="BM385" s="199" t="s">
        <v>561</v>
      </c>
    </row>
    <row r="386" spans="1:65" s="13" customFormat="1">
      <c r="B386" s="201"/>
      <c r="C386" s="202"/>
      <c r="D386" s="203" t="s">
        <v>158</v>
      </c>
      <c r="E386" s="204" t="s">
        <v>1</v>
      </c>
      <c r="F386" s="205" t="s">
        <v>562</v>
      </c>
      <c r="G386" s="202"/>
      <c r="H386" s="206">
        <v>0.93200000000000005</v>
      </c>
      <c r="I386" s="207"/>
      <c r="J386" s="202"/>
      <c r="K386" s="202"/>
      <c r="L386" s="208"/>
      <c r="M386" s="209"/>
      <c r="N386" s="210"/>
      <c r="O386" s="210"/>
      <c r="P386" s="210"/>
      <c r="Q386" s="210"/>
      <c r="R386" s="210"/>
      <c r="S386" s="210"/>
      <c r="T386" s="211"/>
      <c r="AT386" s="212" t="s">
        <v>158</v>
      </c>
      <c r="AU386" s="212" t="s">
        <v>86</v>
      </c>
      <c r="AV386" s="13" t="s">
        <v>86</v>
      </c>
      <c r="AW386" s="13" t="s">
        <v>32</v>
      </c>
      <c r="AX386" s="13" t="s">
        <v>84</v>
      </c>
      <c r="AY386" s="212" t="s">
        <v>146</v>
      </c>
    </row>
    <row r="387" spans="1:65" s="2" customFormat="1" ht="24.25" customHeight="1">
      <c r="A387" s="34"/>
      <c r="B387" s="35"/>
      <c r="C387" s="187" t="s">
        <v>563</v>
      </c>
      <c r="D387" s="187" t="s">
        <v>148</v>
      </c>
      <c r="E387" s="188" t="s">
        <v>564</v>
      </c>
      <c r="F387" s="189" t="s">
        <v>565</v>
      </c>
      <c r="G387" s="190" t="s">
        <v>156</v>
      </c>
      <c r="H387" s="191">
        <v>0.78</v>
      </c>
      <c r="I387" s="192"/>
      <c r="J387" s="193">
        <f>ROUND(I387*H387,2)</f>
        <v>0</v>
      </c>
      <c r="K387" s="194"/>
      <c r="L387" s="39"/>
      <c r="M387" s="195" t="s">
        <v>1</v>
      </c>
      <c r="N387" s="196" t="s">
        <v>41</v>
      </c>
      <c r="O387" s="71"/>
      <c r="P387" s="197">
        <f>O387*H387</f>
        <v>0</v>
      </c>
      <c r="Q387" s="197">
        <v>0</v>
      </c>
      <c r="R387" s="197">
        <f>Q387*H387</f>
        <v>0</v>
      </c>
      <c r="S387" s="197">
        <v>2.1</v>
      </c>
      <c r="T387" s="198">
        <f>S387*H387</f>
        <v>1.6380000000000001</v>
      </c>
      <c r="U387" s="34"/>
      <c r="V387" s="34"/>
      <c r="W387" s="34"/>
      <c r="X387" s="34"/>
      <c r="Y387" s="34"/>
      <c r="Z387" s="34"/>
      <c r="AA387" s="34"/>
      <c r="AB387" s="34"/>
      <c r="AC387" s="34"/>
      <c r="AD387" s="34"/>
      <c r="AE387" s="34"/>
      <c r="AR387" s="199" t="s">
        <v>152</v>
      </c>
      <c r="AT387" s="199" t="s">
        <v>148</v>
      </c>
      <c r="AU387" s="199" t="s">
        <v>86</v>
      </c>
      <c r="AY387" s="17" t="s">
        <v>146</v>
      </c>
      <c r="BE387" s="200">
        <f>IF(N387="základní",J387,0)</f>
        <v>0</v>
      </c>
      <c r="BF387" s="200">
        <f>IF(N387="snížená",J387,0)</f>
        <v>0</v>
      </c>
      <c r="BG387" s="200">
        <f>IF(N387="zákl. přenesená",J387,0)</f>
        <v>0</v>
      </c>
      <c r="BH387" s="200">
        <f>IF(N387="sníž. přenesená",J387,0)</f>
        <v>0</v>
      </c>
      <c r="BI387" s="200">
        <f>IF(N387="nulová",J387,0)</f>
        <v>0</v>
      </c>
      <c r="BJ387" s="17" t="s">
        <v>84</v>
      </c>
      <c r="BK387" s="200">
        <f>ROUND(I387*H387,2)</f>
        <v>0</v>
      </c>
      <c r="BL387" s="17" t="s">
        <v>152</v>
      </c>
      <c r="BM387" s="199" t="s">
        <v>566</v>
      </c>
    </row>
    <row r="388" spans="1:65" s="13" customFormat="1">
      <c r="B388" s="201"/>
      <c r="C388" s="202"/>
      <c r="D388" s="203" t="s">
        <v>158</v>
      </c>
      <c r="E388" s="204" t="s">
        <v>1</v>
      </c>
      <c r="F388" s="205" t="s">
        <v>567</v>
      </c>
      <c r="G388" s="202"/>
      <c r="H388" s="206">
        <v>0.78</v>
      </c>
      <c r="I388" s="207"/>
      <c r="J388" s="202"/>
      <c r="K388" s="202"/>
      <c r="L388" s="208"/>
      <c r="M388" s="209"/>
      <c r="N388" s="210"/>
      <c r="O388" s="210"/>
      <c r="P388" s="210"/>
      <c r="Q388" s="210"/>
      <c r="R388" s="210"/>
      <c r="S388" s="210"/>
      <c r="T388" s="211"/>
      <c r="AT388" s="212" t="s">
        <v>158</v>
      </c>
      <c r="AU388" s="212" t="s">
        <v>86</v>
      </c>
      <c r="AV388" s="13" t="s">
        <v>86</v>
      </c>
      <c r="AW388" s="13" t="s">
        <v>32</v>
      </c>
      <c r="AX388" s="13" t="s">
        <v>84</v>
      </c>
      <c r="AY388" s="212" t="s">
        <v>146</v>
      </c>
    </row>
    <row r="389" spans="1:65" s="2" customFormat="1" ht="24.25" customHeight="1">
      <c r="A389" s="34"/>
      <c r="B389" s="35"/>
      <c r="C389" s="187" t="s">
        <v>568</v>
      </c>
      <c r="D389" s="187" t="s">
        <v>148</v>
      </c>
      <c r="E389" s="188" t="s">
        <v>569</v>
      </c>
      <c r="F389" s="189" t="s">
        <v>570</v>
      </c>
      <c r="G389" s="190" t="s">
        <v>151</v>
      </c>
      <c r="H389" s="191">
        <v>12</v>
      </c>
      <c r="I389" s="192"/>
      <c r="J389" s="193">
        <f>ROUND(I389*H389,2)</f>
        <v>0</v>
      </c>
      <c r="K389" s="194"/>
      <c r="L389" s="39"/>
      <c r="M389" s="195" t="s">
        <v>1</v>
      </c>
      <c r="N389" s="196" t="s">
        <v>41</v>
      </c>
      <c r="O389" s="71"/>
      <c r="P389" s="197">
        <f>O389*H389</f>
        <v>0</v>
      </c>
      <c r="Q389" s="197">
        <v>0</v>
      </c>
      <c r="R389" s="197">
        <f>Q389*H389</f>
        <v>0</v>
      </c>
      <c r="S389" s="197">
        <v>1.4999999999999999E-2</v>
      </c>
      <c r="T389" s="198">
        <f>S389*H389</f>
        <v>0.18</v>
      </c>
      <c r="U389" s="34"/>
      <c r="V389" s="34"/>
      <c r="W389" s="34"/>
      <c r="X389" s="34"/>
      <c r="Y389" s="34"/>
      <c r="Z389" s="34"/>
      <c r="AA389" s="34"/>
      <c r="AB389" s="34"/>
      <c r="AC389" s="34"/>
      <c r="AD389" s="34"/>
      <c r="AE389" s="34"/>
      <c r="AR389" s="199" t="s">
        <v>152</v>
      </c>
      <c r="AT389" s="199" t="s">
        <v>148</v>
      </c>
      <c r="AU389" s="199" t="s">
        <v>86</v>
      </c>
      <c r="AY389" s="17" t="s">
        <v>146</v>
      </c>
      <c r="BE389" s="200">
        <f>IF(N389="základní",J389,0)</f>
        <v>0</v>
      </c>
      <c r="BF389" s="200">
        <f>IF(N389="snížená",J389,0)</f>
        <v>0</v>
      </c>
      <c r="BG389" s="200">
        <f>IF(N389="zákl. přenesená",J389,0)</f>
        <v>0</v>
      </c>
      <c r="BH389" s="200">
        <f>IF(N389="sníž. přenesená",J389,0)</f>
        <v>0</v>
      </c>
      <c r="BI389" s="200">
        <f>IF(N389="nulová",J389,0)</f>
        <v>0</v>
      </c>
      <c r="BJ389" s="17" t="s">
        <v>84</v>
      </c>
      <c r="BK389" s="200">
        <f>ROUND(I389*H389,2)</f>
        <v>0</v>
      </c>
      <c r="BL389" s="17" t="s">
        <v>152</v>
      </c>
      <c r="BM389" s="199" t="s">
        <v>571</v>
      </c>
    </row>
    <row r="390" spans="1:65" s="13" customFormat="1">
      <c r="B390" s="201"/>
      <c r="C390" s="202"/>
      <c r="D390" s="203" t="s">
        <v>158</v>
      </c>
      <c r="E390" s="204" t="s">
        <v>1</v>
      </c>
      <c r="F390" s="205" t="s">
        <v>572</v>
      </c>
      <c r="G390" s="202"/>
      <c r="H390" s="206">
        <v>8</v>
      </c>
      <c r="I390" s="207"/>
      <c r="J390" s="202"/>
      <c r="K390" s="202"/>
      <c r="L390" s="208"/>
      <c r="M390" s="209"/>
      <c r="N390" s="210"/>
      <c r="O390" s="210"/>
      <c r="P390" s="210"/>
      <c r="Q390" s="210"/>
      <c r="R390" s="210"/>
      <c r="S390" s="210"/>
      <c r="T390" s="211"/>
      <c r="AT390" s="212" t="s">
        <v>158</v>
      </c>
      <c r="AU390" s="212" t="s">
        <v>86</v>
      </c>
      <c r="AV390" s="13" t="s">
        <v>86</v>
      </c>
      <c r="AW390" s="13" t="s">
        <v>32</v>
      </c>
      <c r="AX390" s="13" t="s">
        <v>76</v>
      </c>
      <c r="AY390" s="212" t="s">
        <v>146</v>
      </c>
    </row>
    <row r="391" spans="1:65" s="13" customFormat="1">
      <c r="B391" s="201"/>
      <c r="C391" s="202"/>
      <c r="D391" s="203" t="s">
        <v>158</v>
      </c>
      <c r="E391" s="204" t="s">
        <v>1</v>
      </c>
      <c r="F391" s="205" t="s">
        <v>573</v>
      </c>
      <c r="G391" s="202"/>
      <c r="H391" s="206">
        <v>2</v>
      </c>
      <c r="I391" s="207"/>
      <c r="J391" s="202"/>
      <c r="K391" s="202"/>
      <c r="L391" s="208"/>
      <c r="M391" s="209"/>
      <c r="N391" s="210"/>
      <c r="O391" s="210"/>
      <c r="P391" s="210"/>
      <c r="Q391" s="210"/>
      <c r="R391" s="210"/>
      <c r="S391" s="210"/>
      <c r="T391" s="211"/>
      <c r="AT391" s="212" t="s">
        <v>158</v>
      </c>
      <c r="AU391" s="212" t="s">
        <v>86</v>
      </c>
      <c r="AV391" s="13" t="s">
        <v>86</v>
      </c>
      <c r="AW391" s="13" t="s">
        <v>32</v>
      </c>
      <c r="AX391" s="13" t="s">
        <v>76</v>
      </c>
      <c r="AY391" s="212" t="s">
        <v>146</v>
      </c>
    </row>
    <row r="392" spans="1:65" s="13" customFormat="1">
      <c r="B392" s="201"/>
      <c r="C392" s="202"/>
      <c r="D392" s="203" t="s">
        <v>158</v>
      </c>
      <c r="E392" s="204" t="s">
        <v>1</v>
      </c>
      <c r="F392" s="205" t="s">
        <v>574</v>
      </c>
      <c r="G392" s="202"/>
      <c r="H392" s="206">
        <v>2</v>
      </c>
      <c r="I392" s="207"/>
      <c r="J392" s="202"/>
      <c r="K392" s="202"/>
      <c r="L392" s="208"/>
      <c r="M392" s="209"/>
      <c r="N392" s="210"/>
      <c r="O392" s="210"/>
      <c r="P392" s="210"/>
      <c r="Q392" s="210"/>
      <c r="R392" s="210"/>
      <c r="S392" s="210"/>
      <c r="T392" s="211"/>
      <c r="AT392" s="212" t="s">
        <v>158</v>
      </c>
      <c r="AU392" s="212" t="s">
        <v>86</v>
      </c>
      <c r="AV392" s="13" t="s">
        <v>86</v>
      </c>
      <c r="AW392" s="13" t="s">
        <v>32</v>
      </c>
      <c r="AX392" s="13" t="s">
        <v>76</v>
      </c>
      <c r="AY392" s="212" t="s">
        <v>146</v>
      </c>
    </row>
    <row r="393" spans="1:65" s="14" customFormat="1">
      <c r="B393" s="213"/>
      <c r="C393" s="214"/>
      <c r="D393" s="203" t="s">
        <v>158</v>
      </c>
      <c r="E393" s="215" t="s">
        <v>1</v>
      </c>
      <c r="F393" s="216" t="s">
        <v>190</v>
      </c>
      <c r="G393" s="214"/>
      <c r="H393" s="217">
        <v>12</v>
      </c>
      <c r="I393" s="218"/>
      <c r="J393" s="214"/>
      <c r="K393" s="214"/>
      <c r="L393" s="219"/>
      <c r="M393" s="220"/>
      <c r="N393" s="221"/>
      <c r="O393" s="221"/>
      <c r="P393" s="221"/>
      <c r="Q393" s="221"/>
      <c r="R393" s="221"/>
      <c r="S393" s="221"/>
      <c r="T393" s="222"/>
      <c r="AT393" s="223" t="s">
        <v>158</v>
      </c>
      <c r="AU393" s="223" t="s">
        <v>86</v>
      </c>
      <c r="AV393" s="14" t="s">
        <v>152</v>
      </c>
      <c r="AW393" s="14" t="s">
        <v>32</v>
      </c>
      <c r="AX393" s="14" t="s">
        <v>84</v>
      </c>
      <c r="AY393" s="223" t="s">
        <v>146</v>
      </c>
    </row>
    <row r="394" spans="1:65" s="2" customFormat="1" ht="24.25" customHeight="1">
      <c r="A394" s="34"/>
      <c r="B394" s="35"/>
      <c r="C394" s="187" t="s">
        <v>575</v>
      </c>
      <c r="D394" s="187" t="s">
        <v>148</v>
      </c>
      <c r="E394" s="188" t="s">
        <v>576</v>
      </c>
      <c r="F394" s="189" t="s">
        <v>577</v>
      </c>
      <c r="G394" s="190" t="s">
        <v>242</v>
      </c>
      <c r="H394" s="191">
        <v>13.5</v>
      </c>
      <c r="I394" s="192"/>
      <c r="J394" s="193">
        <f>ROUND(I394*H394,2)</f>
        <v>0</v>
      </c>
      <c r="K394" s="194"/>
      <c r="L394" s="39"/>
      <c r="M394" s="195" t="s">
        <v>1</v>
      </c>
      <c r="N394" s="196" t="s">
        <v>41</v>
      </c>
      <c r="O394" s="71"/>
      <c r="P394" s="197">
        <f>O394*H394</f>
        <v>0</v>
      </c>
      <c r="Q394" s="197">
        <v>4.938E-2</v>
      </c>
      <c r="R394" s="197">
        <f>Q394*H394</f>
        <v>0.66663000000000006</v>
      </c>
      <c r="S394" s="197">
        <v>0</v>
      </c>
      <c r="T394" s="198">
        <f>S394*H394</f>
        <v>0</v>
      </c>
      <c r="U394" s="34"/>
      <c r="V394" s="34"/>
      <c r="W394" s="34"/>
      <c r="X394" s="34"/>
      <c r="Y394" s="34"/>
      <c r="Z394" s="34"/>
      <c r="AA394" s="34"/>
      <c r="AB394" s="34"/>
      <c r="AC394" s="34"/>
      <c r="AD394" s="34"/>
      <c r="AE394" s="34"/>
      <c r="AR394" s="199" t="s">
        <v>152</v>
      </c>
      <c r="AT394" s="199" t="s">
        <v>148</v>
      </c>
      <c r="AU394" s="199" t="s">
        <v>86</v>
      </c>
      <c r="AY394" s="17" t="s">
        <v>146</v>
      </c>
      <c r="BE394" s="200">
        <f>IF(N394="základní",J394,0)</f>
        <v>0</v>
      </c>
      <c r="BF394" s="200">
        <f>IF(N394="snížená",J394,0)</f>
        <v>0</v>
      </c>
      <c r="BG394" s="200">
        <f>IF(N394="zákl. přenesená",J394,0)</f>
        <v>0</v>
      </c>
      <c r="BH394" s="200">
        <f>IF(N394="sníž. přenesená",J394,0)</f>
        <v>0</v>
      </c>
      <c r="BI394" s="200">
        <f>IF(N394="nulová",J394,0)</f>
        <v>0</v>
      </c>
      <c r="BJ394" s="17" t="s">
        <v>84</v>
      </c>
      <c r="BK394" s="200">
        <f>ROUND(I394*H394,2)</f>
        <v>0</v>
      </c>
      <c r="BL394" s="17" t="s">
        <v>152</v>
      </c>
      <c r="BM394" s="199" t="s">
        <v>578</v>
      </c>
    </row>
    <row r="395" spans="1:65" s="13" customFormat="1">
      <c r="B395" s="201"/>
      <c r="C395" s="202"/>
      <c r="D395" s="203" t="s">
        <v>158</v>
      </c>
      <c r="E395" s="204" t="s">
        <v>1</v>
      </c>
      <c r="F395" s="205" t="s">
        <v>579</v>
      </c>
      <c r="G395" s="202"/>
      <c r="H395" s="206">
        <v>13.5</v>
      </c>
      <c r="I395" s="207"/>
      <c r="J395" s="202"/>
      <c r="K395" s="202"/>
      <c r="L395" s="208"/>
      <c r="M395" s="209"/>
      <c r="N395" s="210"/>
      <c r="O395" s="210"/>
      <c r="P395" s="210"/>
      <c r="Q395" s="210"/>
      <c r="R395" s="210"/>
      <c r="S395" s="210"/>
      <c r="T395" s="211"/>
      <c r="AT395" s="212" t="s">
        <v>158</v>
      </c>
      <c r="AU395" s="212" t="s">
        <v>86</v>
      </c>
      <c r="AV395" s="13" t="s">
        <v>86</v>
      </c>
      <c r="AW395" s="13" t="s">
        <v>32</v>
      </c>
      <c r="AX395" s="13" t="s">
        <v>84</v>
      </c>
      <c r="AY395" s="212" t="s">
        <v>146</v>
      </c>
    </row>
    <row r="396" spans="1:65" s="2" customFormat="1" ht="33" customHeight="1">
      <c r="A396" s="34"/>
      <c r="B396" s="35"/>
      <c r="C396" s="187" t="s">
        <v>580</v>
      </c>
      <c r="D396" s="187" t="s">
        <v>148</v>
      </c>
      <c r="E396" s="188" t="s">
        <v>581</v>
      </c>
      <c r="F396" s="189" t="s">
        <v>582</v>
      </c>
      <c r="G396" s="190" t="s">
        <v>242</v>
      </c>
      <c r="H396" s="191">
        <v>13.2</v>
      </c>
      <c r="I396" s="192"/>
      <c r="J396" s="193">
        <f>ROUND(I396*H396,2)</f>
        <v>0</v>
      </c>
      <c r="K396" s="194"/>
      <c r="L396" s="39"/>
      <c r="M396" s="195" t="s">
        <v>1</v>
      </c>
      <c r="N396" s="196" t="s">
        <v>41</v>
      </c>
      <c r="O396" s="71"/>
      <c r="P396" s="197">
        <f>O396*H396</f>
        <v>0</v>
      </c>
      <c r="Q396" s="197">
        <v>8.0000000000000007E-5</v>
      </c>
      <c r="R396" s="197">
        <f>Q396*H396</f>
        <v>1.0560000000000001E-3</v>
      </c>
      <c r="S396" s="197">
        <v>0</v>
      </c>
      <c r="T396" s="198">
        <f>S396*H396</f>
        <v>0</v>
      </c>
      <c r="U396" s="34"/>
      <c r="V396" s="34"/>
      <c r="W396" s="34"/>
      <c r="X396" s="34"/>
      <c r="Y396" s="34"/>
      <c r="Z396" s="34"/>
      <c r="AA396" s="34"/>
      <c r="AB396" s="34"/>
      <c r="AC396" s="34"/>
      <c r="AD396" s="34"/>
      <c r="AE396" s="34"/>
      <c r="AR396" s="199" t="s">
        <v>152</v>
      </c>
      <c r="AT396" s="199" t="s">
        <v>148</v>
      </c>
      <c r="AU396" s="199" t="s">
        <v>86</v>
      </c>
      <c r="AY396" s="17" t="s">
        <v>146</v>
      </c>
      <c r="BE396" s="200">
        <f>IF(N396="základní",J396,0)</f>
        <v>0</v>
      </c>
      <c r="BF396" s="200">
        <f>IF(N396="snížená",J396,0)</f>
        <v>0</v>
      </c>
      <c r="BG396" s="200">
        <f>IF(N396="zákl. přenesená",J396,0)</f>
        <v>0</v>
      </c>
      <c r="BH396" s="200">
        <f>IF(N396="sníž. přenesená",J396,0)</f>
        <v>0</v>
      </c>
      <c r="BI396" s="200">
        <f>IF(N396="nulová",J396,0)</f>
        <v>0</v>
      </c>
      <c r="BJ396" s="17" t="s">
        <v>84</v>
      </c>
      <c r="BK396" s="200">
        <f>ROUND(I396*H396,2)</f>
        <v>0</v>
      </c>
      <c r="BL396" s="17" t="s">
        <v>152</v>
      </c>
      <c r="BM396" s="199" t="s">
        <v>583</v>
      </c>
    </row>
    <row r="397" spans="1:65" s="13" customFormat="1">
      <c r="B397" s="201"/>
      <c r="C397" s="202"/>
      <c r="D397" s="203" t="s">
        <v>158</v>
      </c>
      <c r="E397" s="204" t="s">
        <v>1</v>
      </c>
      <c r="F397" s="205" t="s">
        <v>584</v>
      </c>
      <c r="G397" s="202"/>
      <c r="H397" s="206">
        <v>13.2</v>
      </c>
      <c r="I397" s="207"/>
      <c r="J397" s="202"/>
      <c r="K397" s="202"/>
      <c r="L397" s="208"/>
      <c r="M397" s="209"/>
      <c r="N397" s="210"/>
      <c r="O397" s="210"/>
      <c r="P397" s="210"/>
      <c r="Q397" s="210"/>
      <c r="R397" s="210"/>
      <c r="S397" s="210"/>
      <c r="T397" s="211"/>
      <c r="AT397" s="212" t="s">
        <v>158</v>
      </c>
      <c r="AU397" s="212" t="s">
        <v>86</v>
      </c>
      <c r="AV397" s="13" t="s">
        <v>86</v>
      </c>
      <c r="AW397" s="13" t="s">
        <v>32</v>
      </c>
      <c r="AX397" s="13" t="s">
        <v>84</v>
      </c>
      <c r="AY397" s="212" t="s">
        <v>146</v>
      </c>
    </row>
    <row r="398" spans="1:65" s="2" customFormat="1" ht="24.25" customHeight="1">
      <c r="A398" s="34"/>
      <c r="B398" s="35"/>
      <c r="C398" s="187" t="s">
        <v>585</v>
      </c>
      <c r="D398" s="187" t="s">
        <v>148</v>
      </c>
      <c r="E398" s="188" t="s">
        <v>586</v>
      </c>
      <c r="F398" s="189" t="s">
        <v>587</v>
      </c>
      <c r="G398" s="190" t="s">
        <v>242</v>
      </c>
      <c r="H398" s="191">
        <v>5.27</v>
      </c>
      <c r="I398" s="192"/>
      <c r="J398" s="193">
        <f>ROUND(I398*H398,2)</f>
        <v>0</v>
      </c>
      <c r="K398" s="194"/>
      <c r="L398" s="39"/>
      <c r="M398" s="195" t="s">
        <v>1</v>
      </c>
      <c r="N398" s="196" t="s">
        <v>41</v>
      </c>
      <c r="O398" s="71"/>
      <c r="P398" s="197">
        <f>O398*H398</f>
        <v>0</v>
      </c>
      <c r="Q398" s="197">
        <v>2.0000000000000001E-4</v>
      </c>
      <c r="R398" s="197">
        <f>Q398*H398</f>
        <v>1.054E-3</v>
      </c>
      <c r="S398" s="197">
        <v>0</v>
      </c>
      <c r="T398" s="198">
        <f>S398*H398</f>
        <v>0</v>
      </c>
      <c r="U398" s="34"/>
      <c r="V398" s="34"/>
      <c r="W398" s="34"/>
      <c r="X398" s="34"/>
      <c r="Y398" s="34"/>
      <c r="Z398" s="34"/>
      <c r="AA398" s="34"/>
      <c r="AB398" s="34"/>
      <c r="AC398" s="34"/>
      <c r="AD398" s="34"/>
      <c r="AE398" s="34"/>
      <c r="AR398" s="199" t="s">
        <v>152</v>
      </c>
      <c r="AT398" s="199" t="s">
        <v>148</v>
      </c>
      <c r="AU398" s="199" t="s">
        <v>86</v>
      </c>
      <c r="AY398" s="17" t="s">
        <v>146</v>
      </c>
      <c r="BE398" s="200">
        <f>IF(N398="základní",J398,0)</f>
        <v>0</v>
      </c>
      <c r="BF398" s="200">
        <f>IF(N398="snížená",J398,0)</f>
        <v>0</v>
      </c>
      <c r="BG398" s="200">
        <f>IF(N398="zákl. přenesená",J398,0)</f>
        <v>0</v>
      </c>
      <c r="BH398" s="200">
        <f>IF(N398="sníž. přenesená",J398,0)</f>
        <v>0</v>
      </c>
      <c r="BI398" s="200">
        <f>IF(N398="nulová",J398,0)</f>
        <v>0</v>
      </c>
      <c r="BJ398" s="17" t="s">
        <v>84</v>
      </c>
      <c r="BK398" s="200">
        <f>ROUND(I398*H398,2)</f>
        <v>0</v>
      </c>
      <c r="BL398" s="17" t="s">
        <v>152</v>
      </c>
      <c r="BM398" s="199" t="s">
        <v>588</v>
      </c>
    </row>
    <row r="399" spans="1:65" s="13" customFormat="1">
      <c r="B399" s="201"/>
      <c r="C399" s="202"/>
      <c r="D399" s="203" t="s">
        <v>158</v>
      </c>
      <c r="E399" s="204" t="s">
        <v>1</v>
      </c>
      <c r="F399" s="205" t="s">
        <v>589</v>
      </c>
      <c r="G399" s="202"/>
      <c r="H399" s="206">
        <v>5.27</v>
      </c>
      <c r="I399" s="207"/>
      <c r="J399" s="202"/>
      <c r="K399" s="202"/>
      <c r="L399" s="208"/>
      <c r="M399" s="209"/>
      <c r="N399" s="210"/>
      <c r="O399" s="210"/>
      <c r="P399" s="210"/>
      <c r="Q399" s="210"/>
      <c r="R399" s="210"/>
      <c r="S399" s="210"/>
      <c r="T399" s="211"/>
      <c r="AT399" s="212" t="s">
        <v>158</v>
      </c>
      <c r="AU399" s="212" t="s">
        <v>86</v>
      </c>
      <c r="AV399" s="13" t="s">
        <v>86</v>
      </c>
      <c r="AW399" s="13" t="s">
        <v>32</v>
      </c>
      <c r="AX399" s="13" t="s">
        <v>84</v>
      </c>
      <c r="AY399" s="212" t="s">
        <v>146</v>
      </c>
    </row>
    <row r="400" spans="1:65" s="2" customFormat="1" ht="24.25" customHeight="1">
      <c r="A400" s="34"/>
      <c r="B400" s="35"/>
      <c r="C400" s="187" t="s">
        <v>590</v>
      </c>
      <c r="D400" s="187" t="s">
        <v>148</v>
      </c>
      <c r="E400" s="188" t="s">
        <v>591</v>
      </c>
      <c r="F400" s="189" t="s">
        <v>592</v>
      </c>
      <c r="G400" s="190" t="s">
        <v>173</v>
      </c>
      <c r="H400" s="191">
        <v>43.271000000000001</v>
      </c>
      <c r="I400" s="192"/>
      <c r="J400" s="193">
        <f>ROUND(I400*H400,2)</f>
        <v>0</v>
      </c>
      <c r="K400" s="194"/>
      <c r="L400" s="39"/>
      <c r="M400" s="195" t="s">
        <v>1</v>
      </c>
      <c r="N400" s="196" t="s">
        <v>41</v>
      </c>
      <c r="O400" s="71"/>
      <c r="P400" s="197">
        <f>O400*H400</f>
        <v>0</v>
      </c>
      <c r="Q400" s="197">
        <v>0</v>
      </c>
      <c r="R400" s="197">
        <f>Q400*H400</f>
        <v>0</v>
      </c>
      <c r="S400" s="197">
        <v>6.8000000000000005E-2</v>
      </c>
      <c r="T400" s="198">
        <f>S400*H400</f>
        <v>2.9424280000000005</v>
      </c>
      <c r="U400" s="34"/>
      <c r="V400" s="34"/>
      <c r="W400" s="34"/>
      <c r="X400" s="34"/>
      <c r="Y400" s="34"/>
      <c r="Z400" s="34"/>
      <c r="AA400" s="34"/>
      <c r="AB400" s="34"/>
      <c r="AC400" s="34"/>
      <c r="AD400" s="34"/>
      <c r="AE400" s="34"/>
      <c r="AR400" s="199" t="s">
        <v>152</v>
      </c>
      <c r="AT400" s="199" t="s">
        <v>148</v>
      </c>
      <c r="AU400" s="199" t="s">
        <v>86</v>
      </c>
      <c r="AY400" s="17" t="s">
        <v>146</v>
      </c>
      <c r="BE400" s="200">
        <f>IF(N400="základní",J400,0)</f>
        <v>0</v>
      </c>
      <c r="BF400" s="200">
        <f>IF(N400="snížená",J400,0)</f>
        <v>0</v>
      </c>
      <c r="BG400" s="200">
        <f>IF(N400="zákl. přenesená",J400,0)</f>
        <v>0</v>
      </c>
      <c r="BH400" s="200">
        <f>IF(N400="sníž. přenesená",J400,0)</f>
        <v>0</v>
      </c>
      <c r="BI400" s="200">
        <f>IF(N400="nulová",J400,0)</f>
        <v>0</v>
      </c>
      <c r="BJ400" s="17" t="s">
        <v>84</v>
      </c>
      <c r="BK400" s="200">
        <f>ROUND(I400*H400,2)</f>
        <v>0</v>
      </c>
      <c r="BL400" s="17" t="s">
        <v>152</v>
      </c>
      <c r="BM400" s="199" t="s">
        <v>593</v>
      </c>
    </row>
    <row r="401" spans="1:65" s="13" customFormat="1" ht="30.9">
      <c r="B401" s="201"/>
      <c r="C401" s="202"/>
      <c r="D401" s="203" t="s">
        <v>158</v>
      </c>
      <c r="E401" s="204" t="s">
        <v>1</v>
      </c>
      <c r="F401" s="205" t="s">
        <v>594</v>
      </c>
      <c r="G401" s="202"/>
      <c r="H401" s="206">
        <v>25.370999999999999</v>
      </c>
      <c r="I401" s="207"/>
      <c r="J401" s="202"/>
      <c r="K401" s="202"/>
      <c r="L401" s="208"/>
      <c r="M401" s="209"/>
      <c r="N401" s="210"/>
      <c r="O401" s="210"/>
      <c r="P401" s="210"/>
      <c r="Q401" s="210"/>
      <c r="R401" s="210"/>
      <c r="S401" s="210"/>
      <c r="T401" s="211"/>
      <c r="AT401" s="212" t="s">
        <v>158</v>
      </c>
      <c r="AU401" s="212" t="s">
        <v>86</v>
      </c>
      <c r="AV401" s="13" t="s">
        <v>86</v>
      </c>
      <c r="AW401" s="13" t="s">
        <v>32</v>
      </c>
      <c r="AX401" s="13" t="s">
        <v>76</v>
      </c>
      <c r="AY401" s="212" t="s">
        <v>146</v>
      </c>
    </row>
    <row r="402" spans="1:65" s="15" customFormat="1">
      <c r="B402" s="224"/>
      <c r="C402" s="225"/>
      <c r="D402" s="203" t="s">
        <v>158</v>
      </c>
      <c r="E402" s="226" t="s">
        <v>1</v>
      </c>
      <c r="F402" s="227" t="s">
        <v>595</v>
      </c>
      <c r="G402" s="225"/>
      <c r="H402" s="226" t="s">
        <v>1</v>
      </c>
      <c r="I402" s="228"/>
      <c r="J402" s="225"/>
      <c r="K402" s="225"/>
      <c r="L402" s="229"/>
      <c r="M402" s="230"/>
      <c r="N402" s="231"/>
      <c r="O402" s="231"/>
      <c r="P402" s="231"/>
      <c r="Q402" s="231"/>
      <c r="R402" s="231"/>
      <c r="S402" s="231"/>
      <c r="T402" s="232"/>
      <c r="AT402" s="233" t="s">
        <v>158</v>
      </c>
      <c r="AU402" s="233" t="s">
        <v>86</v>
      </c>
      <c r="AV402" s="15" t="s">
        <v>84</v>
      </c>
      <c r="AW402" s="15" t="s">
        <v>32</v>
      </c>
      <c r="AX402" s="15" t="s">
        <v>76</v>
      </c>
      <c r="AY402" s="233" t="s">
        <v>146</v>
      </c>
    </row>
    <row r="403" spans="1:65" s="13" customFormat="1">
      <c r="B403" s="201"/>
      <c r="C403" s="202"/>
      <c r="D403" s="203" t="s">
        <v>158</v>
      </c>
      <c r="E403" s="204" t="s">
        <v>1</v>
      </c>
      <c r="F403" s="205" t="s">
        <v>596</v>
      </c>
      <c r="G403" s="202"/>
      <c r="H403" s="206">
        <v>8.6999999999999993</v>
      </c>
      <c r="I403" s="207"/>
      <c r="J403" s="202"/>
      <c r="K403" s="202"/>
      <c r="L403" s="208"/>
      <c r="M403" s="209"/>
      <c r="N403" s="210"/>
      <c r="O403" s="210"/>
      <c r="P403" s="210"/>
      <c r="Q403" s="210"/>
      <c r="R403" s="210"/>
      <c r="S403" s="210"/>
      <c r="T403" s="211"/>
      <c r="AT403" s="212" t="s">
        <v>158</v>
      </c>
      <c r="AU403" s="212" t="s">
        <v>86</v>
      </c>
      <c r="AV403" s="13" t="s">
        <v>86</v>
      </c>
      <c r="AW403" s="13" t="s">
        <v>32</v>
      </c>
      <c r="AX403" s="13" t="s">
        <v>76</v>
      </c>
      <c r="AY403" s="212" t="s">
        <v>146</v>
      </c>
    </row>
    <row r="404" spans="1:65" s="13" customFormat="1">
      <c r="B404" s="201"/>
      <c r="C404" s="202"/>
      <c r="D404" s="203" t="s">
        <v>158</v>
      </c>
      <c r="E404" s="204" t="s">
        <v>1</v>
      </c>
      <c r="F404" s="205" t="s">
        <v>597</v>
      </c>
      <c r="G404" s="202"/>
      <c r="H404" s="206">
        <v>9.1999999999999993</v>
      </c>
      <c r="I404" s="207"/>
      <c r="J404" s="202"/>
      <c r="K404" s="202"/>
      <c r="L404" s="208"/>
      <c r="M404" s="209"/>
      <c r="N404" s="210"/>
      <c r="O404" s="210"/>
      <c r="P404" s="210"/>
      <c r="Q404" s="210"/>
      <c r="R404" s="210"/>
      <c r="S404" s="210"/>
      <c r="T404" s="211"/>
      <c r="AT404" s="212" t="s">
        <v>158</v>
      </c>
      <c r="AU404" s="212" t="s">
        <v>86</v>
      </c>
      <c r="AV404" s="13" t="s">
        <v>86</v>
      </c>
      <c r="AW404" s="13" t="s">
        <v>32</v>
      </c>
      <c r="AX404" s="13" t="s">
        <v>76</v>
      </c>
      <c r="AY404" s="212" t="s">
        <v>146</v>
      </c>
    </row>
    <row r="405" spans="1:65" s="14" customFormat="1">
      <c r="B405" s="213"/>
      <c r="C405" s="214"/>
      <c r="D405" s="203" t="s">
        <v>158</v>
      </c>
      <c r="E405" s="215" t="s">
        <v>1</v>
      </c>
      <c r="F405" s="216" t="s">
        <v>190</v>
      </c>
      <c r="G405" s="214"/>
      <c r="H405" s="217">
        <v>43.271000000000001</v>
      </c>
      <c r="I405" s="218"/>
      <c r="J405" s="214"/>
      <c r="K405" s="214"/>
      <c r="L405" s="219"/>
      <c r="M405" s="220"/>
      <c r="N405" s="221"/>
      <c r="O405" s="221"/>
      <c r="P405" s="221"/>
      <c r="Q405" s="221"/>
      <c r="R405" s="221"/>
      <c r="S405" s="221"/>
      <c r="T405" s="222"/>
      <c r="AT405" s="223" t="s">
        <v>158</v>
      </c>
      <c r="AU405" s="223" t="s">
        <v>86</v>
      </c>
      <c r="AV405" s="14" t="s">
        <v>152</v>
      </c>
      <c r="AW405" s="14" t="s">
        <v>32</v>
      </c>
      <c r="AX405" s="14" t="s">
        <v>84</v>
      </c>
      <c r="AY405" s="223" t="s">
        <v>146</v>
      </c>
    </row>
    <row r="406" spans="1:65" s="2" customFormat="1" ht="24.25" customHeight="1">
      <c r="A406" s="34"/>
      <c r="B406" s="35"/>
      <c r="C406" s="187" t="s">
        <v>598</v>
      </c>
      <c r="D406" s="187" t="s">
        <v>148</v>
      </c>
      <c r="E406" s="188" t="s">
        <v>599</v>
      </c>
      <c r="F406" s="189" t="s">
        <v>600</v>
      </c>
      <c r="G406" s="190" t="s">
        <v>173</v>
      </c>
      <c r="H406" s="191">
        <v>1.02</v>
      </c>
      <c r="I406" s="192"/>
      <c r="J406" s="193">
        <f>ROUND(I406*H406,2)</f>
        <v>0</v>
      </c>
      <c r="K406" s="194"/>
      <c r="L406" s="39"/>
      <c r="M406" s="195" t="s">
        <v>1</v>
      </c>
      <c r="N406" s="196" t="s">
        <v>41</v>
      </c>
      <c r="O406" s="71"/>
      <c r="P406" s="197">
        <f>O406*H406</f>
        <v>0</v>
      </c>
      <c r="Q406" s="197">
        <v>0</v>
      </c>
      <c r="R406" s="197">
        <f>Q406*H406</f>
        <v>0</v>
      </c>
      <c r="S406" s="197">
        <v>8.8999999999999996E-2</v>
      </c>
      <c r="T406" s="198">
        <f>S406*H406</f>
        <v>9.078E-2</v>
      </c>
      <c r="U406" s="34"/>
      <c r="V406" s="34"/>
      <c r="W406" s="34"/>
      <c r="X406" s="34"/>
      <c r="Y406" s="34"/>
      <c r="Z406" s="34"/>
      <c r="AA406" s="34"/>
      <c r="AB406" s="34"/>
      <c r="AC406" s="34"/>
      <c r="AD406" s="34"/>
      <c r="AE406" s="34"/>
      <c r="AR406" s="199" t="s">
        <v>152</v>
      </c>
      <c r="AT406" s="199" t="s">
        <v>148</v>
      </c>
      <c r="AU406" s="199" t="s">
        <v>86</v>
      </c>
      <c r="AY406" s="17" t="s">
        <v>146</v>
      </c>
      <c r="BE406" s="200">
        <f>IF(N406="základní",J406,0)</f>
        <v>0</v>
      </c>
      <c r="BF406" s="200">
        <f>IF(N406="snížená",J406,0)</f>
        <v>0</v>
      </c>
      <c r="BG406" s="200">
        <f>IF(N406="zákl. přenesená",J406,0)</f>
        <v>0</v>
      </c>
      <c r="BH406" s="200">
        <f>IF(N406="sníž. přenesená",J406,0)</f>
        <v>0</v>
      </c>
      <c r="BI406" s="200">
        <f>IF(N406="nulová",J406,0)</f>
        <v>0</v>
      </c>
      <c r="BJ406" s="17" t="s">
        <v>84</v>
      </c>
      <c r="BK406" s="200">
        <f>ROUND(I406*H406,2)</f>
        <v>0</v>
      </c>
      <c r="BL406" s="17" t="s">
        <v>152</v>
      </c>
      <c r="BM406" s="199" t="s">
        <v>601</v>
      </c>
    </row>
    <row r="407" spans="1:65" s="13" customFormat="1">
      <c r="B407" s="201"/>
      <c r="C407" s="202"/>
      <c r="D407" s="203" t="s">
        <v>158</v>
      </c>
      <c r="E407" s="204" t="s">
        <v>1</v>
      </c>
      <c r="F407" s="205" t="s">
        <v>602</v>
      </c>
      <c r="G407" s="202"/>
      <c r="H407" s="206">
        <v>1.02</v>
      </c>
      <c r="I407" s="207"/>
      <c r="J407" s="202"/>
      <c r="K407" s="202"/>
      <c r="L407" s="208"/>
      <c r="M407" s="209"/>
      <c r="N407" s="210"/>
      <c r="O407" s="210"/>
      <c r="P407" s="210"/>
      <c r="Q407" s="210"/>
      <c r="R407" s="210"/>
      <c r="S407" s="210"/>
      <c r="T407" s="211"/>
      <c r="AT407" s="212" t="s">
        <v>158</v>
      </c>
      <c r="AU407" s="212" t="s">
        <v>86</v>
      </c>
      <c r="AV407" s="13" t="s">
        <v>86</v>
      </c>
      <c r="AW407" s="13" t="s">
        <v>32</v>
      </c>
      <c r="AX407" s="13" t="s">
        <v>84</v>
      </c>
      <c r="AY407" s="212" t="s">
        <v>146</v>
      </c>
    </row>
    <row r="408" spans="1:65" s="12" customFormat="1" ht="22.95" customHeight="1">
      <c r="B408" s="171"/>
      <c r="C408" s="172"/>
      <c r="D408" s="173" t="s">
        <v>75</v>
      </c>
      <c r="E408" s="185" t="s">
        <v>603</v>
      </c>
      <c r="F408" s="185" t="s">
        <v>604</v>
      </c>
      <c r="G408" s="172"/>
      <c r="H408" s="172"/>
      <c r="I408" s="175"/>
      <c r="J408" s="186">
        <f>BK408</f>
        <v>0</v>
      </c>
      <c r="K408" s="172"/>
      <c r="L408" s="177"/>
      <c r="M408" s="178"/>
      <c r="N408" s="179"/>
      <c r="O408" s="179"/>
      <c r="P408" s="180">
        <f>SUM(P409:P411)</f>
        <v>0</v>
      </c>
      <c r="Q408" s="179"/>
      <c r="R408" s="180">
        <f>SUM(R409:R411)</f>
        <v>0</v>
      </c>
      <c r="S408" s="179"/>
      <c r="T408" s="181">
        <f>SUM(T409:T411)</f>
        <v>0</v>
      </c>
      <c r="AR408" s="182" t="s">
        <v>84</v>
      </c>
      <c r="AT408" s="183" t="s">
        <v>75</v>
      </c>
      <c r="AU408" s="183" t="s">
        <v>84</v>
      </c>
      <c r="AY408" s="182" t="s">
        <v>146</v>
      </c>
      <c r="BK408" s="184">
        <f>SUM(BK409:BK411)</f>
        <v>0</v>
      </c>
    </row>
    <row r="409" spans="1:65" s="2" customFormat="1" ht="21.75" customHeight="1">
      <c r="A409" s="34"/>
      <c r="B409" s="35"/>
      <c r="C409" s="187" t="s">
        <v>605</v>
      </c>
      <c r="D409" s="187" t="s">
        <v>148</v>
      </c>
      <c r="E409" s="188" t="s">
        <v>606</v>
      </c>
      <c r="F409" s="189" t="s">
        <v>607</v>
      </c>
      <c r="G409" s="190" t="s">
        <v>212</v>
      </c>
      <c r="H409" s="191">
        <v>72</v>
      </c>
      <c r="I409" s="192"/>
      <c r="J409" s="193">
        <f>ROUND(I409*H409,2)</f>
        <v>0</v>
      </c>
      <c r="K409" s="194"/>
      <c r="L409" s="39"/>
      <c r="M409" s="195" t="s">
        <v>1</v>
      </c>
      <c r="N409" s="196" t="s">
        <v>41</v>
      </c>
      <c r="O409" s="71"/>
      <c r="P409" s="197">
        <f>O409*H409</f>
        <v>0</v>
      </c>
      <c r="Q409" s="197">
        <v>0</v>
      </c>
      <c r="R409" s="197">
        <f>Q409*H409</f>
        <v>0</v>
      </c>
      <c r="S409" s="197">
        <v>0</v>
      </c>
      <c r="T409" s="198">
        <f>S409*H409</f>
        <v>0</v>
      </c>
      <c r="U409" s="34"/>
      <c r="V409" s="34"/>
      <c r="W409" s="34"/>
      <c r="X409" s="34"/>
      <c r="Y409" s="34"/>
      <c r="Z409" s="34"/>
      <c r="AA409" s="34"/>
      <c r="AB409" s="34"/>
      <c r="AC409" s="34"/>
      <c r="AD409" s="34"/>
      <c r="AE409" s="34"/>
      <c r="AR409" s="199" t="s">
        <v>152</v>
      </c>
      <c r="AT409" s="199" t="s">
        <v>148</v>
      </c>
      <c r="AU409" s="199" t="s">
        <v>86</v>
      </c>
      <c r="AY409" s="17" t="s">
        <v>146</v>
      </c>
      <c r="BE409" s="200">
        <f>IF(N409="základní",J409,0)</f>
        <v>0</v>
      </c>
      <c r="BF409" s="200">
        <f>IF(N409="snížená",J409,0)</f>
        <v>0</v>
      </c>
      <c r="BG409" s="200">
        <f>IF(N409="zákl. přenesená",J409,0)</f>
        <v>0</v>
      </c>
      <c r="BH409" s="200">
        <f>IF(N409="sníž. přenesená",J409,0)</f>
        <v>0</v>
      </c>
      <c r="BI409" s="200">
        <f>IF(N409="nulová",J409,0)</f>
        <v>0</v>
      </c>
      <c r="BJ409" s="17" t="s">
        <v>84</v>
      </c>
      <c r="BK409" s="200">
        <f>ROUND(I409*H409,2)</f>
        <v>0</v>
      </c>
      <c r="BL409" s="17" t="s">
        <v>152</v>
      </c>
      <c r="BM409" s="199" t="s">
        <v>608</v>
      </c>
    </row>
    <row r="410" spans="1:65" s="2" customFormat="1" ht="16.5" customHeight="1">
      <c r="A410" s="34"/>
      <c r="B410" s="35"/>
      <c r="C410" s="187" t="s">
        <v>609</v>
      </c>
      <c r="D410" s="187" t="s">
        <v>148</v>
      </c>
      <c r="E410" s="188" t="s">
        <v>610</v>
      </c>
      <c r="F410" s="189" t="s">
        <v>611</v>
      </c>
      <c r="G410" s="190" t="s">
        <v>212</v>
      </c>
      <c r="H410" s="191">
        <v>72</v>
      </c>
      <c r="I410" s="192"/>
      <c r="J410" s="193">
        <f>ROUND(I410*H410,2)</f>
        <v>0</v>
      </c>
      <c r="K410" s="194"/>
      <c r="L410" s="39"/>
      <c r="M410" s="195" t="s">
        <v>1</v>
      </c>
      <c r="N410" s="196" t="s">
        <v>41</v>
      </c>
      <c r="O410" s="71"/>
      <c r="P410" s="197">
        <f>O410*H410</f>
        <v>0</v>
      </c>
      <c r="Q410" s="197">
        <v>0</v>
      </c>
      <c r="R410" s="197">
        <f>Q410*H410</f>
        <v>0</v>
      </c>
      <c r="S410" s="197">
        <v>0</v>
      </c>
      <c r="T410" s="198">
        <f>S410*H410</f>
        <v>0</v>
      </c>
      <c r="U410" s="34"/>
      <c r="V410" s="34"/>
      <c r="W410" s="34"/>
      <c r="X410" s="34"/>
      <c r="Y410" s="34"/>
      <c r="Z410" s="34"/>
      <c r="AA410" s="34"/>
      <c r="AB410" s="34"/>
      <c r="AC410" s="34"/>
      <c r="AD410" s="34"/>
      <c r="AE410" s="34"/>
      <c r="AR410" s="199" t="s">
        <v>152</v>
      </c>
      <c r="AT410" s="199" t="s">
        <v>148</v>
      </c>
      <c r="AU410" s="199" t="s">
        <v>86</v>
      </c>
      <c r="AY410" s="17" t="s">
        <v>146</v>
      </c>
      <c r="BE410" s="200">
        <f>IF(N410="základní",J410,0)</f>
        <v>0</v>
      </c>
      <c r="BF410" s="200">
        <f>IF(N410="snížená",J410,0)</f>
        <v>0</v>
      </c>
      <c r="BG410" s="200">
        <f>IF(N410="zákl. přenesená",J410,0)</f>
        <v>0</v>
      </c>
      <c r="BH410" s="200">
        <f>IF(N410="sníž. přenesená",J410,0)</f>
        <v>0</v>
      </c>
      <c r="BI410" s="200">
        <f>IF(N410="nulová",J410,0)</f>
        <v>0</v>
      </c>
      <c r="BJ410" s="17" t="s">
        <v>84</v>
      </c>
      <c r="BK410" s="200">
        <f>ROUND(I410*H410,2)</f>
        <v>0</v>
      </c>
      <c r="BL410" s="17" t="s">
        <v>152</v>
      </c>
      <c r="BM410" s="199" t="s">
        <v>612</v>
      </c>
    </row>
    <row r="411" spans="1:65" s="2" customFormat="1" ht="24.25" customHeight="1">
      <c r="A411" s="34"/>
      <c r="B411" s="35"/>
      <c r="C411" s="187" t="s">
        <v>613</v>
      </c>
      <c r="D411" s="187" t="s">
        <v>148</v>
      </c>
      <c r="E411" s="188" t="s">
        <v>614</v>
      </c>
      <c r="F411" s="189" t="s">
        <v>615</v>
      </c>
      <c r="G411" s="190" t="s">
        <v>212</v>
      </c>
      <c r="H411" s="191">
        <v>72</v>
      </c>
      <c r="I411" s="192"/>
      <c r="J411" s="193">
        <f>ROUND(I411*H411,2)</f>
        <v>0</v>
      </c>
      <c r="K411" s="194"/>
      <c r="L411" s="39"/>
      <c r="M411" s="195" t="s">
        <v>1</v>
      </c>
      <c r="N411" s="196" t="s">
        <v>41</v>
      </c>
      <c r="O411" s="71"/>
      <c r="P411" s="197">
        <f>O411*H411</f>
        <v>0</v>
      </c>
      <c r="Q411" s="197">
        <v>0</v>
      </c>
      <c r="R411" s="197">
        <f>Q411*H411</f>
        <v>0</v>
      </c>
      <c r="S411" s="197">
        <v>0</v>
      </c>
      <c r="T411" s="198">
        <f>S411*H411</f>
        <v>0</v>
      </c>
      <c r="U411" s="34"/>
      <c r="V411" s="34"/>
      <c r="W411" s="34"/>
      <c r="X411" s="34"/>
      <c r="Y411" s="34"/>
      <c r="Z411" s="34"/>
      <c r="AA411" s="34"/>
      <c r="AB411" s="34"/>
      <c r="AC411" s="34"/>
      <c r="AD411" s="34"/>
      <c r="AE411" s="34"/>
      <c r="AR411" s="199" t="s">
        <v>152</v>
      </c>
      <c r="AT411" s="199" t="s">
        <v>148</v>
      </c>
      <c r="AU411" s="199" t="s">
        <v>86</v>
      </c>
      <c r="AY411" s="17" t="s">
        <v>146</v>
      </c>
      <c r="BE411" s="200">
        <f>IF(N411="základní",J411,0)</f>
        <v>0</v>
      </c>
      <c r="BF411" s="200">
        <f>IF(N411="snížená",J411,0)</f>
        <v>0</v>
      </c>
      <c r="BG411" s="200">
        <f>IF(N411="zákl. přenesená",J411,0)</f>
        <v>0</v>
      </c>
      <c r="BH411" s="200">
        <f>IF(N411="sníž. přenesená",J411,0)</f>
        <v>0</v>
      </c>
      <c r="BI411" s="200">
        <f>IF(N411="nulová",J411,0)</f>
        <v>0</v>
      </c>
      <c r="BJ411" s="17" t="s">
        <v>84</v>
      </c>
      <c r="BK411" s="200">
        <f>ROUND(I411*H411,2)</f>
        <v>0</v>
      </c>
      <c r="BL411" s="17" t="s">
        <v>152</v>
      </c>
      <c r="BM411" s="199" t="s">
        <v>616</v>
      </c>
    </row>
    <row r="412" spans="1:65" s="12" customFormat="1" ht="22.95" customHeight="1">
      <c r="B412" s="171"/>
      <c r="C412" s="172"/>
      <c r="D412" s="173" t="s">
        <v>75</v>
      </c>
      <c r="E412" s="185" t="s">
        <v>617</v>
      </c>
      <c r="F412" s="185" t="s">
        <v>618</v>
      </c>
      <c r="G412" s="172"/>
      <c r="H412" s="172"/>
      <c r="I412" s="175"/>
      <c r="J412" s="186">
        <f>BK412</f>
        <v>0</v>
      </c>
      <c r="K412" s="172"/>
      <c r="L412" s="177"/>
      <c r="M412" s="178"/>
      <c r="N412" s="179"/>
      <c r="O412" s="179"/>
      <c r="P412" s="180">
        <f>P413</f>
        <v>0</v>
      </c>
      <c r="Q412" s="179"/>
      <c r="R412" s="180">
        <f>R413</f>
        <v>0</v>
      </c>
      <c r="S412" s="179"/>
      <c r="T412" s="181">
        <f>T413</f>
        <v>0</v>
      </c>
      <c r="AR412" s="182" t="s">
        <v>84</v>
      </c>
      <c r="AT412" s="183" t="s">
        <v>75</v>
      </c>
      <c r="AU412" s="183" t="s">
        <v>84</v>
      </c>
      <c r="AY412" s="182" t="s">
        <v>146</v>
      </c>
      <c r="BK412" s="184">
        <f>BK413</f>
        <v>0</v>
      </c>
    </row>
    <row r="413" spans="1:65" s="2" customFormat="1" ht="16.5" customHeight="1">
      <c r="A413" s="34"/>
      <c r="B413" s="35"/>
      <c r="C413" s="187" t="s">
        <v>619</v>
      </c>
      <c r="D413" s="187" t="s">
        <v>148</v>
      </c>
      <c r="E413" s="188" t="s">
        <v>620</v>
      </c>
      <c r="F413" s="189" t="s">
        <v>621</v>
      </c>
      <c r="G413" s="190" t="s">
        <v>212</v>
      </c>
      <c r="H413" s="191">
        <v>49.819000000000003</v>
      </c>
      <c r="I413" s="192"/>
      <c r="J413" s="193">
        <f>ROUND(I413*H413,2)</f>
        <v>0</v>
      </c>
      <c r="K413" s="194"/>
      <c r="L413" s="39"/>
      <c r="M413" s="195" t="s">
        <v>1</v>
      </c>
      <c r="N413" s="196" t="s">
        <v>41</v>
      </c>
      <c r="O413" s="71"/>
      <c r="P413" s="197">
        <f>O413*H413</f>
        <v>0</v>
      </c>
      <c r="Q413" s="197">
        <v>0</v>
      </c>
      <c r="R413" s="197">
        <f>Q413*H413</f>
        <v>0</v>
      </c>
      <c r="S413" s="197">
        <v>0</v>
      </c>
      <c r="T413" s="198">
        <f>S413*H413</f>
        <v>0</v>
      </c>
      <c r="U413" s="34"/>
      <c r="V413" s="34"/>
      <c r="W413" s="34"/>
      <c r="X413" s="34"/>
      <c r="Y413" s="34"/>
      <c r="Z413" s="34"/>
      <c r="AA413" s="34"/>
      <c r="AB413" s="34"/>
      <c r="AC413" s="34"/>
      <c r="AD413" s="34"/>
      <c r="AE413" s="34"/>
      <c r="AR413" s="199" t="s">
        <v>152</v>
      </c>
      <c r="AT413" s="199" t="s">
        <v>148</v>
      </c>
      <c r="AU413" s="199" t="s">
        <v>86</v>
      </c>
      <c r="AY413" s="17" t="s">
        <v>146</v>
      </c>
      <c r="BE413" s="200">
        <f>IF(N413="základní",J413,0)</f>
        <v>0</v>
      </c>
      <c r="BF413" s="200">
        <f>IF(N413="snížená",J413,0)</f>
        <v>0</v>
      </c>
      <c r="BG413" s="200">
        <f>IF(N413="zákl. přenesená",J413,0)</f>
        <v>0</v>
      </c>
      <c r="BH413" s="200">
        <f>IF(N413="sníž. přenesená",J413,0)</f>
        <v>0</v>
      </c>
      <c r="BI413" s="200">
        <f>IF(N413="nulová",J413,0)</f>
        <v>0</v>
      </c>
      <c r="BJ413" s="17" t="s">
        <v>84</v>
      </c>
      <c r="BK413" s="200">
        <f>ROUND(I413*H413,2)</f>
        <v>0</v>
      </c>
      <c r="BL413" s="17" t="s">
        <v>152</v>
      </c>
      <c r="BM413" s="199" t="s">
        <v>622</v>
      </c>
    </row>
    <row r="414" spans="1:65" s="12" customFormat="1" ht="25.95" customHeight="1">
      <c r="B414" s="171"/>
      <c r="C414" s="172"/>
      <c r="D414" s="173" t="s">
        <v>75</v>
      </c>
      <c r="E414" s="174" t="s">
        <v>623</v>
      </c>
      <c r="F414" s="174" t="s">
        <v>624</v>
      </c>
      <c r="G414" s="172"/>
      <c r="H414" s="172"/>
      <c r="I414" s="175"/>
      <c r="J414" s="176">
        <f>BK414</f>
        <v>0</v>
      </c>
      <c r="K414" s="172"/>
      <c r="L414" s="177"/>
      <c r="M414" s="178"/>
      <c r="N414" s="179"/>
      <c r="O414" s="179"/>
      <c r="P414" s="180">
        <f>P415+P442+P460+P472+P474+P476+P478+P493+P525+P564+P580+P596+P617+P668+P678+P691</f>
        <v>0</v>
      </c>
      <c r="Q414" s="179"/>
      <c r="R414" s="180">
        <f>R415+R442+R460+R472+R474+R476+R478+R493+R525+R564+R580+R596+R617+R668+R678+R691</f>
        <v>22.84380006</v>
      </c>
      <c r="S414" s="179"/>
      <c r="T414" s="181">
        <f>T415+T442+T460+T472+T474+T476+T478+T493+T525+T564+T580+T596+T617+T668+T678+T691</f>
        <v>36.612040949999994</v>
      </c>
      <c r="AR414" s="182" t="s">
        <v>86</v>
      </c>
      <c r="AT414" s="183" t="s">
        <v>75</v>
      </c>
      <c r="AU414" s="183" t="s">
        <v>76</v>
      </c>
      <c r="AY414" s="182" t="s">
        <v>146</v>
      </c>
      <c r="BK414" s="184">
        <f>BK415+BK442+BK460+BK472+BK474+BK476+BK478+BK493+BK525+BK564+BK580+BK596+BK617+BK668+BK678+BK691</f>
        <v>0</v>
      </c>
    </row>
    <row r="415" spans="1:65" s="12" customFormat="1" ht="22.95" customHeight="1">
      <c r="B415" s="171"/>
      <c r="C415" s="172"/>
      <c r="D415" s="173" t="s">
        <v>75</v>
      </c>
      <c r="E415" s="185" t="s">
        <v>625</v>
      </c>
      <c r="F415" s="185" t="s">
        <v>626</v>
      </c>
      <c r="G415" s="172"/>
      <c r="H415" s="172"/>
      <c r="I415" s="175"/>
      <c r="J415" s="186">
        <f>BK415</f>
        <v>0</v>
      </c>
      <c r="K415" s="172"/>
      <c r="L415" s="177"/>
      <c r="M415" s="178"/>
      <c r="N415" s="179"/>
      <c r="O415" s="179"/>
      <c r="P415" s="180">
        <f>SUM(P416:P441)</f>
        <v>0</v>
      </c>
      <c r="Q415" s="179"/>
      <c r="R415" s="180">
        <f>SUM(R416:R441)</f>
        <v>7.4602800000000011E-2</v>
      </c>
      <c r="S415" s="179"/>
      <c r="T415" s="181">
        <f>SUM(T416:T441)</f>
        <v>0.214</v>
      </c>
      <c r="AR415" s="182" t="s">
        <v>86</v>
      </c>
      <c r="AT415" s="183" t="s">
        <v>75</v>
      </c>
      <c r="AU415" s="183" t="s">
        <v>84</v>
      </c>
      <c r="AY415" s="182" t="s">
        <v>146</v>
      </c>
      <c r="BK415" s="184">
        <f>SUM(BK416:BK441)</f>
        <v>0</v>
      </c>
    </row>
    <row r="416" spans="1:65" s="2" customFormat="1" ht="21.75" customHeight="1">
      <c r="A416" s="34"/>
      <c r="B416" s="35"/>
      <c r="C416" s="187" t="s">
        <v>627</v>
      </c>
      <c r="D416" s="187" t="s">
        <v>148</v>
      </c>
      <c r="E416" s="188" t="s">
        <v>628</v>
      </c>
      <c r="F416" s="189" t="s">
        <v>629</v>
      </c>
      <c r="G416" s="190" t="s">
        <v>173</v>
      </c>
      <c r="H416" s="191">
        <v>21.4</v>
      </c>
      <c r="I416" s="192"/>
      <c r="J416" s="193">
        <f>ROUND(I416*H416,2)</f>
        <v>0</v>
      </c>
      <c r="K416" s="194"/>
      <c r="L416" s="39"/>
      <c r="M416" s="195" t="s">
        <v>1</v>
      </c>
      <c r="N416" s="196" t="s">
        <v>41</v>
      </c>
      <c r="O416" s="71"/>
      <c r="P416" s="197">
        <f>O416*H416</f>
        <v>0</v>
      </c>
      <c r="Q416" s="197">
        <v>0</v>
      </c>
      <c r="R416" s="197">
        <f>Q416*H416</f>
        <v>0</v>
      </c>
      <c r="S416" s="197">
        <v>0.01</v>
      </c>
      <c r="T416" s="198">
        <f>S416*H416</f>
        <v>0.214</v>
      </c>
      <c r="U416" s="34"/>
      <c r="V416" s="34"/>
      <c r="W416" s="34"/>
      <c r="X416" s="34"/>
      <c r="Y416" s="34"/>
      <c r="Z416" s="34"/>
      <c r="AA416" s="34"/>
      <c r="AB416" s="34"/>
      <c r="AC416" s="34"/>
      <c r="AD416" s="34"/>
      <c r="AE416" s="34"/>
      <c r="AR416" s="199" t="s">
        <v>233</v>
      </c>
      <c r="AT416" s="199" t="s">
        <v>148</v>
      </c>
      <c r="AU416" s="199" t="s">
        <v>86</v>
      </c>
      <c r="AY416" s="17" t="s">
        <v>146</v>
      </c>
      <c r="BE416" s="200">
        <f>IF(N416="základní",J416,0)</f>
        <v>0</v>
      </c>
      <c r="BF416" s="200">
        <f>IF(N416="snížená",J416,0)</f>
        <v>0</v>
      </c>
      <c r="BG416" s="200">
        <f>IF(N416="zákl. přenesená",J416,0)</f>
        <v>0</v>
      </c>
      <c r="BH416" s="200">
        <f>IF(N416="sníž. přenesená",J416,0)</f>
        <v>0</v>
      </c>
      <c r="BI416" s="200">
        <f>IF(N416="nulová",J416,0)</f>
        <v>0</v>
      </c>
      <c r="BJ416" s="17" t="s">
        <v>84</v>
      </c>
      <c r="BK416" s="200">
        <f>ROUND(I416*H416,2)</f>
        <v>0</v>
      </c>
      <c r="BL416" s="17" t="s">
        <v>233</v>
      </c>
      <c r="BM416" s="199" t="s">
        <v>630</v>
      </c>
    </row>
    <row r="417" spans="1:65" s="13" customFormat="1">
      <c r="B417" s="201"/>
      <c r="C417" s="202"/>
      <c r="D417" s="203" t="s">
        <v>158</v>
      </c>
      <c r="E417" s="204" t="s">
        <v>1</v>
      </c>
      <c r="F417" s="205" t="s">
        <v>631</v>
      </c>
      <c r="G417" s="202"/>
      <c r="H417" s="206">
        <v>9.52</v>
      </c>
      <c r="I417" s="207"/>
      <c r="J417" s="202"/>
      <c r="K417" s="202"/>
      <c r="L417" s="208"/>
      <c r="M417" s="209"/>
      <c r="N417" s="210"/>
      <c r="O417" s="210"/>
      <c r="P417" s="210"/>
      <c r="Q417" s="210"/>
      <c r="R417" s="210"/>
      <c r="S417" s="210"/>
      <c r="T417" s="211"/>
      <c r="AT417" s="212" t="s">
        <v>158</v>
      </c>
      <c r="AU417" s="212" t="s">
        <v>86</v>
      </c>
      <c r="AV417" s="13" t="s">
        <v>86</v>
      </c>
      <c r="AW417" s="13" t="s">
        <v>32</v>
      </c>
      <c r="AX417" s="13" t="s">
        <v>76</v>
      </c>
      <c r="AY417" s="212" t="s">
        <v>146</v>
      </c>
    </row>
    <row r="418" spans="1:65" s="13" customFormat="1">
      <c r="B418" s="201"/>
      <c r="C418" s="202"/>
      <c r="D418" s="203" t="s">
        <v>158</v>
      </c>
      <c r="E418" s="204" t="s">
        <v>1</v>
      </c>
      <c r="F418" s="205" t="s">
        <v>632</v>
      </c>
      <c r="G418" s="202"/>
      <c r="H418" s="206">
        <v>11.88</v>
      </c>
      <c r="I418" s="207"/>
      <c r="J418" s="202"/>
      <c r="K418" s="202"/>
      <c r="L418" s="208"/>
      <c r="M418" s="209"/>
      <c r="N418" s="210"/>
      <c r="O418" s="210"/>
      <c r="P418" s="210"/>
      <c r="Q418" s="210"/>
      <c r="R418" s="210"/>
      <c r="S418" s="210"/>
      <c r="T418" s="211"/>
      <c r="AT418" s="212" t="s">
        <v>158</v>
      </c>
      <c r="AU418" s="212" t="s">
        <v>86</v>
      </c>
      <c r="AV418" s="13" t="s">
        <v>86</v>
      </c>
      <c r="AW418" s="13" t="s">
        <v>32</v>
      </c>
      <c r="AX418" s="13" t="s">
        <v>76</v>
      </c>
      <c r="AY418" s="212" t="s">
        <v>146</v>
      </c>
    </row>
    <row r="419" spans="1:65" s="14" customFormat="1">
      <c r="B419" s="213"/>
      <c r="C419" s="214"/>
      <c r="D419" s="203" t="s">
        <v>158</v>
      </c>
      <c r="E419" s="215" t="s">
        <v>1</v>
      </c>
      <c r="F419" s="216" t="s">
        <v>190</v>
      </c>
      <c r="G419" s="214"/>
      <c r="H419" s="217">
        <v>21.4</v>
      </c>
      <c r="I419" s="218"/>
      <c r="J419" s="214"/>
      <c r="K419" s="214"/>
      <c r="L419" s="219"/>
      <c r="M419" s="220"/>
      <c r="N419" s="221"/>
      <c r="O419" s="221"/>
      <c r="P419" s="221"/>
      <c r="Q419" s="221"/>
      <c r="R419" s="221"/>
      <c r="S419" s="221"/>
      <c r="T419" s="222"/>
      <c r="AT419" s="223" t="s">
        <v>158</v>
      </c>
      <c r="AU419" s="223" t="s">
        <v>86</v>
      </c>
      <c r="AV419" s="14" t="s">
        <v>152</v>
      </c>
      <c r="AW419" s="14" t="s">
        <v>32</v>
      </c>
      <c r="AX419" s="14" t="s">
        <v>84</v>
      </c>
      <c r="AY419" s="223" t="s">
        <v>146</v>
      </c>
    </row>
    <row r="420" spans="1:65" s="2" customFormat="1" ht="24.25" customHeight="1">
      <c r="A420" s="34"/>
      <c r="B420" s="35"/>
      <c r="C420" s="187" t="s">
        <v>633</v>
      </c>
      <c r="D420" s="187" t="s">
        <v>148</v>
      </c>
      <c r="E420" s="188" t="s">
        <v>634</v>
      </c>
      <c r="F420" s="189" t="s">
        <v>635</v>
      </c>
      <c r="G420" s="190" t="s">
        <v>173</v>
      </c>
      <c r="H420" s="191">
        <v>20.71</v>
      </c>
      <c r="I420" s="192"/>
      <c r="J420" s="193">
        <f>ROUND(I420*H420,2)</f>
        <v>0</v>
      </c>
      <c r="K420" s="194"/>
      <c r="L420" s="39"/>
      <c r="M420" s="195" t="s">
        <v>1</v>
      </c>
      <c r="N420" s="196" t="s">
        <v>41</v>
      </c>
      <c r="O420" s="71"/>
      <c r="P420" s="197">
        <f>O420*H420</f>
        <v>0</v>
      </c>
      <c r="Q420" s="197">
        <v>0</v>
      </c>
      <c r="R420" s="197">
        <f>Q420*H420</f>
        <v>0</v>
      </c>
      <c r="S420" s="197">
        <v>0</v>
      </c>
      <c r="T420" s="198">
        <f>S420*H420</f>
        <v>0</v>
      </c>
      <c r="U420" s="34"/>
      <c r="V420" s="34"/>
      <c r="W420" s="34"/>
      <c r="X420" s="34"/>
      <c r="Y420" s="34"/>
      <c r="Z420" s="34"/>
      <c r="AA420" s="34"/>
      <c r="AB420" s="34"/>
      <c r="AC420" s="34"/>
      <c r="AD420" s="34"/>
      <c r="AE420" s="34"/>
      <c r="AR420" s="199" t="s">
        <v>233</v>
      </c>
      <c r="AT420" s="199" t="s">
        <v>148</v>
      </c>
      <c r="AU420" s="199" t="s">
        <v>86</v>
      </c>
      <c r="AY420" s="17" t="s">
        <v>146</v>
      </c>
      <c r="BE420" s="200">
        <f>IF(N420="základní",J420,0)</f>
        <v>0</v>
      </c>
      <c r="BF420" s="200">
        <f>IF(N420="snížená",J420,0)</f>
        <v>0</v>
      </c>
      <c r="BG420" s="200">
        <f>IF(N420="zákl. přenesená",J420,0)</f>
        <v>0</v>
      </c>
      <c r="BH420" s="200">
        <f>IF(N420="sníž. přenesená",J420,0)</f>
        <v>0</v>
      </c>
      <c r="BI420" s="200">
        <f>IF(N420="nulová",J420,0)</f>
        <v>0</v>
      </c>
      <c r="BJ420" s="17" t="s">
        <v>84</v>
      </c>
      <c r="BK420" s="200">
        <f>ROUND(I420*H420,2)</f>
        <v>0</v>
      </c>
      <c r="BL420" s="17" t="s">
        <v>233</v>
      </c>
      <c r="BM420" s="199" t="s">
        <v>636</v>
      </c>
    </row>
    <row r="421" spans="1:65" s="13" customFormat="1">
      <c r="B421" s="201"/>
      <c r="C421" s="202"/>
      <c r="D421" s="203" t="s">
        <v>158</v>
      </c>
      <c r="E421" s="204" t="s">
        <v>1</v>
      </c>
      <c r="F421" s="205" t="s">
        <v>637</v>
      </c>
      <c r="G421" s="202"/>
      <c r="H421" s="206">
        <v>15.12</v>
      </c>
      <c r="I421" s="207"/>
      <c r="J421" s="202"/>
      <c r="K421" s="202"/>
      <c r="L421" s="208"/>
      <c r="M421" s="209"/>
      <c r="N421" s="210"/>
      <c r="O421" s="210"/>
      <c r="P421" s="210"/>
      <c r="Q421" s="210"/>
      <c r="R421" s="210"/>
      <c r="S421" s="210"/>
      <c r="T421" s="211"/>
      <c r="AT421" s="212" t="s">
        <v>158</v>
      </c>
      <c r="AU421" s="212" t="s">
        <v>86</v>
      </c>
      <c r="AV421" s="13" t="s">
        <v>86</v>
      </c>
      <c r="AW421" s="13" t="s">
        <v>32</v>
      </c>
      <c r="AX421" s="13" t="s">
        <v>76</v>
      </c>
      <c r="AY421" s="212" t="s">
        <v>146</v>
      </c>
    </row>
    <row r="422" spans="1:65" s="13" customFormat="1">
      <c r="B422" s="201"/>
      <c r="C422" s="202"/>
      <c r="D422" s="203" t="s">
        <v>158</v>
      </c>
      <c r="E422" s="204" t="s">
        <v>1</v>
      </c>
      <c r="F422" s="205" t="s">
        <v>638</v>
      </c>
      <c r="G422" s="202"/>
      <c r="H422" s="206">
        <v>5.59</v>
      </c>
      <c r="I422" s="207"/>
      <c r="J422" s="202"/>
      <c r="K422" s="202"/>
      <c r="L422" s="208"/>
      <c r="M422" s="209"/>
      <c r="N422" s="210"/>
      <c r="O422" s="210"/>
      <c r="P422" s="210"/>
      <c r="Q422" s="210"/>
      <c r="R422" s="210"/>
      <c r="S422" s="210"/>
      <c r="T422" s="211"/>
      <c r="AT422" s="212" t="s">
        <v>158</v>
      </c>
      <c r="AU422" s="212" t="s">
        <v>86</v>
      </c>
      <c r="AV422" s="13" t="s">
        <v>86</v>
      </c>
      <c r="AW422" s="13" t="s">
        <v>32</v>
      </c>
      <c r="AX422" s="13" t="s">
        <v>76</v>
      </c>
      <c r="AY422" s="212" t="s">
        <v>146</v>
      </c>
    </row>
    <row r="423" spans="1:65" s="14" customFormat="1">
      <c r="B423" s="213"/>
      <c r="C423" s="214"/>
      <c r="D423" s="203" t="s">
        <v>158</v>
      </c>
      <c r="E423" s="215" t="s">
        <v>1</v>
      </c>
      <c r="F423" s="216" t="s">
        <v>190</v>
      </c>
      <c r="G423" s="214"/>
      <c r="H423" s="217">
        <v>20.71</v>
      </c>
      <c r="I423" s="218"/>
      <c r="J423" s="214"/>
      <c r="K423" s="214"/>
      <c r="L423" s="219"/>
      <c r="M423" s="220"/>
      <c r="N423" s="221"/>
      <c r="O423" s="221"/>
      <c r="P423" s="221"/>
      <c r="Q423" s="221"/>
      <c r="R423" s="221"/>
      <c r="S423" s="221"/>
      <c r="T423" s="222"/>
      <c r="AT423" s="223" t="s">
        <v>158</v>
      </c>
      <c r="AU423" s="223" t="s">
        <v>86</v>
      </c>
      <c r="AV423" s="14" t="s">
        <v>152</v>
      </c>
      <c r="AW423" s="14" t="s">
        <v>32</v>
      </c>
      <c r="AX423" s="14" t="s">
        <v>84</v>
      </c>
      <c r="AY423" s="223" t="s">
        <v>146</v>
      </c>
    </row>
    <row r="424" spans="1:65" s="2" customFormat="1" ht="16.5" customHeight="1">
      <c r="A424" s="34"/>
      <c r="B424" s="35"/>
      <c r="C424" s="234" t="s">
        <v>639</v>
      </c>
      <c r="D424" s="234" t="s">
        <v>400</v>
      </c>
      <c r="E424" s="235" t="s">
        <v>640</v>
      </c>
      <c r="F424" s="236" t="s">
        <v>641</v>
      </c>
      <c r="G424" s="237" t="s">
        <v>212</v>
      </c>
      <c r="H424" s="238">
        <v>6.0000000000000001E-3</v>
      </c>
      <c r="I424" s="239"/>
      <c r="J424" s="240">
        <f>ROUND(I424*H424,2)</f>
        <v>0</v>
      </c>
      <c r="K424" s="241"/>
      <c r="L424" s="242"/>
      <c r="M424" s="243" t="s">
        <v>1</v>
      </c>
      <c r="N424" s="244" t="s">
        <v>41</v>
      </c>
      <c r="O424" s="71"/>
      <c r="P424" s="197">
        <f>O424*H424</f>
        <v>0</v>
      </c>
      <c r="Q424" s="197">
        <v>1</v>
      </c>
      <c r="R424" s="197">
        <f>Q424*H424</f>
        <v>6.0000000000000001E-3</v>
      </c>
      <c r="S424" s="197">
        <v>0</v>
      </c>
      <c r="T424" s="198">
        <f>S424*H424</f>
        <v>0</v>
      </c>
      <c r="U424" s="34"/>
      <c r="V424" s="34"/>
      <c r="W424" s="34"/>
      <c r="X424" s="34"/>
      <c r="Y424" s="34"/>
      <c r="Z424" s="34"/>
      <c r="AA424" s="34"/>
      <c r="AB424" s="34"/>
      <c r="AC424" s="34"/>
      <c r="AD424" s="34"/>
      <c r="AE424" s="34"/>
      <c r="AR424" s="199" t="s">
        <v>334</v>
      </c>
      <c r="AT424" s="199" t="s">
        <v>400</v>
      </c>
      <c r="AU424" s="199" t="s">
        <v>86</v>
      </c>
      <c r="AY424" s="17" t="s">
        <v>146</v>
      </c>
      <c r="BE424" s="200">
        <f>IF(N424="základní",J424,0)</f>
        <v>0</v>
      </c>
      <c r="BF424" s="200">
        <f>IF(N424="snížená",J424,0)</f>
        <v>0</v>
      </c>
      <c r="BG424" s="200">
        <f>IF(N424="zákl. přenesená",J424,0)</f>
        <v>0</v>
      </c>
      <c r="BH424" s="200">
        <f>IF(N424="sníž. přenesená",J424,0)</f>
        <v>0</v>
      </c>
      <c r="BI424" s="200">
        <f>IF(N424="nulová",J424,0)</f>
        <v>0</v>
      </c>
      <c r="BJ424" s="17" t="s">
        <v>84</v>
      </c>
      <c r="BK424" s="200">
        <f>ROUND(I424*H424,2)</f>
        <v>0</v>
      </c>
      <c r="BL424" s="17" t="s">
        <v>233</v>
      </c>
      <c r="BM424" s="199" t="s">
        <v>642</v>
      </c>
    </row>
    <row r="425" spans="1:65" s="13" customFormat="1">
      <c r="B425" s="201"/>
      <c r="C425" s="202"/>
      <c r="D425" s="203" t="s">
        <v>158</v>
      </c>
      <c r="E425" s="202"/>
      <c r="F425" s="205" t="s">
        <v>643</v>
      </c>
      <c r="G425" s="202"/>
      <c r="H425" s="206">
        <v>6.0000000000000001E-3</v>
      </c>
      <c r="I425" s="207"/>
      <c r="J425" s="202"/>
      <c r="K425" s="202"/>
      <c r="L425" s="208"/>
      <c r="M425" s="209"/>
      <c r="N425" s="210"/>
      <c r="O425" s="210"/>
      <c r="P425" s="210"/>
      <c r="Q425" s="210"/>
      <c r="R425" s="210"/>
      <c r="S425" s="210"/>
      <c r="T425" s="211"/>
      <c r="AT425" s="212" t="s">
        <v>158</v>
      </c>
      <c r="AU425" s="212" t="s">
        <v>86</v>
      </c>
      <c r="AV425" s="13" t="s">
        <v>86</v>
      </c>
      <c r="AW425" s="13" t="s">
        <v>4</v>
      </c>
      <c r="AX425" s="13" t="s">
        <v>84</v>
      </c>
      <c r="AY425" s="212" t="s">
        <v>146</v>
      </c>
    </row>
    <row r="426" spans="1:65" s="2" customFormat="1" ht="24.25" customHeight="1">
      <c r="A426" s="34"/>
      <c r="B426" s="35"/>
      <c r="C426" s="187" t="s">
        <v>644</v>
      </c>
      <c r="D426" s="187" t="s">
        <v>148</v>
      </c>
      <c r="E426" s="188" t="s">
        <v>645</v>
      </c>
      <c r="F426" s="189" t="s">
        <v>646</v>
      </c>
      <c r="G426" s="190" t="s">
        <v>173</v>
      </c>
      <c r="H426" s="191">
        <v>41.42</v>
      </c>
      <c r="I426" s="192"/>
      <c r="J426" s="193">
        <f>ROUND(I426*H426,2)</f>
        <v>0</v>
      </c>
      <c r="K426" s="194"/>
      <c r="L426" s="39"/>
      <c r="M426" s="195" t="s">
        <v>1</v>
      </c>
      <c r="N426" s="196" t="s">
        <v>41</v>
      </c>
      <c r="O426" s="71"/>
      <c r="P426" s="197">
        <f>O426*H426</f>
        <v>0</v>
      </c>
      <c r="Q426" s="197">
        <v>0</v>
      </c>
      <c r="R426" s="197">
        <f>Q426*H426</f>
        <v>0</v>
      </c>
      <c r="S426" s="197">
        <v>0</v>
      </c>
      <c r="T426" s="198">
        <f>S426*H426</f>
        <v>0</v>
      </c>
      <c r="U426" s="34"/>
      <c r="V426" s="34"/>
      <c r="W426" s="34"/>
      <c r="X426" s="34"/>
      <c r="Y426" s="34"/>
      <c r="Z426" s="34"/>
      <c r="AA426" s="34"/>
      <c r="AB426" s="34"/>
      <c r="AC426" s="34"/>
      <c r="AD426" s="34"/>
      <c r="AE426" s="34"/>
      <c r="AR426" s="199" t="s">
        <v>233</v>
      </c>
      <c r="AT426" s="199" t="s">
        <v>148</v>
      </c>
      <c r="AU426" s="199" t="s">
        <v>86</v>
      </c>
      <c r="AY426" s="17" t="s">
        <v>146</v>
      </c>
      <c r="BE426" s="200">
        <f>IF(N426="základní",J426,0)</f>
        <v>0</v>
      </c>
      <c r="BF426" s="200">
        <f>IF(N426="snížená",J426,0)</f>
        <v>0</v>
      </c>
      <c r="BG426" s="200">
        <f>IF(N426="zákl. přenesená",J426,0)</f>
        <v>0</v>
      </c>
      <c r="BH426" s="200">
        <f>IF(N426="sníž. přenesená",J426,0)</f>
        <v>0</v>
      </c>
      <c r="BI426" s="200">
        <f>IF(N426="nulová",J426,0)</f>
        <v>0</v>
      </c>
      <c r="BJ426" s="17" t="s">
        <v>84</v>
      </c>
      <c r="BK426" s="200">
        <f>ROUND(I426*H426,2)</f>
        <v>0</v>
      </c>
      <c r="BL426" s="17" t="s">
        <v>233</v>
      </c>
      <c r="BM426" s="199" t="s">
        <v>647</v>
      </c>
    </row>
    <row r="427" spans="1:65" s="13" customFormat="1">
      <c r="B427" s="201"/>
      <c r="C427" s="202"/>
      <c r="D427" s="203" t="s">
        <v>158</v>
      </c>
      <c r="E427" s="204" t="s">
        <v>1</v>
      </c>
      <c r="F427" s="205" t="s">
        <v>648</v>
      </c>
      <c r="G427" s="202"/>
      <c r="H427" s="206">
        <v>30.24</v>
      </c>
      <c r="I427" s="207"/>
      <c r="J427" s="202"/>
      <c r="K427" s="202"/>
      <c r="L427" s="208"/>
      <c r="M427" s="209"/>
      <c r="N427" s="210"/>
      <c r="O427" s="210"/>
      <c r="P427" s="210"/>
      <c r="Q427" s="210"/>
      <c r="R427" s="210"/>
      <c r="S427" s="210"/>
      <c r="T427" s="211"/>
      <c r="AT427" s="212" t="s">
        <v>158</v>
      </c>
      <c r="AU427" s="212" t="s">
        <v>86</v>
      </c>
      <c r="AV427" s="13" t="s">
        <v>86</v>
      </c>
      <c r="AW427" s="13" t="s">
        <v>32</v>
      </c>
      <c r="AX427" s="13" t="s">
        <v>76</v>
      </c>
      <c r="AY427" s="212" t="s">
        <v>146</v>
      </c>
    </row>
    <row r="428" spans="1:65" s="13" customFormat="1">
      <c r="B428" s="201"/>
      <c r="C428" s="202"/>
      <c r="D428" s="203" t="s">
        <v>158</v>
      </c>
      <c r="E428" s="204" t="s">
        <v>1</v>
      </c>
      <c r="F428" s="205" t="s">
        <v>649</v>
      </c>
      <c r="G428" s="202"/>
      <c r="H428" s="206">
        <v>11.18</v>
      </c>
      <c r="I428" s="207"/>
      <c r="J428" s="202"/>
      <c r="K428" s="202"/>
      <c r="L428" s="208"/>
      <c r="M428" s="209"/>
      <c r="N428" s="210"/>
      <c r="O428" s="210"/>
      <c r="P428" s="210"/>
      <c r="Q428" s="210"/>
      <c r="R428" s="210"/>
      <c r="S428" s="210"/>
      <c r="T428" s="211"/>
      <c r="AT428" s="212" t="s">
        <v>158</v>
      </c>
      <c r="AU428" s="212" t="s">
        <v>86</v>
      </c>
      <c r="AV428" s="13" t="s">
        <v>86</v>
      </c>
      <c r="AW428" s="13" t="s">
        <v>32</v>
      </c>
      <c r="AX428" s="13" t="s">
        <v>76</v>
      </c>
      <c r="AY428" s="212" t="s">
        <v>146</v>
      </c>
    </row>
    <row r="429" spans="1:65" s="14" customFormat="1">
      <c r="B429" s="213"/>
      <c r="C429" s="214"/>
      <c r="D429" s="203" t="s">
        <v>158</v>
      </c>
      <c r="E429" s="215" t="s">
        <v>1</v>
      </c>
      <c r="F429" s="216" t="s">
        <v>190</v>
      </c>
      <c r="G429" s="214"/>
      <c r="H429" s="217">
        <v>41.42</v>
      </c>
      <c r="I429" s="218"/>
      <c r="J429" s="214"/>
      <c r="K429" s="214"/>
      <c r="L429" s="219"/>
      <c r="M429" s="220"/>
      <c r="N429" s="221"/>
      <c r="O429" s="221"/>
      <c r="P429" s="221"/>
      <c r="Q429" s="221"/>
      <c r="R429" s="221"/>
      <c r="S429" s="221"/>
      <c r="T429" s="222"/>
      <c r="AT429" s="223" t="s">
        <v>158</v>
      </c>
      <c r="AU429" s="223" t="s">
        <v>86</v>
      </c>
      <c r="AV429" s="14" t="s">
        <v>152</v>
      </c>
      <c r="AW429" s="14" t="s">
        <v>32</v>
      </c>
      <c r="AX429" s="14" t="s">
        <v>84</v>
      </c>
      <c r="AY429" s="223" t="s">
        <v>146</v>
      </c>
    </row>
    <row r="430" spans="1:65" s="2" customFormat="1" ht="44.25" customHeight="1">
      <c r="A430" s="34"/>
      <c r="B430" s="35"/>
      <c r="C430" s="234" t="s">
        <v>650</v>
      </c>
      <c r="D430" s="234" t="s">
        <v>400</v>
      </c>
      <c r="E430" s="235" t="s">
        <v>651</v>
      </c>
      <c r="F430" s="236" t="s">
        <v>652</v>
      </c>
      <c r="G430" s="237" t="s">
        <v>173</v>
      </c>
      <c r="H430" s="238">
        <v>23.817</v>
      </c>
      <c r="I430" s="239"/>
      <c r="J430" s="240">
        <f>ROUND(I430*H430,2)</f>
        <v>0</v>
      </c>
      <c r="K430" s="241"/>
      <c r="L430" s="242"/>
      <c r="M430" s="243" t="s">
        <v>1</v>
      </c>
      <c r="N430" s="244" t="s">
        <v>41</v>
      </c>
      <c r="O430" s="71"/>
      <c r="P430" s="197">
        <f>O430*H430</f>
        <v>0</v>
      </c>
      <c r="Q430" s="197">
        <v>1E-3</v>
      </c>
      <c r="R430" s="197">
        <f>Q430*H430</f>
        <v>2.3817000000000001E-2</v>
      </c>
      <c r="S430" s="197">
        <v>0</v>
      </c>
      <c r="T430" s="198">
        <f>S430*H430</f>
        <v>0</v>
      </c>
      <c r="U430" s="34"/>
      <c r="V430" s="34"/>
      <c r="W430" s="34"/>
      <c r="X430" s="34"/>
      <c r="Y430" s="34"/>
      <c r="Z430" s="34"/>
      <c r="AA430" s="34"/>
      <c r="AB430" s="34"/>
      <c r="AC430" s="34"/>
      <c r="AD430" s="34"/>
      <c r="AE430" s="34"/>
      <c r="AR430" s="199" t="s">
        <v>334</v>
      </c>
      <c r="AT430" s="199" t="s">
        <v>400</v>
      </c>
      <c r="AU430" s="199" t="s">
        <v>86</v>
      </c>
      <c r="AY430" s="17" t="s">
        <v>146</v>
      </c>
      <c r="BE430" s="200">
        <f>IF(N430="základní",J430,0)</f>
        <v>0</v>
      </c>
      <c r="BF430" s="200">
        <f>IF(N430="snížená",J430,0)</f>
        <v>0</v>
      </c>
      <c r="BG430" s="200">
        <f>IF(N430="zákl. přenesená",J430,0)</f>
        <v>0</v>
      </c>
      <c r="BH430" s="200">
        <f>IF(N430="sníž. přenesená",J430,0)</f>
        <v>0</v>
      </c>
      <c r="BI430" s="200">
        <f>IF(N430="nulová",J430,0)</f>
        <v>0</v>
      </c>
      <c r="BJ430" s="17" t="s">
        <v>84</v>
      </c>
      <c r="BK430" s="200">
        <f>ROUND(I430*H430,2)</f>
        <v>0</v>
      </c>
      <c r="BL430" s="17" t="s">
        <v>233</v>
      </c>
      <c r="BM430" s="199" t="s">
        <v>653</v>
      </c>
    </row>
    <row r="431" spans="1:65" s="13" customFormat="1">
      <c r="B431" s="201"/>
      <c r="C431" s="202"/>
      <c r="D431" s="203" t="s">
        <v>158</v>
      </c>
      <c r="E431" s="202"/>
      <c r="F431" s="205" t="s">
        <v>654</v>
      </c>
      <c r="G431" s="202"/>
      <c r="H431" s="206">
        <v>23.817</v>
      </c>
      <c r="I431" s="207"/>
      <c r="J431" s="202"/>
      <c r="K431" s="202"/>
      <c r="L431" s="208"/>
      <c r="M431" s="209"/>
      <c r="N431" s="210"/>
      <c r="O431" s="210"/>
      <c r="P431" s="210"/>
      <c r="Q431" s="210"/>
      <c r="R431" s="210"/>
      <c r="S431" s="210"/>
      <c r="T431" s="211"/>
      <c r="AT431" s="212" t="s">
        <v>158</v>
      </c>
      <c r="AU431" s="212" t="s">
        <v>86</v>
      </c>
      <c r="AV431" s="13" t="s">
        <v>86</v>
      </c>
      <c r="AW431" s="13" t="s">
        <v>4</v>
      </c>
      <c r="AX431" s="13" t="s">
        <v>84</v>
      </c>
      <c r="AY431" s="212" t="s">
        <v>146</v>
      </c>
    </row>
    <row r="432" spans="1:65" s="2" customFormat="1" ht="49.2" customHeight="1">
      <c r="A432" s="34"/>
      <c r="B432" s="35"/>
      <c r="C432" s="234" t="s">
        <v>655</v>
      </c>
      <c r="D432" s="234" t="s">
        <v>400</v>
      </c>
      <c r="E432" s="235" t="s">
        <v>656</v>
      </c>
      <c r="F432" s="236" t="s">
        <v>657</v>
      </c>
      <c r="G432" s="237" t="s">
        <v>173</v>
      </c>
      <c r="H432" s="238">
        <v>23.817</v>
      </c>
      <c r="I432" s="239"/>
      <c r="J432" s="240">
        <f>ROUND(I432*H432,2)</f>
        <v>0</v>
      </c>
      <c r="K432" s="241"/>
      <c r="L432" s="242"/>
      <c r="M432" s="243" t="s">
        <v>1</v>
      </c>
      <c r="N432" s="244" t="s">
        <v>41</v>
      </c>
      <c r="O432" s="71"/>
      <c r="P432" s="197">
        <f>O432*H432</f>
        <v>0</v>
      </c>
      <c r="Q432" s="197">
        <v>1E-3</v>
      </c>
      <c r="R432" s="197">
        <f>Q432*H432</f>
        <v>2.3817000000000001E-2</v>
      </c>
      <c r="S432" s="197">
        <v>0</v>
      </c>
      <c r="T432" s="198">
        <f>S432*H432</f>
        <v>0</v>
      </c>
      <c r="U432" s="34"/>
      <c r="V432" s="34"/>
      <c r="W432" s="34"/>
      <c r="X432" s="34"/>
      <c r="Y432" s="34"/>
      <c r="Z432" s="34"/>
      <c r="AA432" s="34"/>
      <c r="AB432" s="34"/>
      <c r="AC432" s="34"/>
      <c r="AD432" s="34"/>
      <c r="AE432" s="34"/>
      <c r="AR432" s="199" t="s">
        <v>334</v>
      </c>
      <c r="AT432" s="199" t="s">
        <v>400</v>
      </c>
      <c r="AU432" s="199" t="s">
        <v>86</v>
      </c>
      <c r="AY432" s="17" t="s">
        <v>146</v>
      </c>
      <c r="BE432" s="200">
        <f>IF(N432="základní",J432,0)</f>
        <v>0</v>
      </c>
      <c r="BF432" s="200">
        <f>IF(N432="snížená",J432,0)</f>
        <v>0</v>
      </c>
      <c r="BG432" s="200">
        <f>IF(N432="zákl. přenesená",J432,0)</f>
        <v>0</v>
      </c>
      <c r="BH432" s="200">
        <f>IF(N432="sníž. přenesená",J432,0)</f>
        <v>0</v>
      </c>
      <c r="BI432" s="200">
        <f>IF(N432="nulová",J432,0)</f>
        <v>0</v>
      </c>
      <c r="BJ432" s="17" t="s">
        <v>84</v>
      </c>
      <c r="BK432" s="200">
        <f>ROUND(I432*H432,2)</f>
        <v>0</v>
      </c>
      <c r="BL432" s="17" t="s">
        <v>233</v>
      </c>
      <c r="BM432" s="199" t="s">
        <v>658</v>
      </c>
    </row>
    <row r="433" spans="1:65" s="13" customFormat="1">
      <c r="B433" s="201"/>
      <c r="C433" s="202"/>
      <c r="D433" s="203" t="s">
        <v>158</v>
      </c>
      <c r="E433" s="202"/>
      <c r="F433" s="205" t="s">
        <v>654</v>
      </c>
      <c r="G433" s="202"/>
      <c r="H433" s="206">
        <v>23.817</v>
      </c>
      <c r="I433" s="207"/>
      <c r="J433" s="202"/>
      <c r="K433" s="202"/>
      <c r="L433" s="208"/>
      <c r="M433" s="209"/>
      <c r="N433" s="210"/>
      <c r="O433" s="210"/>
      <c r="P433" s="210"/>
      <c r="Q433" s="210"/>
      <c r="R433" s="210"/>
      <c r="S433" s="210"/>
      <c r="T433" s="211"/>
      <c r="AT433" s="212" t="s">
        <v>158</v>
      </c>
      <c r="AU433" s="212" t="s">
        <v>86</v>
      </c>
      <c r="AV433" s="13" t="s">
        <v>86</v>
      </c>
      <c r="AW433" s="13" t="s">
        <v>4</v>
      </c>
      <c r="AX433" s="13" t="s">
        <v>84</v>
      </c>
      <c r="AY433" s="212" t="s">
        <v>146</v>
      </c>
    </row>
    <row r="434" spans="1:65" s="2" customFormat="1" ht="24.25" customHeight="1">
      <c r="A434" s="34"/>
      <c r="B434" s="35"/>
      <c r="C434" s="187" t="s">
        <v>659</v>
      </c>
      <c r="D434" s="187" t="s">
        <v>148</v>
      </c>
      <c r="E434" s="188" t="s">
        <v>660</v>
      </c>
      <c r="F434" s="189" t="s">
        <v>661</v>
      </c>
      <c r="G434" s="190" t="s">
        <v>242</v>
      </c>
      <c r="H434" s="191">
        <v>30.39</v>
      </c>
      <c r="I434" s="192"/>
      <c r="J434" s="193">
        <f>ROUND(I434*H434,2)</f>
        <v>0</v>
      </c>
      <c r="K434" s="194"/>
      <c r="L434" s="39"/>
      <c r="M434" s="195" t="s">
        <v>1</v>
      </c>
      <c r="N434" s="196" t="s">
        <v>41</v>
      </c>
      <c r="O434" s="71"/>
      <c r="P434" s="197">
        <f>O434*H434</f>
        <v>0</v>
      </c>
      <c r="Q434" s="197">
        <v>3.2000000000000003E-4</v>
      </c>
      <c r="R434" s="197">
        <f>Q434*H434</f>
        <v>9.7248000000000005E-3</v>
      </c>
      <c r="S434" s="197">
        <v>0</v>
      </c>
      <c r="T434" s="198">
        <f>S434*H434</f>
        <v>0</v>
      </c>
      <c r="U434" s="34"/>
      <c r="V434" s="34"/>
      <c r="W434" s="34"/>
      <c r="X434" s="34"/>
      <c r="Y434" s="34"/>
      <c r="Z434" s="34"/>
      <c r="AA434" s="34"/>
      <c r="AB434" s="34"/>
      <c r="AC434" s="34"/>
      <c r="AD434" s="34"/>
      <c r="AE434" s="34"/>
      <c r="AR434" s="199" t="s">
        <v>233</v>
      </c>
      <c r="AT434" s="199" t="s">
        <v>148</v>
      </c>
      <c r="AU434" s="199" t="s">
        <v>86</v>
      </c>
      <c r="AY434" s="17" t="s">
        <v>146</v>
      </c>
      <c r="BE434" s="200">
        <f>IF(N434="základní",J434,0)</f>
        <v>0</v>
      </c>
      <c r="BF434" s="200">
        <f>IF(N434="snížená",J434,0)</f>
        <v>0</v>
      </c>
      <c r="BG434" s="200">
        <f>IF(N434="zákl. přenesená",J434,0)</f>
        <v>0</v>
      </c>
      <c r="BH434" s="200">
        <f>IF(N434="sníž. přenesená",J434,0)</f>
        <v>0</v>
      </c>
      <c r="BI434" s="200">
        <f>IF(N434="nulová",J434,0)</f>
        <v>0</v>
      </c>
      <c r="BJ434" s="17" t="s">
        <v>84</v>
      </c>
      <c r="BK434" s="200">
        <f>ROUND(I434*H434,2)</f>
        <v>0</v>
      </c>
      <c r="BL434" s="17" t="s">
        <v>233</v>
      </c>
      <c r="BM434" s="199" t="s">
        <v>662</v>
      </c>
    </row>
    <row r="435" spans="1:65" s="13" customFormat="1">
      <c r="B435" s="201"/>
      <c r="C435" s="202"/>
      <c r="D435" s="203" t="s">
        <v>158</v>
      </c>
      <c r="E435" s="204" t="s">
        <v>1</v>
      </c>
      <c r="F435" s="205" t="s">
        <v>638</v>
      </c>
      <c r="G435" s="202"/>
      <c r="H435" s="206">
        <v>5.59</v>
      </c>
      <c r="I435" s="207"/>
      <c r="J435" s="202"/>
      <c r="K435" s="202"/>
      <c r="L435" s="208"/>
      <c r="M435" s="209"/>
      <c r="N435" s="210"/>
      <c r="O435" s="210"/>
      <c r="P435" s="210"/>
      <c r="Q435" s="210"/>
      <c r="R435" s="210"/>
      <c r="S435" s="210"/>
      <c r="T435" s="211"/>
      <c r="AT435" s="212" t="s">
        <v>158</v>
      </c>
      <c r="AU435" s="212" t="s">
        <v>86</v>
      </c>
      <c r="AV435" s="13" t="s">
        <v>86</v>
      </c>
      <c r="AW435" s="13" t="s">
        <v>32</v>
      </c>
      <c r="AX435" s="13" t="s">
        <v>76</v>
      </c>
      <c r="AY435" s="212" t="s">
        <v>146</v>
      </c>
    </row>
    <row r="436" spans="1:65" s="13" customFormat="1">
      <c r="B436" s="201"/>
      <c r="C436" s="202"/>
      <c r="D436" s="203" t="s">
        <v>158</v>
      </c>
      <c r="E436" s="204" t="s">
        <v>1</v>
      </c>
      <c r="F436" s="205" t="s">
        <v>663</v>
      </c>
      <c r="G436" s="202"/>
      <c r="H436" s="206">
        <v>24.8</v>
      </c>
      <c r="I436" s="207"/>
      <c r="J436" s="202"/>
      <c r="K436" s="202"/>
      <c r="L436" s="208"/>
      <c r="M436" s="209"/>
      <c r="N436" s="210"/>
      <c r="O436" s="210"/>
      <c r="P436" s="210"/>
      <c r="Q436" s="210"/>
      <c r="R436" s="210"/>
      <c r="S436" s="210"/>
      <c r="T436" s="211"/>
      <c r="AT436" s="212" t="s">
        <v>158</v>
      </c>
      <c r="AU436" s="212" t="s">
        <v>86</v>
      </c>
      <c r="AV436" s="13" t="s">
        <v>86</v>
      </c>
      <c r="AW436" s="13" t="s">
        <v>32</v>
      </c>
      <c r="AX436" s="13" t="s">
        <v>76</v>
      </c>
      <c r="AY436" s="212" t="s">
        <v>146</v>
      </c>
    </row>
    <row r="437" spans="1:65" s="14" customFormat="1">
      <c r="B437" s="213"/>
      <c r="C437" s="214"/>
      <c r="D437" s="203" t="s">
        <v>158</v>
      </c>
      <c r="E437" s="215" t="s">
        <v>1</v>
      </c>
      <c r="F437" s="216" t="s">
        <v>190</v>
      </c>
      <c r="G437" s="214"/>
      <c r="H437" s="217">
        <v>30.39</v>
      </c>
      <c r="I437" s="218"/>
      <c r="J437" s="214"/>
      <c r="K437" s="214"/>
      <c r="L437" s="219"/>
      <c r="M437" s="220"/>
      <c r="N437" s="221"/>
      <c r="O437" s="221"/>
      <c r="P437" s="221"/>
      <c r="Q437" s="221"/>
      <c r="R437" s="221"/>
      <c r="S437" s="221"/>
      <c r="T437" s="222"/>
      <c r="AT437" s="223" t="s">
        <v>158</v>
      </c>
      <c r="AU437" s="223" t="s">
        <v>86</v>
      </c>
      <c r="AV437" s="14" t="s">
        <v>152</v>
      </c>
      <c r="AW437" s="14" t="s">
        <v>32</v>
      </c>
      <c r="AX437" s="14" t="s">
        <v>84</v>
      </c>
      <c r="AY437" s="223" t="s">
        <v>146</v>
      </c>
    </row>
    <row r="438" spans="1:65" s="2" customFormat="1" ht="44.25" customHeight="1">
      <c r="A438" s="34"/>
      <c r="B438" s="35"/>
      <c r="C438" s="234" t="s">
        <v>664</v>
      </c>
      <c r="D438" s="234" t="s">
        <v>400</v>
      </c>
      <c r="E438" s="235" t="s">
        <v>651</v>
      </c>
      <c r="F438" s="236" t="s">
        <v>652</v>
      </c>
      <c r="G438" s="237" t="s">
        <v>173</v>
      </c>
      <c r="H438" s="238">
        <v>11.244</v>
      </c>
      <c r="I438" s="239"/>
      <c r="J438" s="240">
        <f>ROUND(I438*H438,2)</f>
        <v>0</v>
      </c>
      <c r="K438" s="241"/>
      <c r="L438" s="242"/>
      <c r="M438" s="243" t="s">
        <v>1</v>
      </c>
      <c r="N438" s="244" t="s">
        <v>41</v>
      </c>
      <c r="O438" s="71"/>
      <c r="P438" s="197">
        <f>O438*H438</f>
        <v>0</v>
      </c>
      <c r="Q438" s="197">
        <v>1E-3</v>
      </c>
      <c r="R438" s="197">
        <f>Q438*H438</f>
        <v>1.1244000000000001E-2</v>
      </c>
      <c r="S438" s="197">
        <v>0</v>
      </c>
      <c r="T438" s="198">
        <f>S438*H438</f>
        <v>0</v>
      </c>
      <c r="U438" s="34"/>
      <c r="V438" s="34"/>
      <c r="W438" s="34"/>
      <c r="X438" s="34"/>
      <c r="Y438" s="34"/>
      <c r="Z438" s="34"/>
      <c r="AA438" s="34"/>
      <c r="AB438" s="34"/>
      <c r="AC438" s="34"/>
      <c r="AD438" s="34"/>
      <c r="AE438" s="34"/>
      <c r="AR438" s="199" t="s">
        <v>334</v>
      </c>
      <c r="AT438" s="199" t="s">
        <v>400</v>
      </c>
      <c r="AU438" s="199" t="s">
        <v>86</v>
      </c>
      <c r="AY438" s="17" t="s">
        <v>146</v>
      </c>
      <c r="BE438" s="200">
        <f>IF(N438="základní",J438,0)</f>
        <v>0</v>
      </c>
      <c r="BF438" s="200">
        <f>IF(N438="snížená",J438,0)</f>
        <v>0</v>
      </c>
      <c r="BG438" s="200">
        <f>IF(N438="zákl. přenesená",J438,0)</f>
        <v>0</v>
      </c>
      <c r="BH438" s="200">
        <f>IF(N438="sníž. přenesená",J438,0)</f>
        <v>0</v>
      </c>
      <c r="BI438" s="200">
        <f>IF(N438="nulová",J438,0)</f>
        <v>0</v>
      </c>
      <c r="BJ438" s="17" t="s">
        <v>84</v>
      </c>
      <c r="BK438" s="200">
        <f>ROUND(I438*H438,2)</f>
        <v>0</v>
      </c>
      <c r="BL438" s="17" t="s">
        <v>233</v>
      </c>
      <c r="BM438" s="199" t="s">
        <v>665</v>
      </c>
    </row>
    <row r="439" spans="1:65" s="13" customFormat="1">
      <c r="B439" s="201"/>
      <c r="C439" s="202"/>
      <c r="D439" s="203" t="s">
        <v>158</v>
      </c>
      <c r="E439" s="202"/>
      <c r="F439" s="205" t="s">
        <v>666</v>
      </c>
      <c r="G439" s="202"/>
      <c r="H439" s="206">
        <v>11.244</v>
      </c>
      <c r="I439" s="207"/>
      <c r="J439" s="202"/>
      <c r="K439" s="202"/>
      <c r="L439" s="208"/>
      <c r="M439" s="209"/>
      <c r="N439" s="210"/>
      <c r="O439" s="210"/>
      <c r="P439" s="210"/>
      <c r="Q439" s="210"/>
      <c r="R439" s="210"/>
      <c r="S439" s="210"/>
      <c r="T439" s="211"/>
      <c r="AT439" s="212" t="s">
        <v>158</v>
      </c>
      <c r="AU439" s="212" t="s">
        <v>86</v>
      </c>
      <c r="AV439" s="13" t="s">
        <v>86</v>
      </c>
      <c r="AW439" s="13" t="s">
        <v>4</v>
      </c>
      <c r="AX439" s="13" t="s">
        <v>84</v>
      </c>
      <c r="AY439" s="212" t="s">
        <v>146</v>
      </c>
    </row>
    <row r="440" spans="1:65" s="2" customFormat="1" ht="24.25" customHeight="1">
      <c r="A440" s="34"/>
      <c r="B440" s="35"/>
      <c r="C440" s="187" t="s">
        <v>667</v>
      </c>
      <c r="D440" s="187" t="s">
        <v>148</v>
      </c>
      <c r="E440" s="188" t="s">
        <v>668</v>
      </c>
      <c r="F440" s="189" t="s">
        <v>669</v>
      </c>
      <c r="G440" s="190" t="s">
        <v>151</v>
      </c>
      <c r="H440" s="191">
        <v>2</v>
      </c>
      <c r="I440" s="192"/>
      <c r="J440" s="193">
        <f>ROUND(I440*H440,2)</f>
        <v>0</v>
      </c>
      <c r="K440" s="194"/>
      <c r="L440" s="39"/>
      <c r="M440" s="195" t="s">
        <v>1</v>
      </c>
      <c r="N440" s="196" t="s">
        <v>41</v>
      </c>
      <c r="O440" s="71"/>
      <c r="P440" s="197">
        <f>O440*H440</f>
        <v>0</v>
      </c>
      <c r="Q440" s="197">
        <v>0</v>
      </c>
      <c r="R440" s="197">
        <f>Q440*H440</f>
        <v>0</v>
      </c>
      <c r="S440" s="197">
        <v>0</v>
      </c>
      <c r="T440" s="198">
        <f>S440*H440</f>
        <v>0</v>
      </c>
      <c r="U440" s="34"/>
      <c r="V440" s="34"/>
      <c r="W440" s="34"/>
      <c r="X440" s="34"/>
      <c r="Y440" s="34"/>
      <c r="Z440" s="34"/>
      <c r="AA440" s="34"/>
      <c r="AB440" s="34"/>
      <c r="AC440" s="34"/>
      <c r="AD440" s="34"/>
      <c r="AE440" s="34"/>
      <c r="AR440" s="199" t="s">
        <v>233</v>
      </c>
      <c r="AT440" s="199" t="s">
        <v>148</v>
      </c>
      <c r="AU440" s="199" t="s">
        <v>86</v>
      </c>
      <c r="AY440" s="17" t="s">
        <v>146</v>
      </c>
      <c r="BE440" s="200">
        <f>IF(N440="základní",J440,0)</f>
        <v>0</v>
      </c>
      <c r="BF440" s="200">
        <f>IF(N440="snížená",J440,0)</f>
        <v>0</v>
      </c>
      <c r="BG440" s="200">
        <f>IF(N440="zákl. přenesená",J440,0)</f>
        <v>0</v>
      </c>
      <c r="BH440" s="200">
        <f>IF(N440="sníž. přenesená",J440,0)</f>
        <v>0</v>
      </c>
      <c r="BI440" s="200">
        <f>IF(N440="nulová",J440,0)</f>
        <v>0</v>
      </c>
      <c r="BJ440" s="17" t="s">
        <v>84</v>
      </c>
      <c r="BK440" s="200">
        <f>ROUND(I440*H440,2)</f>
        <v>0</v>
      </c>
      <c r="BL440" s="17" t="s">
        <v>233</v>
      </c>
      <c r="BM440" s="199" t="s">
        <v>670</v>
      </c>
    </row>
    <row r="441" spans="1:65" s="2" customFormat="1" ht="24.25" customHeight="1">
      <c r="A441" s="34"/>
      <c r="B441" s="35"/>
      <c r="C441" s="187" t="s">
        <v>671</v>
      </c>
      <c r="D441" s="187" t="s">
        <v>148</v>
      </c>
      <c r="E441" s="188" t="s">
        <v>672</v>
      </c>
      <c r="F441" s="189" t="s">
        <v>673</v>
      </c>
      <c r="G441" s="190" t="s">
        <v>674</v>
      </c>
      <c r="H441" s="245"/>
      <c r="I441" s="192"/>
      <c r="J441" s="193">
        <f>ROUND(I441*H441,2)</f>
        <v>0</v>
      </c>
      <c r="K441" s="194"/>
      <c r="L441" s="39"/>
      <c r="M441" s="195" t="s">
        <v>1</v>
      </c>
      <c r="N441" s="196" t="s">
        <v>41</v>
      </c>
      <c r="O441" s="71"/>
      <c r="P441" s="197">
        <f>O441*H441</f>
        <v>0</v>
      </c>
      <c r="Q441" s="197">
        <v>0</v>
      </c>
      <c r="R441" s="197">
        <f>Q441*H441</f>
        <v>0</v>
      </c>
      <c r="S441" s="197">
        <v>0</v>
      </c>
      <c r="T441" s="198">
        <f>S441*H441</f>
        <v>0</v>
      </c>
      <c r="U441" s="34"/>
      <c r="V441" s="34"/>
      <c r="W441" s="34"/>
      <c r="X441" s="34"/>
      <c r="Y441" s="34"/>
      <c r="Z441" s="34"/>
      <c r="AA441" s="34"/>
      <c r="AB441" s="34"/>
      <c r="AC441" s="34"/>
      <c r="AD441" s="34"/>
      <c r="AE441" s="34"/>
      <c r="AR441" s="199" t="s">
        <v>233</v>
      </c>
      <c r="AT441" s="199" t="s">
        <v>148</v>
      </c>
      <c r="AU441" s="199" t="s">
        <v>86</v>
      </c>
      <c r="AY441" s="17" t="s">
        <v>146</v>
      </c>
      <c r="BE441" s="200">
        <f>IF(N441="základní",J441,0)</f>
        <v>0</v>
      </c>
      <c r="BF441" s="200">
        <f>IF(N441="snížená",J441,0)</f>
        <v>0</v>
      </c>
      <c r="BG441" s="200">
        <f>IF(N441="zákl. přenesená",J441,0)</f>
        <v>0</v>
      </c>
      <c r="BH441" s="200">
        <f>IF(N441="sníž. přenesená",J441,0)</f>
        <v>0</v>
      </c>
      <c r="BI441" s="200">
        <f>IF(N441="nulová",J441,0)</f>
        <v>0</v>
      </c>
      <c r="BJ441" s="17" t="s">
        <v>84</v>
      </c>
      <c r="BK441" s="200">
        <f>ROUND(I441*H441,2)</f>
        <v>0</v>
      </c>
      <c r="BL441" s="17" t="s">
        <v>233</v>
      </c>
      <c r="BM441" s="199" t="s">
        <v>675</v>
      </c>
    </row>
    <row r="442" spans="1:65" s="12" customFormat="1" ht="22.95" customHeight="1">
      <c r="B442" s="171"/>
      <c r="C442" s="172"/>
      <c r="D442" s="173" t="s">
        <v>75</v>
      </c>
      <c r="E442" s="185" t="s">
        <v>676</v>
      </c>
      <c r="F442" s="185" t="s">
        <v>677</v>
      </c>
      <c r="G442" s="172"/>
      <c r="H442" s="172"/>
      <c r="I442" s="175"/>
      <c r="J442" s="186">
        <f>BK442</f>
        <v>0</v>
      </c>
      <c r="K442" s="172"/>
      <c r="L442" s="177"/>
      <c r="M442" s="178"/>
      <c r="N442" s="179"/>
      <c r="O442" s="179"/>
      <c r="P442" s="180">
        <f>SUM(P443:P459)</f>
        <v>0</v>
      </c>
      <c r="Q442" s="179"/>
      <c r="R442" s="180">
        <f>SUM(R443:R459)</f>
        <v>0.14038229999999999</v>
      </c>
      <c r="S442" s="179"/>
      <c r="T442" s="181">
        <f>SUM(T443:T459)</f>
        <v>0.11341999999999999</v>
      </c>
      <c r="AR442" s="182" t="s">
        <v>86</v>
      </c>
      <c r="AT442" s="183" t="s">
        <v>75</v>
      </c>
      <c r="AU442" s="183" t="s">
        <v>84</v>
      </c>
      <c r="AY442" s="182" t="s">
        <v>146</v>
      </c>
      <c r="BK442" s="184">
        <f>SUM(BK443:BK459)</f>
        <v>0</v>
      </c>
    </row>
    <row r="443" spans="1:65" s="2" customFormat="1" ht="33" customHeight="1">
      <c r="A443" s="34"/>
      <c r="B443" s="35"/>
      <c r="C443" s="187" t="s">
        <v>678</v>
      </c>
      <c r="D443" s="187" t="s">
        <v>148</v>
      </c>
      <c r="E443" s="188" t="s">
        <v>679</v>
      </c>
      <c r="F443" s="189" t="s">
        <v>680</v>
      </c>
      <c r="G443" s="190" t="s">
        <v>173</v>
      </c>
      <c r="H443" s="191">
        <v>0.47299999999999998</v>
      </c>
      <c r="I443" s="192"/>
      <c r="J443" s="193">
        <f>ROUND(I443*H443,2)</f>
        <v>0</v>
      </c>
      <c r="K443" s="194"/>
      <c r="L443" s="39"/>
      <c r="M443" s="195" t="s">
        <v>1</v>
      </c>
      <c r="N443" s="196" t="s">
        <v>41</v>
      </c>
      <c r="O443" s="71"/>
      <c r="P443" s="197">
        <f>O443*H443</f>
        <v>0</v>
      </c>
      <c r="Q443" s="197">
        <v>0</v>
      </c>
      <c r="R443" s="197">
        <f>Q443*H443</f>
        <v>0</v>
      </c>
      <c r="S443" s="197">
        <v>0</v>
      </c>
      <c r="T443" s="198">
        <f>S443*H443</f>
        <v>0</v>
      </c>
      <c r="U443" s="34"/>
      <c r="V443" s="34"/>
      <c r="W443" s="34"/>
      <c r="X443" s="34"/>
      <c r="Y443" s="34"/>
      <c r="Z443" s="34"/>
      <c r="AA443" s="34"/>
      <c r="AB443" s="34"/>
      <c r="AC443" s="34"/>
      <c r="AD443" s="34"/>
      <c r="AE443" s="34"/>
      <c r="AR443" s="199" t="s">
        <v>233</v>
      </c>
      <c r="AT443" s="199" t="s">
        <v>148</v>
      </c>
      <c r="AU443" s="199" t="s">
        <v>86</v>
      </c>
      <c r="AY443" s="17" t="s">
        <v>146</v>
      </c>
      <c r="BE443" s="200">
        <f>IF(N443="základní",J443,0)</f>
        <v>0</v>
      </c>
      <c r="BF443" s="200">
        <f>IF(N443="snížená",J443,0)</f>
        <v>0</v>
      </c>
      <c r="BG443" s="200">
        <f>IF(N443="zákl. přenesená",J443,0)</f>
        <v>0</v>
      </c>
      <c r="BH443" s="200">
        <f>IF(N443="sníž. přenesená",J443,0)</f>
        <v>0</v>
      </c>
      <c r="BI443" s="200">
        <f>IF(N443="nulová",J443,0)</f>
        <v>0</v>
      </c>
      <c r="BJ443" s="17" t="s">
        <v>84</v>
      </c>
      <c r="BK443" s="200">
        <f>ROUND(I443*H443,2)</f>
        <v>0</v>
      </c>
      <c r="BL443" s="17" t="s">
        <v>233</v>
      </c>
      <c r="BM443" s="199" t="s">
        <v>681</v>
      </c>
    </row>
    <row r="444" spans="1:65" s="13" customFormat="1">
      <c r="B444" s="201"/>
      <c r="C444" s="202"/>
      <c r="D444" s="203" t="s">
        <v>158</v>
      </c>
      <c r="E444" s="204" t="s">
        <v>1</v>
      </c>
      <c r="F444" s="205" t="s">
        <v>682</v>
      </c>
      <c r="G444" s="202"/>
      <c r="H444" s="206">
        <v>0.47299999999999998</v>
      </c>
      <c r="I444" s="207"/>
      <c r="J444" s="202"/>
      <c r="K444" s="202"/>
      <c r="L444" s="208"/>
      <c r="M444" s="209"/>
      <c r="N444" s="210"/>
      <c r="O444" s="210"/>
      <c r="P444" s="210"/>
      <c r="Q444" s="210"/>
      <c r="R444" s="210"/>
      <c r="S444" s="210"/>
      <c r="T444" s="211"/>
      <c r="AT444" s="212" t="s">
        <v>158</v>
      </c>
      <c r="AU444" s="212" t="s">
        <v>86</v>
      </c>
      <c r="AV444" s="13" t="s">
        <v>86</v>
      </c>
      <c r="AW444" s="13" t="s">
        <v>32</v>
      </c>
      <c r="AX444" s="13" t="s">
        <v>84</v>
      </c>
      <c r="AY444" s="212" t="s">
        <v>146</v>
      </c>
    </row>
    <row r="445" spans="1:65" s="2" customFormat="1" ht="24.25" customHeight="1">
      <c r="A445" s="34"/>
      <c r="B445" s="35"/>
      <c r="C445" s="234" t="s">
        <v>683</v>
      </c>
      <c r="D445" s="234" t="s">
        <v>400</v>
      </c>
      <c r="E445" s="235" t="s">
        <v>684</v>
      </c>
      <c r="F445" s="236" t="s">
        <v>685</v>
      </c>
      <c r="G445" s="237" t="s">
        <v>173</v>
      </c>
      <c r="H445" s="238">
        <v>0.48199999999999998</v>
      </c>
      <c r="I445" s="239"/>
      <c r="J445" s="240">
        <f>ROUND(I445*H445,2)</f>
        <v>0</v>
      </c>
      <c r="K445" s="241"/>
      <c r="L445" s="242"/>
      <c r="M445" s="243" t="s">
        <v>1</v>
      </c>
      <c r="N445" s="244" t="s">
        <v>41</v>
      </c>
      <c r="O445" s="71"/>
      <c r="P445" s="197">
        <f>O445*H445</f>
        <v>0</v>
      </c>
      <c r="Q445" s="197">
        <v>1.75E-3</v>
      </c>
      <c r="R445" s="197">
        <f>Q445*H445</f>
        <v>8.4349999999999996E-4</v>
      </c>
      <c r="S445" s="197">
        <v>0</v>
      </c>
      <c r="T445" s="198">
        <f>S445*H445</f>
        <v>0</v>
      </c>
      <c r="U445" s="34"/>
      <c r="V445" s="34"/>
      <c r="W445" s="34"/>
      <c r="X445" s="34"/>
      <c r="Y445" s="34"/>
      <c r="Z445" s="34"/>
      <c r="AA445" s="34"/>
      <c r="AB445" s="34"/>
      <c r="AC445" s="34"/>
      <c r="AD445" s="34"/>
      <c r="AE445" s="34"/>
      <c r="AR445" s="199" t="s">
        <v>334</v>
      </c>
      <c r="AT445" s="199" t="s">
        <v>400</v>
      </c>
      <c r="AU445" s="199" t="s">
        <v>86</v>
      </c>
      <c r="AY445" s="17" t="s">
        <v>146</v>
      </c>
      <c r="BE445" s="200">
        <f>IF(N445="základní",J445,0)</f>
        <v>0</v>
      </c>
      <c r="BF445" s="200">
        <f>IF(N445="snížená",J445,0)</f>
        <v>0</v>
      </c>
      <c r="BG445" s="200">
        <f>IF(N445="zákl. přenesená",J445,0)</f>
        <v>0</v>
      </c>
      <c r="BH445" s="200">
        <f>IF(N445="sníž. přenesená",J445,0)</f>
        <v>0</v>
      </c>
      <c r="BI445" s="200">
        <f>IF(N445="nulová",J445,0)</f>
        <v>0</v>
      </c>
      <c r="BJ445" s="17" t="s">
        <v>84</v>
      </c>
      <c r="BK445" s="200">
        <f>ROUND(I445*H445,2)</f>
        <v>0</v>
      </c>
      <c r="BL445" s="17" t="s">
        <v>233</v>
      </c>
      <c r="BM445" s="199" t="s">
        <v>686</v>
      </c>
    </row>
    <row r="446" spans="1:65" s="13" customFormat="1">
      <c r="B446" s="201"/>
      <c r="C446" s="202"/>
      <c r="D446" s="203" t="s">
        <v>158</v>
      </c>
      <c r="E446" s="202"/>
      <c r="F446" s="205" t="s">
        <v>687</v>
      </c>
      <c r="G446" s="202"/>
      <c r="H446" s="206">
        <v>0.48199999999999998</v>
      </c>
      <c r="I446" s="207"/>
      <c r="J446" s="202"/>
      <c r="K446" s="202"/>
      <c r="L446" s="208"/>
      <c r="M446" s="209"/>
      <c r="N446" s="210"/>
      <c r="O446" s="210"/>
      <c r="P446" s="210"/>
      <c r="Q446" s="210"/>
      <c r="R446" s="210"/>
      <c r="S446" s="210"/>
      <c r="T446" s="211"/>
      <c r="AT446" s="212" t="s">
        <v>158</v>
      </c>
      <c r="AU446" s="212" t="s">
        <v>86</v>
      </c>
      <c r="AV446" s="13" t="s">
        <v>86</v>
      </c>
      <c r="AW446" s="13" t="s">
        <v>4</v>
      </c>
      <c r="AX446" s="13" t="s">
        <v>84</v>
      </c>
      <c r="AY446" s="212" t="s">
        <v>146</v>
      </c>
    </row>
    <row r="447" spans="1:65" s="2" customFormat="1" ht="24.25" customHeight="1">
      <c r="A447" s="34"/>
      <c r="B447" s="35"/>
      <c r="C447" s="187" t="s">
        <v>688</v>
      </c>
      <c r="D447" s="187" t="s">
        <v>148</v>
      </c>
      <c r="E447" s="188" t="s">
        <v>689</v>
      </c>
      <c r="F447" s="189" t="s">
        <v>690</v>
      </c>
      <c r="G447" s="190" t="s">
        <v>173</v>
      </c>
      <c r="H447" s="191">
        <v>21.4</v>
      </c>
      <c r="I447" s="192"/>
      <c r="J447" s="193">
        <f>ROUND(I447*H447,2)</f>
        <v>0</v>
      </c>
      <c r="K447" s="194"/>
      <c r="L447" s="39"/>
      <c r="M447" s="195" t="s">
        <v>1</v>
      </c>
      <c r="N447" s="196" t="s">
        <v>41</v>
      </c>
      <c r="O447" s="71"/>
      <c r="P447" s="197">
        <f>O447*H447</f>
        <v>0</v>
      </c>
      <c r="Q447" s="197">
        <v>0</v>
      </c>
      <c r="R447" s="197">
        <f>Q447*H447</f>
        <v>0</v>
      </c>
      <c r="S447" s="197">
        <v>5.3E-3</v>
      </c>
      <c r="T447" s="198">
        <f>S447*H447</f>
        <v>0.11341999999999999</v>
      </c>
      <c r="U447" s="34"/>
      <c r="V447" s="34"/>
      <c r="W447" s="34"/>
      <c r="X447" s="34"/>
      <c r="Y447" s="34"/>
      <c r="Z447" s="34"/>
      <c r="AA447" s="34"/>
      <c r="AB447" s="34"/>
      <c r="AC447" s="34"/>
      <c r="AD447" s="34"/>
      <c r="AE447" s="34"/>
      <c r="AR447" s="199" t="s">
        <v>233</v>
      </c>
      <c r="AT447" s="199" t="s">
        <v>148</v>
      </c>
      <c r="AU447" s="199" t="s">
        <v>86</v>
      </c>
      <c r="AY447" s="17" t="s">
        <v>146</v>
      </c>
      <c r="BE447" s="200">
        <f>IF(N447="základní",J447,0)</f>
        <v>0</v>
      </c>
      <c r="BF447" s="200">
        <f>IF(N447="snížená",J447,0)</f>
        <v>0</v>
      </c>
      <c r="BG447" s="200">
        <f>IF(N447="zákl. přenesená",J447,0)</f>
        <v>0</v>
      </c>
      <c r="BH447" s="200">
        <f>IF(N447="sníž. přenesená",J447,0)</f>
        <v>0</v>
      </c>
      <c r="BI447" s="200">
        <f>IF(N447="nulová",J447,0)</f>
        <v>0</v>
      </c>
      <c r="BJ447" s="17" t="s">
        <v>84</v>
      </c>
      <c r="BK447" s="200">
        <f>ROUND(I447*H447,2)</f>
        <v>0</v>
      </c>
      <c r="BL447" s="17" t="s">
        <v>233</v>
      </c>
      <c r="BM447" s="199" t="s">
        <v>691</v>
      </c>
    </row>
    <row r="448" spans="1:65" s="13" customFormat="1">
      <c r="B448" s="201"/>
      <c r="C448" s="202"/>
      <c r="D448" s="203" t="s">
        <v>158</v>
      </c>
      <c r="E448" s="204" t="s">
        <v>1</v>
      </c>
      <c r="F448" s="205" t="s">
        <v>692</v>
      </c>
      <c r="G448" s="202"/>
      <c r="H448" s="206">
        <v>21.4</v>
      </c>
      <c r="I448" s="207"/>
      <c r="J448" s="202"/>
      <c r="K448" s="202"/>
      <c r="L448" s="208"/>
      <c r="M448" s="209"/>
      <c r="N448" s="210"/>
      <c r="O448" s="210"/>
      <c r="P448" s="210"/>
      <c r="Q448" s="210"/>
      <c r="R448" s="210"/>
      <c r="S448" s="210"/>
      <c r="T448" s="211"/>
      <c r="AT448" s="212" t="s">
        <v>158</v>
      </c>
      <c r="AU448" s="212" t="s">
        <v>86</v>
      </c>
      <c r="AV448" s="13" t="s">
        <v>86</v>
      </c>
      <c r="AW448" s="13" t="s">
        <v>32</v>
      </c>
      <c r="AX448" s="13" t="s">
        <v>84</v>
      </c>
      <c r="AY448" s="212" t="s">
        <v>146</v>
      </c>
    </row>
    <row r="449" spans="1:65" s="2" customFormat="1" ht="33" customHeight="1">
      <c r="A449" s="34"/>
      <c r="B449" s="35"/>
      <c r="C449" s="187" t="s">
        <v>693</v>
      </c>
      <c r="D449" s="187" t="s">
        <v>148</v>
      </c>
      <c r="E449" s="188" t="s">
        <v>694</v>
      </c>
      <c r="F449" s="189" t="s">
        <v>695</v>
      </c>
      <c r="G449" s="190" t="s">
        <v>173</v>
      </c>
      <c r="H449" s="191">
        <v>20.71</v>
      </c>
      <c r="I449" s="192"/>
      <c r="J449" s="193">
        <f>ROUND(I449*H449,2)</f>
        <v>0</v>
      </c>
      <c r="K449" s="194"/>
      <c r="L449" s="39"/>
      <c r="M449" s="195" t="s">
        <v>1</v>
      </c>
      <c r="N449" s="196" t="s">
        <v>41</v>
      </c>
      <c r="O449" s="71"/>
      <c r="P449" s="197">
        <f>O449*H449</f>
        <v>0</v>
      </c>
      <c r="Q449" s="197">
        <v>1.16E-3</v>
      </c>
      <c r="R449" s="197">
        <f>Q449*H449</f>
        <v>2.4023600000000003E-2</v>
      </c>
      <c r="S449" s="197">
        <v>0</v>
      </c>
      <c r="T449" s="198">
        <f>S449*H449</f>
        <v>0</v>
      </c>
      <c r="U449" s="34"/>
      <c r="V449" s="34"/>
      <c r="W449" s="34"/>
      <c r="X449" s="34"/>
      <c r="Y449" s="34"/>
      <c r="Z449" s="34"/>
      <c r="AA449" s="34"/>
      <c r="AB449" s="34"/>
      <c r="AC449" s="34"/>
      <c r="AD449" s="34"/>
      <c r="AE449" s="34"/>
      <c r="AR449" s="199" t="s">
        <v>233</v>
      </c>
      <c r="AT449" s="199" t="s">
        <v>148</v>
      </c>
      <c r="AU449" s="199" t="s">
        <v>86</v>
      </c>
      <c r="AY449" s="17" t="s">
        <v>146</v>
      </c>
      <c r="BE449" s="200">
        <f>IF(N449="základní",J449,0)</f>
        <v>0</v>
      </c>
      <c r="BF449" s="200">
        <f>IF(N449="snížená",J449,0)</f>
        <v>0</v>
      </c>
      <c r="BG449" s="200">
        <f>IF(N449="zákl. přenesená",J449,0)</f>
        <v>0</v>
      </c>
      <c r="BH449" s="200">
        <f>IF(N449="sníž. přenesená",J449,0)</f>
        <v>0</v>
      </c>
      <c r="BI449" s="200">
        <f>IF(N449="nulová",J449,0)</f>
        <v>0</v>
      </c>
      <c r="BJ449" s="17" t="s">
        <v>84</v>
      </c>
      <c r="BK449" s="200">
        <f>ROUND(I449*H449,2)</f>
        <v>0</v>
      </c>
      <c r="BL449" s="17" t="s">
        <v>233</v>
      </c>
      <c r="BM449" s="199" t="s">
        <v>696</v>
      </c>
    </row>
    <row r="450" spans="1:65" s="13" customFormat="1">
      <c r="B450" s="201"/>
      <c r="C450" s="202"/>
      <c r="D450" s="203" t="s">
        <v>158</v>
      </c>
      <c r="E450" s="204" t="s">
        <v>1</v>
      </c>
      <c r="F450" s="205" t="s">
        <v>697</v>
      </c>
      <c r="G450" s="202"/>
      <c r="H450" s="206">
        <v>15.12</v>
      </c>
      <c r="I450" s="207"/>
      <c r="J450" s="202"/>
      <c r="K450" s="202"/>
      <c r="L450" s="208"/>
      <c r="M450" s="209"/>
      <c r="N450" s="210"/>
      <c r="O450" s="210"/>
      <c r="P450" s="210"/>
      <c r="Q450" s="210"/>
      <c r="R450" s="210"/>
      <c r="S450" s="210"/>
      <c r="T450" s="211"/>
      <c r="AT450" s="212" t="s">
        <v>158</v>
      </c>
      <c r="AU450" s="212" t="s">
        <v>86</v>
      </c>
      <c r="AV450" s="13" t="s">
        <v>86</v>
      </c>
      <c r="AW450" s="13" t="s">
        <v>32</v>
      </c>
      <c r="AX450" s="13" t="s">
        <v>76</v>
      </c>
      <c r="AY450" s="212" t="s">
        <v>146</v>
      </c>
    </row>
    <row r="451" spans="1:65" s="13" customFormat="1">
      <c r="B451" s="201"/>
      <c r="C451" s="202"/>
      <c r="D451" s="203" t="s">
        <v>158</v>
      </c>
      <c r="E451" s="204" t="s">
        <v>1</v>
      </c>
      <c r="F451" s="205" t="s">
        <v>698</v>
      </c>
      <c r="G451" s="202"/>
      <c r="H451" s="206">
        <v>5.59</v>
      </c>
      <c r="I451" s="207"/>
      <c r="J451" s="202"/>
      <c r="K451" s="202"/>
      <c r="L451" s="208"/>
      <c r="M451" s="209"/>
      <c r="N451" s="210"/>
      <c r="O451" s="210"/>
      <c r="P451" s="210"/>
      <c r="Q451" s="210"/>
      <c r="R451" s="210"/>
      <c r="S451" s="210"/>
      <c r="T451" s="211"/>
      <c r="AT451" s="212" t="s">
        <v>158</v>
      </c>
      <c r="AU451" s="212" t="s">
        <v>86</v>
      </c>
      <c r="AV451" s="13" t="s">
        <v>86</v>
      </c>
      <c r="AW451" s="13" t="s">
        <v>32</v>
      </c>
      <c r="AX451" s="13" t="s">
        <v>76</v>
      </c>
      <c r="AY451" s="212" t="s">
        <v>146</v>
      </c>
    </row>
    <row r="452" spans="1:65" s="14" customFormat="1">
      <c r="B452" s="213"/>
      <c r="C452" s="214"/>
      <c r="D452" s="203" t="s">
        <v>158</v>
      </c>
      <c r="E452" s="215" t="s">
        <v>1</v>
      </c>
      <c r="F452" s="216" t="s">
        <v>190</v>
      </c>
      <c r="G452" s="214"/>
      <c r="H452" s="217">
        <v>20.71</v>
      </c>
      <c r="I452" s="218"/>
      <c r="J452" s="214"/>
      <c r="K452" s="214"/>
      <c r="L452" s="219"/>
      <c r="M452" s="220"/>
      <c r="N452" s="221"/>
      <c r="O452" s="221"/>
      <c r="P452" s="221"/>
      <c r="Q452" s="221"/>
      <c r="R452" s="221"/>
      <c r="S452" s="221"/>
      <c r="T452" s="222"/>
      <c r="AT452" s="223" t="s">
        <v>158</v>
      </c>
      <c r="AU452" s="223" t="s">
        <v>86</v>
      </c>
      <c r="AV452" s="14" t="s">
        <v>152</v>
      </c>
      <c r="AW452" s="14" t="s">
        <v>32</v>
      </c>
      <c r="AX452" s="14" t="s">
        <v>84</v>
      </c>
      <c r="AY452" s="223" t="s">
        <v>146</v>
      </c>
    </row>
    <row r="453" spans="1:65" s="2" customFormat="1" ht="24.25" customHeight="1">
      <c r="A453" s="34"/>
      <c r="B453" s="35"/>
      <c r="C453" s="234" t="s">
        <v>699</v>
      </c>
      <c r="D453" s="234" t="s">
        <v>400</v>
      </c>
      <c r="E453" s="235" t="s">
        <v>700</v>
      </c>
      <c r="F453" s="236" t="s">
        <v>701</v>
      </c>
      <c r="G453" s="237" t="s">
        <v>173</v>
      </c>
      <c r="H453" s="238">
        <v>21.123999999999999</v>
      </c>
      <c r="I453" s="239"/>
      <c r="J453" s="240">
        <f>ROUND(I453*H453,2)</f>
        <v>0</v>
      </c>
      <c r="K453" s="241"/>
      <c r="L453" s="242"/>
      <c r="M453" s="243" t="s">
        <v>1</v>
      </c>
      <c r="N453" s="244" t="s">
        <v>41</v>
      </c>
      <c r="O453" s="71"/>
      <c r="P453" s="197">
        <f>O453*H453</f>
        <v>0</v>
      </c>
      <c r="Q453" s="197">
        <v>5.0000000000000001E-3</v>
      </c>
      <c r="R453" s="197">
        <f>Q453*H453</f>
        <v>0.10561999999999999</v>
      </c>
      <c r="S453" s="197">
        <v>0</v>
      </c>
      <c r="T453" s="198">
        <f>S453*H453</f>
        <v>0</v>
      </c>
      <c r="U453" s="34"/>
      <c r="V453" s="34"/>
      <c r="W453" s="34"/>
      <c r="X453" s="34"/>
      <c r="Y453" s="34"/>
      <c r="Z453" s="34"/>
      <c r="AA453" s="34"/>
      <c r="AB453" s="34"/>
      <c r="AC453" s="34"/>
      <c r="AD453" s="34"/>
      <c r="AE453" s="34"/>
      <c r="AR453" s="199" t="s">
        <v>334</v>
      </c>
      <c r="AT453" s="199" t="s">
        <v>400</v>
      </c>
      <c r="AU453" s="199" t="s">
        <v>86</v>
      </c>
      <c r="AY453" s="17" t="s">
        <v>146</v>
      </c>
      <c r="BE453" s="200">
        <f>IF(N453="základní",J453,0)</f>
        <v>0</v>
      </c>
      <c r="BF453" s="200">
        <f>IF(N453="snížená",J453,0)</f>
        <v>0</v>
      </c>
      <c r="BG453" s="200">
        <f>IF(N453="zákl. přenesená",J453,0)</f>
        <v>0</v>
      </c>
      <c r="BH453" s="200">
        <f>IF(N453="sníž. přenesená",J453,0)</f>
        <v>0</v>
      </c>
      <c r="BI453" s="200">
        <f>IF(N453="nulová",J453,0)</f>
        <v>0</v>
      </c>
      <c r="BJ453" s="17" t="s">
        <v>84</v>
      </c>
      <c r="BK453" s="200">
        <f>ROUND(I453*H453,2)</f>
        <v>0</v>
      </c>
      <c r="BL453" s="17" t="s">
        <v>233</v>
      </c>
      <c r="BM453" s="199" t="s">
        <v>702</v>
      </c>
    </row>
    <row r="454" spans="1:65" s="13" customFormat="1">
      <c r="B454" s="201"/>
      <c r="C454" s="202"/>
      <c r="D454" s="203" t="s">
        <v>158</v>
      </c>
      <c r="E454" s="202"/>
      <c r="F454" s="205" t="s">
        <v>703</v>
      </c>
      <c r="G454" s="202"/>
      <c r="H454" s="206">
        <v>21.123999999999999</v>
      </c>
      <c r="I454" s="207"/>
      <c r="J454" s="202"/>
      <c r="K454" s="202"/>
      <c r="L454" s="208"/>
      <c r="M454" s="209"/>
      <c r="N454" s="210"/>
      <c r="O454" s="210"/>
      <c r="P454" s="210"/>
      <c r="Q454" s="210"/>
      <c r="R454" s="210"/>
      <c r="S454" s="210"/>
      <c r="T454" s="211"/>
      <c r="AT454" s="212" t="s">
        <v>158</v>
      </c>
      <c r="AU454" s="212" t="s">
        <v>86</v>
      </c>
      <c r="AV454" s="13" t="s">
        <v>86</v>
      </c>
      <c r="AW454" s="13" t="s">
        <v>4</v>
      </c>
      <c r="AX454" s="13" t="s">
        <v>84</v>
      </c>
      <c r="AY454" s="212" t="s">
        <v>146</v>
      </c>
    </row>
    <row r="455" spans="1:65" s="2" customFormat="1" ht="24.25" customHeight="1">
      <c r="A455" s="34"/>
      <c r="B455" s="35"/>
      <c r="C455" s="187" t="s">
        <v>704</v>
      </c>
      <c r="D455" s="187" t="s">
        <v>148</v>
      </c>
      <c r="E455" s="188" t="s">
        <v>705</v>
      </c>
      <c r="F455" s="189" t="s">
        <v>706</v>
      </c>
      <c r="G455" s="190" t="s">
        <v>242</v>
      </c>
      <c r="H455" s="191">
        <v>24.8</v>
      </c>
      <c r="I455" s="192"/>
      <c r="J455" s="193">
        <f>ROUND(I455*H455,2)</f>
        <v>0</v>
      </c>
      <c r="K455" s="194"/>
      <c r="L455" s="39"/>
      <c r="M455" s="195" t="s">
        <v>1</v>
      </c>
      <c r="N455" s="196" t="s">
        <v>41</v>
      </c>
      <c r="O455" s="71"/>
      <c r="P455" s="197">
        <f>O455*H455</f>
        <v>0</v>
      </c>
      <c r="Q455" s="197">
        <v>0</v>
      </c>
      <c r="R455" s="197">
        <f>Q455*H455</f>
        <v>0</v>
      </c>
      <c r="S455" s="197">
        <v>0</v>
      </c>
      <c r="T455" s="198">
        <f>S455*H455</f>
        <v>0</v>
      </c>
      <c r="U455" s="34"/>
      <c r="V455" s="34"/>
      <c r="W455" s="34"/>
      <c r="X455" s="34"/>
      <c r="Y455" s="34"/>
      <c r="Z455" s="34"/>
      <c r="AA455" s="34"/>
      <c r="AB455" s="34"/>
      <c r="AC455" s="34"/>
      <c r="AD455" s="34"/>
      <c r="AE455" s="34"/>
      <c r="AR455" s="199" t="s">
        <v>233</v>
      </c>
      <c r="AT455" s="199" t="s">
        <v>148</v>
      </c>
      <c r="AU455" s="199" t="s">
        <v>86</v>
      </c>
      <c r="AY455" s="17" t="s">
        <v>146</v>
      </c>
      <c r="BE455" s="200">
        <f>IF(N455="základní",J455,0)</f>
        <v>0</v>
      </c>
      <c r="BF455" s="200">
        <f>IF(N455="snížená",J455,0)</f>
        <v>0</v>
      </c>
      <c r="BG455" s="200">
        <f>IF(N455="zákl. přenesená",J455,0)</f>
        <v>0</v>
      </c>
      <c r="BH455" s="200">
        <f>IF(N455="sníž. přenesená",J455,0)</f>
        <v>0</v>
      </c>
      <c r="BI455" s="200">
        <f>IF(N455="nulová",J455,0)</f>
        <v>0</v>
      </c>
      <c r="BJ455" s="17" t="s">
        <v>84</v>
      </c>
      <c r="BK455" s="200">
        <f>ROUND(I455*H455,2)</f>
        <v>0</v>
      </c>
      <c r="BL455" s="17" t="s">
        <v>233</v>
      </c>
      <c r="BM455" s="199" t="s">
        <v>707</v>
      </c>
    </row>
    <row r="456" spans="1:65" s="13" customFormat="1">
      <c r="B456" s="201"/>
      <c r="C456" s="202"/>
      <c r="D456" s="203" t="s">
        <v>158</v>
      </c>
      <c r="E456" s="204" t="s">
        <v>1</v>
      </c>
      <c r="F456" s="205" t="s">
        <v>708</v>
      </c>
      <c r="G456" s="202"/>
      <c r="H456" s="206">
        <v>24.8</v>
      </c>
      <c r="I456" s="207"/>
      <c r="J456" s="202"/>
      <c r="K456" s="202"/>
      <c r="L456" s="208"/>
      <c r="M456" s="209"/>
      <c r="N456" s="210"/>
      <c r="O456" s="210"/>
      <c r="P456" s="210"/>
      <c r="Q456" s="210"/>
      <c r="R456" s="210"/>
      <c r="S456" s="210"/>
      <c r="T456" s="211"/>
      <c r="AT456" s="212" t="s">
        <v>158</v>
      </c>
      <c r="AU456" s="212" t="s">
        <v>86</v>
      </c>
      <c r="AV456" s="13" t="s">
        <v>86</v>
      </c>
      <c r="AW456" s="13" t="s">
        <v>32</v>
      </c>
      <c r="AX456" s="13" t="s">
        <v>84</v>
      </c>
      <c r="AY456" s="212" t="s">
        <v>146</v>
      </c>
    </row>
    <row r="457" spans="1:65" s="2" customFormat="1" ht="24.25" customHeight="1">
      <c r="A457" s="34"/>
      <c r="B457" s="35"/>
      <c r="C457" s="234" t="s">
        <v>709</v>
      </c>
      <c r="D457" s="234" t="s">
        <v>400</v>
      </c>
      <c r="E457" s="235" t="s">
        <v>710</v>
      </c>
      <c r="F457" s="236" t="s">
        <v>711</v>
      </c>
      <c r="G457" s="237" t="s">
        <v>242</v>
      </c>
      <c r="H457" s="238">
        <v>26.04</v>
      </c>
      <c r="I457" s="239"/>
      <c r="J457" s="240">
        <f>ROUND(I457*H457,2)</f>
        <v>0</v>
      </c>
      <c r="K457" s="241"/>
      <c r="L457" s="242"/>
      <c r="M457" s="243" t="s">
        <v>1</v>
      </c>
      <c r="N457" s="244" t="s">
        <v>41</v>
      </c>
      <c r="O457" s="71"/>
      <c r="P457" s="197">
        <f>O457*H457</f>
        <v>0</v>
      </c>
      <c r="Q457" s="197">
        <v>3.8000000000000002E-4</v>
      </c>
      <c r="R457" s="197">
        <f>Q457*H457</f>
        <v>9.8951999999999998E-3</v>
      </c>
      <c r="S457" s="197">
        <v>0</v>
      </c>
      <c r="T457" s="198">
        <f>S457*H457</f>
        <v>0</v>
      </c>
      <c r="U457" s="34"/>
      <c r="V457" s="34"/>
      <c r="W457" s="34"/>
      <c r="X457" s="34"/>
      <c r="Y457" s="34"/>
      <c r="Z457" s="34"/>
      <c r="AA457" s="34"/>
      <c r="AB457" s="34"/>
      <c r="AC457" s="34"/>
      <c r="AD457" s="34"/>
      <c r="AE457" s="34"/>
      <c r="AR457" s="199" t="s">
        <v>334</v>
      </c>
      <c r="AT457" s="199" t="s">
        <v>400</v>
      </c>
      <c r="AU457" s="199" t="s">
        <v>86</v>
      </c>
      <c r="AY457" s="17" t="s">
        <v>146</v>
      </c>
      <c r="BE457" s="200">
        <f>IF(N457="základní",J457,0)</f>
        <v>0</v>
      </c>
      <c r="BF457" s="200">
        <f>IF(N457="snížená",J457,0)</f>
        <v>0</v>
      </c>
      <c r="BG457" s="200">
        <f>IF(N457="zákl. přenesená",J457,0)</f>
        <v>0</v>
      </c>
      <c r="BH457" s="200">
        <f>IF(N457="sníž. přenesená",J457,0)</f>
        <v>0</v>
      </c>
      <c r="BI457" s="200">
        <f>IF(N457="nulová",J457,0)</f>
        <v>0</v>
      </c>
      <c r="BJ457" s="17" t="s">
        <v>84</v>
      </c>
      <c r="BK457" s="200">
        <f>ROUND(I457*H457,2)</f>
        <v>0</v>
      </c>
      <c r="BL457" s="17" t="s">
        <v>233</v>
      </c>
      <c r="BM457" s="199" t="s">
        <v>712</v>
      </c>
    </row>
    <row r="458" spans="1:65" s="13" customFormat="1">
      <c r="B458" s="201"/>
      <c r="C458" s="202"/>
      <c r="D458" s="203" t="s">
        <v>158</v>
      </c>
      <c r="E458" s="202"/>
      <c r="F458" s="205" t="s">
        <v>713</v>
      </c>
      <c r="G458" s="202"/>
      <c r="H458" s="206">
        <v>26.04</v>
      </c>
      <c r="I458" s="207"/>
      <c r="J458" s="202"/>
      <c r="K458" s="202"/>
      <c r="L458" s="208"/>
      <c r="M458" s="209"/>
      <c r="N458" s="210"/>
      <c r="O458" s="210"/>
      <c r="P458" s="210"/>
      <c r="Q458" s="210"/>
      <c r="R458" s="210"/>
      <c r="S458" s="210"/>
      <c r="T458" s="211"/>
      <c r="AT458" s="212" t="s">
        <v>158</v>
      </c>
      <c r="AU458" s="212" t="s">
        <v>86</v>
      </c>
      <c r="AV458" s="13" t="s">
        <v>86</v>
      </c>
      <c r="AW458" s="13" t="s">
        <v>4</v>
      </c>
      <c r="AX458" s="13" t="s">
        <v>84</v>
      </c>
      <c r="AY458" s="212" t="s">
        <v>146</v>
      </c>
    </row>
    <row r="459" spans="1:65" s="2" customFormat="1" ht="24.25" customHeight="1">
      <c r="A459" s="34"/>
      <c r="B459" s="35"/>
      <c r="C459" s="187" t="s">
        <v>714</v>
      </c>
      <c r="D459" s="187" t="s">
        <v>148</v>
      </c>
      <c r="E459" s="188" t="s">
        <v>715</v>
      </c>
      <c r="F459" s="189" t="s">
        <v>716</v>
      </c>
      <c r="G459" s="190" t="s">
        <v>674</v>
      </c>
      <c r="H459" s="245"/>
      <c r="I459" s="192"/>
      <c r="J459" s="193">
        <f>ROUND(I459*H459,2)</f>
        <v>0</v>
      </c>
      <c r="K459" s="194"/>
      <c r="L459" s="39"/>
      <c r="M459" s="195" t="s">
        <v>1</v>
      </c>
      <c r="N459" s="196" t="s">
        <v>41</v>
      </c>
      <c r="O459" s="71"/>
      <c r="P459" s="197">
        <f>O459*H459</f>
        <v>0</v>
      </c>
      <c r="Q459" s="197">
        <v>0</v>
      </c>
      <c r="R459" s="197">
        <f>Q459*H459</f>
        <v>0</v>
      </c>
      <c r="S459" s="197">
        <v>0</v>
      </c>
      <c r="T459" s="198">
        <f>S459*H459</f>
        <v>0</v>
      </c>
      <c r="U459" s="34"/>
      <c r="V459" s="34"/>
      <c r="W459" s="34"/>
      <c r="X459" s="34"/>
      <c r="Y459" s="34"/>
      <c r="Z459" s="34"/>
      <c r="AA459" s="34"/>
      <c r="AB459" s="34"/>
      <c r="AC459" s="34"/>
      <c r="AD459" s="34"/>
      <c r="AE459" s="34"/>
      <c r="AR459" s="199" t="s">
        <v>233</v>
      </c>
      <c r="AT459" s="199" t="s">
        <v>148</v>
      </c>
      <c r="AU459" s="199" t="s">
        <v>86</v>
      </c>
      <c r="AY459" s="17" t="s">
        <v>146</v>
      </c>
      <c r="BE459" s="200">
        <f>IF(N459="základní",J459,0)</f>
        <v>0</v>
      </c>
      <c r="BF459" s="200">
        <f>IF(N459="snížená",J459,0)</f>
        <v>0</v>
      </c>
      <c r="BG459" s="200">
        <f>IF(N459="zákl. přenesená",J459,0)</f>
        <v>0</v>
      </c>
      <c r="BH459" s="200">
        <f>IF(N459="sníž. přenesená",J459,0)</f>
        <v>0</v>
      </c>
      <c r="BI459" s="200">
        <f>IF(N459="nulová",J459,0)</f>
        <v>0</v>
      </c>
      <c r="BJ459" s="17" t="s">
        <v>84</v>
      </c>
      <c r="BK459" s="200">
        <f>ROUND(I459*H459,2)</f>
        <v>0</v>
      </c>
      <c r="BL459" s="17" t="s">
        <v>233</v>
      </c>
      <c r="BM459" s="199" t="s">
        <v>717</v>
      </c>
    </row>
    <row r="460" spans="1:65" s="12" customFormat="1" ht="22.95" customHeight="1">
      <c r="B460" s="171"/>
      <c r="C460" s="172"/>
      <c r="D460" s="173" t="s">
        <v>75</v>
      </c>
      <c r="E460" s="185" t="s">
        <v>718</v>
      </c>
      <c r="F460" s="185" t="s">
        <v>719</v>
      </c>
      <c r="G460" s="172"/>
      <c r="H460" s="172"/>
      <c r="I460" s="175"/>
      <c r="J460" s="186">
        <f>BK460</f>
        <v>0</v>
      </c>
      <c r="K460" s="172"/>
      <c r="L460" s="177"/>
      <c r="M460" s="178"/>
      <c r="N460" s="179"/>
      <c r="O460" s="179"/>
      <c r="P460" s="180">
        <f>SUM(P461:P471)</f>
        <v>0</v>
      </c>
      <c r="Q460" s="179"/>
      <c r="R460" s="180">
        <f>SUM(R461:R471)</f>
        <v>2.9106000000000002E-3</v>
      </c>
      <c r="S460" s="179"/>
      <c r="T460" s="181">
        <f>SUM(T461:T471)</f>
        <v>13.173702</v>
      </c>
      <c r="AR460" s="182" t="s">
        <v>86</v>
      </c>
      <c r="AT460" s="183" t="s">
        <v>75</v>
      </c>
      <c r="AU460" s="183" t="s">
        <v>84</v>
      </c>
      <c r="AY460" s="182" t="s">
        <v>146</v>
      </c>
      <c r="BK460" s="184">
        <f>SUM(BK461:BK471)</f>
        <v>0</v>
      </c>
    </row>
    <row r="461" spans="1:65" s="2" customFormat="1" ht="24.25" customHeight="1">
      <c r="A461" s="34"/>
      <c r="B461" s="35"/>
      <c r="C461" s="187" t="s">
        <v>720</v>
      </c>
      <c r="D461" s="187" t="s">
        <v>148</v>
      </c>
      <c r="E461" s="188" t="s">
        <v>721</v>
      </c>
      <c r="F461" s="189" t="s">
        <v>722</v>
      </c>
      <c r="G461" s="190" t="s">
        <v>173</v>
      </c>
      <c r="H461" s="191">
        <v>387</v>
      </c>
      <c r="I461" s="192"/>
      <c r="J461" s="193">
        <f>ROUND(I461*H461,2)</f>
        <v>0</v>
      </c>
      <c r="K461" s="194"/>
      <c r="L461" s="39"/>
      <c r="M461" s="195" t="s">
        <v>1</v>
      </c>
      <c r="N461" s="196" t="s">
        <v>41</v>
      </c>
      <c r="O461" s="71"/>
      <c r="P461" s="197">
        <f>O461*H461</f>
        <v>0</v>
      </c>
      <c r="Q461" s="197">
        <v>0</v>
      </c>
      <c r="R461" s="197">
        <f>Q461*H461</f>
        <v>0</v>
      </c>
      <c r="S461" s="197">
        <v>2.9100000000000001E-2</v>
      </c>
      <c r="T461" s="198">
        <f>S461*H461</f>
        <v>11.261700000000001</v>
      </c>
      <c r="U461" s="34"/>
      <c r="V461" s="34"/>
      <c r="W461" s="34"/>
      <c r="X461" s="34"/>
      <c r="Y461" s="34"/>
      <c r="Z461" s="34"/>
      <c r="AA461" s="34"/>
      <c r="AB461" s="34"/>
      <c r="AC461" s="34"/>
      <c r="AD461" s="34"/>
      <c r="AE461" s="34"/>
      <c r="AR461" s="199" t="s">
        <v>233</v>
      </c>
      <c r="AT461" s="199" t="s">
        <v>148</v>
      </c>
      <c r="AU461" s="199" t="s">
        <v>86</v>
      </c>
      <c r="AY461" s="17" t="s">
        <v>146</v>
      </c>
      <c r="BE461" s="200">
        <f>IF(N461="základní",J461,0)</f>
        <v>0</v>
      </c>
      <c r="BF461" s="200">
        <f>IF(N461="snížená",J461,0)</f>
        <v>0</v>
      </c>
      <c r="BG461" s="200">
        <f>IF(N461="zákl. přenesená",J461,0)</f>
        <v>0</v>
      </c>
      <c r="BH461" s="200">
        <f>IF(N461="sníž. přenesená",J461,0)</f>
        <v>0</v>
      </c>
      <c r="BI461" s="200">
        <f>IF(N461="nulová",J461,0)</f>
        <v>0</v>
      </c>
      <c r="BJ461" s="17" t="s">
        <v>84</v>
      </c>
      <c r="BK461" s="200">
        <f>ROUND(I461*H461,2)</f>
        <v>0</v>
      </c>
      <c r="BL461" s="17" t="s">
        <v>233</v>
      </c>
      <c r="BM461" s="199" t="s">
        <v>723</v>
      </c>
    </row>
    <row r="462" spans="1:65" s="2" customFormat="1" ht="24.25" customHeight="1">
      <c r="A462" s="34"/>
      <c r="B462" s="35"/>
      <c r="C462" s="187" t="s">
        <v>724</v>
      </c>
      <c r="D462" s="187" t="s">
        <v>148</v>
      </c>
      <c r="E462" s="188" t="s">
        <v>725</v>
      </c>
      <c r="F462" s="189" t="s">
        <v>726</v>
      </c>
      <c r="G462" s="190" t="s">
        <v>173</v>
      </c>
      <c r="H462" s="191">
        <v>427.7</v>
      </c>
      <c r="I462" s="192"/>
      <c r="J462" s="193">
        <f>ROUND(I462*H462,2)</f>
        <v>0</v>
      </c>
      <c r="K462" s="194"/>
      <c r="L462" s="39"/>
      <c r="M462" s="195" t="s">
        <v>1</v>
      </c>
      <c r="N462" s="196" t="s">
        <v>41</v>
      </c>
      <c r="O462" s="71"/>
      <c r="P462" s="197">
        <f>O462*H462</f>
        <v>0</v>
      </c>
      <c r="Q462" s="197">
        <v>0</v>
      </c>
      <c r="R462" s="197">
        <f>Q462*H462</f>
        <v>0</v>
      </c>
      <c r="S462" s="197">
        <v>4.4600000000000004E-3</v>
      </c>
      <c r="T462" s="198">
        <f>S462*H462</f>
        <v>1.9075420000000001</v>
      </c>
      <c r="U462" s="34"/>
      <c r="V462" s="34"/>
      <c r="W462" s="34"/>
      <c r="X462" s="34"/>
      <c r="Y462" s="34"/>
      <c r="Z462" s="34"/>
      <c r="AA462" s="34"/>
      <c r="AB462" s="34"/>
      <c r="AC462" s="34"/>
      <c r="AD462" s="34"/>
      <c r="AE462" s="34"/>
      <c r="AR462" s="199" t="s">
        <v>233</v>
      </c>
      <c r="AT462" s="199" t="s">
        <v>148</v>
      </c>
      <c r="AU462" s="199" t="s">
        <v>86</v>
      </c>
      <c r="AY462" s="17" t="s">
        <v>146</v>
      </c>
      <c r="BE462" s="200">
        <f>IF(N462="základní",J462,0)</f>
        <v>0</v>
      </c>
      <c r="BF462" s="200">
        <f>IF(N462="snížená",J462,0)</f>
        <v>0</v>
      </c>
      <c r="BG462" s="200">
        <f>IF(N462="zákl. přenesená",J462,0)</f>
        <v>0</v>
      </c>
      <c r="BH462" s="200">
        <f>IF(N462="sníž. přenesená",J462,0)</f>
        <v>0</v>
      </c>
      <c r="BI462" s="200">
        <f>IF(N462="nulová",J462,0)</f>
        <v>0</v>
      </c>
      <c r="BJ462" s="17" t="s">
        <v>84</v>
      </c>
      <c r="BK462" s="200">
        <f>ROUND(I462*H462,2)</f>
        <v>0</v>
      </c>
      <c r="BL462" s="17" t="s">
        <v>233</v>
      </c>
      <c r="BM462" s="199" t="s">
        <v>727</v>
      </c>
    </row>
    <row r="463" spans="1:65" s="13" customFormat="1">
      <c r="B463" s="201"/>
      <c r="C463" s="202"/>
      <c r="D463" s="203" t="s">
        <v>158</v>
      </c>
      <c r="E463" s="204" t="s">
        <v>1</v>
      </c>
      <c r="F463" s="205" t="s">
        <v>728</v>
      </c>
      <c r="G463" s="202"/>
      <c r="H463" s="206">
        <v>426.02</v>
      </c>
      <c r="I463" s="207"/>
      <c r="J463" s="202"/>
      <c r="K463" s="202"/>
      <c r="L463" s="208"/>
      <c r="M463" s="209"/>
      <c r="N463" s="210"/>
      <c r="O463" s="210"/>
      <c r="P463" s="210"/>
      <c r="Q463" s="210"/>
      <c r="R463" s="210"/>
      <c r="S463" s="210"/>
      <c r="T463" s="211"/>
      <c r="AT463" s="212" t="s">
        <v>158</v>
      </c>
      <c r="AU463" s="212" t="s">
        <v>86</v>
      </c>
      <c r="AV463" s="13" t="s">
        <v>86</v>
      </c>
      <c r="AW463" s="13" t="s">
        <v>32</v>
      </c>
      <c r="AX463" s="13" t="s">
        <v>76</v>
      </c>
      <c r="AY463" s="212" t="s">
        <v>146</v>
      </c>
    </row>
    <row r="464" spans="1:65" s="13" customFormat="1">
      <c r="B464" s="201"/>
      <c r="C464" s="202"/>
      <c r="D464" s="203" t="s">
        <v>158</v>
      </c>
      <c r="E464" s="204" t="s">
        <v>1</v>
      </c>
      <c r="F464" s="205" t="s">
        <v>729</v>
      </c>
      <c r="G464" s="202"/>
      <c r="H464" s="206">
        <v>1.68</v>
      </c>
      <c r="I464" s="207"/>
      <c r="J464" s="202"/>
      <c r="K464" s="202"/>
      <c r="L464" s="208"/>
      <c r="M464" s="209"/>
      <c r="N464" s="210"/>
      <c r="O464" s="210"/>
      <c r="P464" s="210"/>
      <c r="Q464" s="210"/>
      <c r="R464" s="210"/>
      <c r="S464" s="210"/>
      <c r="T464" s="211"/>
      <c r="AT464" s="212" t="s">
        <v>158</v>
      </c>
      <c r="AU464" s="212" t="s">
        <v>86</v>
      </c>
      <c r="AV464" s="13" t="s">
        <v>86</v>
      </c>
      <c r="AW464" s="13" t="s">
        <v>32</v>
      </c>
      <c r="AX464" s="13" t="s">
        <v>76</v>
      </c>
      <c r="AY464" s="212" t="s">
        <v>146</v>
      </c>
    </row>
    <row r="465" spans="1:65" s="14" customFormat="1">
      <c r="B465" s="213"/>
      <c r="C465" s="214"/>
      <c r="D465" s="203" t="s">
        <v>158</v>
      </c>
      <c r="E465" s="215" t="s">
        <v>1</v>
      </c>
      <c r="F465" s="216" t="s">
        <v>190</v>
      </c>
      <c r="G465" s="214"/>
      <c r="H465" s="217">
        <v>427.7</v>
      </c>
      <c r="I465" s="218"/>
      <c r="J465" s="214"/>
      <c r="K465" s="214"/>
      <c r="L465" s="219"/>
      <c r="M465" s="220"/>
      <c r="N465" s="221"/>
      <c r="O465" s="221"/>
      <c r="P465" s="221"/>
      <c r="Q465" s="221"/>
      <c r="R465" s="221"/>
      <c r="S465" s="221"/>
      <c r="T465" s="222"/>
      <c r="AT465" s="223" t="s">
        <v>158</v>
      </c>
      <c r="AU465" s="223" t="s">
        <v>86</v>
      </c>
      <c r="AV465" s="14" t="s">
        <v>152</v>
      </c>
      <c r="AW465" s="14" t="s">
        <v>32</v>
      </c>
      <c r="AX465" s="14" t="s">
        <v>84</v>
      </c>
      <c r="AY465" s="223" t="s">
        <v>146</v>
      </c>
    </row>
    <row r="466" spans="1:65" s="2" customFormat="1" ht="16.5" customHeight="1">
      <c r="A466" s="34"/>
      <c r="B466" s="35"/>
      <c r="C466" s="187" t="s">
        <v>730</v>
      </c>
      <c r="D466" s="187" t="s">
        <v>148</v>
      </c>
      <c r="E466" s="188" t="s">
        <v>731</v>
      </c>
      <c r="F466" s="189" t="s">
        <v>732</v>
      </c>
      <c r="G466" s="190" t="s">
        <v>455</v>
      </c>
      <c r="H466" s="191">
        <v>1</v>
      </c>
      <c r="I466" s="192">
        <f>akustika!I7</f>
        <v>0</v>
      </c>
      <c r="J466" s="193">
        <f>ROUND(I466*H466,2)</f>
        <v>0</v>
      </c>
      <c r="K466" s="194"/>
      <c r="L466" s="39"/>
      <c r="M466" s="195" t="s">
        <v>1</v>
      </c>
      <c r="N466" s="196" t="s">
        <v>41</v>
      </c>
      <c r="O466" s="71"/>
      <c r="P466" s="197">
        <f>O466*H466</f>
        <v>0</v>
      </c>
      <c r="Q466" s="197">
        <v>0</v>
      </c>
      <c r="R466" s="197">
        <f>Q466*H466</f>
        <v>0</v>
      </c>
      <c r="S466" s="197">
        <v>4.4600000000000004E-3</v>
      </c>
      <c r="T466" s="198">
        <f>S466*H466</f>
        <v>4.4600000000000004E-3</v>
      </c>
      <c r="U466" s="34"/>
      <c r="V466" s="34"/>
      <c r="W466" s="34"/>
      <c r="X466" s="34"/>
      <c r="Y466" s="34"/>
      <c r="Z466" s="34"/>
      <c r="AA466" s="34"/>
      <c r="AB466" s="34"/>
      <c r="AC466" s="34"/>
      <c r="AD466" s="34"/>
      <c r="AE466" s="34"/>
      <c r="AR466" s="199" t="s">
        <v>233</v>
      </c>
      <c r="AT466" s="199" t="s">
        <v>148</v>
      </c>
      <c r="AU466" s="199" t="s">
        <v>86</v>
      </c>
      <c r="AY466" s="17" t="s">
        <v>146</v>
      </c>
      <c r="BE466" s="200">
        <f>IF(N466="základní",J466,0)</f>
        <v>0</v>
      </c>
      <c r="BF466" s="200">
        <f>IF(N466="snížená",J466,0)</f>
        <v>0</v>
      </c>
      <c r="BG466" s="200">
        <f>IF(N466="zákl. přenesená",J466,0)</f>
        <v>0</v>
      </c>
      <c r="BH466" s="200">
        <f>IF(N466="sníž. přenesená",J466,0)</f>
        <v>0</v>
      </c>
      <c r="BI466" s="200">
        <f>IF(N466="nulová",J466,0)</f>
        <v>0</v>
      </c>
      <c r="BJ466" s="17" t="s">
        <v>84</v>
      </c>
      <c r="BK466" s="200">
        <f>ROUND(I466*H466,2)</f>
        <v>0</v>
      </c>
      <c r="BL466" s="17" t="s">
        <v>233</v>
      </c>
      <c r="BM466" s="199" t="s">
        <v>733</v>
      </c>
    </row>
    <row r="467" spans="1:65" s="2" customFormat="1" ht="24.25" customHeight="1">
      <c r="A467" s="34"/>
      <c r="B467" s="35"/>
      <c r="C467" s="187" t="s">
        <v>734</v>
      </c>
      <c r="D467" s="187" t="s">
        <v>148</v>
      </c>
      <c r="E467" s="188" t="s">
        <v>735</v>
      </c>
      <c r="F467" s="189" t="s">
        <v>736</v>
      </c>
      <c r="G467" s="190" t="s">
        <v>173</v>
      </c>
      <c r="H467" s="191">
        <v>3.96</v>
      </c>
      <c r="I467" s="192"/>
      <c r="J467" s="193">
        <f>ROUND(I467*H467,2)</f>
        <v>0</v>
      </c>
      <c r="K467" s="194"/>
      <c r="L467" s="39"/>
      <c r="M467" s="195" t="s">
        <v>1</v>
      </c>
      <c r="N467" s="196" t="s">
        <v>41</v>
      </c>
      <c r="O467" s="71"/>
      <c r="P467" s="197">
        <f>O467*H467</f>
        <v>0</v>
      </c>
      <c r="Q467" s="197">
        <v>0</v>
      </c>
      <c r="R467" s="197">
        <f>Q467*H467</f>
        <v>0</v>
      </c>
      <c r="S467" s="197">
        <v>0</v>
      </c>
      <c r="T467" s="198">
        <f>S467*H467</f>
        <v>0</v>
      </c>
      <c r="U467" s="34"/>
      <c r="V467" s="34"/>
      <c r="W467" s="34"/>
      <c r="X467" s="34"/>
      <c r="Y467" s="34"/>
      <c r="Z467" s="34"/>
      <c r="AA467" s="34"/>
      <c r="AB467" s="34"/>
      <c r="AC467" s="34"/>
      <c r="AD467" s="34"/>
      <c r="AE467" s="34"/>
      <c r="AR467" s="199" t="s">
        <v>233</v>
      </c>
      <c r="AT467" s="199" t="s">
        <v>148</v>
      </c>
      <c r="AU467" s="199" t="s">
        <v>86</v>
      </c>
      <c r="AY467" s="17" t="s">
        <v>146</v>
      </c>
      <c r="BE467" s="200">
        <f>IF(N467="základní",J467,0)</f>
        <v>0</v>
      </c>
      <c r="BF467" s="200">
        <f>IF(N467="snížená",J467,0)</f>
        <v>0</v>
      </c>
      <c r="BG467" s="200">
        <f>IF(N467="zákl. přenesená",J467,0)</f>
        <v>0</v>
      </c>
      <c r="BH467" s="200">
        <f>IF(N467="sníž. přenesená",J467,0)</f>
        <v>0</v>
      </c>
      <c r="BI467" s="200">
        <f>IF(N467="nulová",J467,0)</f>
        <v>0</v>
      </c>
      <c r="BJ467" s="17" t="s">
        <v>84</v>
      </c>
      <c r="BK467" s="200">
        <f>ROUND(I467*H467,2)</f>
        <v>0</v>
      </c>
      <c r="BL467" s="17" t="s">
        <v>233</v>
      </c>
      <c r="BM467" s="199" t="s">
        <v>737</v>
      </c>
    </row>
    <row r="468" spans="1:65" s="13" customFormat="1">
      <c r="B468" s="201"/>
      <c r="C468" s="202"/>
      <c r="D468" s="203" t="s">
        <v>158</v>
      </c>
      <c r="E468" s="204" t="s">
        <v>1</v>
      </c>
      <c r="F468" s="205" t="s">
        <v>738</v>
      </c>
      <c r="G468" s="202"/>
      <c r="H468" s="206">
        <v>3.96</v>
      </c>
      <c r="I468" s="207"/>
      <c r="J468" s="202"/>
      <c r="K468" s="202"/>
      <c r="L468" s="208"/>
      <c r="M468" s="209"/>
      <c r="N468" s="210"/>
      <c r="O468" s="210"/>
      <c r="P468" s="210"/>
      <c r="Q468" s="210"/>
      <c r="R468" s="210"/>
      <c r="S468" s="210"/>
      <c r="T468" s="211"/>
      <c r="AT468" s="212" t="s">
        <v>158</v>
      </c>
      <c r="AU468" s="212" t="s">
        <v>86</v>
      </c>
      <c r="AV468" s="13" t="s">
        <v>86</v>
      </c>
      <c r="AW468" s="13" t="s">
        <v>32</v>
      </c>
      <c r="AX468" s="13" t="s">
        <v>84</v>
      </c>
      <c r="AY468" s="212" t="s">
        <v>146</v>
      </c>
    </row>
    <row r="469" spans="1:65" s="2" customFormat="1" ht="16.5" customHeight="1">
      <c r="A469" s="34"/>
      <c r="B469" s="35"/>
      <c r="C469" s="234" t="s">
        <v>739</v>
      </c>
      <c r="D469" s="234" t="s">
        <v>400</v>
      </c>
      <c r="E469" s="235" t="s">
        <v>740</v>
      </c>
      <c r="F469" s="236" t="s">
        <v>741</v>
      </c>
      <c r="G469" s="237" t="s">
        <v>173</v>
      </c>
      <c r="H469" s="238">
        <v>4.1580000000000004</v>
      </c>
      <c r="I469" s="239"/>
      <c r="J469" s="240">
        <f>ROUND(I469*H469,2)</f>
        <v>0</v>
      </c>
      <c r="K469" s="241"/>
      <c r="L469" s="242"/>
      <c r="M469" s="243" t="s">
        <v>1</v>
      </c>
      <c r="N469" s="244" t="s">
        <v>41</v>
      </c>
      <c r="O469" s="71"/>
      <c r="P469" s="197">
        <f>O469*H469</f>
        <v>0</v>
      </c>
      <c r="Q469" s="197">
        <v>6.9999999999999999E-4</v>
      </c>
      <c r="R469" s="197">
        <f>Q469*H469</f>
        <v>2.9106000000000002E-3</v>
      </c>
      <c r="S469" s="197">
        <v>0</v>
      </c>
      <c r="T469" s="198">
        <f>S469*H469</f>
        <v>0</v>
      </c>
      <c r="U469" s="34"/>
      <c r="V469" s="34"/>
      <c r="W469" s="34"/>
      <c r="X469" s="34"/>
      <c r="Y469" s="34"/>
      <c r="Z469" s="34"/>
      <c r="AA469" s="34"/>
      <c r="AB469" s="34"/>
      <c r="AC469" s="34"/>
      <c r="AD469" s="34"/>
      <c r="AE469" s="34"/>
      <c r="AR469" s="199" t="s">
        <v>334</v>
      </c>
      <c r="AT469" s="199" t="s">
        <v>400</v>
      </c>
      <c r="AU469" s="199" t="s">
        <v>86</v>
      </c>
      <c r="AY469" s="17" t="s">
        <v>146</v>
      </c>
      <c r="BE469" s="200">
        <f>IF(N469="základní",J469,0)</f>
        <v>0</v>
      </c>
      <c r="BF469" s="200">
        <f>IF(N469="snížená",J469,0)</f>
        <v>0</v>
      </c>
      <c r="BG469" s="200">
        <f>IF(N469="zákl. přenesená",J469,0)</f>
        <v>0</v>
      </c>
      <c r="BH469" s="200">
        <f>IF(N469="sníž. přenesená",J469,0)</f>
        <v>0</v>
      </c>
      <c r="BI469" s="200">
        <f>IF(N469="nulová",J469,0)</f>
        <v>0</v>
      </c>
      <c r="BJ469" s="17" t="s">
        <v>84</v>
      </c>
      <c r="BK469" s="200">
        <f>ROUND(I469*H469,2)</f>
        <v>0</v>
      </c>
      <c r="BL469" s="17" t="s">
        <v>233</v>
      </c>
      <c r="BM469" s="199" t="s">
        <v>742</v>
      </c>
    </row>
    <row r="470" spans="1:65" s="13" customFormat="1">
      <c r="B470" s="201"/>
      <c r="C470" s="202"/>
      <c r="D470" s="203" t="s">
        <v>158</v>
      </c>
      <c r="E470" s="202"/>
      <c r="F470" s="205" t="s">
        <v>743</v>
      </c>
      <c r="G470" s="202"/>
      <c r="H470" s="206">
        <v>4.1580000000000004</v>
      </c>
      <c r="I470" s="207"/>
      <c r="J470" s="202"/>
      <c r="K470" s="202"/>
      <c r="L470" s="208"/>
      <c r="M470" s="209"/>
      <c r="N470" s="210"/>
      <c r="O470" s="210"/>
      <c r="P470" s="210"/>
      <c r="Q470" s="210"/>
      <c r="R470" s="210"/>
      <c r="S470" s="210"/>
      <c r="T470" s="211"/>
      <c r="AT470" s="212" t="s">
        <v>158</v>
      </c>
      <c r="AU470" s="212" t="s">
        <v>86</v>
      </c>
      <c r="AV470" s="13" t="s">
        <v>86</v>
      </c>
      <c r="AW470" s="13" t="s">
        <v>4</v>
      </c>
      <c r="AX470" s="13" t="s">
        <v>84</v>
      </c>
      <c r="AY470" s="212" t="s">
        <v>146</v>
      </c>
    </row>
    <row r="471" spans="1:65" s="2" customFormat="1" ht="24.25" customHeight="1">
      <c r="A471" s="34"/>
      <c r="B471" s="35"/>
      <c r="C471" s="187" t="s">
        <v>744</v>
      </c>
      <c r="D471" s="187" t="s">
        <v>148</v>
      </c>
      <c r="E471" s="188" t="s">
        <v>745</v>
      </c>
      <c r="F471" s="189" t="s">
        <v>746</v>
      </c>
      <c r="G471" s="190" t="s">
        <v>674</v>
      </c>
      <c r="H471" s="245"/>
      <c r="I471" s="192"/>
      <c r="J471" s="193">
        <f>ROUND(I471*H471,2)</f>
        <v>0</v>
      </c>
      <c r="K471" s="194"/>
      <c r="L471" s="39"/>
      <c r="M471" s="195" t="s">
        <v>1</v>
      </c>
      <c r="N471" s="196" t="s">
        <v>41</v>
      </c>
      <c r="O471" s="71"/>
      <c r="P471" s="197">
        <f>O471*H471</f>
        <v>0</v>
      </c>
      <c r="Q471" s="197">
        <v>0</v>
      </c>
      <c r="R471" s="197">
        <f>Q471*H471</f>
        <v>0</v>
      </c>
      <c r="S471" s="197">
        <v>0</v>
      </c>
      <c r="T471" s="198">
        <f>S471*H471</f>
        <v>0</v>
      </c>
      <c r="U471" s="34"/>
      <c r="V471" s="34"/>
      <c r="W471" s="34"/>
      <c r="X471" s="34"/>
      <c r="Y471" s="34"/>
      <c r="Z471" s="34"/>
      <c r="AA471" s="34"/>
      <c r="AB471" s="34"/>
      <c r="AC471" s="34"/>
      <c r="AD471" s="34"/>
      <c r="AE471" s="34"/>
      <c r="AR471" s="199" t="s">
        <v>233</v>
      </c>
      <c r="AT471" s="199" t="s">
        <v>148</v>
      </c>
      <c r="AU471" s="199" t="s">
        <v>86</v>
      </c>
      <c r="AY471" s="17" t="s">
        <v>146</v>
      </c>
      <c r="BE471" s="200">
        <f>IF(N471="základní",J471,0)</f>
        <v>0</v>
      </c>
      <c r="BF471" s="200">
        <f>IF(N471="snížená",J471,0)</f>
        <v>0</v>
      </c>
      <c r="BG471" s="200">
        <f>IF(N471="zákl. přenesená",J471,0)</f>
        <v>0</v>
      </c>
      <c r="BH471" s="200">
        <f>IF(N471="sníž. přenesená",J471,0)</f>
        <v>0</v>
      </c>
      <c r="BI471" s="200">
        <f>IF(N471="nulová",J471,0)</f>
        <v>0</v>
      </c>
      <c r="BJ471" s="17" t="s">
        <v>84</v>
      </c>
      <c r="BK471" s="200">
        <f>ROUND(I471*H471,2)</f>
        <v>0</v>
      </c>
      <c r="BL471" s="17" t="s">
        <v>233</v>
      </c>
      <c r="BM471" s="199" t="s">
        <v>747</v>
      </c>
    </row>
    <row r="472" spans="1:65" s="12" customFormat="1" ht="22.95" customHeight="1">
      <c r="B472" s="171"/>
      <c r="C472" s="172"/>
      <c r="D472" s="173" t="s">
        <v>75</v>
      </c>
      <c r="E472" s="185" t="s">
        <v>748</v>
      </c>
      <c r="F472" s="185" t="s">
        <v>749</v>
      </c>
      <c r="G472" s="172"/>
      <c r="H472" s="172"/>
      <c r="I472" s="175"/>
      <c r="J472" s="186">
        <f>BK472</f>
        <v>0</v>
      </c>
      <c r="K472" s="172"/>
      <c r="L472" s="177"/>
      <c r="M472" s="178"/>
      <c r="N472" s="179"/>
      <c r="O472" s="179"/>
      <c r="P472" s="180">
        <f>P473</f>
        <v>0</v>
      </c>
      <c r="Q472" s="179"/>
      <c r="R472" s="180">
        <f>R473</f>
        <v>1.438E-2</v>
      </c>
      <c r="S472" s="179"/>
      <c r="T472" s="181">
        <f>T473</f>
        <v>0</v>
      </c>
      <c r="AR472" s="182" t="s">
        <v>86</v>
      </c>
      <c r="AT472" s="183" t="s">
        <v>75</v>
      </c>
      <c r="AU472" s="183" t="s">
        <v>84</v>
      </c>
      <c r="AY472" s="182" t="s">
        <v>146</v>
      </c>
      <c r="BK472" s="184">
        <f>BK473</f>
        <v>0</v>
      </c>
    </row>
    <row r="473" spans="1:65" s="2" customFormat="1" ht="24.25" customHeight="1">
      <c r="A473" s="34"/>
      <c r="B473" s="35"/>
      <c r="C473" s="187" t="s">
        <v>750</v>
      </c>
      <c r="D473" s="187" t="s">
        <v>148</v>
      </c>
      <c r="E473" s="188" t="s">
        <v>751</v>
      </c>
      <c r="F473" s="189" t="s">
        <v>752</v>
      </c>
      <c r="G473" s="190" t="s">
        <v>753</v>
      </c>
      <c r="H473" s="191">
        <v>1</v>
      </c>
      <c r="I473" s="192">
        <f>'ZTI Rekapitulace'!D14</f>
        <v>0</v>
      </c>
      <c r="J473" s="193">
        <f>ROUND(I473*H473,2)</f>
        <v>0</v>
      </c>
      <c r="K473" s="194"/>
      <c r="L473" s="39"/>
      <c r="M473" s="195" t="s">
        <v>1</v>
      </c>
      <c r="N473" s="196" t="s">
        <v>41</v>
      </c>
      <c r="O473" s="71"/>
      <c r="P473" s="197">
        <f>O473*H473</f>
        <v>0</v>
      </c>
      <c r="Q473" s="197">
        <v>1.438E-2</v>
      </c>
      <c r="R473" s="197">
        <f>Q473*H473</f>
        <v>1.438E-2</v>
      </c>
      <c r="S473" s="197">
        <v>0</v>
      </c>
      <c r="T473" s="198">
        <f>S473*H473</f>
        <v>0</v>
      </c>
      <c r="U473" s="34"/>
      <c r="V473" s="34"/>
      <c r="W473" s="34"/>
      <c r="X473" s="34"/>
      <c r="Y473" s="34"/>
      <c r="Z473" s="34"/>
      <c r="AA473" s="34"/>
      <c r="AB473" s="34"/>
      <c r="AC473" s="34"/>
      <c r="AD473" s="34"/>
      <c r="AE473" s="34"/>
      <c r="AR473" s="199" t="s">
        <v>233</v>
      </c>
      <c r="AT473" s="199" t="s">
        <v>148</v>
      </c>
      <c r="AU473" s="199" t="s">
        <v>86</v>
      </c>
      <c r="AY473" s="17" t="s">
        <v>146</v>
      </c>
      <c r="BE473" s="200">
        <f>IF(N473="základní",J473,0)</f>
        <v>0</v>
      </c>
      <c r="BF473" s="200">
        <f>IF(N473="snížená",J473,0)</f>
        <v>0</v>
      </c>
      <c r="BG473" s="200">
        <f>IF(N473="zákl. přenesená",J473,0)</f>
        <v>0</v>
      </c>
      <c r="BH473" s="200">
        <f>IF(N473="sníž. přenesená",J473,0)</f>
        <v>0</v>
      </c>
      <c r="BI473" s="200">
        <f>IF(N473="nulová",J473,0)</f>
        <v>0</v>
      </c>
      <c r="BJ473" s="17" t="s">
        <v>84</v>
      </c>
      <c r="BK473" s="200">
        <f>ROUND(I473*H473,2)</f>
        <v>0</v>
      </c>
      <c r="BL473" s="17" t="s">
        <v>233</v>
      </c>
      <c r="BM473" s="199" t="s">
        <v>754</v>
      </c>
    </row>
    <row r="474" spans="1:65" s="12" customFormat="1" ht="22.95" customHeight="1">
      <c r="B474" s="171"/>
      <c r="C474" s="172"/>
      <c r="D474" s="173" t="s">
        <v>75</v>
      </c>
      <c r="E474" s="185" t="s">
        <v>755</v>
      </c>
      <c r="F474" s="185" t="s">
        <v>756</v>
      </c>
      <c r="G474" s="172"/>
      <c r="H474" s="172"/>
      <c r="I474" s="175"/>
      <c r="J474" s="186">
        <f>BK474</f>
        <v>0</v>
      </c>
      <c r="K474" s="172"/>
      <c r="L474" s="177"/>
      <c r="M474" s="178"/>
      <c r="N474" s="179"/>
      <c r="O474" s="179"/>
      <c r="P474" s="180">
        <f>P475</f>
        <v>0</v>
      </c>
      <c r="Q474" s="179"/>
      <c r="R474" s="180">
        <f>R475</f>
        <v>2.0330000000000001E-2</v>
      </c>
      <c r="S474" s="179"/>
      <c r="T474" s="181">
        <f>T475</f>
        <v>0</v>
      </c>
      <c r="AR474" s="182" t="s">
        <v>86</v>
      </c>
      <c r="AT474" s="183" t="s">
        <v>75</v>
      </c>
      <c r="AU474" s="183" t="s">
        <v>84</v>
      </c>
      <c r="AY474" s="182" t="s">
        <v>146</v>
      </c>
      <c r="BK474" s="184">
        <f>BK475</f>
        <v>0</v>
      </c>
    </row>
    <row r="475" spans="1:65" s="2" customFormat="1" ht="16.5" customHeight="1">
      <c r="A475" s="34"/>
      <c r="B475" s="35"/>
      <c r="C475" s="187" t="s">
        <v>757</v>
      </c>
      <c r="D475" s="187" t="s">
        <v>148</v>
      </c>
      <c r="E475" s="188" t="s">
        <v>758</v>
      </c>
      <c r="F475" s="189" t="s">
        <v>759</v>
      </c>
      <c r="G475" s="190" t="s">
        <v>753</v>
      </c>
      <c r="H475" s="191">
        <v>1</v>
      </c>
      <c r="I475" s="192">
        <f>Vytápění!I7</f>
        <v>0</v>
      </c>
      <c r="J475" s="193">
        <f>ROUND(I475*H475,2)</f>
        <v>0</v>
      </c>
      <c r="K475" s="194"/>
      <c r="L475" s="39"/>
      <c r="M475" s="195" t="s">
        <v>1</v>
      </c>
      <c r="N475" s="196" t="s">
        <v>41</v>
      </c>
      <c r="O475" s="71"/>
      <c r="P475" s="197">
        <f>O475*H475</f>
        <v>0</v>
      </c>
      <c r="Q475" s="197">
        <v>2.0330000000000001E-2</v>
      </c>
      <c r="R475" s="197">
        <f>Q475*H475</f>
        <v>2.0330000000000001E-2</v>
      </c>
      <c r="S475" s="197">
        <v>0</v>
      </c>
      <c r="T475" s="198">
        <f>S475*H475</f>
        <v>0</v>
      </c>
      <c r="U475" s="34"/>
      <c r="V475" s="34"/>
      <c r="W475" s="34"/>
      <c r="X475" s="34"/>
      <c r="Y475" s="34"/>
      <c r="Z475" s="34"/>
      <c r="AA475" s="34"/>
      <c r="AB475" s="34"/>
      <c r="AC475" s="34"/>
      <c r="AD475" s="34"/>
      <c r="AE475" s="34"/>
      <c r="AR475" s="199" t="s">
        <v>233</v>
      </c>
      <c r="AT475" s="199" t="s">
        <v>148</v>
      </c>
      <c r="AU475" s="199" t="s">
        <v>86</v>
      </c>
      <c r="AY475" s="17" t="s">
        <v>146</v>
      </c>
      <c r="BE475" s="200">
        <f>IF(N475="základní",J475,0)</f>
        <v>0</v>
      </c>
      <c r="BF475" s="200">
        <f>IF(N475="snížená",J475,0)</f>
        <v>0</v>
      </c>
      <c r="BG475" s="200">
        <f>IF(N475="zákl. přenesená",J475,0)</f>
        <v>0</v>
      </c>
      <c r="BH475" s="200">
        <f>IF(N475="sníž. přenesená",J475,0)</f>
        <v>0</v>
      </c>
      <c r="BI475" s="200">
        <f>IF(N475="nulová",J475,0)</f>
        <v>0</v>
      </c>
      <c r="BJ475" s="17" t="s">
        <v>84</v>
      </c>
      <c r="BK475" s="200">
        <f>ROUND(I475*H475,2)</f>
        <v>0</v>
      </c>
      <c r="BL475" s="17" t="s">
        <v>233</v>
      </c>
      <c r="BM475" s="199" t="s">
        <v>760</v>
      </c>
    </row>
    <row r="476" spans="1:65" s="12" customFormat="1" ht="22.95" customHeight="1">
      <c r="B476" s="171"/>
      <c r="C476" s="172"/>
      <c r="D476" s="173" t="s">
        <v>75</v>
      </c>
      <c r="E476" s="185" t="s">
        <v>761</v>
      </c>
      <c r="F476" s="185" t="s">
        <v>762</v>
      </c>
      <c r="G476" s="172"/>
      <c r="H476" s="172"/>
      <c r="I476" s="175"/>
      <c r="J476" s="186">
        <f>BK476</f>
        <v>0</v>
      </c>
      <c r="K476" s="172"/>
      <c r="L476" s="177"/>
      <c r="M476" s="178"/>
      <c r="N476" s="179"/>
      <c r="O476" s="179"/>
      <c r="P476" s="180">
        <f>P477</f>
        <v>0</v>
      </c>
      <c r="Q476" s="179"/>
      <c r="R476" s="180">
        <f>R477</f>
        <v>0</v>
      </c>
      <c r="S476" s="179"/>
      <c r="T476" s="181">
        <f>T477</f>
        <v>0</v>
      </c>
      <c r="AR476" s="182" t="s">
        <v>86</v>
      </c>
      <c r="AT476" s="183" t="s">
        <v>75</v>
      </c>
      <c r="AU476" s="183" t="s">
        <v>84</v>
      </c>
      <c r="AY476" s="182" t="s">
        <v>146</v>
      </c>
      <c r="BK476" s="184">
        <f>BK477</f>
        <v>0</v>
      </c>
    </row>
    <row r="477" spans="1:65" s="2" customFormat="1" ht="24.25" customHeight="1">
      <c r="A477" s="34"/>
      <c r="B477" s="35"/>
      <c r="C477" s="187" t="s">
        <v>763</v>
      </c>
      <c r="D477" s="187" t="s">
        <v>170</v>
      </c>
      <c r="E477" s="188" t="s">
        <v>764</v>
      </c>
      <c r="F477" s="189" t="s">
        <v>765</v>
      </c>
      <c r="G477" s="190" t="s">
        <v>242</v>
      </c>
      <c r="H477" s="191">
        <v>2.5</v>
      </c>
      <c r="I477" s="192"/>
      <c r="J477" s="193">
        <f>ROUND(I477*H477,2)</f>
        <v>0</v>
      </c>
      <c r="K477" s="194"/>
      <c r="L477" s="39"/>
      <c r="M477" s="195" t="s">
        <v>1</v>
      </c>
      <c r="N477" s="196" t="s">
        <v>41</v>
      </c>
      <c r="O477" s="71"/>
      <c r="P477" s="197">
        <f>O477*H477</f>
        <v>0</v>
      </c>
      <c r="Q477" s="197">
        <v>0</v>
      </c>
      <c r="R477" s="197">
        <f>Q477*H477</f>
        <v>0</v>
      </c>
      <c r="S477" s="197">
        <v>0</v>
      </c>
      <c r="T477" s="198">
        <f>S477*H477</f>
        <v>0</v>
      </c>
      <c r="U477" s="34"/>
      <c r="V477" s="34"/>
      <c r="W477" s="34"/>
      <c r="X477" s="34"/>
      <c r="Y477" s="34"/>
      <c r="Z477" s="34"/>
      <c r="AA477" s="34"/>
      <c r="AB477" s="34"/>
      <c r="AC477" s="34"/>
      <c r="AD477" s="34"/>
      <c r="AE477" s="34"/>
      <c r="AR477" s="199" t="s">
        <v>233</v>
      </c>
      <c r="AT477" s="199" t="s">
        <v>148</v>
      </c>
      <c r="AU477" s="199" t="s">
        <v>86</v>
      </c>
      <c r="AY477" s="17" t="s">
        <v>146</v>
      </c>
      <c r="BE477" s="200">
        <f>IF(N477="základní",J477,0)</f>
        <v>0</v>
      </c>
      <c r="BF477" s="200">
        <f>IF(N477="snížená",J477,0)</f>
        <v>0</v>
      </c>
      <c r="BG477" s="200">
        <f>IF(N477="zákl. přenesená",J477,0)</f>
        <v>0</v>
      </c>
      <c r="BH477" s="200">
        <f>IF(N477="sníž. přenesená",J477,0)</f>
        <v>0</v>
      </c>
      <c r="BI477" s="200">
        <f>IF(N477="nulová",J477,0)</f>
        <v>0</v>
      </c>
      <c r="BJ477" s="17" t="s">
        <v>84</v>
      </c>
      <c r="BK477" s="200">
        <f>ROUND(I477*H477,2)</f>
        <v>0</v>
      </c>
      <c r="BL477" s="17" t="s">
        <v>233</v>
      </c>
      <c r="BM477" s="199" t="s">
        <v>766</v>
      </c>
    </row>
    <row r="478" spans="1:65" s="12" customFormat="1" ht="22.95" customHeight="1">
      <c r="B478" s="171"/>
      <c r="C478" s="172"/>
      <c r="D478" s="173" t="s">
        <v>75</v>
      </c>
      <c r="E478" s="185" t="s">
        <v>767</v>
      </c>
      <c r="F478" s="185" t="s">
        <v>768</v>
      </c>
      <c r="G478" s="172"/>
      <c r="H478" s="172"/>
      <c r="I478" s="175"/>
      <c r="J478" s="186">
        <f>BK478</f>
        <v>0</v>
      </c>
      <c r="K478" s="172"/>
      <c r="L478" s="177"/>
      <c r="M478" s="178"/>
      <c r="N478" s="179"/>
      <c r="O478" s="179"/>
      <c r="P478" s="180">
        <f>SUM(P479:P492)</f>
        <v>0</v>
      </c>
      <c r="Q478" s="179"/>
      <c r="R478" s="180">
        <f>SUM(R479:R492)</f>
        <v>0.52561749999999996</v>
      </c>
      <c r="S478" s="179"/>
      <c r="T478" s="181">
        <f>SUM(T479:T492)</f>
        <v>8.3582964999999998</v>
      </c>
      <c r="AR478" s="182" t="s">
        <v>86</v>
      </c>
      <c r="AT478" s="183" t="s">
        <v>75</v>
      </c>
      <c r="AU478" s="183" t="s">
        <v>84</v>
      </c>
      <c r="AY478" s="182" t="s">
        <v>146</v>
      </c>
      <c r="BK478" s="184">
        <f>SUM(BK479:BK492)</f>
        <v>0</v>
      </c>
    </row>
    <row r="479" spans="1:65" s="2" customFormat="1" ht="21.75" customHeight="1">
      <c r="A479" s="34"/>
      <c r="B479" s="35"/>
      <c r="C479" s="187" t="s">
        <v>769</v>
      </c>
      <c r="D479" s="187" t="s">
        <v>148</v>
      </c>
      <c r="E479" s="188" t="s">
        <v>770</v>
      </c>
      <c r="F479" s="189" t="s">
        <v>771</v>
      </c>
      <c r="G479" s="190" t="s">
        <v>242</v>
      </c>
      <c r="H479" s="191">
        <v>11.8</v>
      </c>
      <c r="I479" s="192"/>
      <c r="J479" s="193">
        <f>ROUND(I479*H479,2)</f>
        <v>0</v>
      </c>
      <c r="K479" s="194"/>
      <c r="L479" s="39"/>
      <c r="M479" s="195" t="s">
        <v>1</v>
      </c>
      <c r="N479" s="196" t="s">
        <v>41</v>
      </c>
      <c r="O479" s="71"/>
      <c r="P479" s="197">
        <f>O479*H479</f>
        <v>0</v>
      </c>
      <c r="Q479" s="197">
        <v>0</v>
      </c>
      <c r="R479" s="197">
        <f>Q479*H479</f>
        <v>0</v>
      </c>
      <c r="S479" s="197">
        <v>0.02</v>
      </c>
      <c r="T479" s="198">
        <f>S479*H479</f>
        <v>0.23600000000000002</v>
      </c>
      <c r="U479" s="34"/>
      <c r="V479" s="34"/>
      <c r="W479" s="34"/>
      <c r="X479" s="34"/>
      <c r="Y479" s="34"/>
      <c r="Z479" s="34"/>
      <c r="AA479" s="34"/>
      <c r="AB479" s="34"/>
      <c r="AC479" s="34"/>
      <c r="AD479" s="34"/>
      <c r="AE479" s="34"/>
      <c r="AR479" s="199" t="s">
        <v>233</v>
      </c>
      <c r="AT479" s="199" t="s">
        <v>148</v>
      </c>
      <c r="AU479" s="199" t="s">
        <v>86</v>
      </c>
      <c r="AY479" s="17" t="s">
        <v>146</v>
      </c>
      <c r="BE479" s="200">
        <f>IF(N479="základní",J479,0)</f>
        <v>0</v>
      </c>
      <c r="BF479" s="200">
        <f>IF(N479="snížená",J479,0)</f>
        <v>0</v>
      </c>
      <c r="BG479" s="200">
        <f>IF(N479="zákl. přenesená",J479,0)</f>
        <v>0</v>
      </c>
      <c r="BH479" s="200">
        <f>IF(N479="sníž. přenesená",J479,0)</f>
        <v>0</v>
      </c>
      <c r="BI479" s="200">
        <f>IF(N479="nulová",J479,0)</f>
        <v>0</v>
      </c>
      <c r="BJ479" s="17" t="s">
        <v>84</v>
      </c>
      <c r="BK479" s="200">
        <f>ROUND(I479*H479,2)</f>
        <v>0</v>
      </c>
      <c r="BL479" s="17" t="s">
        <v>233</v>
      </c>
      <c r="BM479" s="199" t="s">
        <v>772</v>
      </c>
    </row>
    <row r="480" spans="1:65" s="13" customFormat="1">
      <c r="B480" s="201"/>
      <c r="C480" s="202"/>
      <c r="D480" s="203" t="s">
        <v>158</v>
      </c>
      <c r="E480" s="204" t="s">
        <v>1</v>
      </c>
      <c r="F480" s="205" t="s">
        <v>773</v>
      </c>
      <c r="G480" s="202"/>
      <c r="H480" s="206">
        <v>11.8</v>
      </c>
      <c r="I480" s="207"/>
      <c r="J480" s="202"/>
      <c r="K480" s="202"/>
      <c r="L480" s="208"/>
      <c r="M480" s="209"/>
      <c r="N480" s="210"/>
      <c r="O480" s="210"/>
      <c r="P480" s="210"/>
      <c r="Q480" s="210"/>
      <c r="R480" s="210"/>
      <c r="S480" s="210"/>
      <c r="T480" s="211"/>
      <c r="AT480" s="212" t="s">
        <v>158</v>
      </c>
      <c r="AU480" s="212" t="s">
        <v>86</v>
      </c>
      <c r="AV480" s="13" t="s">
        <v>86</v>
      </c>
      <c r="AW480" s="13" t="s">
        <v>32</v>
      </c>
      <c r="AX480" s="13" t="s">
        <v>84</v>
      </c>
      <c r="AY480" s="212" t="s">
        <v>146</v>
      </c>
    </row>
    <row r="481" spans="1:65" s="2" customFormat="1" ht="33" customHeight="1">
      <c r="A481" s="34"/>
      <c r="B481" s="35"/>
      <c r="C481" s="187" t="s">
        <v>774</v>
      </c>
      <c r="D481" s="187" t="s">
        <v>148</v>
      </c>
      <c r="E481" s="188" t="s">
        <v>775</v>
      </c>
      <c r="F481" s="189" t="s">
        <v>776</v>
      </c>
      <c r="G481" s="190" t="s">
        <v>242</v>
      </c>
      <c r="H481" s="191">
        <v>133.75</v>
      </c>
      <c r="I481" s="192"/>
      <c r="J481" s="193">
        <f>ROUND(I481*H481,2)</f>
        <v>0</v>
      </c>
      <c r="K481" s="194"/>
      <c r="L481" s="39"/>
      <c r="M481" s="195" t="s">
        <v>1</v>
      </c>
      <c r="N481" s="196" t="s">
        <v>41</v>
      </c>
      <c r="O481" s="71"/>
      <c r="P481" s="197">
        <f>O481*H481</f>
        <v>0</v>
      </c>
      <c r="Q481" s="197">
        <v>0</v>
      </c>
      <c r="R481" s="197">
        <f>Q481*H481</f>
        <v>0</v>
      </c>
      <c r="S481" s="197">
        <v>1.1730000000000001E-2</v>
      </c>
      <c r="T481" s="198">
        <f>S481*H481</f>
        <v>1.5688875000000002</v>
      </c>
      <c r="U481" s="34"/>
      <c r="V481" s="34"/>
      <c r="W481" s="34"/>
      <c r="X481" s="34"/>
      <c r="Y481" s="34"/>
      <c r="Z481" s="34"/>
      <c r="AA481" s="34"/>
      <c r="AB481" s="34"/>
      <c r="AC481" s="34"/>
      <c r="AD481" s="34"/>
      <c r="AE481" s="34"/>
      <c r="AR481" s="199" t="s">
        <v>233</v>
      </c>
      <c r="AT481" s="199" t="s">
        <v>148</v>
      </c>
      <c r="AU481" s="199" t="s">
        <v>86</v>
      </c>
      <c r="AY481" s="17" t="s">
        <v>146</v>
      </c>
      <c r="BE481" s="200">
        <f>IF(N481="základní",J481,0)</f>
        <v>0</v>
      </c>
      <c r="BF481" s="200">
        <f>IF(N481="snížená",J481,0)</f>
        <v>0</v>
      </c>
      <c r="BG481" s="200">
        <f>IF(N481="zákl. přenesená",J481,0)</f>
        <v>0</v>
      </c>
      <c r="BH481" s="200">
        <f>IF(N481="sníž. přenesená",J481,0)</f>
        <v>0</v>
      </c>
      <c r="BI481" s="200">
        <f>IF(N481="nulová",J481,0)</f>
        <v>0</v>
      </c>
      <c r="BJ481" s="17" t="s">
        <v>84</v>
      </c>
      <c r="BK481" s="200">
        <f>ROUND(I481*H481,2)</f>
        <v>0</v>
      </c>
      <c r="BL481" s="17" t="s">
        <v>233</v>
      </c>
      <c r="BM481" s="199" t="s">
        <v>777</v>
      </c>
    </row>
    <row r="482" spans="1:65" s="13" customFormat="1">
      <c r="B482" s="201"/>
      <c r="C482" s="202"/>
      <c r="D482" s="203" t="s">
        <v>158</v>
      </c>
      <c r="E482" s="204" t="s">
        <v>1</v>
      </c>
      <c r="F482" s="205" t="s">
        <v>778</v>
      </c>
      <c r="G482" s="202"/>
      <c r="H482" s="206">
        <v>133.75</v>
      </c>
      <c r="I482" s="207"/>
      <c r="J482" s="202"/>
      <c r="K482" s="202"/>
      <c r="L482" s="208"/>
      <c r="M482" s="209"/>
      <c r="N482" s="210"/>
      <c r="O482" s="210"/>
      <c r="P482" s="210"/>
      <c r="Q482" s="210"/>
      <c r="R482" s="210"/>
      <c r="S482" s="210"/>
      <c r="T482" s="211"/>
      <c r="AT482" s="212" t="s">
        <v>158</v>
      </c>
      <c r="AU482" s="212" t="s">
        <v>86</v>
      </c>
      <c r="AV482" s="13" t="s">
        <v>86</v>
      </c>
      <c r="AW482" s="13" t="s">
        <v>32</v>
      </c>
      <c r="AX482" s="13" t="s">
        <v>84</v>
      </c>
      <c r="AY482" s="212" t="s">
        <v>146</v>
      </c>
    </row>
    <row r="483" spans="1:65" s="2" customFormat="1" ht="16.5" customHeight="1">
      <c r="A483" s="34"/>
      <c r="B483" s="35"/>
      <c r="C483" s="187" t="s">
        <v>779</v>
      </c>
      <c r="D483" s="187" t="s">
        <v>148</v>
      </c>
      <c r="E483" s="188" t="s">
        <v>780</v>
      </c>
      <c r="F483" s="189" t="s">
        <v>781</v>
      </c>
      <c r="G483" s="190" t="s">
        <v>173</v>
      </c>
      <c r="H483" s="191">
        <v>27.04</v>
      </c>
      <c r="I483" s="192"/>
      <c r="J483" s="193">
        <f>ROUND(I483*H483,2)</f>
        <v>0</v>
      </c>
      <c r="K483" s="194"/>
      <c r="L483" s="39"/>
      <c r="M483" s="195" t="s">
        <v>1</v>
      </c>
      <c r="N483" s="196" t="s">
        <v>41</v>
      </c>
      <c r="O483" s="71"/>
      <c r="P483" s="197">
        <f>O483*H483</f>
        <v>0</v>
      </c>
      <c r="Q483" s="197">
        <v>0</v>
      </c>
      <c r="R483" s="197">
        <f>Q483*H483</f>
        <v>0</v>
      </c>
      <c r="S483" s="197">
        <v>0.03</v>
      </c>
      <c r="T483" s="198">
        <f>S483*H483</f>
        <v>0.81119999999999992</v>
      </c>
      <c r="U483" s="34"/>
      <c r="V483" s="34"/>
      <c r="W483" s="34"/>
      <c r="X483" s="34"/>
      <c r="Y483" s="34"/>
      <c r="Z483" s="34"/>
      <c r="AA483" s="34"/>
      <c r="AB483" s="34"/>
      <c r="AC483" s="34"/>
      <c r="AD483" s="34"/>
      <c r="AE483" s="34"/>
      <c r="AR483" s="199" t="s">
        <v>233</v>
      </c>
      <c r="AT483" s="199" t="s">
        <v>148</v>
      </c>
      <c r="AU483" s="199" t="s">
        <v>86</v>
      </c>
      <c r="AY483" s="17" t="s">
        <v>146</v>
      </c>
      <c r="BE483" s="200">
        <f>IF(N483="základní",J483,0)</f>
        <v>0</v>
      </c>
      <c r="BF483" s="200">
        <f>IF(N483="snížená",J483,0)</f>
        <v>0</v>
      </c>
      <c r="BG483" s="200">
        <f>IF(N483="zákl. přenesená",J483,0)</f>
        <v>0</v>
      </c>
      <c r="BH483" s="200">
        <f>IF(N483="sníž. přenesená",J483,0)</f>
        <v>0</v>
      </c>
      <c r="BI483" s="200">
        <f>IF(N483="nulová",J483,0)</f>
        <v>0</v>
      </c>
      <c r="BJ483" s="17" t="s">
        <v>84</v>
      </c>
      <c r="BK483" s="200">
        <f>ROUND(I483*H483,2)</f>
        <v>0</v>
      </c>
      <c r="BL483" s="17" t="s">
        <v>233</v>
      </c>
      <c r="BM483" s="199" t="s">
        <v>782</v>
      </c>
    </row>
    <row r="484" spans="1:65" s="13" customFormat="1">
      <c r="B484" s="201"/>
      <c r="C484" s="202"/>
      <c r="D484" s="203" t="s">
        <v>158</v>
      </c>
      <c r="E484" s="204" t="s">
        <v>1</v>
      </c>
      <c r="F484" s="205" t="s">
        <v>783</v>
      </c>
      <c r="G484" s="202"/>
      <c r="H484" s="206">
        <v>27.04</v>
      </c>
      <c r="I484" s="207"/>
      <c r="J484" s="202"/>
      <c r="K484" s="202"/>
      <c r="L484" s="208"/>
      <c r="M484" s="209"/>
      <c r="N484" s="210"/>
      <c r="O484" s="210"/>
      <c r="P484" s="210"/>
      <c r="Q484" s="210"/>
      <c r="R484" s="210"/>
      <c r="S484" s="210"/>
      <c r="T484" s="211"/>
      <c r="AT484" s="212" t="s">
        <v>158</v>
      </c>
      <c r="AU484" s="212" t="s">
        <v>86</v>
      </c>
      <c r="AV484" s="13" t="s">
        <v>86</v>
      </c>
      <c r="AW484" s="13" t="s">
        <v>32</v>
      </c>
      <c r="AX484" s="13" t="s">
        <v>84</v>
      </c>
      <c r="AY484" s="212" t="s">
        <v>146</v>
      </c>
    </row>
    <row r="485" spans="1:65" s="2" customFormat="1" ht="16.5" customHeight="1">
      <c r="A485" s="34"/>
      <c r="B485" s="35"/>
      <c r="C485" s="187" t="s">
        <v>784</v>
      </c>
      <c r="D485" s="187" t="s">
        <v>148</v>
      </c>
      <c r="E485" s="188" t="s">
        <v>785</v>
      </c>
      <c r="F485" s="189" t="s">
        <v>786</v>
      </c>
      <c r="G485" s="190" t="s">
        <v>173</v>
      </c>
      <c r="H485" s="191">
        <v>10.574999999999999</v>
      </c>
      <c r="I485" s="192"/>
      <c r="J485" s="193">
        <f>ROUND(I485*H485,2)</f>
        <v>0</v>
      </c>
      <c r="K485" s="194"/>
      <c r="L485" s="39"/>
      <c r="M485" s="195" t="s">
        <v>1</v>
      </c>
      <c r="N485" s="196" t="s">
        <v>41</v>
      </c>
      <c r="O485" s="71"/>
      <c r="P485" s="197">
        <f>O485*H485</f>
        <v>0</v>
      </c>
      <c r="Q485" s="197">
        <v>0</v>
      </c>
      <c r="R485" s="197">
        <f>Q485*H485</f>
        <v>0</v>
      </c>
      <c r="S485" s="197">
        <v>1.32E-3</v>
      </c>
      <c r="T485" s="198">
        <f>S485*H485</f>
        <v>1.3958999999999999E-2</v>
      </c>
      <c r="U485" s="34"/>
      <c r="V485" s="34"/>
      <c r="W485" s="34"/>
      <c r="X485" s="34"/>
      <c r="Y485" s="34"/>
      <c r="Z485" s="34"/>
      <c r="AA485" s="34"/>
      <c r="AB485" s="34"/>
      <c r="AC485" s="34"/>
      <c r="AD485" s="34"/>
      <c r="AE485" s="34"/>
      <c r="AR485" s="199" t="s">
        <v>233</v>
      </c>
      <c r="AT485" s="199" t="s">
        <v>148</v>
      </c>
      <c r="AU485" s="199" t="s">
        <v>86</v>
      </c>
      <c r="AY485" s="17" t="s">
        <v>146</v>
      </c>
      <c r="BE485" s="200">
        <f>IF(N485="základní",J485,0)</f>
        <v>0</v>
      </c>
      <c r="BF485" s="200">
        <f>IF(N485="snížená",J485,0)</f>
        <v>0</v>
      </c>
      <c r="BG485" s="200">
        <f>IF(N485="zákl. přenesená",J485,0)</f>
        <v>0</v>
      </c>
      <c r="BH485" s="200">
        <f>IF(N485="sníž. přenesená",J485,0)</f>
        <v>0</v>
      </c>
      <c r="BI485" s="200">
        <f>IF(N485="nulová",J485,0)</f>
        <v>0</v>
      </c>
      <c r="BJ485" s="17" t="s">
        <v>84</v>
      </c>
      <c r="BK485" s="200">
        <f>ROUND(I485*H485,2)</f>
        <v>0</v>
      </c>
      <c r="BL485" s="17" t="s">
        <v>233</v>
      </c>
      <c r="BM485" s="199" t="s">
        <v>787</v>
      </c>
    </row>
    <row r="486" spans="1:65" s="2" customFormat="1" ht="33" customHeight="1">
      <c r="A486" s="34"/>
      <c r="B486" s="35"/>
      <c r="C486" s="187" t="s">
        <v>788</v>
      </c>
      <c r="D486" s="187" t="s">
        <v>148</v>
      </c>
      <c r="E486" s="188" t="s">
        <v>789</v>
      </c>
      <c r="F486" s="189" t="s">
        <v>790</v>
      </c>
      <c r="G486" s="190" t="s">
        <v>173</v>
      </c>
      <c r="H486" s="191">
        <v>26.75</v>
      </c>
      <c r="I486" s="192"/>
      <c r="J486" s="193">
        <f>ROUND(I486*H486,2)</f>
        <v>0</v>
      </c>
      <c r="K486" s="194"/>
      <c r="L486" s="39"/>
      <c r="M486" s="195" t="s">
        <v>1</v>
      </c>
      <c r="N486" s="196" t="s">
        <v>41</v>
      </c>
      <c r="O486" s="71"/>
      <c r="P486" s="197">
        <f>O486*H486</f>
        <v>0</v>
      </c>
      <c r="Q486" s="197">
        <v>1.9130000000000001E-2</v>
      </c>
      <c r="R486" s="197">
        <f>Q486*H486</f>
        <v>0.5117275</v>
      </c>
      <c r="S486" s="197">
        <v>0</v>
      </c>
      <c r="T486" s="198">
        <f>S486*H486</f>
        <v>0</v>
      </c>
      <c r="U486" s="34"/>
      <c r="V486" s="34"/>
      <c r="W486" s="34"/>
      <c r="X486" s="34"/>
      <c r="Y486" s="34"/>
      <c r="Z486" s="34"/>
      <c r="AA486" s="34"/>
      <c r="AB486" s="34"/>
      <c r="AC486" s="34"/>
      <c r="AD486" s="34"/>
      <c r="AE486" s="34"/>
      <c r="AR486" s="199" t="s">
        <v>233</v>
      </c>
      <c r="AT486" s="199" t="s">
        <v>148</v>
      </c>
      <c r="AU486" s="199" t="s">
        <v>86</v>
      </c>
      <c r="AY486" s="17" t="s">
        <v>146</v>
      </c>
      <c r="BE486" s="200">
        <f>IF(N486="základní",J486,0)</f>
        <v>0</v>
      </c>
      <c r="BF486" s="200">
        <f>IF(N486="snížená",J486,0)</f>
        <v>0</v>
      </c>
      <c r="BG486" s="200">
        <f>IF(N486="zákl. přenesená",J486,0)</f>
        <v>0</v>
      </c>
      <c r="BH486" s="200">
        <f>IF(N486="sníž. přenesená",J486,0)</f>
        <v>0</v>
      </c>
      <c r="BI486" s="200">
        <f>IF(N486="nulová",J486,0)</f>
        <v>0</v>
      </c>
      <c r="BJ486" s="17" t="s">
        <v>84</v>
      </c>
      <c r="BK486" s="200">
        <f>ROUND(I486*H486,2)</f>
        <v>0</v>
      </c>
      <c r="BL486" s="17" t="s">
        <v>233</v>
      </c>
      <c r="BM486" s="199" t="s">
        <v>791</v>
      </c>
    </row>
    <row r="487" spans="1:65" s="13" customFormat="1">
      <c r="B487" s="201"/>
      <c r="C487" s="202"/>
      <c r="D487" s="203" t="s">
        <v>158</v>
      </c>
      <c r="E487" s="204" t="s">
        <v>1</v>
      </c>
      <c r="F487" s="205" t="s">
        <v>792</v>
      </c>
      <c r="G487" s="202"/>
      <c r="H487" s="206">
        <v>26.75</v>
      </c>
      <c r="I487" s="207"/>
      <c r="J487" s="202"/>
      <c r="K487" s="202"/>
      <c r="L487" s="208"/>
      <c r="M487" s="209"/>
      <c r="N487" s="210"/>
      <c r="O487" s="210"/>
      <c r="P487" s="210"/>
      <c r="Q487" s="210"/>
      <c r="R487" s="210"/>
      <c r="S487" s="210"/>
      <c r="T487" s="211"/>
      <c r="AT487" s="212" t="s">
        <v>158</v>
      </c>
      <c r="AU487" s="212" t="s">
        <v>86</v>
      </c>
      <c r="AV487" s="13" t="s">
        <v>86</v>
      </c>
      <c r="AW487" s="13" t="s">
        <v>32</v>
      </c>
      <c r="AX487" s="13" t="s">
        <v>84</v>
      </c>
      <c r="AY487" s="212" t="s">
        <v>146</v>
      </c>
    </row>
    <row r="488" spans="1:65" s="2" customFormat="1" ht="16.5" customHeight="1">
      <c r="A488" s="34"/>
      <c r="B488" s="35"/>
      <c r="C488" s="187" t="s">
        <v>793</v>
      </c>
      <c r="D488" s="187" t="s">
        <v>148</v>
      </c>
      <c r="E488" s="188" t="s">
        <v>794</v>
      </c>
      <c r="F488" s="189" t="s">
        <v>795</v>
      </c>
      <c r="G488" s="190" t="s">
        <v>173</v>
      </c>
      <c r="H488" s="191">
        <v>10.574999999999999</v>
      </c>
      <c r="I488" s="192"/>
      <c r="J488" s="193">
        <f>ROUND(I488*H488,2)</f>
        <v>0</v>
      </c>
      <c r="K488" s="194"/>
      <c r="L488" s="39"/>
      <c r="M488" s="195" t="s">
        <v>1</v>
      </c>
      <c r="N488" s="196" t="s">
        <v>41</v>
      </c>
      <c r="O488" s="71"/>
      <c r="P488" s="197">
        <f>O488*H488</f>
        <v>0</v>
      </c>
      <c r="Q488" s="197">
        <v>0</v>
      </c>
      <c r="R488" s="197">
        <f>Q488*H488</f>
        <v>0</v>
      </c>
      <c r="S488" s="197">
        <v>0.03</v>
      </c>
      <c r="T488" s="198">
        <f>S488*H488</f>
        <v>0.31724999999999998</v>
      </c>
      <c r="U488" s="34"/>
      <c r="V488" s="34"/>
      <c r="W488" s="34"/>
      <c r="X488" s="34"/>
      <c r="Y488" s="34"/>
      <c r="Z488" s="34"/>
      <c r="AA488" s="34"/>
      <c r="AB488" s="34"/>
      <c r="AC488" s="34"/>
      <c r="AD488" s="34"/>
      <c r="AE488" s="34"/>
      <c r="AR488" s="199" t="s">
        <v>233</v>
      </c>
      <c r="AT488" s="199" t="s">
        <v>148</v>
      </c>
      <c r="AU488" s="199" t="s">
        <v>86</v>
      </c>
      <c r="AY488" s="17" t="s">
        <v>146</v>
      </c>
      <c r="BE488" s="200">
        <f>IF(N488="základní",J488,0)</f>
        <v>0</v>
      </c>
      <c r="BF488" s="200">
        <f>IF(N488="snížená",J488,0)</f>
        <v>0</v>
      </c>
      <c r="BG488" s="200">
        <f>IF(N488="zákl. přenesená",J488,0)</f>
        <v>0</v>
      </c>
      <c r="BH488" s="200">
        <f>IF(N488="sníž. přenesená",J488,0)</f>
        <v>0</v>
      </c>
      <c r="BI488" s="200">
        <f>IF(N488="nulová",J488,0)</f>
        <v>0</v>
      </c>
      <c r="BJ488" s="17" t="s">
        <v>84</v>
      </c>
      <c r="BK488" s="200">
        <f>ROUND(I488*H488,2)</f>
        <v>0</v>
      </c>
      <c r="BL488" s="17" t="s">
        <v>233</v>
      </c>
      <c r="BM488" s="199" t="s">
        <v>796</v>
      </c>
    </row>
    <row r="489" spans="1:65" s="13" customFormat="1">
      <c r="B489" s="201"/>
      <c r="C489" s="202"/>
      <c r="D489" s="203" t="s">
        <v>158</v>
      </c>
      <c r="E489" s="204" t="s">
        <v>1</v>
      </c>
      <c r="F489" s="205" t="s">
        <v>797</v>
      </c>
      <c r="G489" s="202"/>
      <c r="H489" s="206">
        <v>10.574999999999999</v>
      </c>
      <c r="I489" s="207"/>
      <c r="J489" s="202"/>
      <c r="K489" s="202"/>
      <c r="L489" s="208"/>
      <c r="M489" s="209"/>
      <c r="N489" s="210"/>
      <c r="O489" s="210"/>
      <c r="P489" s="210"/>
      <c r="Q489" s="210"/>
      <c r="R489" s="210"/>
      <c r="S489" s="210"/>
      <c r="T489" s="211"/>
      <c r="AT489" s="212" t="s">
        <v>158</v>
      </c>
      <c r="AU489" s="212" t="s">
        <v>86</v>
      </c>
      <c r="AV489" s="13" t="s">
        <v>86</v>
      </c>
      <c r="AW489" s="13" t="s">
        <v>32</v>
      </c>
      <c r="AX489" s="13" t="s">
        <v>84</v>
      </c>
      <c r="AY489" s="212" t="s">
        <v>146</v>
      </c>
    </row>
    <row r="490" spans="1:65" s="2" customFormat="1" ht="33" customHeight="1">
      <c r="A490" s="34"/>
      <c r="B490" s="35"/>
      <c r="C490" s="187" t="s">
        <v>798</v>
      </c>
      <c r="D490" s="187" t="s">
        <v>148</v>
      </c>
      <c r="E490" s="188" t="s">
        <v>799</v>
      </c>
      <c r="F490" s="189" t="s">
        <v>800</v>
      </c>
      <c r="G490" s="190" t="s">
        <v>455</v>
      </c>
      <c r="H490" s="191">
        <v>1</v>
      </c>
      <c r="I490" s="192"/>
      <c r="J490" s="193">
        <f>ROUND(I490*H490,2)</f>
        <v>0</v>
      </c>
      <c r="K490" s="194"/>
      <c r="L490" s="39"/>
      <c r="M490" s="195" t="s">
        <v>1</v>
      </c>
      <c r="N490" s="196" t="s">
        <v>41</v>
      </c>
      <c r="O490" s="71"/>
      <c r="P490" s="197">
        <f>O490*H490</f>
        <v>0</v>
      </c>
      <c r="Q490" s="197">
        <v>1.389E-2</v>
      </c>
      <c r="R490" s="197">
        <f>Q490*H490</f>
        <v>1.389E-2</v>
      </c>
      <c r="S490" s="197">
        <v>0</v>
      </c>
      <c r="T490" s="198">
        <f>S490*H490</f>
        <v>0</v>
      </c>
      <c r="U490" s="34"/>
      <c r="V490" s="34"/>
      <c r="W490" s="34"/>
      <c r="X490" s="34"/>
      <c r="Y490" s="34"/>
      <c r="Z490" s="34"/>
      <c r="AA490" s="34"/>
      <c r="AB490" s="34"/>
      <c r="AC490" s="34"/>
      <c r="AD490" s="34"/>
      <c r="AE490" s="34"/>
      <c r="AR490" s="199" t="s">
        <v>233</v>
      </c>
      <c r="AT490" s="199" t="s">
        <v>148</v>
      </c>
      <c r="AU490" s="199" t="s">
        <v>86</v>
      </c>
      <c r="AY490" s="17" t="s">
        <v>146</v>
      </c>
      <c r="BE490" s="200">
        <f>IF(N490="základní",J490,0)</f>
        <v>0</v>
      </c>
      <c r="BF490" s="200">
        <f>IF(N490="snížená",J490,0)</f>
        <v>0</v>
      </c>
      <c r="BG490" s="200">
        <f>IF(N490="zákl. přenesená",J490,0)</f>
        <v>0</v>
      </c>
      <c r="BH490" s="200">
        <f>IF(N490="sníž. přenesená",J490,0)</f>
        <v>0</v>
      </c>
      <c r="BI490" s="200">
        <f>IF(N490="nulová",J490,0)</f>
        <v>0</v>
      </c>
      <c r="BJ490" s="17" t="s">
        <v>84</v>
      </c>
      <c r="BK490" s="200">
        <f>ROUND(I490*H490,2)</f>
        <v>0</v>
      </c>
      <c r="BL490" s="17" t="s">
        <v>233</v>
      </c>
      <c r="BM490" s="199" t="s">
        <v>801</v>
      </c>
    </row>
    <row r="491" spans="1:65" s="2" customFormat="1" ht="24.25" customHeight="1">
      <c r="A491" s="34"/>
      <c r="B491" s="35"/>
      <c r="C491" s="187" t="s">
        <v>802</v>
      </c>
      <c r="D491" s="187" t="s">
        <v>148</v>
      </c>
      <c r="E491" s="188" t="s">
        <v>803</v>
      </c>
      <c r="F491" s="189" t="s">
        <v>804</v>
      </c>
      <c r="G491" s="190" t="s">
        <v>173</v>
      </c>
      <c r="H491" s="191">
        <v>386.5</v>
      </c>
      <c r="I491" s="192"/>
      <c r="J491" s="193">
        <f>ROUND(I491*H491,2)</f>
        <v>0</v>
      </c>
      <c r="K491" s="194"/>
      <c r="L491" s="39"/>
      <c r="M491" s="195" t="s">
        <v>1</v>
      </c>
      <c r="N491" s="196" t="s">
        <v>41</v>
      </c>
      <c r="O491" s="71"/>
      <c r="P491" s="197">
        <f>O491*H491</f>
        <v>0</v>
      </c>
      <c r="Q491" s="197">
        <v>0</v>
      </c>
      <c r="R491" s="197">
        <f>Q491*H491</f>
        <v>0</v>
      </c>
      <c r="S491" s="197">
        <v>1.4E-2</v>
      </c>
      <c r="T491" s="198">
        <f>S491*H491</f>
        <v>5.4110000000000005</v>
      </c>
      <c r="U491" s="34"/>
      <c r="V491" s="34"/>
      <c r="W491" s="34"/>
      <c r="X491" s="34"/>
      <c r="Y491" s="34"/>
      <c r="Z491" s="34"/>
      <c r="AA491" s="34"/>
      <c r="AB491" s="34"/>
      <c r="AC491" s="34"/>
      <c r="AD491" s="34"/>
      <c r="AE491" s="34"/>
      <c r="AR491" s="199" t="s">
        <v>233</v>
      </c>
      <c r="AT491" s="199" t="s">
        <v>148</v>
      </c>
      <c r="AU491" s="199" t="s">
        <v>86</v>
      </c>
      <c r="AY491" s="17" t="s">
        <v>146</v>
      </c>
      <c r="BE491" s="200">
        <f>IF(N491="základní",J491,0)</f>
        <v>0</v>
      </c>
      <c r="BF491" s="200">
        <f>IF(N491="snížená",J491,0)</f>
        <v>0</v>
      </c>
      <c r="BG491" s="200">
        <f>IF(N491="zákl. přenesená",J491,0)</f>
        <v>0</v>
      </c>
      <c r="BH491" s="200">
        <f>IF(N491="sníž. přenesená",J491,0)</f>
        <v>0</v>
      </c>
      <c r="BI491" s="200">
        <f>IF(N491="nulová",J491,0)</f>
        <v>0</v>
      </c>
      <c r="BJ491" s="17" t="s">
        <v>84</v>
      </c>
      <c r="BK491" s="200">
        <f>ROUND(I491*H491,2)</f>
        <v>0</v>
      </c>
      <c r="BL491" s="17" t="s">
        <v>233</v>
      </c>
      <c r="BM491" s="199" t="s">
        <v>805</v>
      </c>
    </row>
    <row r="492" spans="1:65" s="2" customFormat="1" ht="24.25" customHeight="1">
      <c r="A492" s="34"/>
      <c r="B492" s="35"/>
      <c r="C492" s="187" t="s">
        <v>806</v>
      </c>
      <c r="D492" s="187" t="s">
        <v>148</v>
      </c>
      <c r="E492" s="188" t="s">
        <v>807</v>
      </c>
      <c r="F492" s="189" t="s">
        <v>808</v>
      </c>
      <c r="G492" s="190" t="s">
        <v>674</v>
      </c>
      <c r="H492" s="245"/>
      <c r="I492" s="192"/>
      <c r="J492" s="193">
        <f>ROUND(I492*H492,2)</f>
        <v>0</v>
      </c>
      <c r="K492" s="194"/>
      <c r="L492" s="39"/>
      <c r="M492" s="195" t="s">
        <v>1</v>
      </c>
      <c r="N492" s="196" t="s">
        <v>41</v>
      </c>
      <c r="O492" s="71"/>
      <c r="P492" s="197">
        <f>O492*H492</f>
        <v>0</v>
      </c>
      <c r="Q492" s="197">
        <v>0</v>
      </c>
      <c r="R492" s="197">
        <f>Q492*H492</f>
        <v>0</v>
      </c>
      <c r="S492" s="197">
        <v>0</v>
      </c>
      <c r="T492" s="198">
        <f>S492*H492</f>
        <v>0</v>
      </c>
      <c r="U492" s="34"/>
      <c r="V492" s="34"/>
      <c r="W492" s="34"/>
      <c r="X492" s="34"/>
      <c r="Y492" s="34"/>
      <c r="Z492" s="34"/>
      <c r="AA492" s="34"/>
      <c r="AB492" s="34"/>
      <c r="AC492" s="34"/>
      <c r="AD492" s="34"/>
      <c r="AE492" s="34"/>
      <c r="AR492" s="199" t="s">
        <v>233</v>
      </c>
      <c r="AT492" s="199" t="s">
        <v>148</v>
      </c>
      <c r="AU492" s="199" t="s">
        <v>86</v>
      </c>
      <c r="AY492" s="17" t="s">
        <v>146</v>
      </c>
      <c r="BE492" s="200">
        <f>IF(N492="základní",J492,0)</f>
        <v>0</v>
      </c>
      <c r="BF492" s="200">
        <f>IF(N492="snížená",J492,0)</f>
        <v>0</v>
      </c>
      <c r="BG492" s="200">
        <f>IF(N492="zákl. přenesená",J492,0)</f>
        <v>0</v>
      </c>
      <c r="BH492" s="200">
        <f>IF(N492="sníž. přenesená",J492,0)</f>
        <v>0</v>
      </c>
      <c r="BI492" s="200">
        <f>IF(N492="nulová",J492,0)</f>
        <v>0</v>
      </c>
      <c r="BJ492" s="17" t="s">
        <v>84</v>
      </c>
      <c r="BK492" s="200">
        <f>ROUND(I492*H492,2)</f>
        <v>0</v>
      </c>
      <c r="BL492" s="17" t="s">
        <v>233</v>
      </c>
      <c r="BM492" s="199" t="s">
        <v>809</v>
      </c>
    </row>
    <row r="493" spans="1:65" s="12" customFormat="1" ht="22.95" customHeight="1">
      <c r="B493" s="171"/>
      <c r="C493" s="172"/>
      <c r="D493" s="173" t="s">
        <v>75</v>
      </c>
      <c r="E493" s="185" t="s">
        <v>810</v>
      </c>
      <c r="F493" s="185" t="s">
        <v>811</v>
      </c>
      <c r="G493" s="172"/>
      <c r="H493" s="172"/>
      <c r="I493" s="175"/>
      <c r="J493" s="186">
        <f>BK493</f>
        <v>0</v>
      </c>
      <c r="K493" s="172"/>
      <c r="L493" s="177"/>
      <c r="M493" s="178"/>
      <c r="N493" s="179"/>
      <c r="O493" s="179"/>
      <c r="P493" s="180">
        <f>SUM(P494:P524)</f>
        <v>0</v>
      </c>
      <c r="Q493" s="179"/>
      <c r="R493" s="180">
        <f>SUM(R494:R524)</f>
        <v>3.2854919699999998</v>
      </c>
      <c r="S493" s="179"/>
      <c r="T493" s="181">
        <f>SUM(T494:T524)</f>
        <v>2.7460102500000003</v>
      </c>
      <c r="AR493" s="182" t="s">
        <v>86</v>
      </c>
      <c r="AT493" s="183" t="s">
        <v>75</v>
      </c>
      <c r="AU493" s="183" t="s">
        <v>84</v>
      </c>
      <c r="AY493" s="182" t="s">
        <v>146</v>
      </c>
      <c r="BK493" s="184">
        <f>SUM(BK494:BK524)</f>
        <v>0</v>
      </c>
    </row>
    <row r="494" spans="1:65" s="2" customFormat="1" ht="24.25" customHeight="1">
      <c r="A494" s="34"/>
      <c r="B494" s="35"/>
      <c r="C494" s="187" t="s">
        <v>812</v>
      </c>
      <c r="D494" s="187" t="s">
        <v>148</v>
      </c>
      <c r="E494" s="188" t="s">
        <v>813</v>
      </c>
      <c r="F494" s="189" t="s">
        <v>814</v>
      </c>
      <c r="G494" s="190" t="s">
        <v>173</v>
      </c>
      <c r="H494" s="191">
        <v>13.728</v>
      </c>
      <c r="I494" s="192"/>
      <c r="J494" s="193">
        <f>ROUND(I494*H494,2)</f>
        <v>0</v>
      </c>
      <c r="K494" s="194"/>
      <c r="L494" s="39"/>
      <c r="M494" s="195" t="s">
        <v>1</v>
      </c>
      <c r="N494" s="196" t="s">
        <v>41</v>
      </c>
      <c r="O494" s="71"/>
      <c r="P494" s="197">
        <f>O494*H494</f>
        <v>0</v>
      </c>
      <c r="Q494" s="197">
        <v>5.04E-2</v>
      </c>
      <c r="R494" s="197">
        <f>Q494*H494</f>
        <v>0.69189120000000004</v>
      </c>
      <c r="S494" s="197">
        <v>0</v>
      </c>
      <c r="T494" s="198">
        <f>S494*H494</f>
        <v>0</v>
      </c>
      <c r="U494" s="34"/>
      <c r="V494" s="34"/>
      <c r="W494" s="34"/>
      <c r="X494" s="34"/>
      <c r="Y494" s="34"/>
      <c r="Z494" s="34"/>
      <c r="AA494" s="34"/>
      <c r="AB494" s="34"/>
      <c r="AC494" s="34"/>
      <c r="AD494" s="34"/>
      <c r="AE494" s="34"/>
      <c r="AR494" s="199" t="s">
        <v>233</v>
      </c>
      <c r="AT494" s="199" t="s">
        <v>148</v>
      </c>
      <c r="AU494" s="199" t="s">
        <v>86</v>
      </c>
      <c r="AY494" s="17" t="s">
        <v>146</v>
      </c>
      <c r="BE494" s="200">
        <f>IF(N494="základní",J494,0)</f>
        <v>0</v>
      </c>
      <c r="BF494" s="200">
        <f>IF(N494="snížená",J494,0)</f>
        <v>0</v>
      </c>
      <c r="BG494" s="200">
        <f>IF(N494="zákl. přenesená",J494,0)</f>
        <v>0</v>
      </c>
      <c r="BH494" s="200">
        <f>IF(N494="sníž. přenesená",J494,0)</f>
        <v>0</v>
      </c>
      <c r="BI494" s="200">
        <f>IF(N494="nulová",J494,0)</f>
        <v>0</v>
      </c>
      <c r="BJ494" s="17" t="s">
        <v>84</v>
      </c>
      <c r="BK494" s="200">
        <f>ROUND(I494*H494,2)</f>
        <v>0</v>
      </c>
      <c r="BL494" s="17" t="s">
        <v>233</v>
      </c>
      <c r="BM494" s="199" t="s">
        <v>815</v>
      </c>
    </row>
    <row r="495" spans="1:65" s="13" customFormat="1">
      <c r="B495" s="201"/>
      <c r="C495" s="202"/>
      <c r="D495" s="203" t="s">
        <v>158</v>
      </c>
      <c r="E495" s="204" t="s">
        <v>1</v>
      </c>
      <c r="F495" s="205" t="s">
        <v>816</v>
      </c>
      <c r="G495" s="202"/>
      <c r="H495" s="206">
        <v>13.728</v>
      </c>
      <c r="I495" s="207"/>
      <c r="J495" s="202"/>
      <c r="K495" s="202"/>
      <c r="L495" s="208"/>
      <c r="M495" s="209"/>
      <c r="N495" s="210"/>
      <c r="O495" s="210"/>
      <c r="P495" s="210"/>
      <c r="Q495" s="210"/>
      <c r="R495" s="210"/>
      <c r="S495" s="210"/>
      <c r="T495" s="211"/>
      <c r="AT495" s="212" t="s">
        <v>158</v>
      </c>
      <c r="AU495" s="212" t="s">
        <v>86</v>
      </c>
      <c r="AV495" s="13" t="s">
        <v>86</v>
      </c>
      <c r="AW495" s="13" t="s">
        <v>32</v>
      </c>
      <c r="AX495" s="13" t="s">
        <v>84</v>
      </c>
      <c r="AY495" s="212" t="s">
        <v>146</v>
      </c>
    </row>
    <row r="496" spans="1:65" s="2" customFormat="1" ht="16.5" customHeight="1">
      <c r="A496" s="34"/>
      <c r="B496" s="35"/>
      <c r="C496" s="187" t="s">
        <v>817</v>
      </c>
      <c r="D496" s="187" t="s">
        <v>148</v>
      </c>
      <c r="E496" s="188" t="s">
        <v>818</v>
      </c>
      <c r="F496" s="189" t="s">
        <v>819</v>
      </c>
      <c r="G496" s="190" t="s">
        <v>173</v>
      </c>
      <c r="H496" s="191">
        <v>186.547</v>
      </c>
      <c r="I496" s="192"/>
      <c r="J496" s="193">
        <f>ROUND(I496*H496,2)</f>
        <v>0</v>
      </c>
      <c r="K496" s="194"/>
      <c r="L496" s="39"/>
      <c r="M496" s="195" t="s">
        <v>1</v>
      </c>
      <c r="N496" s="196" t="s">
        <v>41</v>
      </c>
      <c r="O496" s="71"/>
      <c r="P496" s="197">
        <f>O496*H496</f>
        <v>0</v>
      </c>
      <c r="Q496" s="197">
        <v>1.1809999999999999E-2</v>
      </c>
      <c r="R496" s="197">
        <f>Q496*H496</f>
        <v>2.2031200699999998</v>
      </c>
      <c r="S496" s="197">
        <v>0</v>
      </c>
      <c r="T496" s="198">
        <f>S496*H496</f>
        <v>0</v>
      </c>
      <c r="U496" s="34"/>
      <c r="V496" s="34"/>
      <c r="W496" s="34"/>
      <c r="X496" s="34"/>
      <c r="Y496" s="34"/>
      <c r="Z496" s="34"/>
      <c r="AA496" s="34"/>
      <c r="AB496" s="34"/>
      <c r="AC496" s="34"/>
      <c r="AD496" s="34"/>
      <c r="AE496" s="34"/>
      <c r="AR496" s="199" t="s">
        <v>233</v>
      </c>
      <c r="AT496" s="199" t="s">
        <v>148</v>
      </c>
      <c r="AU496" s="199" t="s">
        <v>86</v>
      </c>
      <c r="AY496" s="17" t="s">
        <v>146</v>
      </c>
      <c r="BE496" s="200">
        <f>IF(N496="základní",J496,0)</f>
        <v>0</v>
      </c>
      <c r="BF496" s="200">
        <f>IF(N496="snížená",J496,0)</f>
        <v>0</v>
      </c>
      <c r="BG496" s="200">
        <f>IF(N496="zákl. přenesená",J496,0)</f>
        <v>0</v>
      </c>
      <c r="BH496" s="200">
        <f>IF(N496="sníž. přenesená",J496,0)</f>
        <v>0</v>
      </c>
      <c r="BI496" s="200">
        <f>IF(N496="nulová",J496,0)</f>
        <v>0</v>
      </c>
      <c r="BJ496" s="17" t="s">
        <v>84</v>
      </c>
      <c r="BK496" s="200">
        <f>ROUND(I496*H496,2)</f>
        <v>0</v>
      </c>
      <c r="BL496" s="17" t="s">
        <v>233</v>
      </c>
      <c r="BM496" s="199" t="s">
        <v>820</v>
      </c>
    </row>
    <row r="497" spans="1:65" s="15" customFormat="1">
      <c r="B497" s="224"/>
      <c r="C497" s="225"/>
      <c r="D497" s="203" t="s">
        <v>158</v>
      </c>
      <c r="E497" s="226" t="s">
        <v>1</v>
      </c>
      <c r="F497" s="227" t="s">
        <v>499</v>
      </c>
      <c r="G497" s="225"/>
      <c r="H497" s="226" t="s">
        <v>1</v>
      </c>
      <c r="I497" s="228"/>
      <c r="J497" s="225"/>
      <c r="K497" s="225"/>
      <c r="L497" s="229"/>
      <c r="M497" s="230"/>
      <c r="N497" s="231"/>
      <c r="O497" s="231"/>
      <c r="P497" s="231"/>
      <c r="Q497" s="231"/>
      <c r="R497" s="231"/>
      <c r="S497" s="231"/>
      <c r="T497" s="232"/>
      <c r="AT497" s="233" t="s">
        <v>158</v>
      </c>
      <c r="AU497" s="233" t="s">
        <v>86</v>
      </c>
      <c r="AV497" s="15" t="s">
        <v>84</v>
      </c>
      <c r="AW497" s="15" t="s">
        <v>32</v>
      </c>
      <c r="AX497" s="15" t="s">
        <v>76</v>
      </c>
      <c r="AY497" s="233" t="s">
        <v>146</v>
      </c>
    </row>
    <row r="498" spans="1:65" s="13" customFormat="1" ht="30.9">
      <c r="B498" s="201"/>
      <c r="C498" s="202"/>
      <c r="D498" s="203" t="s">
        <v>158</v>
      </c>
      <c r="E498" s="204" t="s">
        <v>1</v>
      </c>
      <c r="F498" s="205" t="s">
        <v>821</v>
      </c>
      <c r="G498" s="202"/>
      <c r="H498" s="206">
        <v>116.6</v>
      </c>
      <c r="I498" s="207"/>
      <c r="J498" s="202"/>
      <c r="K498" s="202"/>
      <c r="L498" s="208"/>
      <c r="M498" s="209"/>
      <c r="N498" s="210"/>
      <c r="O498" s="210"/>
      <c r="P498" s="210"/>
      <c r="Q498" s="210"/>
      <c r="R498" s="210"/>
      <c r="S498" s="210"/>
      <c r="T498" s="211"/>
      <c r="AT498" s="212" t="s">
        <v>158</v>
      </c>
      <c r="AU498" s="212" t="s">
        <v>86</v>
      </c>
      <c r="AV498" s="13" t="s">
        <v>86</v>
      </c>
      <c r="AW498" s="13" t="s">
        <v>32</v>
      </c>
      <c r="AX498" s="13" t="s">
        <v>76</v>
      </c>
      <c r="AY498" s="212" t="s">
        <v>146</v>
      </c>
    </row>
    <row r="499" spans="1:65" s="13" customFormat="1">
      <c r="B499" s="201"/>
      <c r="C499" s="202"/>
      <c r="D499" s="203" t="s">
        <v>158</v>
      </c>
      <c r="E499" s="204" t="s">
        <v>1</v>
      </c>
      <c r="F499" s="205" t="s">
        <v>822</v>
      </c>
      <c r="G499" s="202"/>
      <c r="H499" s="206">
        <v>6.9349999999999996</v>
      </c>
      <c r="I499" s="207"/>
      <c r="J499" s="202"/>
      <c r="K499" s="202"/>
      <c r="L499" s="208"/>
      <c r="M499" s="209"/>
      <c r="N499" s="210"/>
      <c r="O499" s="210"/>
      <c r="P499" s="210"/>
      <c r="Q499" s="210"/>
      <c r="R499" s="210"/>
      <c r="S499" s="210"/>
      <c r="T499" s="211"/>
      <c r="AT499" s="212" t="s">
        <v>158</v>
      </c>
      <c r="AU499" s="212" t="s">
        <v>86</v>
      </c>
      <c r="AV499" s="13" t="s">
        <v>86</v>
      </c>
      <c r="AW499" s="13" t="s">
        <v>32</v>
      </c>
      <c r="AX499" s="13" t="s">
        <v>76</v>
      </c>
      <c r="AY499" s="212" t="s">
        <v>146</v>
      </c>
    </row>
    <row r="500" spans="1:65" s="13" customFormat="1" ht="20.6">
      <c r="B500" s="201"/>
      <c r="C500" s="202"/>
      <c r="D500" s="203" t="s">
        <v>158</v>
      </c>
      <c r="E500" s="204" t="s">
        <v>1</v>
      </c>
      <c r="F500" s="205" t="s">
        <v>823</v>
      </c>
      <c r="G500" s="202"/>
      <c r="H500" s="206">
        <v>11.75</v>
      </c>
      <c r="I500" s="207"/>
      <c r="J500" s="202"/>
      <c r="K500" s="202"/>
      <c r="L500" s="208"/>
      <c r="M500" s="209"/>
      <c r="N500" s="210"/>
      <c r="O500" s="210"/>
      <c r="P500" s="210"/>
      <c r="Q500" s="210"/>
      <c r="R500" s="210"/>
      <c r="S500" s="210"/>
      <c r="T500" s="211"/>
      <c r="AT500" s="212" t="s">
        <v>158</v>
      </c>
      <c r="AU500" s="212" t="s">
        <v>86</v>
      </c>
      <c r="AV500" s="13" t="s">
        <v>86</v>
      </c>
      <c r="AW500" s="13" t="s">
        <v>32</v>
      </c>
      <c r="AX500" s="13" t="s">
        <v>76</v>
      </c>
      <c r="AY500" s="212" t="s">
        <v>146</v>
      </c>
    </row>
    <row r="501" spans="1:65" s="13" customFormat="1">
      <c r="B501" s="201"/>
      <c r="C501" s="202"/>
      <c r="D501" s="203" t="s">
        <v>158</v>
      </c>
      <c r="E501" s="204" t="s">
        <v>1</v>
      </c>
      <c r="F501" s="205" t="s">
        <v>824</v>
      </c>
      <c r="G501" s="202"/>
      <c r="H501" s="206">
        <v>7</v>
      </c>
      <c r="I501" s="207"/>
      <c r="J501" s="202"/>
      <c r="K501" s="202"/>
      <c r="L501" s="208"/>
      <c r="M501" s="209"/>
      <c r="N501" s="210"/>
      <c r="O501" s="210"/>
      <c r="P501" s="210"/>
      <c r="Q501" s="210"/>
      <c r="R501" s="210"/>
      <c r="S501" s="210"/>
      <c r="T501" s="211"/>
      <c r="AT501" s="212" t="s">
        <v>158</v>
      </c>
      <c r="AU501" s="212" t="s">
        <v>86</v>
      </c>
      <c r="AV501" s="13" t="s">
        <v>86</v>
      </c>
      <c r="AW501" s="13" t="s">
        <v>32</v>
      </c>
      <c r="AX501" s="13" t="s">
        <v>76</v>
      </c>
      <c r="AY501" s="212" t="s">
        <v>146</v>
      </c>
    </row>
    <row r="502" spans="1:65" s="13" customFormat="1">
      <c r="B502" s="201"/>
      <c r="C502" s="202"/>
      <c r="D502" s="203" t="s">
        <v>158</v>
      </c>
      <c r="E502" s="204" t="s">
        <v>1</v>
      </c>
      <c r="F502" s="205" t="s">
        <v>825</v>
      </c>
      <c r="G502" s="202"/>
      <c r="H502" s="206">
        <v>10.601000000000001</v>
      </c>
      <c r="I502" s="207"/>
      <c r="J502" s="202"/>
      <c r="K502" s="202"/>
      <c r="L502" s="208"/>
      <c r="M502" s="209"/>
      <c r="N502" s="210"/>
      <c r="O502" s="210"/>
      <c r="P502" s="210"/>
      <c r="Q502" s="210"/>
      <c r="R502" s="210"/>
      <c r="S502" s="210"/>
      <c r="T502" s="211"/>
      <c r="AT502" s="212" t="s">
        <v>158</v>
      </c>
      <c r="AU502" s="212" t="s">
        <v>86</v>
      </c>
      <c r="AV502" s="13" t="s">
        <v>86</v>
      </c>
      <c r="AW502" s="13" t="s">
        <v>32</v>
      </c>
      <c r="AX502" s="13" t="s">
        <v>76</v>
      </c>
      <c r="AY502" s="212" t="s">
        <v>146</v>
      </c>
    </row>
    <row r="503" spans="1:65" s="13" customFormat="1">
      <c r="B503" s="201"/>
      <c r="C503" s="202"/>
      <c r="D503" s="203" t="s">
        <v>158</v>
      </c>
      <c r="E503" s="204" t="s">
        <v>1</v>
      </c>
      <c r="F503" s="205" t="s">
        <v>826</v>
      </c>
      <c r="G503" s="202"/>
      <c r="H503" s="206">
        <v>33.661000000000001</v>
      </c>
      <c r="I503" s="207"/>
      <c r="J503" s="202"/>
      <c r="K503" s="202"/>
      <c r="L503" s="208"/>
      <c r="M503" s="209"/>
      <c r="N503" s="210"/>
      <c r="O503" s="210"/>
      <c r="P503" s="210"/>
      <c r="Q503" s="210"/>
      <c r="R503" s="210"/>
      <c r="S503" s="210"/>
      <c r="T503" s="211"/>
      <c r="AT503" s="212" t="s">
        <v>158</v>
      </c>
      <c r="AU503" s="212" t="s">
        <v>86</v>
      </c>
      <c r="AV503" s="13" t="s">
        <v>86</v>
      </c>
      <c r="AW503" s="13" t="s">
        <v>32</v>
      </c>
      <c r="AX503" s="13" t="s">
        <v>76</v>
      </c>
      <c r="AY503" s="212" t="s">
        <v>146</v>
      </c>
    </row>
    <row r="504" spans="1:65" s="14" customFormat="1">
      <c r="B504" s="213"/>
      <c r="C504" s="214"/>
      <c r="D504" s="203" t="s">
        <v>158</v>
      </c>
      <c r="E504" s="215" t="s">
        <v>1</v>
      </c>
      <c r="F504" s="216" t="s">
        <v>190</v>
      </c>
      <c r="G504" s="214"/>
      <c r="H504" s="217">
        <v>186.547</v>
      </c>
      <c r="I504" s="218"/>
      <c r="J504" s="214"/>
      <c r="K504" s="214"/>
      <c r="L504" s="219"/>
      <c r="M504" s="220"/>
      <c r="N504" s="221"/>
      <c r="O504" s="221"/>
      <c r="P504" s="221"/>
      <c r="Q504" s="221"/>
      <c r="R504" s="221"/>
      <c r="S504" s="221"/>
      <c r="T504" s="222"/>
      <c r="AT504" s="223" t="s">
        <v>158</v>
      </c>
      <c r="AU504" s="223" t="s">
        <v>86</v>
      </c>
      <c r="AV504" s="14" t="s">
        <v>152</v>
      </c>
      <c r="AW504" s="14" t="s">
        <v>32</v>
      </c>
      <c r="AX504" s="14" t="s">
        <v>84</v>
      </c>
      <c r="AY504" s="223" t="s">
        <v>146</v>
      </c>
    </row>
    <row r="505" spans="1:65" s="2" customFormat="1" ht="37.950000000000003" customHeight="1">
      <c r="A505" s="34"/>
      <c r="B505" s="35"/>
      <c r="C505" s="187" t="s">
        <v>827</v>
      </c>
      <c r="D505" s="187" t="s">
        <v>148</v>
      </c>
      <c r="E505" s="188" t="s">
        <v>828</v>
      </c>
      <c r="F505" s="189" t="s">
        <v>829</v>
      </c>
      <c r="G505" s="190" t="s">
        <v>173</v>
      </c>
      <c r="H505" s="191">
        <v>146.4</v>
      </c>
      <c r="I505" s="192"/>
      <c r="J505" s="193">
        <f>ROUND(I505*H505,2)</f>
        <v>0</v>
      </c>
      <c r="K505" s="194"/>
      <c r="L505" s="39"/>
      <c r="M505" s="195" t="s">
        <v>1</v>
      </c>
      <c r="N505" s="196" t="s">
        <v>41</v>
      </c>
      <c r="O505" s="71"/>
      <c r="P505" s="197">
        <f>O505*H505</f>
        <v>0</v>
      </c>
      <c r="Q505" s="197">
        <v>3.0000000000000001E-5</v>
      </c>
      <c r="R505" s="197">
        <f>Q505*H505</f>
        <v>4.3920000000000001E-3</v>
      </c>
      <c r="S505" s="197">
        <v>0</v>
      </c>
      <c r="T505" s="198">
        <f>S505*H505</f>
        <v>0</v>
      </c>
      <c r="U505" s="34"/>
      <c r="V505" s="34"/>
      <c r="W505" s="34"/>
      <c r="X505" s="34"/>
      <c r="Y505" s="34"/>
      <c r="Z505" s="34"/>
      <c r="AA505" s="34"/>
      <c r="AB505" s="34"/>
      <c r="AC505" s="34"/>
      <c r="AD505" s="34"/>
      <c r="AE505" s="34"/>
      <c r="AR505" s="199" t="s">
        <v>233</v>
      </c>
      <c r="AT505" s="199" t="s">
        <v>148</v>
      </c>
      <c r="AU505" s="199" t="s">
        <v>86</v>
      </c>
      <c r="AY505" s="17" t="s">
        <v>146</v>
      </c>
      <c r="BE505" s="200">
        <f>IF(N505="základní",J505,0)</f>
        <v>0</v>
      </c>
      <c r="BF505" s="200">
        <f>IF(N505="snížená",J505,0)</f>
        <v>0</v>
      </c>
      <c r="BG505" s="200">
        <f>IF(N505="zákl. přenesená",J505,0)</f>
        <v>0</v>
      </c>
      <c r="BH505" s="200">
        <f>IF(N505="sníž. přenesená",J505,0)</f>
        <v>0</v>
      </c>
      <c r="BI505" s="200">
        <f>IF(N505="nulová",J505,0)</f>
        <v>0</v>
      </c>
      <c r="BJ505" s="17" t="s">
        <v>84</v>
      </c>
      <c r="BK505" s="200">
        <f>ROUND(I505*H505,2)</f>
        <v>0</v>
      </c>
      <c r="BL505" s="17" t="s">
        <v>233</v>
      </c>
      <c r="BM505" s="199" t="s">
        <v>830</v>
      </c>
    </row>
    <row r="506" spans="1:65" s="13" customFormat="1">
      <c r="B506" s="201"/>
      <c r="C506" s="202"/>
      <c r="D506" s="203" t="s">
        <v>158</v>
      </c>
      <c r="E506" s="204" t="s">
        <v>1</v>
      </c>
      <c r="F506" s="205" t="s">
        <v>831</v>
      </c>
      <c r="G506" s="202"/>
      <c r="H506" s="206">
        <v>146.4</v>
      </c>
      <c r="I506" s="207"/>
      <c r="J506" s="202"/>
      <c r="K506" s="202"/>
      <c r="L506" s="208"/>
      <c r="M506" s="209"/>
      <c r="N506" s="210"/>
      <c r="O506" s="210"/>
      <c r="P506" s="210"/>
      <c r="Q506" s="210"/>
      <c r="R506" s="210"/>
      <c r="S506" s="210"/>
      <c r="T506" s="211"/>
      <c r="AT506" s="212" t="s">
        <v>158</v>
      </c>
      <c r="AU506" s="212" t="s">
        <v>86</v>
      </c>
      <c r="AV506" s="13" t="s">
        <v>86</v>
      </c>
      <c r="AW506" s="13" t="s">
        <v>32</v>
      </c>
      <c r="AX506" s="13" t="s">
        <v>84</v>
      </c>
      <c r="AY506" s="212" t="s">
        <v>146</v>
      </c>
    </row>
    <row r="507" spans="1:65" s="2" customFormat="1" ht="16.5" customHeight="1">
      <c r="A507" s="34"/>
      <c r="B507" s="35"/>
      <c r="C507" s="187" t="s">
        <v>832</v>
      </c>
      <c r="D507" s="187" t="s">
        <v>148</v>
      </c>
      <c r="E507" s="188" t="s">
        <v>833</v>
      </c>
      <c r="F507" s="189" t="s">
        <v>834</v>
      </c>
      <c r="G507" s="190" t="s">
        <v>173</v>
      </c>
      <c r="H507" s="191">
        <v>186.547</v>
      </c>
      <c r="I507" s="192"/>
      <c r="J507" s="193">
        <f>ROUND(I507*H507,2)</f>
        <v>0</v>
      </c>
      <c r="K507" s="194"/>
      <c r="L507" s="39"/>
      <c r="M507" s="195" t="s">
        <v>1</v>
      </c>
      <c r="N507" s="196" t="s">
        <v>41</v>
      </c>
      <c r="O507" s="71"/>
      <c r="P507" s="197">
        <f>O507*H507</f>
        <v>0</v>
      </c>
      <c r="Q507" s="197">
        <v>1E-4</v>
      </c>
      <c r="R507" s="197">
        <f>Q507*H507</f>
        <v>1.86547E-2</v>
      </c>
      <c r="S507" s="197">
        <v>0</v>
      </c>
      <c r="T507" s="198">
        <f>S507*H507</f>
        <v>0</v>
      </c>
      <c r="U507" s="34"/>
      <c r="V507" s="34"/>
      <c r="W507" s="34"/>
      <c r="X507" s="34"/>
      <c r="Y507" s="34"/>
      <c r="Z507" s="34"/>
      <c r="AA507" s="34"/>
      <c r="AB507" s="34"/>
      <c r="AC507" s="34"/>
      <c r="AD507" s="34"/>
      <c r="AE507" s="34"/>
      <c r="AR507" s="199" t="s">
        <v>233</v>
      </c>
      <c r="AT507" s="199" t="s">
        <v>148</v>
      </c>
      <c r="AU507" s="199" t="s">
        <v>86</v>
      </c>
      <c r="AY507" s="17" t="s">
        <v>146</v>
      </c>
      <c r="BE507" s="200">
        <f>IF(N507="základní",J507,0)</f>
        <v>0</v>
      </c>
      <c r="BF507" s="200">
        <f>IF(N507="snížená",J507,0)</f>
        <v>0</v>
      </c>
      <c r="BG507" s="200">
        <f>IF(N507="zákl. přenesená",J507,0)</f>
        <v>0</v>
      </c>
      <c r="BH507" s="200">
        <f>IF(N507="sníž. přenesená",J507,0)</f>
        <v>0</v>
      </c>
      <c r="BI507" s="200">
        <f>IF(N507="nulová",J507,0)</f>
        <v>0</v>
      </c>
      <c r="BJ507" s="17" t="s">
        <v>84</v>
      </c>
      <c r="BK507" s="200">
        <f>ROUND(I507*H507,2)</f>
        <v>0</v>
      </c>
      <c r="BL507" s="17" t="s">
        <v>233</v>
      </c>
      <c r="BM507" s="199" t="s">
        <v>835</v>
      </c>
    </row>
    <row r="508" spans="1:65" s="2" customFormat="1" ht="16.5" customHeight="1">
      <c r="A508" s="34"/>
      <c r="B508" s="35"/>
      <c r="C508" s="187" t="s">
        <v>836</v>
      </c>
      <c r="D508" s="187" t="s">
        <v>148</v>
      </c>
      <c r="E508" s="188" t="s">
        <v>837</v>
      </c>
      <c r="F508" s="189" t="s">
        <v>838</v>
      </c>
      <c r="G508" s="190" t="s">
        <v>173</v>
      </c>
      <c r="H508" s="191">
        <v>141.38900000000001</v>
      </c>
      <c r="I508" s="192"/>
      <c r="J508" s="193">
        <f>ROUND(I508*H508,2)</f>
        <v>0</v>
      </c>
      <c r="K508" s="194"/>
      <c r="L508" s="39"/>
      <c r="M508" s="195" t="s">
        <v>1</v>
      </c>
      <c r="N508" s="196" t="s">
        <v>41</v>
      </c>
      <c r="O508" s="71"/>
      <c r="P508" s="197">
        <f>O508*H508</f>
        <v>0</v>
      </c>
      <c r="Q508" s="197">
        <v>0</v>
      </c>
      <c r="R508" s="197">
        <f>Q508*H508</f>
        <v>0</v>
      </c>
      <c r="S508" s="197">
        <v>1.7250000000000001E-2</v>
      </c>
      <c r="T508" s="198">
        <f>S508*H508</f>
        <v>2.4389602500000005</v>
      </c>
      <c r="U508" s="34"/>
      <c r="V508" s="34"/>
      <c r="W508" s="34"/>
      <c r="X508" s="34"/>
      <c r="Y508" s="34"/>
      <c r="Z508" s="34"/>
      <c r="AA508" s="34"/>
      <c r="AB508" s="34"/>
      <c r="AC508" s="34"/>
      <c r="AD508" s="34"/>
      <c r="AE508" s="34"/>
      <c r="AR508" s="199" t="s">
        <v>233</v>
      </c>
      <c r="AT508" s="199" t="s">
        <v>148</v>
      </c>
      <c r="AU508" s="199" t="s">
        <v>86</v>
      </c>
      <c r="AY508" s="17" t="s">
        <v>146</v>
      </c>
      <c r="BE508" s="200">
        <f>IF(N508="základní",J508,0)</f>
        <v>0</v>
      </c>
      <c r="BF508" s="200">
        <f>IF(N508="snížená",J508,0)</f>
        <v>0</v>
      </c>
      <c r="BG508" s="200">
        <f>IF(N508="zákl. přenesená",J508,0)</f>
        <v>0</v>
      </c>
      <c r="BH508" s="200">
        <f>IF(N508="sníž. přenesená",J508,0)</f>
        <v>0</v>
      </c>
      <c r="BI508" s="200">
        <f>IF(N508="nulová",J508,0)</f>
        <v>0</v>
      </c>
      <c r="BJ508" s="17" t="s">
        <v>84</v>
      </c>
      <c r="BK508" s="200">
        <f>ROUND(I508*H508,2)</f>
        <v>0</v>
      </c>
      <c r="BL508" s="17" t="s">
        <v>233</v>
      </c>
      <c r="BM508" s="199" t="s">
        <v>839</v>
      </c>
    </row>
    <row r="509" spans="1:65" s="15" customFormat="1">
      <c r="B509" s="224"/>
      <c r="C509" s="225"/>
      <c r="D509" s="203" t="s">
        <v>158</v>
      </c>
      <c r="E509" s="226" t="s">
        <v>1</v>
      </c>
      <c r="F509" s="227" t="s">
        <v>840</v>
      </c>
      <c r="G509" s="225"/>
      <c r="H509" s="226" t="s">
        <v>1</v>
      </c>
      <c r="I509" s="228"/>
      <c r="J509" s="225"/>
      <c r="K509" s="225"/>
      <c r="L509" s="229"/>
      <c r="M509" s="230"/>
      <c r="N509" s="231"/>
      <c r="O509" s="231"/>
      <c r="P509" s="231"/>
      <c r="Q509" s="231"/>
      <c r="R509" s="231"/>
      <c r="S509" s="231"/>
      <c r="T509" s="232"/>
      <c r="AT509" s="233" t="s">
        <v>158</v>
      </c>
      <c r="AU509" s="233" t="s">
        <v>86</v>
      </c>
      <c r="AV509" s="15" t="s">
        <v>84</v>
      </c>
      <c r="AW509" s="15" t="s">
        <v>32</v>
      </c>
      <c r="AX509" s="15" t="s">
        <v>76</v>
      </c>
      <c r="AY509" s="233" t="s">
        <v>146</v>
      </c>
    </row>
    <row r="510" spans="1:65" s="13" customFormat="1">
      <c r="B510" s="201"/>
      <c r="C510" s="202"/>
      <c r="D510" s="203" t="s">
        <v>158</v>
      </c>
      <c r="E510" s="204" t="s">
        <v>1</v>
      </c>
      <c r="F510" s="205" t="s">
        <v>826</v>
      </c>
      <c r="G510" s="202"/>
      <c r="H510" s="206">
        <v>33.661000000000001</v>
      </c>
      <c r="I510" s="207"/>
      <c r="J510" s="202"/>
      <c r="K510" s="202"/>
      <c r="L510" s="208"/>
      <c r="M510" s="209"/>
      <c r="N510" s="210"/>
      <c r="O510" s="210"/>
      <c r="P510" s="210"/>
      <c r="Q510" s="210"/>
      <c r="R510" s="210"/>
      <c r="S510" s="210"/>
      <c r="T510" s="211"/>
      <c r="AT510" s="212" t="s">
        <v>158</v>
      </c>
      <c r="AU510" s="212" t="s">
        <v>86</v>
      </c>
      <c r="AV510" s="13" t="s">
        <v>86</v>
      </c>
      <c r="AW510" s="13" t="s">
        <v>32</v>
      </c>
      <c r="AX510" s="13" t="s">
        <v>76</v>
      </c>
      <c r="AY510" s="212" t="s">
        <v>146</v>
      </c>
    </row>
    <row r="511" spans="1:65" s="13" customFormat="1" ht="20.6">
      <c r="B511" s="201"/>
      <c r="C511" s="202"/>
      <c r="D511" s="203" t="s">
        <v>158</v>
      </c>
      <c r="E511" s="204" t="s">
        <v>1</v>
      </c>
      <c r="F511" s="205" t="s">
        <v>841</v>
      </c>
      <c r="G511" s="202"/>
      <c r="H511" s="206">
        <v>72.147999999999996</v>
      </c>
      <c r="I511" s="207"/>
      <c r="J511" s="202"/>
      <c r="K511" s="202"/>
      <c r="L511" s="208"/>
      <c r="M511" s="209"/>
      <c r="N511" s="210"/>
      <c r="O511" s="210"/>
      <c r="P511" s="210"/>
      <c r="Q511" s="210"/>
      <c r="R511" s="210"/>
      <c r="S511" s="210"/>
      <c r="T511" s="211"/>
      <c r="AT511" s="212" t="s">
        <v>158</v>
      </c>
      <c r="AU511" s="212" t="s">
        <v>86</v>
      </c>
      <c r="AV511" s="13" t="s">
        <v>86</v>
      </c>
      <c r="AW511" s="13" t="s">
        <v>32</v>
      </c>
      <c r="AX511" s="13" t="s">
        <v>76</v>
      </c>
      <c r="AY511" s="212" t="s">
        <v>146</v>
      </c>
    </row>
    <row r="512" spans="1:65" s="13" customFormat="1" ht="20.6">
      <c r="B512" s="201"/>
      <c r="C512" s="202"/>
      <c r="D512" s="203" t="s">
        <v>158</v>
      </c>
      <c r="E512" s="204" t="s">
        <v>1</v>
      </c>
      <c r="F512" s="205" t="s">
        <v>823</v>
      </c>
      <c r="G512" s="202"/>
      <c r="H512" s="206">
        <v>11.75</v>
      </c>
      <c r="I512" s="207"/>
      <c r="J512" s="202"/>
      <c r="K512" s="202"/>
      <c r="L512" s="208"/>
      <c r="M512" s="209"/>
      <c r="N512" s="210"/>
      <c r="O512" s="210"/>
      <c r="P512" s="210"/>
      <c r="Q512" s="210"/>
      <c r="R512" s="210"/>
      <c r="S512" s="210"/>
      <c r="T512" s="211"/>
      <c r="AT512" s="212" t="s">
        <v>158</v>
      </c>
      <c r="AU512" s="212" t="s">
        <v>86</v>
      </c>
      <c r="AV512" s="13" t="s">
        <v>86</v>
      </c>
      <c r="AW512" s="13" t="s">
        <v>32</v>
      </c>
      <c r="AX512" s="13" t="s">
        <v>76</v>
      </c>
      <c r="AY512" s="212" t="s">
        <v>146</v>
      </c>
    </row>
    <row r="513" spans="1:65" s="13" customFormat="1">
      <c r="B513" s="201"/>
      <c r="C513" s="202"/>
      <c r="D513" s="203" t="s">
        <v>158</v>
      </c>
      <c r="E513" s="204" t="s">
        <v>1</v>
      </c>
      <c r="F513" s="205" t="s">
        <v>824</v>
      </c>
      <c r="G513" s="202"/>
      <c r="H513" s="206">
        <v>7</v>
      </c>
      <c r="I513" s="207"/>
      <c r="J513" s="202"/>
      <c r="K513" s="202"/>
      <c r="L513" s="208"/>
      <c r="M513" s="209"/>
      <c r="N513" s="210"/>
      <c r="O513" s="210"/>
      <c r="P513" s="210"/>
      <c r="Q513" s="210"/>
      <c r="R513" s="210"/>
      <c r="S513" s="210"/>
      <c r="T513" s="211"/>
      <c r="AT513" s="212" t="s">
        <v>158</v>
      </c>
      <c r="AU513" s="212" t="s">
        <v>86</v>
      </c>
      <c r="AV513" s="13" t="s">
        <v>86</v>
      </c>
      <c r="AW513" s="13" t="s">
        <v>32</v>
      </c>
      <c r="AX513" s="13" t="s">
        <v>76</v>
      </c>
      <c r="AY513" s="212" t="s">
        <v>146</v>
      </c>
    </row>
    <row r="514" spans="1:65" s="13" customFormat="1">
      <c r="B514" s="201"/>
      <c r="C514" s="202"/>
      <c r="D514" s="203" t="s">
        <v>158</v>
      </c>
      <c r="E514" s="204" t="s">
        <v>1</v>
      </c>
      <c r="F514" s="205" t="s">
        <v>842</v>
      </c>
      <c r="G514" s="202"/>
      <c r="H514" s="206">
        <v>16.829999999999998</v>
      </c>
      <c r="I514" s="207"/>
      <c r="J514" s="202"/>
      <c r="K514" s="202"/>
      <c r="L514" s="208"/>
      <c r="M514" s="209"/>
      <c r="N514" s="210"/>
      <c r="O514" s="210"/>
      <c r="P514" s="210"/>
      <c r="Q514" s="210"/>
      <c r="R514" s="210"/>
      <c r="S514" s="210"/>
      <c r="T514" s="211"/>
      <c r="AT514" s="212" t="s">
        <v>158</v>
      </c>
      <c r="AU514" s="212" t="s">
        <v>86</v>
      </c>
      <c r="AV514" s="13" t="s">
        <v>86</v>
      </c>
      <c r="AW514" s="13" t="s">
        <v>32</v>
      </c>
      <c r="AX514" s="13" t="s">
        <v>76</v>
      </c>
      <c r="AY514" s="212" t="s">
        <v>146</v>
      </c>
    </row>
    <row r="515" spans="1:65" s="14" customFormat="1">
      <c r="B515" s="213"/>
      <c r="C515" s="214"/>
      <c r="D515" s="203" t="s">
        <v>158</v>
      </c>
      <c r="E515" s="215" t="s">
        <v>1</v>
      </c>
      <c r="F515" s="216" t="s">
        <v>190</v>
      </c>
      <c r="G515" s="214"/>
      <c r="H515" s="217">
        <v>141.38900000000001</v>
      </c>
      <c r="I515" s="218"/>
      <c r="J515" s="214"/>
      <c r="K515" s="214"/>
      <c r="L515" s="219"/>
      <c r="M515" s="220"/>
      <c r="N515" s="221"/>
      <c r="O515" s="221"/>
      <c r="P515" s="221"/>
      <c r="Q515" s="221"/>
      <c r="R515" s="221"/>
      <c r="S515" s="221"/>
      <c r="T515" s="222"/>
      <c r="AT515" s="223" t="s">
        <v>158</v>
      </c>
      <c r="AU515" s="223" t="s">
        <v>86</v>
      </c>
      <c r="AV515" s="14" t="s">
        <v>152</v>
      </c>
      <c r="AW515" s="14" t="s">
        <v>32</v>
      </c>
      <c r="AX515" s="14" t="s">
        <v>84</v>
      </c>
      <c r="AY515" s="223" t="s">
        <v>146</v>
      </c>
    </row>
    <row r="516" spans="1:65" s="2" customFormat="1" ht="24.25" customHeight="1">
      <c r="A516" s="34"/>
      <c r="B516" s="35"/>
      <c r="C516" s="187" t="s">
        <v>843</v>
      </c>
      <c r="D516" s="187" t="s">
        <v>148</v>
      </c>
      <c r="E516" s="188" t="s">
        <v>844</v>
      </c>
      <c r="F516" s="189" t="s">
        <v>845</v>
      </c>
      <c r="G516" s="190" t="s">
        <v>173</v>
      </c>
      <c r="H516" s="191">
        <v>29.8</v>
      </c>
      <c r="I516" s="192"/>
      <c r="J516" s="193">
        <f>ROUND(I516*H516,2)</f>
        <v>0</v>
      </c>
      <c r="K516" s="194"/>
      <c r="L516" s="39"/>
      <c r="M516" s="195" t="s">
        <v>1</v>
      </c>
      <c r="N516" s="196" t="s">
        <v>41</v>
      </c>
      <c r="O516" s="71"/>
      <c r="P516" s="197">
        <f>O516*H516</f>
        <v>0</v>
      </c>
      <c r="Q516" s="197">
        <v>1.223E-2</v>
      </c>
      <c r="R516" s="197">
        <f>Q516*H516</f>
        <v>0.364454</v>
      </c>
      <c r="S516" s="197">
        <v>0</v>
      </c>
      <c r="T516" s="198">
        <f>S516*H516</f>
        <v>0</v>
      </c>
      <c r="U516" s="34"/>
      <c r="V516" s="34"/>
      <c r="W516" s="34"/>
      <c r="X516" s="34"/>
      <c r="Y516" s="34"/>
      <c r="Z516" s="34"/>
      <c r="AA516" s="34"/>
      <c r="AB516" s="34"/>
      <c r="AC516" s="34"/>
      <c r="AD516" s="34"/>
      <c r="AE516" s="34"/>
      <c r="AR516" s="199" t="s">
        <v>233</v>
      </c>
      <c r="AT516" s="199" t="s">
        <v>148</v>
      </c>
      <c r="AU516" s="199" t="s">
        <v>86</v>
      </c>
      <c r="AY516" s="17" t="s">
        <v>146</v>
      </c>
      <c r="BE516" s="200">
        <f>IF(N516="základní",J516,0)</f>
        <v>0</v>
      </c>
      <c r="BF516" s="200">
        <f>IF(N516="snížená",J516,0)</f>
        <v>0</v>
      </c>
      <c r="BG516" s="200">
        <f>IF(N516="zákl. přenesená",J516,0)</f>
        <v>0</v>
      </c>
      <c r="BH516" s="200">
        <f>IF(N516="sníž. přenesená",J516,0)</f>
        <v>0</v>
      </c>
      <c r="BI516" s="200">
        <f>IF(N516="nulová",J516,0)</f>
        <v>0</v>
      </c>
      <c r="BJ516" s="17" t="s">
        <v>84</v>
      </c>
      <c r="BK516" s="200">
        <f>ROUND(I516*H516,2)</f>
        <v>0</v>
      </c>
      <c r="BL516" s="17" t="s">
        <v>233</v>
      </c>
      <c r="BM516" s="199" t="s">
        <v>846</v>
      </c>
    </row>
    <row r="517" spans="1:65" s="15" customFormat="1">
      <c r="B517" s="224"/>
      <c r="C517" s="225"/>
      <c r="D517" s="203" t="s">
        <v>158</v>
      </c>
      <c r="E517" s="226" t="s">
        <v>1</v>
      </c>
      <c r="F517" s="227" t="s">
        <v>230</v>
      </c>
      <c r="G517" s="225"/>
      <c r="H517" s="226" t="s">
        <v>1</v>
      </c>
      <c r="I517" s="228"/>
      <c r="J517" s="225"/>
      <c r="K517" s="225"/>
      <c r="L517" s="229"/>
      <c r="M517" s="230"/>
      <c r="N517" s="231"/>
      <c r="O517" s="231"/>
      <c r="P517" s="231"/>
      <c r="Q517" s="231"/>
      <c r="R517" s="231"/>
      <c r="S517" s="231"/>
      <c r="T517" s="232"/>
      <c r="AT517" s="233" t="s">
        <v>158</v>
      </c>
      <c r="AU517" s="233" t="s">
        <v>86</v>
      </c>
      <c r="AV517" s="15" t="s">
        <v>84</v>
      </c>
      <c r="AW517" s="15" t="s">
        <v>32</v>
      </c>
      <c r="AX517" s="15" t="s">
        <v>76</v>
      </c>
      <c r="AY517" s="233" t="s">
        <v>146</v>
      </c>
    </row>
    <row r="518" spans="1:65" s="13" customFormat="1">
      <c r="B518" s="201"/>
      <c r="C518" s="202"/>
      <c r="D518" s="203" t="s">
        <v>158</v>
      </c>
      <c r="E518" s="204" t="s">
        <v>1</v>
      </c>
      <c r="F518" s="205" t="s">
        <v>847</v>
      </c>
      <c r="G518" s="202"/>
      <c r="H518" s="206">
        <v>8.1999999999999993</v>
      </c>
      <c r="I518" s="207"/>
      <c r="J518" s="202"/>
      <c r="K518" s="202"/>
      <c r="L518" s="208"/>
      <c r="M518" s="209"/>
      <c r="N518" s="210"/>
      <c r="O518" s="210"/>
      <c r="P518" s="210"/>
      <c r="Q518" s="210"/>
      <c r="R518" s="210"/>
      <c r="S518" s="210"/>
      <c r="T518" s="211"/>
      <c r="AT518" s="212" t="s">
        <v>158</v>
      </c>
      <c r="AU518" s="212" t="s">
        <v>86</v>
      </c>
      <c r="AV518" s="13" t="s">
        <v>86</v>
      </c>
      <c r="AW518" s="13" t="s">
        <v>32</v>
      </c>
      <c r="AX518" s="13" t="s">
        <v>76</v>
      </c>
      <c r="AY518" s="212" t="s">
        <v>146</v>
      </c>
    </row>
    <row r="519" spans="1:65" s="13" customFormat="1">
      <c r="B519" s="201"/>
      <c r="C519" s="202"/>
      <c r="D519" s="203" t="s">
        <v>158</v>
      </c>
      <c r="E519" s="204" t="s">
        <v>1</v>
      </c>
      <c r="F519" s="205" t="s">
        <v>848</v>
      </c>
      <c r="G519" s="202"/>
      <c r="H519" s="206">
        <v>21.6</v>
      </c>
      <c r="I519" s="207"/>
      <c r="J519" s="202"/>
      <c r="K519" s="202"/>
      <c r="L519" s="208"/>
      <c r="M519" s="209"/>
      <c r="N519" s="210"/>
      <c r="O519" s="210"/>
      <c r="P519" s="210"/>
      <c r="Q519" s="210"/>
      <c r="R519" s="210"/>
      <c r="S519" s="210"/>
      <c r="T519" s="211"/>
      <c r="AT519" s="212" t="s">
        <v>158</v>
      </c>
      <c r="AU519" s="212" t="s">
        <v>86</v>
      </c>
      <c r="AV519" s="13" t="s">
        <v>86</v>
      </c>
      <c r="AW519" s="13" t="s">
        <v>32</v>
      </c>
      <c r="AX519" s="13" t="s">
        <v>76</v>
      </c>
      <c r="AY519" s="212" t="s">
        <v>146</v>
      </c>
    </row>
    <row r="520" spans="1:65" s="14" customFormat="1">
      <c r="B520" s="213"/>
      <c r="C520" s="214"/>
      <c r="D520" s="203" t="s">
        <v>158</v>
      </c>
      <c r="E520" s="215" t="s">
        <v>1</v>
      </c>
      <c r="F520" s="216" t="s">
        <v>190</v>
      </c>
      <c r="G520" s="214"/>
      <c r="H520" s="217">
        <v>29.8</v>
      </c>
      <c r="I520" s="218"/>
      <c r="J520" s="214"/>
      <c r="K520" s="214"/>
      <c r="L520" s="219"/>
      <c r="M520" s="220"/>
      <c r="N520" s="221"/>
      <c r="O520" s="221"/>
      <c r="P520" s="221"/>
      <c r="Q520" s="221"/>
      <c r="R520" s="221"/>
      <c r="S520" s="221"/>
      <c r="T520" s="222"/>
      <c r="AT520" s="223" t="s">
        <v>158</v>
      </c>
      <c r="AU520" s="223" t="s">
        <v>86</v>
      </c>
      <c r="AV520" s="14" t="s">
        <v>152</v>
      </c>
      <c r="AW520" s="14" t="s">
        <v>32</v>
      </c>
      <c r="AX520" s="14" t="s">
        <v>84</v>
      </c>
      <c r="AY520" s="223" t="s">
        <v>146</v>
      </c>
    </row>
    <row r="521" spans="1:65" s="2" customFormat="1" ht="16.5" customHeight="1">
      <c r="A521" s="34"/>
      <c r="B521" s="35"/>
      <c r="C521" s="187" t="s">
        <v>849</v>
      </c>
      <c r="D521" s="187" t="s">
        <v>148</v>
      </c>
      <c r="E521" s="188" t="s">
        <v>850</v>
      </c>
      <c r="F521" s="189" t="s">
        <v>851</v>
      </c>
      <c r="G521" s="190" t="s">
        <v>173</v>
      </c>
      <c r="H521" s="191">
        <v>29.8</v>
      </c>
      <c r="I521" s="192"/>
      <c r="J521" s="193">
        <f>ROUND(I521*H521,2)</f>
        <v>0</v>
      </c>
      <c r="K521" s="194"/>
      <c r="L521" s="39"/>
      <c r="M521" s="195" t="s">
        <v>1</v>
      </c>
      <c r="N521" s="196" t="s">
        <v>41</v>
      </c>
      <c r="O521" s="71"/>
      <c r="P521" s="197">
        <f>O521*H521</f>
        <v>0</v>
      </c>
      <c r="Q521" s="197">
        <v>1E-4</v>
      </c>
      <c r="R521" s="197">
        <f>Q521*H521</f>
        <v>2.98E-3</v>
      </c>
      <c r="S521" s="197">
        <v>0</v>
      </c>
      <c r="T521" s="198">
        <f>S521*H521</f>
        <v>0</v>
      </c>
      <c r="U521" s="34"/>
      <c r="V521" s="34"/>
      <c r="W521" s="34"/>
      <c r="X521" s="34"/>
      <c r="Y521" s="34"/>
      <c r="Z521" s="34"/>
      <c r="AA521" s="34"/>
      <c r="AB521" s="34"/>
      <c r="AC521" s="34"/>
      <c r="AD521" s="34"/>
      <c r="AE521" s="34"/>
      <c r="AR521" s="199" t="s">
        <v>233</v>
      </c>
      <c r="AT521" s="199" t="s">
        <v>148</v>
      </c>
      <c r="AU521" s="199" t="s">
        <v>86</v>
      </c>
      <c r="AY521" s="17" t="s">
        <v>146</v>
      </c>
      <c r="BE521" s="200">
        <f>IF(N521="základní",J521,0)</f>
        <v>0</v>
      </c>
      <c r="BF521" s="200">
        <f>IF(N521="snížená",J521,0)</f>
        <v>0</v>
      </c>
      <c r="BG521" s="200">
        <f>IF(N521="zákl. přenesená",J521,0)</f>
        <v>0</v>
      </c>
      <c r="BH521" s="200">
        <f>IF(N521="sníž. přenesená",J521,0)</f>
        <v>0</v>
      </c>
      <c r="BI521" s="200">
        <f>IF(N521="nulová",J521,0)</f>
        <v>0</v>
      </c>
      <c r="BJ521" s="17" t="s">
        <v>84</v>
      </c>
      <c r="BK521" s="200">
        <f>ROUND(I521*H521,2)</f>
        <v>0</v>
      </c>
      <c r="BL521" s="17" t="s">
        <v>233</v>
      </c>
      <c r="BM521" s="199" t="s">
        <v>852</v>
      </c>
    </row>
    <row r="522" spans="1:65" s="2" customFormat="1" ht="16.5" customHeight="1">
      <c r="A522" s="34"/>
      <c r="B522" s="35"/>
      <c r="C522" s="187" t="s">
        <v>853</v>
      </c>
      <c r="D522" s="187" t="s">
        <v>148</v>
      </c>
      <c r="E522" s="188" t="s">
        <v>854</v>
      </c>
      <c r="F522" s="189" t="s">
        <v>855</v>
      </c>
      <c r="G522" s="190" t="s">
        <v>173</v>
      </c>
      <c r="H522" s="191">
        <v>17.8</v>
      </c>
      <c r="I522" s="192"/>
      <c r="J522" s="193">
        <f>ROUND(I522*H522,2)</f>
        <v>0</v>
      </c>
      <c r="K522" s="194"/>
      <c r="L522" s="39"/>
      <c r="M522" s="195" t="s">
        <v>1</v>
      </c>
      <c r="N522" s="196" t="s">
        <v>41</v>
      </c>
      <c r="O522" s="71"/>
      <c r="P522" s="197">
        <f>O522*H522</f>
        <v>0</v>
      </c>
      <c r="Q522" s="197">
        <v>0</v>
      </c>
      <c r="R522" s="197">
        <f>Q522*H522</f>
        <v>0</v>
      </c>
      <c r="S522" s="197">
        <v>1.7250000000000001E-2</v>
      </c>
      <c r="T522" s="198">
        <f>S522*H522</f>
        <v>0.30705000000000005</v>
      </c>
      <c r="U522" s="34"/>
      <c r="V522" s="34"/>
      <c r="W522" s="34"/>
      <c r="X522" s="34"/>
      <c r="Y522" s="34"/>
      <c r="Z522" s="34"/>
      <c r="AA522" s="34"/>
      <c r="AB522" s="34"/>
      <c r="AC522" s="34"/>
      <c r="AD522" s="34"/>
      <c r="AE522" s="34"/>
      <c r="AR522" s="199" t="s">
        <v>233</v>
      </c>
      <c r="AT522" s="199" t="s">
        <v>148</v>
      </c>
      <c r="AU522" s="199" t="s">
        <v>86</v>
      </c>
      <c r="AY522" s="17" t="s">
        <v>146</v>
      </c>
      <c r="BE522" s="200">
        <f>IF(N522="základní",J522,0)</f>
        <v>0</v>
      </c>
      <c r="BF522" s="200">
        <f>IF(N522="snížená",J522,0)</f>
        <v>0</v>
      </c>
      <c r="BG522" s="200">
        <f>IF(N522="zákl. přenesená",J522,0)</f>
        <v>0</v>
      </c>
      <c r="BH522" s="200">
        <f>IF(N522="sníž. přenesená",J522,0)</f>
        <v>0</v>
      </c>
      <c r="BI522" s="200">
        <f>IF(N522="nulová",J522,0)</f>
        <v>0</v>
      </c>
      <c r="BJ522" s="17" t="s">
        <v>84</v>
      </c>
      <c r="BK522" s="200">
        <f>ROUND(I522*H522,2)</f>
        <v>0</v>
      </c>
      <c r="BL522" s="17" t="s">
        <v>233</v>
      </c>
      <c r="BM522" s="199" t="s">
        <v>856</v>
      </c>
    </row>
    <row r="523" spans="1:65" s="13" customFormat="1">
      <c r="B523" s="201"/>
      <c r="C523" s="202"/>
      <c r="D523" s="203" t="s">
        <v>158</v>
      </c>
      <c r="E523" s="204" t="s">
        <v>1</v>
      </c>
      <c r="F523" s="205" t="s">
        <v>857</v>
      </c>
      <c r="G523" s="202"/>
      <c r="H523" s="206">
        <v>17.8</v>
      </c>
      <c r="I523" s="207"/>
      <c r="J523" s="202"/>
      <c r="K523" s="202"/>
      <c r="L523" s="208"/>
      <c r="M523" s="209"/>
      <c r="N523" s="210"/>
      <c r="O523" s="210"/>
      <c r="P523" s="210"/>
      <c r="Q523" s="210"/>
      <c r="R523" s="210"/>
      <c r="S523" s="210"/>
      <c r="T523" s="211"/>
      <c r="AT523" s="212" t="s">
        <v>158</v>
      </c>
      <c r="AU523" s="212" t="s">
        <v>86</v>
      </c>
      <c r="AV523" s="13" t="s">
        <v>86</v>
      </c>
      <c r="AW523" s="13" t="s">
        <v>32</v>
      </c>
      <c r="AX523" s="13" t="s">
        <v>84</v>
      </c>
      <c r="AY523" s="212" t="s">
        <v>146</v>
      </c>
    </row>
    <row r="524" spans="1:65" s="2" customFormat="1" ht="24.25" customHeight="1">
      <c r="A524" s="34"/>
      <c r="B524" s="35"/>
      <c r="C524" s="187" t="s">
        <v>858</v>
      </c>
      <c r="D524" s="187" t="s">
        <v>148</v>
      </c>
      <c r="E524" s="188" t="s">
        <v>859</v>
      </c>
      <c r="F524" s="189" t="s">
        <v>860</v>
      </c>
      <c r="G524" s="190" t="s">
        <v>674</v>
      </c>
      <c r="H524" s="245"/>
      <c r="I524" s="192"/>
      <c r="J524" s="193">
        <f>ROUND(I524*H524,2)</f>
        <v>0</v>
      </c>
      <c r="K524" s="194"/>
      <c r="L524" s="39"/>
      <c r="M524" s="195" t="s">
        <v>1</v>
      </c>
      <c r="N524" s="196" t="s">
        <v>41</v>
      </c>
      <c r="O524" s="71"/>
      <c r="P524" s="197">
        <f>O524*H524</f>
        <v>0</v>
      </c>
      <c r="Q524" s="197">
        <v>0</v>
      </c>
      <c r="R524" s="197">
        <f>Q524*H524</f>
        <v>0</v>
      </c>
      <c r="S524" s="197">
        <v>0</v>
      </c>
      <c r="T524" s="198">
        <f>S524*H524</f>
        <v>0</v>
      </c>
      <c r="U524" s="34"/>
      <c r="V524" s="34"/>
      <c r="W524" s="34"/>
      <c r="X524" s="34"/>
      <c r="Y524" s="34"/>
      <c r="Z524" s="34"/>
      <c r="AA524" s="34"/>
      <c r="AB524" s="34"/>
      <c r="AC524" s="34"/>
      <c r="AD524" s="34"/>
      <c r="AE524" s="34"/>
      <c r="AR524" s="199" t="s">
        <v>233</v>
      </c>
      <c r="AT524" s="199" t="s">
        <v>148</v>
      </c>
      <c r="AU524" s="199" t="s">
        <v>86</v>
      </c>
      <c r="AY524" s="17" t="s">
        <v>146</v>
      </c>
      <c r="BE524" s="200">
        <f>IF(N524="základní",J524,0)</f>
        <v>0</v>
      </c>
      <c r="BF524" s="200">
        <f>IF(N524="snížená",J524,0)</f>
        <v>0</v>
      </c>
      <c r="BG524" s="200">
        <f>IF(N524="zákl. přenesená",J524,0)</f>
        <v>0</v>
      </c>
      <c r="BH524" s="200">
        <f>IF(N524="sníž. přenesená",J524,0)</f>
        <v>0</v>
      </c>
      <c r="BI524" s="200">
        <f>IF(N524="nulová",J524,0)</f>
        <v>0</v>
      </c>
      <c r="BJ524" s="17" t="s">
        <v>84</v>
      </c>
      <c r="BK524" s="200">
        <f>ROUND(I524*H524,2)</f>
        <v>0</v>
      </c>
      <c r="BL524" s="17" t="s">
        <v>233</v>
      </c>
      <c r="BM524" s="199" t="s">
        <v>861</v>
      </c>
    </row>
    <row r="525" spans="1:65" s="12" customFormat="1" ht="22.95" customHeight="1">
      <c r="B525" s="171"/>
      <c r="C525" s="172"/>
      <c r="D525" s="173" t="s">
        <v>75</v>
      </c>
      <c r="E525" s="185" t="s">
        <v>862</v>
      </c>
      <c r="F525" s="185" t="s">
        <v>863</v>
      </c>
      <c r="G525" s="172"/>
      <c r="H525" s="172"/>
      <c r="I525" s="175"/>
      <c r="J525" s="186">
        <f>BK525</f>
        <v>0</v>
      </c>
      <c r="K525" s="172"/>
      <c r="L525" s="177"/>
      <c r="M525" s="178"/>
      <c r="N525" s="179"/>
      <c r="O525" s="179"/>
      <c r="P525" s="180">
        <f>SUM(P526:P563)</f>
        <v>0</v>
      </c>
      <c r="Q525" s="179"/>
      <c r="R525" s="180">
        <f>SUM(R526:R563)</f>
        <v>0</v>
      </c>
      <c r="S525" s="179"/>
      <c r="T525" s="181">
        <f>SUM(T526:T563)</f>
        <v>1.2748392</v>
      </c>
      <c r="AR525" s="182" t="s">
        <v>86</v>
      </c>
      <c r="AT525" s="183" t="s">
        <v>75</v>
      </c>
      <c r="AU525" s="183" t="s">
        <v>84</v>
      </c>
      <c r="AY525" s="182" t="s">
        <v>146</v>
      </c>
      <c r="BK525" s="184">
        <f>SUM(BK526:BK563)</f>
        <v>0</v>
      </c>
    </row>
    <row r="526" spans="1:65" s="2" customFormat="1" ht="24.25" customHeight="1">
      <c r="A526" s="34"/>
      <c r="B526" s="35"/>
      <c r="C526" s="187" t="s">
        <v>864</v>
      </c>
      <c r="D526" s="187" t="s">
        <v>148</v>
      </c>
      <c r="E526" s="188" t="s">
        <v>865</v>
      </c>
      <c r="F526" s="189" t="s">
        <v>866</v>
      </c>
      <c r="G526" s="190" t="s">
        <v>151</v>
      </c>
      <c r="H526" s="191">
        <v>2</v>
      </c>
      <c r="I526" s="192"/>
      <c r="J526" s="193">
        <f t="shared" ref="J526:J545" si="0">ROUND(I526*H526,2)</f>
        <v>0</v>
      </c>
      <c r="K526" s="194"/>
      <c r="L526" s="39"/>
      <c r="M526" s="195" t="s">
        <v>1</v>
      </c>
      <c r="N526" s="196" t="s">
        <v>41</v>
      </c>
      <c r="O526" s="71"/>
      <c r="P526" s="197">
        <f t="shared" ref="P526:P545" si="1">O526*H526</f>
        <v>0</v>
      </c>
      <c r="Q526" s="197">
        <v>0</v>
      </c>
      <c r="R526" s="197">
        <f t="shared" ref="R526:R545" si="2">Q526*H526</f>
        <v>0</v>
      </c>
      <c r="S526" s="197">
        <v>0</v>
      </c>
      <c r="T526" s="198">
        <f t="shared" ref="T526:T545" si="3">S526*H526</f>
        <v>0</v>
      </c>
      <c r="U526" s="34"/>
      <c r="V526" s="34"/>
      <c r="W526" s="34"/>
      <c r="X526" s="34"/>
      <c r="Y526" s="34"/>
      <c r="Z526" s="34"/>
      <c r="AA526" s="34"/>
      <c r="AB526" s="34"/>
      <c r="AC526" s="34"/>
      <c r="AD526" s="34"/>
      <c r="AE526" s="34"/>
      <c r="AR526" s="199" t="s">
        <v>233</v>
      </c>
      <c r="AT526" s="199" t="s">
        <v>148</v>
      </c>
      <c r="AU526" s="199" t="s">
        <v>86</v>
      </c>
      <c r="AY526" s="17" t="s">
        <v>146</v>
      </c>
      <c r="BE526" s="200">
        <f t="shared" ref="BE526:BE545" si="4">IF(N526="základní",J526,0)</f>
        <v>0</v>
      </c>
      <c r="BF526" s="200">
        <f t="shared" ref="BF526:BF545" si="5">IF(N526="snížená",J526,0)</f>
        <v>0</v>
      </c>
      <c r="BG526" s="200">
        <f t="shared" ref="BG526:BG545" si="6">IF(N526="zákl. přenesená",J526,0)</f>
        <v>0</v>
      </c>
      <c r="BH526" s="200">
        <f t="shared" ref="BH526:BH545" si="7">IF(N526="sníž. přenesená",J526,0)</f>
        <v>0</v>
      </c>
      <c r="BI526" s="200">
        <f t="shared" ref="BI526:BI545" si="8">IF(N526="nulová",J526,0)</f>
        <v>0</v>
      </c>
      <c r="BJ526" s="17" t="s">
        <v>84</v>
      </c>
      <c r="BK526" s="200">
        <f t="shared" ref="BK526:BK545" si="9">ROUND(I526*H526,2)</f>
        <v>0</v>
      </c>
      <c r="BL526" s="17" t="s">
        <v>233</v>
      </c>
      <c r="BM526" s="199" t="s">
        <v>867</v>
      </c>
    </row>
    <row r="527" spans="1:65" s="2" customFormat="1" ht="24.25" customHeight="1">
      <c r="A527" s="34"/>
      <c r="B527" s="35"/>
      <c r="C527" s="187" t="s">
        <v>868</v>
      </c>
      <c r="D527" s="187" t="s">
        <v>148</v>
      </c>
      <c r="E527" s="188" t="s">
        <v>869</v>
      </c>
      <c r="F527" s="189" t="s">
        <v>870</v>
      </c>
      <c r="G527" s="190" t="s">
        <v>151</v>
      </c>
      <c r="H527" s="191">
        <v>1</v>
      </c>
      <c r="I527" s="192"/>
      <c r="J527" s="193">
        <f t="shared" si="0"/>
        <v>0</v>
      </c>
      <c r="K527" s="194"/>
      <c r="L527" s="39"/>
      <c r="M527" s="195" t="s">
        <v>1</v>
      </c>
      <c r="N527" s="196" t="s">
        <v>41</v>
      </c>
      <c r="O527" s="71"/>
      <c r="P527" s="197">
        <f t="shared" si="1"/>
        <v>0</v>
      </c>
      <c r="Q527" s="197">
        <v>0</v>
      </c>
      <c r="R527" s="197">
        <f t="shared" si="2"/>
        <v>0</v>
      </c>
      <c r="S527" s="197">
        <v>0</v>
      </c>
      <c r="T527" s="198">
        <f t="shared" si="3"/>
        <v>0</v>
      </c>
      <c r="U527" s="34"/>
      <c r="V527" s="34"/>
      <c r="W527" s="34"/>
      <c r="X527" s="34"/>
      <c r="Y527" s="34"/>
      <c r="Z527" s="34"/>
      <c r="AA527" s="34"/>
      <c r="AB527" s="34"/>
      <c r="AC527" s="34"/>
      <c r="AD527" s="34"/>
      <c r="AE527" s="34"/>
      <c r="AR527" s="199" t="s">
        <v>233</v>
      </c>
      <c r="AT527" s="199" t="s">
        <v>148</v>
      </c>
      <c r="AU527" s="199" t="s">
        <v>86</v>
      </c>
      <c r="AY527" s="17" t="s">
        <v>146</v>
      </c>
      <c r="BE527" s="200">
        <f t="shared" si="4"/>
        <v>0</v>
      </c>
      <c r="BF527" s="200">
        <f t="shared" si="5"/>
        <v>0</v>
      </c>
      <c r="BG527" s="200">
        <f t="shared" si="6"/>
        <v>0</v>
      </c>
      <c r="BH527" s="200">
        <f t="shared" si="7"/>
        <v>0</v>
      </c>
      <c r="BI527" s="200">
        <f t="shared" si="8"/>
        <v>0</v>
      </c>
      <c r="BJ527" s="17" t="s">
        <v>84</v>
      </c>
      <c r="BK527" s="200">
        <f t="shared" si="9"/>
        <v>0</v>
      </c>
      <c r="BL527" s="17" t="s">
        <v>233</v>
      </c>
      <c r="BM527" s="199" t="s">
        <v>871</v>
      </c>
    </row>
    <row r="528" spans="1:65" s="2" customFormat="1" ht="24.25" customHeight="1">
      <c r="A528" s="34"/>
      <c r="B528" s="35"/>
      <c r="C528" s="187" t="s">
        <v>872</v>
      </c>
      <c r="D528" s="187" t="s">
        <v>148</v>
      </c>
      <c r="E528" s="188" t="s">
        <v>873</v>
      </c>
      <c r="F528" s="189" t="s">
        <v>874</v>
      </c>
      <c r="G528" s="190" t="s">
        <v>151</v>
      </c>
      <c r="H528" s="191">
        <v>1</v>
      </c>
      <c r="I528" s="192"/>
      <c r="J528" s="193">
        <f t="shared" si="0"/>
        <v>0</v>
      </c>
      <c r="K528" s="194"/>
      <c r="L528" s="39"/>
      <c r="M528" s="195" t="s">
        <v>1</v>
      </c>
      <c r="N528" s="196" t="s">
        <v>41</v>
      </c>
      <c r="O528" s="71"/>
      <c r="P528" s="197">
        <f t="shared" si="1"/>
        <v>0</v>
      </c>
      <c r="Q528" s="197">
        <v>0</v>
      </c>
      <c r="R528" s="197">
        <f t="shared" si="2"/>
        <v>0</v>
      </c>
      <c r="S528" s="197">
        <v>0</v>
      </c>
      <c r="T528" s="198">
        <f t="shared" si="3"/>
        <v>0</v>
      </c>
      <c r="U528" s="34"/>
      <c r="V528" s="34"/>
      <c r="W528" s="34"/>
      <c r="X528" s="34"/>
      <c r="Y528" s="34"/>
      <c r="Z528" s="34"/>
      <c r="AA528" s="34"/>
      <c r="AB528" s="34"/>
      <c r="AC528" s="34"/>
      <c r="AD528" s="34"/>
      <c r="AE528" s="34"/>
      <c r="AR528" s="199" t="s">
        <v>233</v>
      </c>
      <c r="AT528" s="199" t="s">
        <v>148</v>
      </c>
      <c r="AU528" s="199" t="s">
        <v>86</v>
      </c>
      <c r="AY528" s="17" t="s">
        <v>146</v>
      </c>
      <c r="BE528" s="200">
        <f t="shared" si="4"/>
        <v>0</v>
      </c>
      <c r="BF528" s="200">
        <f t="shared" si="5"/>
        <v>0</v>
      </c>
      <c r="BG528" s="200">
        <f t="shared" si="6"/>
        <v>0</v>
      </c>
      <c r="BH528" s="200">
        <f t="shared" si="7"/>
        <v>0</v>
      </c>
      <c r="BI528" s="200">
        <f t="shared" si="8"/>
        <v>0</v>
      </c>
      <c r="BJ528" s="17" t="s">
        <v>84</v>
      </c>
      <c r="BK528" s="200">
        <f t="shared" si="9"/>
        <v>0</v>
      </c>
      <c r="BL528" s="17" t="s">
        <v>233</v>
      </c>
      <c r="BM528" s="199" t="s">
        <v>875</v>
      </c>
    </row>
    <row r="529" spans="1:65" s="2" customFormat="1" ht="24.25" customHeight="1">
      <c r="A529" s="34"/>
      <c r="B529" s="35"/>
      <c r="C529" s="187" t="s">
        <v>876</v>
      </c>
      <c r="D529" s="187" t="s">
        <v>148</v>
      </c>
      <c r="E529" s="188" t="s">
        <v>877</v>
      </c>
      <c r="F529" s="189" t="s">
        <v>878</v>
      </c>
      <c r="G529" s="190" t="s">
        <v>151</v>
      </c>
      <c r="H529" s="191">
        <v>1</v>
      </c>
      <c r="I529" s="192"/>
      <c r="J529" s="193">
        <f t="shared" si="0"/>
        <v>0</v>
      </c>
      <c r="K529" s="194"/>
      <c r="L529" s="39"/>
      <c r="M529" s="195" t="s">
        <v>1</v>
      </c>
      <c r="N529" s="196" t="s">
        <v>41</v>
      </c>
      <c r="O529" s="71"/>
      <c r="P529" s="197">
        <f t="shared" si="1"/>
        <v>0</v>
      </c>
      <c r="Q529" s="197">
        <v>0</v>
      </c>
      <c r="R529" s="197">
        <f t="shared" si="2"/>
        <v>0</v>
      </c>
      <c r="S529" s="197">
        <v>0</v>
      </c>
      <c r="T529" s="198">
        <f t="shared" si="3"/>
        <v>0</v>
      </c>
      <c r="U529" s="34"/>
      <c r="V529" s="34"/>
      <c r="W529" s="34"/>
      <c r="X529" s="34"/>
      <c r="Y529" s="34"/>
      <c r="Z529" s="34"/>
      <c r="AA529" s="34"/>
      <c r="AB529" s="34"/>
      <c r="AC529" s="34"/>
      <c r="AD529" s="34"/>
      <c r="AE529" s="34"/>
      <c r="AR529" s="199" t="s">
        <v>233</v>
      </c>
      <c r="AT529" s="199" t="s">
        <v>148</v>
      </c>
      <c r="AU529" s="199" t="s">
        <v>86</v>
      </c>
      <c r="AY529" s="17" t="s">
        <v>146</v>
      </c>
      <c r="BE529" s="200">
        <f t="shared" si="4"/>
        <v>0</v>
      </c>
      <c r="BF529" s="200">
        <f t="shared" si="5"/>
        <v>0</v>
      </c>
      <c r="BG529" s="200">
        <f t="shared" si="6"/>
        <v>0</v>
      </c>
      <c r="BH529" s="200">
        <f t="shared" si="7"/>
        <v>0</v>
      </c>
      <c r="BI529" s="200">
        <f t="shared" si="8"/>
        <v>0</v>
      </c>
      <c r="BJ529" s="17" t="s">
        <v>84</v>
      </c>
      <c r="BK529" s="200">
        <f t="shared" si="9"/>
        <v>0</v>
      </c>
      <c r="BL529" s="17" t="s">
        <v>233</v>
      </c>
      <c r="BM529" s="199" t="s">
        <v>879</v>
      </c>
    </row>
    <row r="530" spans="1:65" s="2" customFormat="1" ht="24.25" customHeight="1">
      <c r="A530" s="34"/>
      <c r="B530" s="35"/>
      <c r="C530" s="187" t="s">
        <v>880</v>
      </c>
      <c r="D530" s="187" t="s">
        <v>148</v>
      </c>
      <c r="E530" s="188" t="s">
        <v>881</v>
      </c>
      <c r="F530" s="189" t="s">
        <v>882</v>
      </c>
      <c r="G530" s="190" t="s">
        <v>151</v>
      </c>
      <c r="H530" s="191">
        <v>6</v>
      </c>
      <c r="I530" s="192"/>
      <c r="J530" s="193">
        <f t="shared" si="0"/>
        <v>0</v>
      </c>
      <c r="K530" s="194"/>
      <c r="L530" s="39"/>
      <c r="M530" s="195" t="s">
        <v>1</v>
      </c>
      <c r="N530" s="196" t="s">
        <v>41</v>
      </c>
      <c r="O530" s="71"/>
      <c r="P530" s="197">
        <f t="shared" si="1"/>
        <v>0</v>
      </c>
      <c r="Q530" s="197">
        <v>0</v>
      </c>
      <c r="R530" s="197">
        <f t="shared" si="2"/>
        <v>0</v>
      </c>
      <c r="S530" s="197">
        <v>0</v>
      </c>
      <c r="T530" s="198">
        <f t="shared" si="3"/>
        <v>0</v>
      </c>
      <c r="U530" s="34"/>
      <c r="V530" s="34"/>
      <c r="W530" s="34"/>
      <c r="X530" s="34"/>
      <c r="Y530" s="34"/>
      <c r="Z530" s="34"/>
      <c r="AA530" s="34"/>
      <c r="AB530" s="34"/>
      <c r="AC530" s="34"/>
      <c r="AD530" s="34"/>
      <c r="AE530" s="34"/>
      <c r="AR530" s="199" t="s">
        <v>233</v>
      </c>
      <c r="AT530" s="199" t="s">
        <v>148</v>
      </c>
      <c r="AU530" s="199" t="s">
        <v>86</v>
      </c>
      <c r="AY530" s="17" t="s">
        <v>146</v>
      </c>
      <c r="BE530" s="200">
        <f t="shared" si="4"/>
        <v>0</v>
      </c>
      <c r="BF530" s="200">
        <f t="shared" si="5"/>
        <v>0</v>
      </c>
      <c r="BG530" s="200">
        <f t="shared" si="6"/>
        <v>0</v>
      </c>
      <c r="BH530" s="200">
        <f t="shared" si="7"/>
        <v>0</v>
      </c>
      <c r="BI530" s="200">
        <f t="shared" si="8"/>
        <v>0</v>
      </c>
      <c r="BJ530" s="17" t="s">
        <v>84</v>
      </c>
      <c r="BK530" s="200">
        <f t="shared" si="9"/>
        <v>0</v>
      </c>
      <c r="BL530" s="17" t="s">
        <v>233</v>
      </c>
      <c r="BM530" s="199" t="s">
        <v>883</v>
      </c>
    </row>
    <row r="531" spans="1:65" s="2" customFormat="1" ht="33" customHeight="1">
      <c r="A531" s="34"/>
      <c r="B531" s="35"/>
      <c r="C531" s="187" t="s">
        <v>884</v>
      </c>
      <c r="D531" s="187" t="s">
        <v>148</v>
      </c>
      <c r="E531" s="188" t="s">
        <v>885</v>
      </c>
      <c r="F531" s="189" t="s">
        <v>886</v>
      </c>
      <c r="G531" s="190" t="s">
        <v>151</v>
      </c>
      <c r="H531" s="191">
        <v>6</v>
      </c>
      <c r="I531" s="192"/>
      <c r="J531" s="193">
        <f t="shared" si="0"/>
        <v>0</v>
      </c>
      <c r="K531" s="194"/>
      <c r="L531" s="39"/>
      <c r="M531" s="195" t="s">
        <v>1</v>
      </c>
      <c r="N531" s="196" t="s">
        <v>41</v>
      </c>
      <c r="O531" s="71"/>
      <c r="P531" s="197">
        <f t="shared" si="1"/>
        <v>0</v>
      </c>
      <c r="Q531" s="197">
        <v>0</v>
      </c>
      <c r="R531" s="197">
        <f t="shared" si="2"/>
        <v>0</v>
      </c>
      <c r="S531" s="197">
        <v>0</v>
      </c>
      <c r="T531" s="198">
        <f t="shared" si="3"/>
        <v>0</v>
      </c>
      <c r="U531" s="34"/>
      <c r="V531" s="34"/>
      <c r="W531" s="34"/>
      <c r="X531" s="34"/>
      <c r="Y531" s="34"/>
      <c r="Z531" s="34"/>
      <c r="AA531" s="34"/>
      <c r="AB531" s="34"/>
      <c r="AC531" s="34"/>
      <c r="AD531" s="34"/>
      <c r="AE531" s="34"/>
      <c r="AR531" s="199" t="s">
        <v>233</v>
      </c>
      <c r="AT531" s="199" t="s">
        <v>148</v>
      </c>
      <c r="AU531" s="199" t="s">
        <v>86</v>
      </c>
      <c r="AY531" s="17" t="s">
        <v>146</v>
      </c>
      <c r="BE531" s="200">
        <f t="shared" si="4"/>
        <v>0</v>
      </c>
      <c r="BF531" s="200">
        <f t="shared" si="5"/>
        <v>0</v>
      </c>
      <c r="BG531" s="200">
        <f t="shared" si="6"/>
        <v>0</v>
      </c>
      <c r="BH531" s="200">
        <f t="shared" si="7"/>
        <v>0</v>
      </c>
      <c r="BI531" s="200">
        <f t="shared" si="8"/>
        <v>0</v>
      </c>
      <c r="BJ531" s="17" t="s">
        <v>84</v>
      </c>
      <c r="BK531" s="200">
        <f t="shared" si="9"/>
        <v>0</v>
      </c>
      <c r="BL531" s="17" t="s">
        <v>233</v>
      </c>
      <c r="BM531" s="199" t="s">
        <v>887</v>
      </c>
    </row>
    <row r="532" spans="1:65" s="2" customFormat="1" ht="24.25" customHeight="1">
      <c r="A532" s="34"/>
      <c r="B532" s="35"/>
      <c r="C532" s="187" t="s">
        <v>888</v>
      </c>
      <c r="D532" s="187" t="s">
        <v>148</v>
      </c>
      <c r="E532" s="188" t="s">
        <v>889</v>
      </c>
      <c r="F532" s="189" t="s">
        <v>890</v>
      </c>
      <c r="G532" s="190" t="s">
        <v>151</v>
      </c>
      <c r="H532" s="191">
        <v>1</v>
      </c>
      <c r="I532" s="192"/>
      <c r="J532" s="193">
        <f t="shared" si="0"/>
        <v>0</v>
      </c>
      <c r="K532" s="194"/>
      <c r="L532" s="39"/>
      <c r="M532" s="195" t="s">
        <v>1</v>
      </c>
      <c r="N532" s="196" t="s">
        <v>41</v>
      </c>
      <c r="O532" s="71"/>
      <c r="P532" s="197">
        <f t="shared" si="1"/>
        <v>0</v>
      </c>
      <c r="Q532" s="197">
        <v>0</v>
      </c>
      <c r="R532" s="197">
        <f t="shared" si="2"/>
        <v>0</v>
      </c>
      <c r="S532" s="197">
        <v>0</v>
      </c>
      <c r="T532" s="198">
        <f t="shared" si="3"/>
        <v>0</v>
      </c>
      <c r="U532" s="34"/>
      <c r="V532" s="34"/>
      <c r="W532" s="34"/>
      <c r="X532" s="34"/>
      <c r="Y532" s="34"/>
      <c r="Z532" s="34"/>
      <c r="AA532" s="34"/>
      <c r="AB532" s="34"/>
      <c r="AC532" s="34"/>
      <c r="AD532" s="34"/>
      <c r="AE532" s="34"/>
      <c r="AR532" s="199" t="s">
        <v>233</v>
      </c>
      <c r="AT532" s="199" t="s">
        <v>148</v>
      </c>
      <c r="AU532" s="199" t="s">
        <v>86</v>
      </c>
      <c r="AY532" s="17" t="s">
        <v>146</v>
      </c>
      <c r="BE532" s="200">
        <f t="shared" si="4"/>
        <v>0</v>
      </c>
      <c r="BF532" s="200">
        <f t="shared" si="5"/>
        <v>0</v>
      </c>
      <c r="BG532" s="200">
        <f t="shared" si="6"/>
        <v>0</v>
      </c>
      <c r="BH532" s="200">
        <f t="shared" si="7"/>
        <v>0</v>
      </c>
      <c r="BI532" s="200">
        <f t="shared" si="8"/>
        <v>0</v>
      </c>
      <c r="BJ532" s="17" t="s">
        <v>84</v>
      </c>
      <c r="BK532" s="200">
        <f t="shared" si="9"/>
        <v>0</v>
      </c>
      <c r="BL532" s="17" t="s">
        <v>233</v>
      </c>
      <c r="BM532" s="199" t="s">
        <v>891</v>
      </c>
    </row>
    <row r="533" spans="1:65" s="2" customFormat="1" ht="24.25" customHeight="1">
      <c r="A533" s="34"/>
      <c r="B533" s="35"/>
      <c r="C533" s="187" t="s">
        <v>892</v>
      </c>
      <c r="D533" s="187" t="s">
        <v>148</v>
      </c>
      <c r="E533" s="188" t="s">
        <v>893</v>
      </c>
      <c r="F533" s="189" t="s">
        <v>894</v>
      </c>
      <c r="G533" s="190" t="s">
        <v>151</v>
      </c>
      <c r="H533" s="191">
        <v>1</v>
      </c>
      <c r="I533" s="192"/>
      <c r="J533" s="193">
        <f t="shared" si="0"/>
        <v>0</v>
      </c>
      <c r="K533" s="194"/>
      <c r="L533" s="39"/>
      <c r="M533" s="195" t="s">
        <v>1</v>
      </c>
      <c r="N533" s="196" t="s">
        <v>41</v>
      </c>
      <c r="O533" s="71"/>
      <c r="P533" s="197">
        <f t="shared" si="1"/>
        <v>0</v>
      </c>
      <c r="Q533" s="197">
        <v>0</v>
      </c>
      <c r="R533" s="197">
        <f t="shared" si="2"/>
        <v>0</v>
      </c>
      <c r="S533" s="197">
        <v>0</v>
      </c>
      <c r="T533" s="198">
        <f t="shared" si="3"/>
        <v>0</v>
      </c>
      <c r="U533" s="34"/>
      <c r="V533" s="34"/>
      <c r="W533" s="34"/>
      <c r="X533" s="34"/>
      <c r="Y533" s="34"/>
      <c r="Z533" s="34"/>
      <c r="AA533" s="34"/>
      <c r="AB533" s="34"/>
      <c r="AC533" s="34"/>
      <c r="AD533" s="34"/>
      <c r="AE533" s="34"/>
      <c r="AR533" s="199" t="s">
        <v>233</v>
      </c>
      <c r="AT533" s="199" t="s">
        <v>148</v>
      </c>
      <c r="AU533" s="199" t="s">
        <v>86</v>
      </c>
      <c r="AY533" s="17" t="s">
        <v>146</v>
      </c>
      <c r="BE533" s="200">
        <f t="shared" si="4"/>
        <v>0</v>
      </c>
      <c r="BF533" s="200">
        <f t="shared" si="5"/>
        <v>0</v>
      </c>
      <c r="BG533" s="200">
        <f t="shared" si="6"/>
        <v>0</v>
      </c>
      <c r="BH533" s="200">
        <f t="shared" si="7"/>
        <v>0</v>
      </c>
      <c r="BI533" s="200">
        <f t="shared" si="8"/>
        <v>0</v>
      </c>
      <c r="BJ533" s="17" t="s">
        <v>84</v>
      </c>
      <c r="BK533" s="200">
        <f t="shared" si="9"/>
        <v>0</v>
      </c>
      <c r="BL533" s="17" t="s">
        <v>233</v>
      </c>
      <c r="BM533" s="199" t="s">
        <v>895</v>
      </c>
    </row>
    <row r="534" spans="1:65" s="2" customFormat="1" ht="24.25" customHeight="1">
      <c r="A534" s="34"/>
      <c r="B534" s="35"/>
      <c r="C534" s="187" t="s">
        <v>896</v>
      </c>
      <c r="D534" s="187" t="s">
        <v>148</v>
      </c>
      <c r="E534" s="188" t="s">
        <v>897</v>
      </c>
      <c r="F534" s="189" t="s">
        <v>898</v>
      </c>
      <c r="G534" s="190" t="s">
        <v>151</v>
      </c>
      <c r="H534" s="191">
        <v>1</v>
      </c>
      <c r="I534" s="192"/>
      <c r="J534" s="193">
        <f t="shared" si="0"/>
        <v>0</v>
      </c>
      <c r="K534" s="194"/>
      <c r="L534" s="39"/>
      <c r="M534" s="195" t="s">
        <v>1</v>
      </c>
      <c r="N534" s="196" t="s">
        <v>41</v>
      </c>
      <c r="O534" s="71"/>
      <c r="P534" s="197">
        <f t="shared" si="1"/>
        <v>0</v>
      </c>
      <c r="Q534" s="197">
        <v>0</v>
      </c>
      <c r="R534" s="197">
        <f t="shared" si="2"/>
        <v>0</v>
      </c>
      <c r="S534" s="197">
        <v>0</v>
      </c>
      <c r="T534" s="198">
        <f t="shared" si="3"/>
        <v>0</v>
      </c>
      <c r="U534" s="34"/>
      <c r="V534" s="34"/>
      <c r="W534" s="34"/>
      <c r="X534" s="34"/>
      <c r="Y534" s="34"/>
      <c r="Z534" s="34"/>
      <c r="AA534" s="34"/>
      <c r="AB534" s="34"/>
      <c r="AC534" s="34"/>
      <c r="AD534" s="34"/>
      <c r="AE534" s="34"/>
      <c r="AR534" s="199" t="s">
        <v>233</v>
      </c>
      <c r="AT534" s="199" t="s">
        <v>148</v>
      </c>
      <c r="AU534" s="199" t="s">
        <v>86</v>
      </c>
      <c r="AY534" s="17" t="s">
        <v>146</v>
      </c>
      <c r="BE534" s="200">
        <f t="shared" si="4"/>
        <v>0</v>
      </c>
      <c r="BF534" s="200">
        <f t="shared" si="5"/>
        <v>0</v>
      </c>
      <c r="BG534" s="200">
        <f t="shared" si="6"/>
        <v>0</v>
      </c>
      <c r="BH534" s="200">
        <f t="shared" si="7"/>
        <v>0</v>
      </c>
      <c r="BI534" s="200">
        <f t="shared" si="8"/>
        <v>0</v>
      </c>
      <c r="BJ534" s="17" t="s">
        <v>84</v>
      </c>
      <c r="BK534" s="200">
        <f t="shared" si="9"/>
        <v>0</v>
      </c>
      <c r="BL534" s="17" t="s">
        <v>233</v>
      </c>
      <c r="BM534" s="199" t="s">
        <v>899</v>
      </c>
    </row>
    <row r="535" spans="1:65" s="2" customFormat="1" ht="24.25" customHeight="1">
      <c r="A535" s="34"/>
      <c r="B535" s="35"/>
      <c r="C535" s="187" t="s">
        <v>900</v>
      </c>
      <c r="D535" s="187" t="s">
        <v>148</v>
      </c>
      <c r="E535" s="188" t="s">
        <v>901</v>
      </c>
      <c r="F535" s="189" t="s">
        <v>902</v>
      </c>
      <c r="G535" s="190" t="s">
        <v>151</v>
      </c>
      <c r="H535" s="191">
        <v>3</v>
      </c>
      <c r="I535" s="192"/>
      <c r="J535" s="193">
        <f t="shared" si="0"/>
        <v>0</v>
      </c>
      <c r="K535" s="194"/>
      <c r="L535" s="39"/>
      <c r="M535" s="195" t="s">
        <v>1</v>
      </c>
      <c r="N535" s="196" t="s">
        <v>41</v>
      </c>
      <c r="O535" s="71"/>
      <c r="P535" s="197">
        <f t="shared" si="1"/>
        <v>0</v>
      </c>
      <c r="Q535" s="197">
        <v>0</v>
      </c>
      <c r="R535" s="197">
        <f t="shared" si="2"/>
        <v>0</v>
      </c>
      <c r="S535" s="197">
        <v>0</v>
      </c>
      <c r="T535" s="198">
        <f t="shared" si="3"/>
        <v>0</v>
      </c>
      <c r="U535" s="34"/>
      <c r="V535" s="34"/>
      <c r="W535" s="34"/>
      <c r="X535" s="34"/>
      <c r="Y535" s="34"/>
      <c r="Z535" s="34"/>
      <c r="AA535" s="34"/>
      <c r="AB535" s="34"/>
      <c r="AC535" s="34"/>
      <c r="AD535" s="34"/>
      <c r="AE535" s="34"/>
      <c r="AR535" s="199" t="s">
        <v>233</v>
      </c>
      <c r="AT535" s="199" t="s">
        <v>148</v>
      </c>
      <c r="AU535" s="199" t="s">
        <v>86</v>
      </c>
      <c r="AY535" s="17" t="s">
        <v>146</v>
      </c>
      <c r="BE535" s="200">
        <f t="shared" si="4"/>
        <v>0</v>
      </c>
      <c r="BF535" s="200">
        <f t="shared" si="5"/>
        <v>0</v>
      </c>
      <c r="BG535" s="200">
        <f t="shared" si="6"/>
        <v>0</v>
      </c>
      <c r="BH535" s="200">
        <f t="shared" si="7"/>
        <v>0</v>
      </c>
      <c r="BI535" s="200">
        <f t="shared" si="8"/>
        <v>0</v>
      </c>
      <c r="BJ535" s="17" t="s">
        <v>84</v>
      </c>
      <c r="BK535" s="200">
        <f t="shared" si="9"/>
        <v>0</v>
      </c>
      <c r="BL535" s="17" t="s">
        <v>233</v>
      </c>
      <c r="BM535" s="199" t="s">
        <v>903</v>
      </c>
    </row>
    <row r="536" spans="1:65" s="2" customFormat="1" ht="24.25" customHeight="1">
      <c r="A536" s="34"/>
      <c r="B536" s="35"/>
      <c r="C536" s="187" t="s">
        <v>904</v>
      </c>
      <c r="D536" s="187" t="s">
        <v>148</v>
      </c>
      <c r="E536" s="188" t="s">
        <v>905</v>
      </c>
      <c r="F536" s="189" t="s">
        <v>906</v>
      </c>
      <c r="G536" s="190" t="s">
        <v>151</v>
      </c>
      <c r="H536" s="191">
        <v>1</v>
      </c>
      <c r="I536" s="192"/>
      <c r="J536" s="193">
        <f t="shared" si="0"/>
        <v>0</v>
      </c>
      <c r="K536" s="194"/>
      <c r="L536" s="39"/>
      <c r="M536" s="195" t="s">
        <v>1</v>
      </c>
      <c r="N536" s="196" t="s">
        <v>41</v>
      </c>
      <c r="O536" s="71"/>
      <c r="P536" s="197">
        <f t="shared" si="1"/>
        <v>0</v>
      </c>
      <c r="Q536" s="197">
        <v>0</v>
      </c>
      <c r="R536" s="197">
        <f t="shared" si="2"/>
        <v>0</v>
      </c>
      <c r="S536" s="197">
        <v>0</v>
      </c>
      <c r="T536" s="198">
        <f t="shared" si="3"/>
        <v>0</v>
      </c>
      <c r="U536" s="34"/>
      <c r="V536" s="34"/>
      <c r="W536" s="34"/>
      <c r="X536" s="34"/>
      <c r="Y536" s="34"/>
      <c r="Z536" s="34"/>
      <c r="AA536" s="34"/>
      <c r="AB536" s="34"/>
      <c r="AC536" s="34"/>
      <c r="AD536" s="34"/>
      <c r="AE536" s="34"/>
      <c r="AR536" s="199" t="s">
        <v>233</v>
      </c>
      <c r="AT536" s="199" t="s">
        <v>148</v>
      </c>
      <c r="AU536" s="199" t="s">
        <v>86</v>
      </c>
      <c r="AY536" s="17" t="s">
        <v>146</v>
      </c>
      <c r="BE536" s="200">
        <f t="shared" si="4"/>
        <v>0</v>
      </c>
      <c r="BF536" s="200">
        <f t="shared" si="5"/>
        <v>0</v>
      </c>
      <c r="BG536" s="200">
        <f t="shared" si="6"/>
        <v>0</v>
      </c>
      <c r="BH536" s="200">
        <f t="shared" si="7"/>
        <v>0</v>
      </c>
      <c r="BI536" s="200">
        <f t="shared" si="8"/>
        <v>0</v>
      </c>
      <c r="BJ536" s="17" t="s">
        <v>84</v>
      </c>
      <c r="BK536" s="200">
        <f t="shared" si="9"/>
        <v>0</v>
      </c>
      <c r="BL536" s="17" t="s">
        <v>233</v>
      </c>
      <c r="BM536" s="199" t="s">
        <v>907</v>
      </c>
    </row>
    <row r="537" spans="1:65" s="2" customFormat="1" ht="24.25" customHeight="1">
      <c r="A537" s="34"/>
      <c r="B537" s="35"/>
      <c r="C537" s="187" t="s">
        <v>908</v>
      </c>
      <c r="D537" s="187" t="s">
        <v>148</v>
      </c>
      <c r="E537" s="188" t="s">
        <v>909</v>
      </c>
      <c r="F537" s="189" t="s">
        <v>910</v>
      </c>
      <c r="G537" s="190" t="s">
        <v>151</v>
      </c>
      <c r="H537" s="191">
        <v>4</v>
      </c>
      <c r="I537" s="192"/>
      <c r="J537" s="193">
        <f t="shared" si="0"/>
        <v>0</v>
      </c>
      <c r="K537" s="194"/>
      <c r="L537" s="39"/>
      <c r="M537" s="195" t="s">
        <v>1</v>
      </c>
      <c r="N537" s="196" t="s">
        <v>41</v>
      </c>
      <c r="O537" s="71"/>
      <c r="P537" s="197">
        <f t="shared" si="1"/>
        <v>0</v>
      </c>
      <c r="Q537" s="197">
        <v>0</v>
      </c>
      <c r="R537" s="197">
        <f t="shared" si="2"/>
        <v>0</v>
      </c>
      <c r="S537" s="197">
        <v>0</v>
      </c>
      <c r="T537" s="198">
        <f t="shared" si="3"/>
        <v>0</v>
      </c>
      <c r="U537" s="34"/>
      <c r="V537" s="34"/>
      <c r="W537" s="34"/>
      <c r="X537" s="34"/>
      <c r="Y537" s="34"/>
      <c r="Z537" s="34"/>
      <c r="AA537" s="34"/>
      <c r="AB537" s="34"/>
      <c r="AC537" s="34"/>
      <c r="AD537" s="34"/>
      <c r="AE537" s="34"/>
      <c r="AR537" s="199" t="s">
        <v>233</v>
      </c>
      <c r="AT537" s="199" t="s">
        <v>148</v>
      </c>
      <c r="AU537" s="199" t="s">
        <v>86</v>
      </c>
      <c r="AY537" s="17" t="s">
        <v>146</v>
      </c>
      <c r="BE537" s="200">
        <f t="shared" si="4"/>
        <v>0</v>
      </c>
      <c r="BF537" s="200">
        <f t="shared" si="5"/>
        <v>0</v>
      </c>
      <c r="BG537" s="200">
        <f t="shared" si="6"/>
        <v>0</v>
      </c>
      <c r="BH537" s="200">
        <f t="shared" si="7"/>
        <v>0</v>
      </c>
      <c r="BI537" s="200">
        <f t="shared" si="8"/>
        <v>0</v>
      </c>
      <c r="BJ537" s="17" t="s">
        <v>84</v>
      </c>
      <c r="BK537" s="200">
        <f t="shared" si="9"/>
        <v>0</v>
      </c>
      <c r="BL537" s="17" t="s">
        <v>233</v>
      </c>
      <c r="BM537" s="199" t="s">
        <v>911</v>
      </c>
    </row>
    <row r="538" spans="1:65" s="2" customFormat="1" ht="24.25" customHeight="1">
      <c r="A538" s="34"/>
      <c r="B538" s="35"/>
      <c r="C538" s="187" t="s">
        <v>912</v>
      </c>
      <c r="D538" s="187" t="s">
        <v>148</v>
      </c>
      <c r="E538" s="188" t="s">
        <v>913</v>
      </c>
      <c r="F538" s="189" t="s">
        <v>914</v>
      </c>
      <c r="G538" s="190" t="s">
        <v>151</v>
      </c>
      <c r="H538" s="191">
        <v>1</v>
      </c>
      <c r="I538" s="192"/>
      <c r="J538" s="193">
        <f t="shared" si="0"/>
        <v>0</v>
      </c>
      <c r="K538" s="194"/>
      <c r="L538" s="39"/>
      <c r="M538" s="195" t="s">
        <v>1</v>
      </c>
      <c r="N538" s="196" t="s">
        <v>41</v>
      </c>
      <c r="O538" s="71"/>
      <c r="P538" s="197">
        <f t="shared" si="1"/>
        <v>0</v>
      </c>
      <c r="Q538" s="197">
        <v>0</v>
      </c>
      <c r="R538" s="197">
        <f t="shared" si="2"/>
        <v>0</v>
      </c>
      <c r="S538" s="197">
        <v>0</v>
      </c>
      <c r="T538" s="198">
        <f t="shared" si="3"/>
        <v>0</v>
      </c>
      <c r="U538" s="34"/>
      <c r="V538" s="34"/>
      <c r="W538" s="34"/>
      <c r="X538" s="34"/>
      <c r="Y538" s="34"/>
      <c r="Z538" s="34"/>
      <c r="AA538" s="34"/>
      <c r="AB538" s="34"/>
      <c r="AC538" s="34"/>
      <c r="AD538" s="34"/>
      <c r="AE538" s="34"/>
      <c r="AR538" s="199" t="s">
        <v>233</v>
      </c>
      <c r="AT538" s="199" t="s">
        <v>148</v>
      </c>
      <c r="AU538" s="199" t="s">
        <v>86</v>
      </c>
      <c r="AY538" s="17" t="s">
        <v>146</v>
      </c>
      <c r="BE538" s="200">
        <f t="shared" si="4"/>
        <v>0</v>
      </c>
      <c r="BF538" s="200">
        <f t="shared" si="5"/>
        <v>0</v>
      </c>
      <c r="BG538" s="200">
        <f t="shared" si="6"/>
        <v>0</v>
      </c>
      <c r="BH538" s="200">
        <f t="shared" si="7"/>
        <v>0</v>
      </c>
      <c r="BI538" s="200">
        <f t="shared" si="8"/>
        <v>0</v>
      </c>
      <c r="BJ538" s="17" t="s">
        <v>84</v>
      </c>
      <c r="BK538" s="200">
        <f t="shared" si="9"/>
        <v>0</v>
      </c>
      <c r="BL538" s="17" t="s">
        <v>233</v>
      </c>
      <c r="BM538" s="199" t="s">
        <v>915</v>
      </c>
    </row>
    <row r="539" spans="1:65" s="2" customFormat="1" ht="24.25" customHeight="1">
      <c r="A539" s="34"/>
      <c r="B539" s="35"/>
      <c r="C539" s="187" t="s">
        <v>916</v>
      </c>
      <c r="D539" s="187" t="s">
        <v>148</v>
      </c>
      <c r="E539" s="188" t="s">
        <v>917</v>
      </c>
      <c r="F539" s="189" t="s">
        <v>918</v>
      </c>
      <c r="G539" s="190" t="s">
        <v>151</v>
      </c>
      <c r="H539" s="191">
        <v>1</v>
      </c>
      <c r="I539" s="192"/>
      <c r="J539" s="193">
        <f t="shared" si="0"/>
        <v>0</v>
      </c>
      <c r="K539" s="194"/>
      <c r="L539" s="39"/>
      <c r="M539" s="195" t="s">
        <v>1</v>
      </c>
      <c r="N539" s="196" t="s">
        <v>41</v>
      </c>
      <c r="O539" s="71"/>
      <c r="P539" s="197">
        <f t="shared" si="1"/>
        <v>0</v>
      </c>
      <c r="Q539" s="197">
        <v>0</v>
      </c>
      <c r="R539" s="197">
        <f t="shared" si="2"/>
        <v>0</v>
      </c>
      <c r="S539" s="197">
        <v>0</v>
      </c>
      <c r="T539" s="198">
        <f t="shared" si="3"/>
        <v>0</v>
      </c>
      <c r="U539" s="34"/>
      <c r="V539" s="34"/>
      <c r="W539" s="34"/>
      <c r="X539" s="34"/>
      <c r="Y539" s="34"/>
      <c r="Z539" s="34"/>
      <c r="AA539" s="34"/>
      <c r="AB539" s="34"/>
      <c r="AC539" s="34"/>
      <c r="AD539" s="34"/>
      <c r="AE539" s="34"/>
      <c r="AR539" s="199" t="s">
        <v>233</v>
      </c>
      <c r="AT539" s="199" t="s">
        <v>148</v>
      </c>
      <c r="AU539" s="199" t="s">
        <v>86</v>
      </c>
      <c r="AY539" s="17" t="s">
        <v>146</v>
      </c>
      <c r="BE539" s="200">
        <f t="shared" si="4"/>
        <v>0</v>
      </c>
      <c r="BF539" s="200">
        <f t="shared" si="5"/>
        <v>0</v>
      </c>
      <c r="BG539" s="200">
        <f t="shared" si="6"/>
        <v>0</v>
      </c>
      <c r="BH539" s="200">
        <f t="shared" si="7"/>
        <v>0</v>
      </c>
      <c r="BI539" s="200">
        <f t="shared" si="8"/>
        <v>0</v>
      </c>
      <c r="BJ539" s="17" t="s">
        <v>84</v>
      </c>
      <c r="BK539" s="200">
        <f t="shared" si="9"/>
        <v>0</v>
      </c>
      <c r="BL539" s="17" t="s">
        <v>233</v>
      </c>
      <c r="BM539" s="199" t="s">
        <v>919</v>
      </c>
    </row>
    <row r="540" spans="1:65" s="2" customFormat="1" ht="24.25" customHeight="1">
      <c r="A540" s="34"/>
      <c r="B540" s="35"/>
      <c r="C540" s="187" t="s">
        <v>920</v>
      </c>
      <c r="D540" s="187" t="s">
        <v>148</v>
      </c>
      <c r="E540" s="188" t="s">
        <v>921</v>
      </c>
      <c r="F540" s="189" t="s">
        <v>922</v>
      </c>
      <c r="G540" s="190" t="s">
        <v>151</v>
      </c>
      <c r="H540" s="191">
        <v>1</v>
      </c>
      <c r="I540" s="192"/>
      <c r="J540" s="193">
        <f t="shared" si="0"/>
        <v>0</v>
      </c>
      <c r="K540" s="194"/>
      <c r="L540" s="39"/>
      <c r="M540" s="195" t="s">
        <v>1</v>
      </c>
      <c r="N540" s="196" t="s">
        <v>41</v>
      </c>
      <c r="O540" s="71"/>
      <c r="P540" s="197">
        <f t="shared" si="1"/>
        <v>0</v>
      </c>
      <c r="Q540" s="197">
        <v>0</v>
      </c>
      <c r="R540" s="197">
        <f t="shared" si="2"/>
        <v>0</v>
      </c>
      <c r="S540" s="197">
        <v>0</v>
      </c>
      <c r="T540" s="198">
        <f t="shared" si="3"/>
        <v>0</v>
      </c>
      <c r="U540" s="34"/>
      <c r="V540" s="34"/>
      <c r="W540" s="34"/>
      <c r="X540" s="34"/>
      <c r="Y540" s="34"/>
      <c r="Z540" s="34"/>
      <c r="AA540" s="34"/>
      <c r="AB540" s="34"/>
      <c r="AC540" s="34"/>
      <c r="AD540" s="34"/>
      <c r="AE540" s="34"/>
      <c r="AR540" s="199" t="s">
        <v>233</v>
      </c>
      <c r="AT540" s="199" t="s">
        <v>148</v>
      </c>
      <c r="AU540" s="199" t="s">
        <v>86</v>
      </c>
      <c r="AY540" s="17" t="s">
        <v>146</v>
      </c>
      <c r="BE540" s="200">
        <f t="shared" si="4"/>
        <v>0</v>
      </c>
      <c r="BF540" s="200">
        <f t="shared" si="5"/>
        <v>0</v>
      </c>
      <c r="BG540" s="200">
        <f t="shared" si="6"/>
        <v>0</v>
      </c>
      <c r="BH540" s="200">
        <f t="shared" si="7"/>
        <v>0</v>
      </c>
      <c r="BI540" s="200">
        <f t="shared" si="8"/>
        <v>0</v>
      </c>
      <c r="BJ540" s="17" t="s">
        <v>84</v>
      </c>
      <c r="BK540" s="200">
        <f t="shared" si="9"/>
        <v>0</v>
      </c>
      <c r="BL540" s="17" t="s">
        <v>233</v>
      </c>
      <c r="BM540" s="199" t="s">
        <v>923</v>
      </c>
    </row>
    <row r="541" spans="1:65" s="2" customFormat="1" ht="24.25" customHeight="1">
      <c r="A541" s="34"/>
      <c r="B541" s="35"/>
      <c r="C541" s="187" t="s">
        <v>924</v>
      </c>
      <c r="D541" s="187" t="s">
        <v>148</v>
      </c>
      <c r="E541" s="188" t="s">
        <v>925</v>
      </c>
      <c r="F541" s="189" t="s">
        <v>926</v>
      </c>
      <c r="G541" s="190" t="s">
        <v>151</v>
      </c>
      <c r="H541" s="191">
        <v>1</v>
      </c>
      <c r="I541" s="192"/>
      <c r="J541" s="193">
        <f t="shared" si="0"/>
        <v>0</v>
      </c>
      <c r="K541" s="194"/>
      <c r="L541" s="39"/>
      <c r="M541" s="195" t="s">
        <v>1</v>
      </c>
      <c r="N541" s="196" t="s">
        <v>41</v>
      </c>
      <c r="O541" s="71"/>
      <c r="P541" s="197">
        <f t="shared" si="1"/>
        <v>0</v>
      </c>
      <c r="Q541" s="197">
        <v>0</v>
      </c>
      <c r="R541" s="197">
        <f t="shared" si="2"/>
        <v>0</v>
      </c>
      <c r="S541" s="197">
        <v>0</v>
      </c>
      <c r="T541" s="198">
        <f t="shared" si="3"/>
        <v>0</v>
      </c>
      <c r="U541" s="34"/>
      <c r="V541" s="34"/>
      <c r="W541" s="34"/>
      <c r="X541" s="34"/>
      <c r="Y541" s="34"/>
      <c r="Z541" s="34"/>
      <c r="AA541" s="34"/>
      <c r="AB541" s="34"/>
      <c r="AC541" s="34"/>
      <c r="AD541" s="34"/>
      <c r="AE541" s="34"/>
      <c r="AR541" s="199" t="s">
        <v>233</v>
      </c>
      <c r="AT541" s="199" t="s">
        <v>148</v>
      </c>
      <c r="AU541" s="199" t="s">
        <v>86</v>
      </c>
      <c r="AY541" s="17" t="s">
        <v>146</v>
      </c>
      <c r="BE541" s="200">
        <f t="shared" si="4"/>
        <v>0</v>
      </c>
      <c r="BF541" s="200">
        <f t="shared" si="5"/>
        <v>0</v>
      </c>
      <c r="BG541" s="200">
        <f t="shared" si="6"/>
        <v>0</v>
      </c>
      <c r="BH541" s="200">
        <f t="shared" si="7"/>
        <v>0</v>
      </c>
      <c r="BI541" s="200">
        <f t="shared" si="8"/>
        <v>0</v>
      </c>
      <c r="BJ541" s="17" t="s">
        <v>84</v>
      </c>
      <c r="BK541" s="200">
        <f t="shared" si="9"/>
        <v>0</v>
      </c>
      <c r="BL541" s="17" t="s">
        <v>233</v>
      </c>
      <c r="BM541" s="199" t="s">
        <v>927</v>
      </c>
    </row>
    <row r="542" spans="1:65" s="2" customFormat="1" ht="24.25" customHeight="1">
      <c r="A542" s="34"/>
      <c r="B542" s="35"/>
      <c r="C542" s="187" t="s">
        <v>928</v>
      </c>
      <c r="D542" s="187" t="s">
        <v>148</v>
      </c>
      <c r="E542" s="188" t="s">
        <v>929</v>
      </c>
      <c r="F542" s="189" t="s">
        <v>930</v>
      </c>
      <c r="G542" s="190" t="s">
        <v>151</v>
      </c>
      <c r="H542" s="191">
        <v>1</v>
      </c>
      <c r="I542" s="192"/>
      <c r="J542" s="193">
        <f t="shared" si="0"/>
        <v>0</v>
      </c>
      <c r="K542" s="194"/>
      <c r="L542" s="39"/>
      <c r="M542" s="195" t="s">
        <v>1</v>
      </c>
      <c r="N542" s="196" t="s">
        <v>41</v>
      </c>
      <c r="O542" s="71"/>
      <c r="P542" s="197">
        <f t="shared" si="1"/>
        <v>0</v>
      </c>
      <c r="Q542" s="197">
        <v>0</v>
      </c>
      <c r="R542" s="197">
        <f t="shared" si="2"/>
        <v>0</v>
      </c>
      <c r="S542" s="197">
        <v>0</v>
      </c>
      <c r="T542" s="198">
        <f t="shared" si="3"/>
        <v>0</v>
      </c>
      <c r="U542" s="34"/>
      <c r="V542" s="34"/>
      <c r="W542" s="34"/>
      <c r="X542" s="34"/>
      <c r="Y542" s="34"/>
      <c r="Z542" s="34"/>
      <c r="AA542" s="34"/>
      <c r="AB542" s="34"/>
      <c r="AC542" s="34"/>
      <c r="AD542" s="34"/>
      <c r="AE542" s="34"/>
      <c r="AR542" s="199" t="s">
        <v>233</v>
      </c>
      <c r="AT542" s="199" t="s">
        <v>148</v>
      </c>
      <c r="AU542" s="199" t="s">
        <v>86</v>
      </c>
      <c r="AY542" s="17" t="s">
        <v>146</v>
      </c>
      <c r="BE542" s="200">
        <f t="shared" si="4"/>
        <v>0</v>
      </c>
      <c r="BF542" s="200">
        <f t="shared" si="5"/>
        <v>0</v>
      </c>
      <c r="BG542" s="200">
        <f t="shared" si="6"/>
        <v>0</v>
      </c>
      <c r="BH542" s="200">
        <f t="shared" si="7"/>
        <v>0</v>
      </c>
      <c r="BI542" s="200">
        <f t="shared" si="8"/>
        <v>0</v>
      </c>
      <c r="BJ542" s="17" t="s">
        <v>84</v>
      </c>
      <c r="BK542" s="200">
        <f t="shared" si="9"/>
        <v>0</v>
      </c>
      <c r="BL542" s="17" t="s">
        <v>233</v>
      </c>
      <c r="BM542" s="199" t="s">
        <v>931</v>
      </c>
    </row>
    <row r="543" spans="1:65" s="2" customFormat="1" ht="24.25" customHeight="1">
      <c r="A543" s="34"/>
      <c r="B543" s="35"/>
      <c r="C543" s="187" t="s">
        <v>932</v>
      </c>
      <c r="D543" s="187" t="s">
        <v>148</v>
      </c>
      <c r="E543" s="188" t="s">
        <v>933</v>
      </c>
      <c r="F543" s="189" t="s">
        <v>934</v>
      </c>
      <c r="G543" s="190" t="s">
        <v>151</v>
      </c>
      <c r="H543" s="191">
        <v>2</v>
      </c>
      <c r="I543" s="192"/>
      <c r="J543" s="193">
        <f t="shared" si="0"/>
        <v>0</v>
      </c>
      <c r="K543" s="194"/>
      <c r="L543" s="39"/>
      <c r="M543" s="195" t="s">
        <v>1</v>
      </c>
      <c r="N543" s="196" t="s">
        <v>41</v>
      </c>
      <c r="O543" s="71"/>
      <c r="P543" s="197">
        <f t="shared" si="1"/>
        <v>0</v>
      </c>
      <c r="Q543" s="197">
        <v>0</v>
      </c>
      <c r="R543" s="197">
        <f t="shared" si="2"/>
        <v>0</v>
      </c>
      <c r="S543" s="197">
        <v>0</v>
      </c>
      <c r="T543" s="198">
        <f t="shared" si="3"/>
        <v>0</v>
      </c>
      <c r="U543" s="34"/>
      <c r="V543" s="34"/>
      <c r="W543" s="34"/>
      <c r="X543" s="34"/>
      <c r="Y543" s="34"/>
      <c r="Z543" s="34"/>
      <c r="AA543" s="34"/>
      <c r="AB543" s="34"/>
      <c r="AC543" s="34"/>
      <c r="AD543" s="34"/>
      <c r="AE543" s="34"/>
      <c r="AR543" s="199" t="s">
        <v>233</v>
      </c>
      <c r="AT543" s="199" t="s">
        <v>148</v>
      </c>
      <c r="AU543" s="199" t="s">
        <v>86</v>
      </c>
      <c r="AY543" s="17" t="s">
        <v>146</v>
      </c>
      <c r="BE543" s="200">
        <f t="shared" si="4"/>
        <v>0</v>
      </c>
      <c r="BF543" s="200">
        <f t="shared" si="5"/>
        <v>0</v>
      </c>
      <c r="BG543" s="200">
        <f t="shared" si="6"/>
        <v>0</v>
      </c>
      <c r="BH543" s="200">
        <f t="shared" si="7"/>
        <v>0</v>
      </c>
      <c r="BI543" s="200">
        <f t="shared" si="8"/>
        <v>0</v>
      </c>
      <c r="BJ543" s="17" t="s">
        <v>84</v>
      </c>
      <c r="BK543" s="200">
        <f t="shared" si="9"/>
        <v>0</v>
      </c>
      <c r="BL543" s="17" t="s">
        <v>233</v>
      </c>
      <c r="BM543" s="199" t="s">
        <v>935</v>
      </c>
    </row>
    <row r="544" spans="1:65" s="2" customFormat="1" ht="24.25" customHeight="1">
      <c r="A544" s="34"/>
      <c r="B544" s="35"/>
      <c r="C544" s="187" t="s">
        <v>936</v>
      </c>
      <c r="D544" s="187" t="s">
        <v>148</v>
      </c>
      <c r="E544" s="188" t="s">
        <v>937</v>
      </c>
      <c r="F544" s="189" t="s">
        <v>938</v>
      </c>
      <c r="G544" s="190" t="s">
        <v>151</v>
      </c>
      <c r="H544" s="191">
        <v>1</v>
      </c>
      <c r="I544" s="192"/>
      <c r="J544" s="193">
        <f t="shared" si="0"/>
        <v>0</v>
      </c>
      <c r="K544" s="194"/>
      <c r="L544" s="39"/>
      <c r="M544" s="195" t="s">
        <v>1</v>
      </c>
      <c r="N544" s="196" t="s">
        <v>41</v>
      </c>
      <c r="O544" s="71"/>
      <c r="P544" s="197">
        <f t="shared" si="1"/>
        <v>0</v>
      </c>
      <c r="Q544" s="197">
        <v>0</v>
      </c>
      <c r="R544" s="197">
        <f t="shared" si="2"/>
        <v>0</v>
      </c>
      <c r="S544" s="197">
        <v>0</v>
      </c>
      <c r="T544" s="198">
        <f t="shared" si="3"/>
        <v>0</v>
      </c>
      <c r="U544" s="34"/>
      <c r="V544" s="34"/>
      <c r="W544" s="34"/>
      <c r="X544" s="34"/>
      <c r="Y544" s="34"/>
      <c r="Z544" s="34"/>
      <c r="AA544" s="34"/>
      <c r="AB544" s="34"/>
      <c r="AC544" s="34"/>
      <c r="AD544" s="34"/>
      <c r="AE544" s="34"/>
      <c r="AR544" s="199" t="s">
        <v>233</v>
      </c>
      <c r="AT544" s="199" t="s">
        <v>148</v>
      </c>
      <c r="AU544" s="199" t="s">
        <v>86</v>
      </c>
      <c r="AY544" s="17" t="s">
        <v>146</v>
      </c>
      <c r="BE544" s="200">
        <f t="shared" si="4"/>
        <v>0</v>
      </c>
      <c r="BF544" s="200">
        <f t="shared" si="5"/>
        <v>0</v>
      </c>
      <c r="BG544" s="200">
        <f t="shared" si="6"/>
        <v>0</v>
      </c>
      <c r="BH544" s="200">
        <f t="shared" si="7"/>
        <v>0</v>
      </c>
      <c r="BI544" s="200">
        <f t="shared" si="8"/>
        <v>0</v>
      </c>
      <c r="BJ544" s="17" t="s">
        <v>84</v>
      </c>
      <c r="BK544" s="200">
        <f t="shared" si="9"/>
        <v>0</v>
      </c>
      <c r="BL544" s="17" t="s">
        <v>233</v>
      </c>
      <c r="BM544" s="199" t="s">
        <v>939</v>
      </c>
    </row>
    <row r="545" spans="1:65" s="2" customFormat="1" ht="16.5" customHeight="1">
      <c r="A545" s="34"/>
      <c r="B545" s="35"/>
      <c r="C545" s="187" t="s">
        <v>940</v>
      </c>
      <c r="D545" s="187" t="s">
        <v>148</v>
      </c>
      <c r="E545" s="188" t="s">
        <v>941</v>
      </c>
      <c r="F545" s="189" t="s">
        <v>942</v>
      </c>
      <c r="G545" s="190" t="s">
        <v>173</v>
      </c>
      <c r="H545" s="191">
        <v>20.04</v>
      </c>
      <c r="I545" s="192"/>
      <c r="J545" s="193">
        <f t="shared" si="0"/>
        <v>0</v>
      </c>
      <c r="K545" s="194"/>
      <c r="L545" s="39"/>
      <c r="M545" s="195" t="s">
        <v>1</v>
      </c>
      <c r="N545" s="196" t="s">
        <v>41</v>
      </c>
      <c r="O545" s="71"/>
      <c r="P545" s="197">
        <f t="shared" si="1"/>
        <v>0</v>
      </c>
      <c r="Q545" s="197">
        <v>0</v>
      </c>
      <c r="R545" s="197">
        <f t="shared" si="2"/>
        <v>0</v>
      </c>
      <c r="S545" s="197">
        <v>1.098E-2</v>
      </c>
      <c r="T545" s="198">
        <f t="shared" si="3"/>
        <v>0.22003919999999999</v>
      </c>
      <c r="U545" s="34"/>
      <c r="V545" s="34"/>
      <c r="W545" s="34"/>
      <c r="X545" s="34"/>
      <c r="Y545" s="34"/>
      <c r="Z545" s="34"/>
      <c r="AA545" s="34"/>
      <c r="AB545" s="34"/>
      <c r="AC545" s="34"/>
      <c r="AD545" s="34"/>
      <c r="AE545" s="34"/>
      <c r="AR545" s="199" t="s">
        <v>233</v>
      </c>
      <c r="AT545" s="199" t="s">
        <v>148</v>
      </c>
      <c r="AU545" s="199" t="s">
        <v>86</v>
      </c>
      <c r="AY545" s="17" t="s">
        <v>146</v>
      </c>
      <c r="BE545" s="200">
        <f t="shared" si="4"/>
        <v>0</v>
      </c>
      <c r="BF545" s="200">
        <f t="shared" si="5"/>
        <v>0</v>
      </c>
      <c r="BG545" s="200">
        <f t="shared" si="6"/>
        <v>0</v>
      </c>
      <c r="BH545" s="200">
        <f t="shared" si="7"/>
        <v>0</v>
      </c>
      <c r="BI545" s="200">
        <f t="shared" si="8"/>
        <v>0</v>
      </c>
      <c r="BJ545" s="17" t="s">
        <v>84</v>
      </c>
      <c r="BK545" s="200">
        <f t="shared" si="9"/>
        <v>0</v>
      </c>
      <c r="BL545" s="17" t="s">
        <v>233</v>
      </c>
      <c r="BM545" s="199" t="s">
        <v>943</v>
      </c>
    </row>
    <row r="546" spans="1:65" s="13" customFormat="1">
      <c r="B546" s="201"/>
      <c r="C546" s="202"/>
      <c r="D546" s="203" t="s">
        <v>158</v>
      </c>
      <c r="E546" s="204" t="s">
        <v>1</v>
      </c>
      <c r="F546" s="205" t="s">
        <v>944</v>
      </c>
      <c r="G546" s="202"/>
      <c r="H546" s="206">
        <v>20.04</v>
      </c>
      <c r="I546" s="207"/>
      <c r="J546" s="202"/>
      <c r="K546" s="202"/>
      <c r="L546" s="208"/>
      <c r="M546" s="209"/>
      <c r="N546" s="210"/>
      <c r="O546" s="210"/>
      <c r="P546" s="210"/>
      <c r="Q546" s="210"/>
      <c r="R546" s="210"/>
      <c r="S546" s="210"/>
      <c r="T546" s="211"/>
      <c r="AT546" s="212" t="s">
        <v>158</v>
      </c>
      <c r="AU546" s="212" t="s">
        <v>86</v>
      </c>
      <c r="AV546" s="13" t="s">
        <v>86</v>
      </c>
      <c r="AW546" s="13" t="s">
        <v>32</v>
      </c>
      <c r="AX546" s="13" t="s">
        <v>84</v>
      </c>
      <c r="AY546" s="212" t="s">
        <v>146</v>
      </c>
    </row>
    <row r="547" spans="1:65" s="2" customFormat="1" ht="24.25" customHeight="1">
      <c r="A547" s="34"/>
      <c r="B547" s="35"/>
      <c r="C547" s="187" t="s">
        <v>945</v>
      </c>
      <c r="D547" s="187" t="s">
        <v>148</v>
      </c>
      <c r="E547" s="188" t="s">
        <v>946</v>
      </c>
      <c r="F547" s="189" t="s">
        <v>947</v>
      </c>
      <c r="G547" s="190" t="s">
        <v>151</v>
      </c>
      <c r="H547" s="191">
        <v>4</v>
      </c>
      <c r="I547" s="192"/>
      <c r="J547" s="193">
        <f>ROUND(I547*H547,2)</f>
        <v>0</v>
      </c>
      <c r="K547" s="194"/>
      <c r="L547" s="39"/>
      <c r="M547" s="195" t="s">
        <v>1</v>
      </c>
      <c r="N547" s="196" t="s">
        <v>41</v>
      </c>
      <c r="O547" s="71"/>
      <c r="P547" s="197">
        <f>O547*H547</f>
        <v>0</v>
      </c>
      <c r="Q547" s="197">
        <v>0</v>
      </c>
      <c r="R547" s="197">
        <f>Q547*H547</f>
        <v>0</v>
      </c>
      <c r="S547" s="197">
        <v>1.2500000000000001E-2</v>
      </c>
      <c r="T547" s="198">
        <f>S547*H547</f>
        <v>0.05</v>
      </c>
      <c r="U547" s="34"/>
      <c r="V547" s="34"/>
      <c r="W547" s="34"/>
      <c r="X547" s="34"/>
      <c r="Y547" s="34"/>
      <c r="Z547" s="34"/>
      <c r="AA547" s="34"/>
      <c r="AB547" s="34"/>
      <c r="AC547" s="34"/>
      <c r="AD547" s="34"/>
      <c r="AE547" s="34"/>
      <c r="AR547" s="199" t="s">
        <v>233</v>
      </c>
      <c r="AT547" s="199" t="s">
        <v>148</v>
      </c>
      <c r="AU547" s="199" t="s">
        <v>86</v>
      </c>
      <c r="AY547" s="17" t="s">
        <v>146</v>
      </c>
      <c r="BE547" s="200">
        <f>IF(N547="základní",J547,0)</f>
        <v>0</v>
      </c>
      <c r="BF547" s="200">
        <f>IF(N547="snížená",J547,0)</f>
        <v>0</v>
      </c>
      <c r="BG547" s="200">
        <f>IF(N547="zákl. přenesená",J547,0)</f>
        <v>0</v>
      </c>
      <c r="BH547" s="200">
        <f>IF(N547="sníž. přenesená",J547,0)</f>
        <v>0</v>
      </c>
      <c r="BI547" s="200">
        <f>IF(N547="nulová",J547,0)</f>
        <v>0</v>
      </c>
      <c r="BJ547" s="17" t="s">
        <v>84</v>
      </c>
      <c r="BK547" s="200">
        <f>ROUND(I547*H547,2)</f>
        <v>0</v>
      </c>
      <c r="BL547" s="17" t="s">
        <v>233</v>
      </c>
      <c r="BM547" s="199" t="s">
        <v>948</v>
      </c>
    </row>
    <row r="548" spans="1:65" s="13" customFormat="1">
      <c r="B548" s="201"/>
      <c r="C548" s="202"/>
      <c r="D548" s="203" t="s">
        <v>158</v>
      </c>
      <c r="E548" s="204" t="s">
        <v>1</v>
      </c>
      <c r="F548" s="205" t="s">
        <v>949</v>
      </c>
      <c r="G548" s="202"/>
      <c r="H548" s="206">
        <v>4</v>
      </c>
      <c r="I548" s="207"/>
      <c r="J548" s="202"/>
      <c r="K548" s="202"/>
      <c r="L548" s="208"/>
      <c r="M548" s="209"/>
      <c r="N548" s="210"/>
      <c r="O548" s="210"/>
      <c r="P548" s="210"/>
      <c r="Q548" s="210"/>
      <c r="R548" s="210"/>
      <c r="S548" s="210"/>
      <c r="T548" s="211"/>
      <c r="AT548" s="212" t="s">
        <v>158</v>
      </c>
      <c r="AU548" s="212" t="s">
        <v>86</v>
      </c>
      <c r="AV548" s="13" t="s">
        <v>86</v>
      </c>
      <c r="AW548" s="13" t="s">
        <v>32</v>
      </c>
      <c r="AX548" s="13" t="s">
        <v>84</v>
      </c>
      <c r="AY548" s="212" t="s">
        <v>146</v>
      </c>
    </row>
    <row r="549" spans="1:65" s="2" customFormat="1" ht="24.25" customHeight="1">
      <c r="A549" s="34"/>
      <c r="B549" s="35"/>
      <c r="C549" s="187" t="s">
        <v>950</v>
      </c>
      <c r="D549" s="187" t="s">
        <v>148</v>
      </c>
      <c r="E549" s="188" t="s">
        <v>951</v>
      </c>
      <c r="F549" s="189" t="s">
        <v>952</v>
      </c>
      <c r="G549" s="190" t="s">
        <v>151</v>
      </c>
      <c r="H549" s="191">
        <v>36</v>
      </c>
      <c r="I549" s="192"/>
      <c r="J549" s="193">
        <f>ROUND(I549*H549,2)</f>
        <v>0</v>
      </c>
      <c r="K549" s="194"/>
      <c r="L549" s="39"/>
      <c r="M549" s="195" t="s">
        <v>1</v>
      </c>
      <c r="N549" s="196" t="s">
        <v>41</v>
      </c>
      <c r="O549" s="71"/>
      <c r="P549" s="197">
        <f>O549*H549</f>
        <v>0</v>
      </c>
      <c r="Q549" s="197">
        <v>0</v>
      </c>
      <c r="R549" s="197">
        <f>Q549*H549</f>
        <v>0</v>
      </c>
      <c r="S549" s="197">
        <v>2.4E-2</v>
      </c>
      <c r="T549" s="198">
        <f>S549*H549</f>
        <v>0.86399999999999999</v>
      </c>
      <c r="U549" s="34"/>
      <c r="V549" s="34"/>
      <c r="W549" s="34"/>
      <c r="X549" s="34"/>
      <c r="Y549" s="34"/>
      <c r="Z549" s="34"/>
      <c r="AA549" s="34"/>
      <c r="AB549" s="34"/>
      <c r="AC549" s="34"/>
      <c r="AD549" s="34"/>
      <c r="AE549" s="34"/>
      <c r="AR549" s="199" t="s">
        <v>233</v>
      </c>
      <c r="AT549" s="199" t="s">
        <v>148</v>
      </c>
      <c r="AU549" s="199" t="s">
        <v>86</v>
      </c>
      <c r="AY549" s="17" t="s">
        <v>146</v>
      </c>
      <c r="BE549" s="200">
        <f>IF(N549="základní",J549,0)</f>
        <v>0</v>
      </c>
      <c r="BF549" s="200">
        <f>IF(N549="snížená",J549,0)</f>
        <v>0</v>
      </c>
      <c r="BG549" s="200">
        <f>IF(N549="zákl. přenesená",J549,0)</f>
        <v>0</v>
      </c>
      <c r="BH549" s="200">
        <f>IF(N549="sníž. přenesená",J549,0)</f>
        <v>0</v>
      </c>
      <c r="BI549" s="200">
        <f>IF(N549="nulová",J549,0)</f>
        <v>0</v>
      </c>
      <c r="BJ549" s="17" t="s">
        <v>84</v>
      </c>
      <c r="BK549" s="200">
        <f>ROUND(I549*H549,2)</f>
        <v>0</v>
      </c>
      <c r="BL549" s="17" t="s">
        <v>233</v>
      </c>
      <c r="BM549" s="199" t="s">
        <v>953</v>
      </c>
    </row>
    <row r="550" spans="1:65" s="15" customFormat="1">
      <c r="B550" s="224"/>
      <c r="C550" s="225"/>
      <c r="D550" s="203" t="s">
        <v>158</v>
      </c>
      <c r="E550" s="226" t="s">
        <v>1</v>
      </c>
      <c r="F550" s="227" t="s">
        <v>499</v>
      </c>
      <c r="G550" s="225"/>
      <c r="H550" s="226" t="s">
        <v>1</v>
      </c>
      <c r="I550" s="228"/>
      <c r="J550" s="225"/>
      <c r="K550" s="225"/>
      <c r="L550" s="229"/>
      <c r="M550" s="230"/>
      <c r="N550" s="231"/>
      <c r="O550" s="231"/>
      <c r="P550" s="231"/>
      <c r="Q550" s="231"/>
      <c r="R550" s="231"/>
      <c r="S550" s="231"/>
      <c r="T550" s="232"/>
      <c r="AT550" s="233" t="s">
        <v>158</v>
      </c>
      <c r="AU550" s="233" t="s">
        <v>86</v>
      </c>
      <c r="AV550" s="15" t="s">
        <v>84</v>
      </c>
      <c r="AW550" s="15" t="s">
        <v>32</v>
      </c>
      <c r="AX550" s="15" t="s">
        <v>76</v>
      </c>
      <c r="AY550" s="233" t="s">
        <v>146</v>
      </c>
    </row>
    <row r="551" spans="1:65" s="13" customFormat="1">
      <c r="B551" s="201"/>
      <c r="C551" s="202"/>
      <c r="D551" s="203" t="s">
        <v>158</v>
      </c>
      <c r="E551" s="204" t="s">
        <v>1</v>
      </c>
      <c r="F551" s="205" t="s">
        <v>954</v>
      </c>
      <c r="G551" s="202"/>
      <c r="H551" s="206">
        <v>12</v>
      </c>
      <c r="I551" s="207"/>
      <c r="J551" s="202"/>
      <c r="K551" s="202"/>
      <c r="L551" s="208"/>
      <c r="M551" s="209"/>
      <c r="N551" s="210"/>
      <c r="O551" s="210"/>
      <c r="P551" s="210"/>
      <c r="Q551" s="210"/>
      <c r="R551" s="210"/>
      <c r="S551" s="210"/>
      <c r="T551" s="211"/>
      <c r="AT551" s="212" t="s">
        <v>158</v>
      </c>
      <c r="AU551" s="212" t="s">
        <v>86</v>
      </c>
      <c r="AV551" s="13" t="s">
        <v>86</v>
      </c>
      <c r="AW551" s="13" t="s">
        <v>32</v>
      </c>
      <c r="AX551" s="13" t="s">
        <v>76</v>
      </c>
      <c r="AY551" s="212" t="s">
        <v>146</v>
      </c>
    </row>
    <row r="552" spans="1:65" s="13" customFormat="1">
      <c r="B552" s="201"/>
      <c r="C552" s="202"/>
      <c r="D552" s="203" t="s">
        <v>158</v>
      </c>
      <c r="E552" s="204" t="s">
        <v>1</v>
      </c>
      <c r="F552" s="205" t="s">
        <v>955</v>
      </c>
      <c r="G552" s="202"/>
      <c r="H552" s="206">
        <v>1</v>
      </c>
      <c r="I552" s="207"/>
      <c r="J552" s="202"/>
      <c r="K552" s="202"/>
      <c r="L552" s="208"/>
      <c r="M552" s="209"/>
      <c r="N552" s="210"/>
      <c r="O552" s="210"/>
      <c r="P552" s="210"/>
      <c r="Q552" s="210"/>
      <c r="R552" s="210"/>
      <c r="S552" s="210"/>
      <c r="T552" s="211"/>
      <c r="AT552" s="212" t="s">
        <v>158</v>
      </c>
      <c r="AU552" s="212" t="s">
        <v>86</v>
      </c>
      <c r="AV552" s="13" t="s">
        <v>86</v>
      </c>
      <c r="AW552" s="13" t="s">
        <v>32</v>
      </c>
      <c r="AX552" s="13" t="s">
        <v>76</v>
      </c>
      <c r="AY552" s="212" t="s">
        <v>146</v>
      </c>
    </row>
    <row r="553" spans="1:65" s="13" customFormat="1">
      <c r="B553" s="201"/>
      <c r="C553" s="202"/>
      <c r="D553" s="203" t="s">
        <v>158</v>
      </c>
      <c r="E553" s="204" t="s">
        <v>1</v>
      </c>
      <c r="F553" s="205" t="s">
        <v>956</v>
      </c>
      <c r="G553" s="202"/>
      <c r="H553" s="206">
        <v>2</v>
      </c>
      <c r="I553" s="207"/>
      <c r="J553" s="202"/>
      <c r="K553" s="202"/>
      <c r="L553" s="208"/>
      <c r="M553" s="209"/>
      <c r="N553" s="210"/>
      <c r="O553" s="210"/>
      <c r="P553" s="210"/>
      <c r="Q553" s="210"/>
      <c r="R553" s="210"/>
      <c r="S553" s="210"/>
      <c r="T553" s="211"/>
      <c r="AT553" s="212" t="s">
        <v>158</v>
      </c>
      <c r="AU553" s="212" t="s">
        <v>86</v>
      </c>
      <c r="AV553" s="13" t="s">
        <v>86</v>
      </c>
      <c r="AW553" s="13" t="s">
        <v>32</v>
      </c>
      <c r="AX553" s="13" t="s">
        <v>76</v>
      </c>
      <c r="AY553" s="212" t="s">
        <v>146</v>
      </c>
    </row>
    <row r="554" spans="1:65" s="13" customFormat="1">
      <c r="B554" s="201"/>
      <c r="C554" s="202"/>
      <c r="D554" s="203" t="s">
        <v>158</v>
      </c>
      <c r="E554" s="204" t="s">
        <v>1</v>
      </c>
      <c r="F554" s="205" t="s">
        <v>957</v>
      </c>
      <c r="G554" s="202"/>
      <c r="H554" s="206">
        <v>8</v>
      </c>
      <c r="I554" s="207"/>
      <c r="J554" s="202"/>
      <c r="K554" s="202"/>
      <c r="L554" s="208"/>
      <c r="M554" s="209"/>
      <c r="N554" s="210"/>
      <c r="O554" s="210"/>
      <c r="P554" s="210"/>
      <c r="Q554" s="210"/>
      <c r="R554" s="210"/>
      <c r="S554" s="210"/>
      <c r="T554" s="211"/>
      <c r="AT554" s="212" t="s">
        <v>158</v>
      </c>
      <c r="AU554" s="212" t="s">
        <v>86</v>
      </c>
      <c r="AV554" s="13" t="s">
        <v>86</v>
      </c>
      <c r="AW554" s="13" t="s">
        <v>32</v>
      </c>
      <c r="AX554" s="13" t="s">
        <v>76</v>
      </c>
      <c r="AY554" s="212" t="s">
        <v>146</v>
      </c>
    </row>
    <row r="555" spans="1:65" s="13" customFormat="1">
      <c r="B555" s="201"/>
      <c r="C555" s="202"/>
      <c r="D555" s="203" t="s">
        <v>158</v>
      </c>
      <c r="E555" s="204" t="s">
        <v>1</v>
      </c>
      <c r="F555" s="205" t="s">
        <v>958</v>
      </c>
      <c r="G555" s="202"/>
      <c r="H555" s="206">
        <v>2</v>
      </c>
      <c r="I555" s="207"/>
      <c r="J555" s="202"/>
      <c r="K555" s="202"/>
      <c r="L555" s="208"/>
      <c r="M555" s="209"/>
      <c r="N555" s="210"/>
      <c r="O555" s="210"/>
      <c r="P555" s="210"/>
      <c r="Q555" s="210"/>
      <c r="R555" s="210"/>
      <c r="S555" s="210"/>
      <c r="T555" s="211"/>
      <c r="AT555" s="212" t="s">
        <v>158</v>
      </c>
      <c r="AU555" s="212" t="s">
        <v>86</v>
      </c>
      <c r="AV555" s="13" t="s">
        <v>86</v>
      </c>
      <c r="AW555" s="13" t="s">
        <v>32</v>
      </c>
      <c r="AX555" s="13" t="s">
        <v>76</v>
      </c>
      <c r="AY555" s="212" t="s">
        <v>146</v>
      </c>
    </row>
    <row r="556" spans="1:65" s="13" customFormat="1">
      <c r="B556" s="201"/>
      <c r="C556" s="202"/>
      <c r="D556" s="203" t="s">
        <v>158</v>
      </c>
      <c r="E556" s="204" t="s">
        <v>1</v>
      </c>
      <c r="F556" s="205" t="s">
        <v>959</v>
      </c>
      <c r="G556" s="202"/>
      <c r="H556" s="206">
        <v>5</v>
      </c>
      <c r="I556" s="207"/>
      <c r="J556" s="202"/>
      <c r="K556" s="202"/>
      <c r="L556" s="208"/>
      <c r="M556" s="209"/>
      <c r="N556" s="210"/>
      <c r="O556" s="210"/>
      <c r="P556" s="210"/>
      <c r="Q556" s="210"/>
      <c r="R556" s="210"/>
      <c r="S556" s="210"/>
      <c r="T556" s="211"/>
      <c r="AT556" s="212" t="s">
        <v>158</v>
      </c>
      <c r="AU556" s="212" t="s">
        <v>86</v>
      </c>
      <c r="AV556" s="13" t="s">
        <v>86</v>
      </c>
      <c r="AW556" s="13" t="s">
        <v>32</v>
      </c>
      <c r="AX556" s="13" t="s">
        <v>76</v>
      </c>
      <c r="AY556" s="212" t="s">
        <v>146</v>
      </c>
    </row>
    <row r="557" spans="1:65" s="15" customFormat="1">
      <c r="B557" s="224"/>
      <c r="C557" s="225"/>
      <c r="D557" s="203" t="s">
        <v>158</v>
      </c>
      <c r="E557" s="226" t="s">
        <v>1</v>
      </c>
      <c r="F557" s="227" t="s">
        <v>362</v>
      </c>
      <c r="G557" s="225"/>
      <c r="H557" s="226" t="s">
        <v>1</v>
      </c>
      <c r="I557" s="228"/>
      <c r="J557" s="225"/>
      <c r="K557" s="225"/>
      <c r="L557" s="229"/>
      <c r="M557" s="230"/>
      <c r="N557" s="231"/>
      <c r="O557" s="231"/>
      <c r="P557" s="231"/>
      <c r="Q557" s="231"/>
      <c r="R557" s="231"/>
      <c r="S557" s="231"/>
      <c r="T557" s="232"/>
      <c r="AT557" s="233" t="s">
        <v>158</v>
      </c>
      <c r="AU557" s="233" t="s">
        <v>86</v>
      </c>
      <c r="AV557" s="15" t="s">
        <v>84</v>
      </c>
      <c r="AW557" s="15" t="s">
        <v>32</v>
      </c>
      <c r="AX557" s="15" t="s">
        <v>76</v>
      </c>
      <c r="AY557" s="233" t="s">
        <v>146</v>
      </c>
    </row>
    <row r="558" spans="1:65" s="13" customFormat="1">
      <c r="B558" s="201"/>
      <c r="C558" s="202"/>
      <c r="D558" s="203" t="s">
        <v>158</v>
      </c>
      <c r="E558" s="204" t="s">
        <v>1</v>
      </c>
      <c r="F558" s="205" t="s">
        <v>960</v>
      </c>
      <c r="G558" s="202"/>
      <c r="H558" s="206">
        <v>5</v>
      </c>
      <c r="I558" s="207"/>
      <c r="J558" s="202"/>
      <c r="K558" s="202"/>
      <c r="L558" s="208"/>
      <c r="M558" s="209"/>
      <c r="N558" s="210"/>
      <c r="O558" s="210"/>
      <c r="P558" s="210"/>
      <c r="Q558" s="210"/>
      <c r="R558" s="210"/>
      <c r="S558" s="210"/>
      <c r="T558" s="211"/>
      <c r="AT558" s="212" t="s">
        <v>158</v>
      </c>
      <c r="AU558" s="212" t="s">
        <v>86</v>
      </c>
      <c r="AV558" s="13" t="s">
        <v>86</v>
      </c>
      <c r="AW558" s="13" t="s">
        <v>32</v>
      </c>
      <c r="AX558" s="13" t="s">
        <v>76</v>
      </c>
      <c r="AY558" s="212" t="s">
        <v>146</v>
      </c>
    </row>
    <row r="559" spans="1:65" s="13" customFormat="1">
      <c r="B559" s="201"/>
      <c r="C559" s="202"/>
      <c r="D559" s="203" t="s">
        <v>158</v>
      </c>
      <c r="E559" s="204" t="s">
        <v>1</v>
      </c>
      <c r="F559" s="205" t="s">
        <v>961</v>
      </c>
      <c r="G559" s="202"/>
      <c r="H559" s="206">
        <v>1</v>
      </c>
      <c r="I559" s="207"/>
      <c r="J559" s="202"/>
      <c r="K559" s="202"/>
      <c r="L559" s="208"/>
      <c r="M559" s="209"/>
      <c r="N559" s="210"/>
      <c r="O559" s="210"/>
      <c r="P559" s="210"/>
      <c r="Q559" s="210"/>
      <c r="R559" s="210"/>
      <c r="S559" s="210"/>
      <c r="T559" s="211"/>
      <c r="AT559" s="212" t="s">
        <v>158</v>
      </c>
      <c r="AU559" s="212" t="s">
        <v>86</v>
      </c>
      <c r="AV559" s="13" t="s">
        <v>86</v>
      </c>
      <c r="AW559" s="13" t="s">
        <v>32</v>
      </c>
      <c r="AX559" s="13" t="s">
        <v>76</v>
      </c>
      <c r="AY559" s="212" t="s">
        <v>146</v>
      </c>
    </row>
    <row r="560" spans="1:65" s="14" customFormat="1">
      <c r="B560" s="213"/>
      <c r="C560" s="214"/>
      <c r="D560" s="203" t="s">
        <v>158</v>
      </c>
      <c r="E560" s="215" t="s">
        <v>1</v>
      </c>
      <c r="F560" s="216" t="s">
        <v>190</v>
      </c>
      <c r="G560" s="214"/>
      <c r="H560" s="217">
        <v>36</v>
      </c>
      <c r="I560" s="218"/>
      <c r="J560" s="214"/>
      <c r="K560" s="214"/>
      <c r="L560" s="219"/>
      <c r="M560" s="220"/>
      <c r="N560" s="221"/>
      <c r="O560" s="221"/>
      <c r="P560" s="221"/>
      <c r="Q560" s="221"/>
      <c r="R560" s="221"/>
      <c r="S560" s="221"/>
      <c r="T560" s="222"/>
      <c r="AT560" s="223" t="s">
        <v>158</v>
      </c>
      <c r="AU560" s="223" t="s">
        <v>86</v>
      </c>
      <c r="AV560" s="14" t="s">
        <v>152</v>
      </c>
      <c r="AW560" s="14" t="s">
        <v>32</v>
      </c>
      <c r="AX560" s="14" t="s">
        <v>84</v>
      </c>
      <c r="AY560" s="223" t="s">
        <v>146</v>
      </c>
    </row>
    <row r="561" spans="1:65" s="2" customFormat="1" ht="16.5" customHeight="1">
      <c r="A561" s="34"/>
      <c r="B561" s="35"/>
      <c r="C561" s="187" t="s">
        <v>962</v>
      </c>
      <c r="D561" s="187" t="s">
        <v>148</v>
      </c>
      <c r="E561" s="188" t="s">
        <v>963</v>
      </c>
      <c r="F561" s="189" t="s">
        <v>964</v>
      </c>
      <c r="G561" s="190" t="s">
        <v>151</v>
      </c>
      <c r="H561" s="191">
        <v>1</v>
      </c>
      <c r="I561" s="192"/>
      <c r="J561" s="193">
        <f>ROUND(I561*H561,2)</f>
        <v>0</v>
      </c>
      <c r="K561" s="194"/>
      <c r="L561" s="39"/>
      <c r="M561" s="195" t="s">
        <v>1</v>
      </c>
      <c r="N561" s="196" t="s">
        <v>41</v>
      </c>
      <c r="O561" s="71"/>
      <c r="P561" s="197">
        <f>O561*H561</f>
        <v>0</v>
      </c>
      <c r="Q561" s="197">
        <v>0</v>
      </c>
      <c r="R561" s="197">
        <f>Q561*H561</f>
        <v>0</v>
      </c>
      <c r="S561" s="197">
        <v>7.0400000000000004E-2</v>
      </c>
      <c r="T561" s="198">
        <f>S561*H561</f>
        <v>7.0400000000000004E-2</v>
      </c>
      <c r="U561" s="34"/>
      <c r="V561" s="34"/>
      <c r="W561" s="34"/>
      <c r="X561" s="34"/>
      <c r="Y561" s="34"/>
      <c r="Z561" s="34"/>
      <c r="AA561" s="34"/>
      <c r="AB561" s="34"/>
      <c r="AC561" s="34"/>
      <c r="AD561" s="34"/>
      <c r="AE561" s="34"/>
      <c r="AR561" s="199" t="s">
        <v>233</v>
      </c>
      <c r="AT561" s="199" t="s">
        <v>148</v>
      </c>
      <c r="AU561" s="199" t="s">
        <v>86</v>
      </c>
      <c r="AY561" s="17" t="s">
        <v>146</v>
      </c>
      <c r="BE561" s="200">
        <f>IF(N561="základní",J561,0)</f>
        <v>0</v>
      </c>
      <c r="BF561" s="200">
        <f>IF(N561="snížená",J561,0)</f>
        <v>0</v>
      </c>
      <c r="BG561" s="200">
        <f>IF(N561="zákl. přenesená",J561,0)</f>
        <v>0</v>
      </c>
      <c r="BH561" s="200">
        <f>IF(N561="sníž. přenesená",J561,0)</f>
        <v>0</v>
      </c>
      <c r="BI561" s="200">
        <f>IF(N561="nulová",J561,0)</f>
        <v>0</v>
      </c>
      <c r="BJ561" s="17" t="s">
        <v>84</v>
      </c>
      <c r="BK561" s="200">
        <f>ROUND(I561*H561,2)</f>
        <v>0</v>
      </c>
      <c r="BL561" s="17" t="s">
        <v>233</v>
      </c>
      <c r="BM561" s="199" t="s">
        <v>965</v>
      </c>
    </row>
    <row r="562" spans="1:65" s="2" customFormat="1" ht="16.5" customHeight="1">
      <c r="A562" s="34"/>
      <c r="B562" s="35"/>
      <c r="C562" s="187" t="s">
        <v>966</v>
      </c>
      <c r="D562" s="187" t="s">
        <v>148</v>
      </c>
      <c r="E562" s="188" t="s">
        <v>967</v>
      </c>
      <c r="F562" s="189" t="s">
        <v>968</v>
      </c>
      <c r="G562" s="190" t="s">
        <v>151</v>
      </c>
      <c r="H562" s="191">
        <v>1</v>
      </c>
      <c r="I562" s="192"/>
      <c r="J562" s="193">
        <f>ROUND(I562*H562,2)</f>
        <v>0</v>
      </c>
      <c r="K562" s="194"/>
      <c r="L562" s="39"/>
      <c r="M562" s="195" t="s">
        <v>1</v>
      </c>
      <c r="N562" s="196" t="s">
        <v>41</v>
      </c>
      <c r="O562" s="71"/>
      <c r="P562" s="197">
        <f>O562*H562</f>
        <v>0</v>
      </c>
      <c r="Q562" s="197">
        <v>0</v>
      </c>
      <c r="R562" s="197">
        <f>Q562*H562</f>
        <v>0</v>
      </c>
      <c r="S562" s="197">
        <v>7.0400000000000004E-2</v>
      </c>
      <c r="T562" s="198">
        <f>S562*H562</f>
        <v>7.0400000000000004E-2</v>
      </c>
      <c r="U562" s="34"/>
      <c r="V562" s="34"/>
      <c r="W562" s="34"/>
      <c r="X562" s="34"/>
      <c r="Y562" s="34"/>
      <c r="Z562" s="34"/>
      <c r="AA562" s="34"/>
      <c r="AB562" s="34"/>
      <c r="AC562" s="34"/>
      <c r="AD562" s="34"/>
      <c r="AE562" s="34"/>
      <c r="AR562" s="199" t="s">
        <v>233</v>
      </c>
      <c r="AT562" s="199" t="s">
        <v>148</v>
      </c>
      <c r="AU562" s="199" t="s">
        <v>86</v>
      </c>
      <c r="AY562" s="17" t="s">
        <v>146</v>
      </c>
      <c r="BE562" s="200">
        <f>IF(N562="základní",J562,0)</f>
        <v>0</v>
      </c>
      <c r="BF562" s="200">
        <f>IF(N562="snížená",J562,0)</f>
        <v>0</v>
      </c>
      <c r="BG562" s="200">
        <f>IF(N562="zákl. přenesená",J562,0)</f>
        <v>0</v>
      </c>
      <c r="BH562" s="200">
        <f>IF(N562="sníž. přenesená",J562,0)</f>
        <v>0</v>
      </c>
      <c r="BI562" s="200">
        <f>IF(N562="nulová",J562,0)</f>
        <v>0</v>
      </c>
      <c r="BJ562" s="17" t="s">
        <v>84</v>
      </c>
      <c r="BK562" s="200">
        <f>ROUND(I562*H562,2)</f>
        <v>0</v>
      </c>
      <c r="BL562" s="17" t="s">
        <v>233</v>
      </c>
      <c r="BM562" s="199" t="s">
        <v>969</v>
      </c>
    </row>
    <row r="563" spans="1:65" s="2" customFormat="1" ht="24.25" customHeight="1">
      <c r="A563" s="34"/>
      <c r="B563" s="35"/>
      <c r="C563" s="187" t="s">
        <v>970</v>
      </c>
      <c r="D563" s="187" t="s">
        <v>148</v>
      </c>
      <c r="E563" s="188" t="s">
        <v>971</v>
      </c>
      <c r="F563" s="189" t="s">
        <v>972</v>
      </c>
      <c r="G563" s="190" t="s">
        <v>674</v>
      </c>
      <c r="H563" s="245"/>
      <c r="I563" s="192"/>
      <c r="J563" s="193">
        <f>ROUND(I563*H563,2)</f>
        <v>0</v>
      </c>
      <c r="K563" s="194"/>
      <c r="L563" s="39"/>
      <c r="M563" s="195" t="s">
        <v>1</v>
      </c>
      <c r="N563" s="196" t="s">
        <v>41</v>
      </c>
      <c r="O563" s="71"/>
      <c r="P563" s="197">
        <f>O563*H563</f>
        <v>0</v>
      </c>
      <c r="Q563" s="197">
        <v>0</v>
      </c>
      <c r="R563" s="197">
        <f>Q563*H563</f>
        <v>0</v>
      </c>
      <c r="S563" s="197">
        <v>0</v>
      </c>
      <c r="T563" s="198">
        <f>S563*H563</f>
        <v>0</v>
      </c>
      <c r="U563" s="34"/>
      <c r="V563" s="34"/>
      <c r="W563" s="34"/>
      <c r="X563" s="34"/>
      <c r="Y563" s="34"/>
      <c r="Z563" s="34"/>
      <c r="AA563" s="34"/>
      <c r="AB563" s="34"/>
      <c r="AC563" s="34"/>
      <c r="AD563" s="34"/>
      <c r="AE563" s="34"/>
      <c r="AR563" s="199" t="s">
        <v>233</v>
      </c>
      <c r="AT563" s="199" t="s">
        <v>148</v>
      </c>
      <c r="AU563" s="199" t="s">
        <v>86</v>
      </c>
      <c r="AY563" s="17" t="s">
        <v>146</v>
      </c>
      <c r="BE563" s="200">
        <f>IF(N563="základní",J563,0)</f>
        <v>0</v>
      </c>
      <c r="BF563" s="200">
        <f>IF(N563="snížená",J563,0)</f>
        <v>0</v>
      </c>
      <c r="BG563" s="200">
        <f>IF(N563="zákl. přenesená",J563,0)</f>
        <v>0</v>
      </c>
      <c r="BH563" s="200">
        <f>IF(N563="sníž. přenesená",J563,0)</f>
        <v>0</v>
      </c>
      <c r="BI563" s="200">
        <f>IF(N563="nulová",J563,0)</f>
        <v>0</v>
      </c>
      <c r="BJ563" s="17" t="s">
        <v>84</v>
      </c>
      <c r="BK563" s="200">
        <f>ROUND(I563*H563,2)</f>
        <v>0</v>
      </c>
      <c r="BL563" s="17" t="s">
        <v>233</v>
      </c>
      <c r="BM563" s="199" t="s">
        <v>973</v>
      </c>
    </row>
    <row r="564" spans="1:65" s="12" customFormat="1" ht="22.95" customHeight="1">
      <c r="B564" s="171"/>
      <c r="C564" s="172"/>
      <c r="D564" s="173" t="s">
        <v>75</v>
      </c>
      <c r="E564" s="185" t="s">
        <v>974</v>
      </c>
      <c r="F564" s="185" t="s">
        <v>975</v>
      </c>
      <c r="G564" s="172"/>
      <c r="H564" s="172"/>
      <c r="I564" s="175"/>
      <c r="J564" s="186">
        <f>BK564</f>
        <v>0</v>
      </c>
      <c r="K564" s="172"/>
      <c r="L564" s="177"/>
      <c r="M564" s="178"/>
      <c r="N564" s="179"/>
      <c r="O564" s="179"/>
      <c r="P564" s="180">
        <f>SUM(P565:P579)</f>
        <v>0</v>
      </c>
      <c r="Q564" s="179"/>
      <c r="R564" s="180">
        <f>SUM(R565:R579)</f>
        <v>0.16198292</v>
      </c>
      <c r="S564" s="179"/>
      <c r="T564" s="181">
        <f>SUM(T565:T579)</f>
        <v>2.2999999999999998</v>
      </c>
      <c r="AR564" s="182" t="s">
        <v>86</v>
      </c>
      <c r="AT564" s="183" t="s">
        <v>75</v>
      </c>
      <c r="AU564" s="183" t="s">
        <v>84</v>
      </c>
      <c r="AY564" s="182" t="s">
        <v>146</v>
      </c>
      <c r="BK564" s="184">
        <f>SUM(BK565:BK579)</f>
        <v>0</v>
      </c>
    </row>
    <row r="565" spans="1:65" s="2" customFormat="1" ht="24.25" customHeight="1">
      <c r="A565" s="34"/>
      <c r="B565" s="35"/>
      <c r="C565" s="187" t="s">
        <v>976</v>
      </c>
      <c r="D565" s="187" t="s">
        <v>148</v>
      </c>
      <c r="E565" s="188" t="s">
        <v>977</v>
      </c>
      <c r="F565" s="189" t="s">
        <v>978</v>
      </c>
      <c r="G565" s="190" t="s">
        <v>151</v>
      </c>
      <c r="H565" s="191">
        <v>1</v>
      </c>
      <c r="I565" s="192"/>
      <c r="J565" s="193">
        <f t="shared" ref="J565:J571" si="10">ROUND(I565*H565,2)</f>
        <v>0</v>
      </c>
      <c r="K565" s="194"/>
      <c r="L565" s="39"/>
      <c r="M565" s="195" t="s">
        <v>1</v>
      </c>
      <c r="N565" s="196" t="s">
        <v>41</v>
      </c>
      <c r="O565" s="71"/>
      <c r="P565" s="197">
        <f t="shared" ref="P565:P571" si="11">O565*H565</f>
        <v>0</v>
      </c>
      <c r="Q565" s="197">
        <v>3.3E-4</v>
      </c>
      <c r="R565" s="197">
        <f t="shared" ref="R565:R571" si="12">Q565*H565</f>
        <v>3.3E-4</v>
      </c>
      <c r="S565" s="197">
        <v>0</v>
      </c>
      <c r="T565" s="198">
        <f t="shared" ref="T565:T571" si="13">S565*H565</f>
        <v>0</v>
      </c>
      <c r="U565" s="34"/>
      <c r="V565" s="34"/>
      <c r="W565" s="34"/>
      <c r="X565" s="34"/>
      <c r="Y565" s="34"/>
      <c r="Z565" s="34"/>
      <c r="AA565" s="34"/>
      <c r="AB565" s="34"/>
      <c r="AC565" s="34"/>
      <c r="AD565" s="34"/>
      <c r="AE565" s="34"/>
      <c r="AR565" s="199" t="s">
        <v>233</v>
      </c>
      <c r="AT565" s="199" t="s">
        <v>148</v>
      </c>
      <c r="AU565" s="199" t="s">
        <v>86</v>
      </c>
      <c r="AY565" s="17" t="s">
        <v>146</v>
      </c>
      <c r="BE565" s="200">
        <f t="shared" ref="BE565:BE571" si="14">IF(N565="základní",J565,0)</f>
        <v>0</v>
      </c>
      <c r="BF565" s="200">
        <f t="shared" ref="BF565:BF571" si="15">IF(N565="snížená",J565,0)</f>
        <v>0</v>
      </c>
      <c r="BG565" s="200">
        <f t="shared" ref="BG565:BG571" si="16">IF(N565="zákl. přenesená",J565,0)</f>
        <v>0</v>
      </c>
      <c r="BH565" s="200">
        <f t="shared" ref="BH565:BH571" si="17">IF(N565="sníž. přenesená",J565,0)</f>
        <v>0</v>
      </c>
      <c r="BI565" s="200">
        <f t="shared" ref="BI565:BI571" si="18">IF(N565="nulová",J565,0)</f>
        <v>0</v>
      </c>
      <c r="BJ565" s="17" t="s">
        <v>84</v>
      </c>
      <c r="BK565" s="200">
        <f t="shared" ref="BK565:BK571" si="19">ROUND(I565*H565,2)</f>
        <v>0</v>
      </c>
      <c r="BL565" s="17" t="s">
        <v>233</v>
      </c>
      <c r="BM565" s="199" t="s">
        <v>979</v>
      </c>
    </row>
    <row r="566" spans="1:65" s="2" customFormat="1" ht="16.5" customHeight="1">
      <c r="A566" s="34"/>
      <c r="B566" s="35"/>
      <c r="C566" s="187" t="s">
        <v>980</v>
      </c>
      <c r="D566" s="187" t="s">
        <v>170</v>
      </c>
      <c r="E566" s="188" t="s">
        <v>981</v>
      </c>
      <c r="F566" s="189" t="s">
        <v>982</v>
      </c>
      <c r="G566" s="190" t="s">
        <v>242</v>
      </c>
      <c r="H566" s="191">
        <v>8.1</v>
      </c>
      <c r="I566" s="192"/>
      <c r="J566" s="193">
        <f t="shared" si="10"/>
        <v>0</v>
      </c>
      <c r="K566" s="194"/>
      <c r="L566" s="39"/>
      <c r="M566" s="195" t="s">
        <v>1</v>
      </c>
      <c r="N566" s="196" t="s">
        <v>41</v>
      </c>
      <c r="O566" s="71"/>
      <c r="P566" s="197">
        <f t="shared" si="11"/>
        <v>0</v>
      </c>
      <c r="Q566" s="197">
        <v>0</v>
      </c>
      <c r="R566" s="197">
        <f t="shared" si="12"/>
        <v>0</v>
      </c>
      <c r="S566" s="197">
        <v>0</v>
      </c>
      <c r="T566" s="198">
        <f t="shared" si="13"/>
        <v>0</v>
      </c>
      <c r="U566" s="34"/>
      <c r="V566" s="34"/>
      <c r="W566" s="34"/>
      <c r="X566" s="34"/>
      <c r="Y566" s="34"/>
      <c r="Z566" s="34"/>
      <c r="AA566" s="34"/>
      <c r="AB566" s="34"/>
      <c r="AC566" s="34"/>
      <c r="AD566" s="34"/>
      <c r="AE566" s="34"/>
      <c r="AR566" s="199" t="s">
        <v>233</v>
      </c>
      <c r="AT566" s="199" t="s">
        <v>148</v>
      </c>
      <c r="AU566" s="199" t="s">
        <v>86</v>
      </c>
      <c r="AY566" s="17" t="s">
        <v>146</v>
      </c>
      <c r="BE566" s="200">
        <f t="shared" si="14"/>
        <v>0</v>
      </c>
      <c r="BF566" s="200">
        <f t="shared" si="15"/>
        <v>0</v>
      </c>
      <c r="BG566" s="200">
        <f t="shared" si="16"/>
        <v>0</v>
      </c>
      <c r="BH566" s="200">
        <f t="shared" si="17"/>
        <v>0</v>
      </c>
      <c r="BI566" s="200">
        <f t="shared" si="18"/>
        <v>0</v>
      </c>
      <c r="BJ566" s="17" t="s">
        <v>84</v>
      </c>
      <c r="BK566" s="200">
        <f t="shared" si="19"/>
        <v>0</v>
      </c>
      <c r="BL566" s="17" t="s">
        <v>233</v>
      </c>
      <c r="BM566" s="199" t="s">
        <v>983</v>
      </c>
    </row>
    <row r="567" spans="1:65" s="2" customFormat="1" ht="24.25" customHeight="1">
      <c r="A567" s="34"/>
      <c r="B567" s="35"/>
      <c r="C567" s="187" t="s">
        <v>984</v>
      </c>
      <c r="D567" s="187" t="s">
        <v>148</v>
      </c>
      <c r="E567" s="188" t="s">
        <v>985</v>
      </c>
      <c r="F567" s="189" t="s">
        <v>986</v>
      </c>
      <c r="G567" s="190" t="s">
        <v>151</v>
      </c>
      <c r="H567" s="191">
        <v>1</v>
      </c>
      <c r="I567" s="192"/>
      <c r="J567" s="193">
        <f t="shared" si="10"/>
        <v>0</v>
      </c>
      <c r="K567" s="194"/>
      <c r="L567" s="39"/>
      <c r="M567" s="195" t="s">
        <v>1</v>
      </c>
      <c r="N567" s="196" t="s">
        <v>41</v>
      </c>
      <c r="O567" s="71"/>
      <c r="P567" s="197">
        <f t="shared" si="11"/>
        <v>0</v>
      </c>
      <c r="Q567" s="197">
        <v>0</v>
      </c>
      <c r="R567" s="197">
        <f t="shared" si="12"/>
        <v>0</v>
      </c>
      <c r="S567" s="197">
        <v>0</v>
      </c>
      <c r="T567" s="198">
        <f t="shared" si="13"/>
        <v>0</v>
      </c>
      <c r="U567" s="34"/>
      <c r="V567" s="34"/>
      <c r="W567" s="34"/>
      <c r="X567" s="34"/>
      <c r="Y567" s="34"/>
      <c r="Z567" s="34"/>
      <c r="AA567" s="34"/>
      <c r="AB567" s="34"/>
      <c r="AC567" s="34"/>
      <c r="AD567" s="34"/>
      <c r="AE567" s="34"/>
      <c r="AR567" s="199" t="s">
        <v>233</v>
      </c>
      <c r="AT567" s="199" t="s">
        <v>148</v>
      </c>
      <c r="AU567" s="199" t="s">
        <v>86</v>
      </c>
      <c r="AY567" s="17" t="s">
        <v>146</v>
      </c>
      <c r="BE567" s="200">
        <f t="shared" si="14"/>
        <v>0</v>
      </c>
      <c r="BF567" s="200">
        <f t="shared" si="15"/>
        <v>0</v>
      </c>
      <c r="BG567" s="200">
        <f t="shared" si="16"/>
        <v>0</v>
      </c>
      <c r="BH567" s="200">
        <f t="shared" si="17"/>
        <v>0</v>
      </c>
      <c r="BI567" s="200">
        <f t="shared" si="18"/>
        <v>0</v>
      </c>
      <c r="BJ567" s="17" t="s">
        <v>84</v>
      </c>
      <c r="BK567" s="200">
        <f t="shared" si="19"/>
        <v>0</v>
      </c>
      <c r="BL567" s="17" t="s">
        <v>233</v>
      </c>
      <c r="BM567" s="199" t="s">
        <v>987</v>
      </c>
    </row>
    <row r="568" spans="1:65" s="2" customFormat="1" ht="24.25" customHeight="1">
      <c r="A568" s="34"/>
      <c r="B568" s="35"/>
      <c r="C568" s="234" t="s">
        <v>988</v>
      </c>
      <c r="D568" s="234" t="s">
        <v>400</v>
      </c>
      <c r="E568" s="235" t="s">
        <v>989</v>
      </c>
      <c r="F568" s="236" t="s">
        <v>990</v>
      </c>
      <c r="G568" s="237" t="s">
        <v>151</v>
      </c>
      <c r="H568" s="238">
        <v>1</v>
      </c>
      <c r="I568" s="239"/>
      <c r="J568" s="240">
        <f t="shared" si="10"/>
        <v>0</v>
      </c>
      <c r="K568" s="241"/>
      <c r="L568" s="242"/>
      <c r="M568" s="243" t="s">
        <v>1</v>
      </c>
      <c r="N568" s="244" t="s">
        <v>41</v>
      </c>
      <c r="O568" s="71"/>
      <c r="P568" s="197">
        <f t="shared" si="11"/>
        <v>0</v>
      </c>
      <c r="Q568" s="197">
        <v>2.9000000000000001E-2</v>
      </c>
      <c r="R568" s="197">
        <f t="shared" si="12"/>
        <v>2.9000000000000001E-2</v>
      </c>
      <c r="S568" s="197">
        <v>0</v>
      </c>
      <c r="T568" s="198">
        <f t="shared" si="13"/>
        <v>0</v>
      </c>
      <c r="U568" s="34"/>
      <c r="V568" s="34"/>
      <c r="W568" s="34"/>
      <c r="X568" s="34"/>
      <c r="Y568" s="34"/>
      <c r="Z568" s="34"/>
      <c r="AA568" s="34"/>
      <c r="AB568" s="34"/>
      <c r="AC568" s="34"/>
      <c r="AD568" s="34"/>
      <c r="AE568" s="34"/>
      <c r="AR568" s="199" t="s">
        <v>334</v>
      </c>
      <c r="AT568" s="199" t="s">
        <v>400</v>
      </c>
      <c r="AU568" s="199" t="s">
        <v>86</v>
      </c>
      <c r="AY568" s="17" t="s">
        <v>146</v>
      </c>
      <c r="BE568" s="200">
        <f t="shared" si="14"/>
        <v>0</v>
      </c>
      <c r="BF568" s="200">
        <f t="shared" si="15"/>
        <v>0</v>
      </c>
      <c r="BG568" s="200">
        <f t="shared" si="16"/>
        <v>0</v>
      </c>
      <c r="BH568" s="200">
        <f t="shared" si="17"/>
        <v>0</v>
      </c>
      <c r="BI568" s="200">
        <f t="shared" si="18"/>
        <v>0</v>
      </c>
      <c r="BJ568" s="17" t="s">
        <v>84</v>
      </c>
      <c r="BK568" s="200">
        <f t="shared" si="19"/>
        <v>0</v>
      </c>
      <c r="BL568" s="17" t="s">
        <v>233</v>
      </c>
      <c r="BM568" s="199" t="s">
        <v>991</v>
      </c>
    </row>
    <row r="569" spans="1:65" s="2" customFormat="1" ht="24.25" customHeight="1">
      <c r="A569" s="34"/>
      <c r="B569" s="35"/>
      <c r="C569" s="187" t="s">
        <v>992</v>
      </c>
      <c r="D569" s="187" t="s">
        <v>148</v>
      </c>
      <c r="E569" s="188" t="s">
        <v>993</v>
      </c>
      <c r="F569" s="189" t="s">
        <v>994</v>
      </c>
      <c r="G569" s="190" t="s">
        <v>151</v>
      </c>
      <c r="H569" s="191">
        <v>1</v>
      </c>
      <c r="I569" s="192"/>
      <c r="J569" s="193">
        <f t="shared" si="10"/>
        <v>0</v>
      </c>
      <c r="K569" s="194"/>
      <c r="L569" s="39"/>
      <c r="M569" s="195" t="s">
        <v>1</v>
      </c>
      <c r="N569" s="196" t="s">
        <v>41</v>
      </c>
      <c r="O569" s="71"/>
      <c r="P569" s="197">
        <f t="shared" si="11"/>
        <v>0</v>
      </c>
      <c r="Q569" s="197">
        <v>0</v>
      </c>
      <c r="R569" s="197">
        <f t="shared" si="12"/>
        <v>0</v>
      </c>
      <c r="S569" s="197">
        <v>0</v>
      </c>
      <c r="T569" s="198">
        <f t="shared" si="13"/>
        <v>0</v>
      </c>
      <c r="U569" s="34"/>
      <c r="V569" s="34"/>
      <c r="W569" s="34"/>
      <c r="X569" s="34"/>
      <c r="Y569" s="34"/>
      <c r="Z569" s="34"/>
      <c r="AA569" s="34"/>
      <c r="AB569" s="34"/>
      <c r="AC569" s="34"/>
      <c r="AD569" s="34"/>
      <c r="AE569" s="34"/>
      <c r="AR569" s="199" t="s">
        <v>233</v>
      </c>
      <c r="AT569" s="199" t="s">
        <v>148</v>
      </c>
      <c r="AU569" s="199" t="s">
        <v>86</v>
      </c>
      <c r="AY569" s="17" t="s">
        <v>146</v>
      </c>
      <c r="BE569" s="200">
        <f t="shared" si="14"/>
        <v>0</v>
      </c>
      <c r="BF569" s="200">
        <f t="shared" si="15"/>
        <v>0</v>
      </c>
      <c r="BG569" s="200">
        <f t="shared" si="16"/>
        <v>0</v>
      </c>
      <c r="BH569" s="200">
        <f t="shared" si="17"/>
        <v>0</v>
      </c>
      <c r="BI569" s="200">
        <f t="shared" si="18"/>
        <v>0</v>
      </c>
      <c r="BJ569" s="17" t="s">
        <v>84</v>
      </c>
      <c r="BK569" s="200">
        <f t="shared" si="19"/>
        <v>0</v>
      </c>
      <c r="BL569" s="17" t="s">
        <v>233</v>
      </c>
      <c r="BM569" s="199" t="s">
        <v>995</v>
      </c>
    </row>
    <row r="570" spans="1:65" s="2" customFormat="1" ht="24.25" customHeight="1">
      <c r="A570" s="34"/>
      <c r="B570" s="35"/>
      <c r="C570" s="234" t="s">
        <v>996</v>
      </c>
      <c r="D570" s="234" t="s">
        <v>400</v>
      </c>
      <c r="E570" s="235" t="s">
        <v>997</v>
      </c>
      <c r="F570" s="236" t="s">
        <v>998</v>
      </c>
      <c r="G570" s="237" t="s">
        <v>151</v>
      </c>
      <c r="H570" s="238">
        <v>1</v>
      </c>
      <c r="I570" s="239"/>
      <c r="J570" s="240">
        <f t="shared" si="10"/>
        <v>0</v>
      </c>
      <c r="K570" s="241"/>
      <c r="L570" s="242"/>
      <c r="M570" s="243" t="s">
        <v>1</v>
      </c>
      <c r="N570" s="244" t="s">
        <v>41</v>
      </c>
      <c r="O570" s="71"/>
      <c r="P570" s="197">
        <f t="shared" si="11"/>
        <v>0</v>
      </c>
      <c r="Q570" s="197">
        <v>8.5999999999999993E-2</v>
      </c>
      <c r="R570" s="197">
        <f t="shared" si="12"/>
        <v>8.5999999999999993E-2</v>
      </c>
      <c r="S570" s="197">
        <v>0</v>
      </c>
      <c r="T570" s="198">
        <f t="shared" si="13"/>
        <v>0</v>
      </c>
      <c r="U570" s="34"/>
      <c r="V570" s="34"/>
      <c r="W570" s="34"/>
      <c r="X570" s="34"/>
      <c r="Y570" s="34"/>
      <c r="Z570" s="34"/>
      <c r="AA570" s="34"/>
      <c r="AB570" s="34"/>
      <c r="AC570" s="34"/>
      <c r="AD570" s="34"/>
      <c r="AE570" s="34"/>
      <c r="AR570" s="199" t="s">
        <v>334</v>
      </c>
      <c r="AT570" s="199" t="s">
        <v>400</v>
      </c>
      <c r="AU570" s="199" t="s">
        <v>86</v>
      </c>
      <c r="AY570" s="17" t="s">
        <v>146</v>
      </c>
      <c r="BE570" s="200">
        <f t="shared" si="14"/>
        <v>0</v>
      </c>
      <c r="BF570" s="200">
        <f t="shared" si="15"/>
        <v>0</v>
      </c>
      <c r="BG570" s="200">
        <f t="shared" si="16"/>
        <v>0</v>
      </c>
      <c r="BH570" s="200">
        <f t="shared" si="17"/>
        <v>0</v>
      </c>
      <c r="BI570" s="200">
        <f t="shared" si="18"/>
        <v>0</v>
      </c>
      <c r="BJ570" s="17" t="s">
        <v>84</v>
      </c>
      <c r="BK570" s="200">
        <f t="shared" si="19"/>
        <v>0</v>
      </c>
      <c r="BL570" s="17" t="s">
        <v>233</v>
      </c>
      <c r="BM570" s="199" t="s">
        <v>999</v>
      </c>
    </row>
    <row r="571" spans="1:65" s="2" customFormat="1" ht="16.5" customHeight="1">
      <c r="A571" s="34"/>
      <c r="B571" s="35"/>
      <c r="C571" s="187" t="s">
        <v>1000</v>
      </c>
      <c r="D571" s="187" t="s">
        <v>148</v>
      </c>
      <c r="E571" s="188" t="s">
        <v>1001</v>
      </c>
      <c r="F571" s="189" t="s">
        <v>1002</v>
      </c>
      <c r="G571" s="190" t="s">
        <v>173</v>
      </c>
      <c r="H571" s="191">
        <v>13.388</v>
      </c>
      <c r="I571" s="192"/>
      <c r="J571" s="193">
        <f t="shared" si="10"/>
        <v>0</v>
      </c>
      <c r="K571" s="194"/>
      <c r="L571" s="39"/>
      <c r="M571" s="195" t="s">
        <v>1</v>
      </c>
      <c r="N571" s="196" t="s">
        <v>41</v>
      </c>
      <c r="O571" s="71"/>
      <c r="P571" s="197">
        <f t="shared" si="11"/>
        <v>0</v>
      </c>
      <c r="Q571" s="197">
        <v>9.0000000000000006E-5</v>
      </c>
      <c r="R571" s="197">
        <f t="shared" si="12"/>
        <v>1.2049200000000002E-3</v>
      </c>
      <c r="S571" s="197">
        <v>0</v>
      </c>
      <c r="T571" s="198">
        <f t="shared" si="13"/>
        <v>0</v>
      </c>
      <c r="U571" s="34"/>
      <c r="V571" s="34"/>
      <c r="W571" s="34"/>
      <c r="X571" s="34"/>
      <c r="Y571" s="34"/>
      <c r="Z571" s="34"/>
      <c r="AA571" s="34"/>
      <c r="AB571" s="34"/>
      <c r="AC571" s="34"/>
      <c r="AD571" s="34"/>
      <c r="AE571" s="34"/>
      <c r="AR571" s="199" t="s">
        <v>233</v>
      </c>
      <c r="AT571" s="199" t="s">
        <v>148</v>
      </c>
      <c r="AU571" s="199" t="s">
        <v>86</v>
      </c>
      <c r="AY571" s="17" t="s">
        <v>146</v>
      </c>
      <c r="BE571" s="200">
        <f t="shared" si="14"/>
        <v>0</v>
      </c>
      <c r="BF571" s="200">
        <f t="shared" si="15"/>
        <v>0</v>
      </c>
      <c r="BG571" s="200">
        <f t="shared" si="16"/>
        <v>0</v>
      </c>
      <c r="BH571" s="200">
        <f t="shared" si="17"/>
        <v>0</v>
      </c>
      <c r="BI571" s="200">
        <f t="shared" si="18"/>
        <v>0</v>
      </c>
      <c r="BJ571" s="17" t="s">
        <v>84</v>
      </c>
      <c r="BK571" s="200">
        <f t="shared" si="19"/>
        <v>0</v>
      </c>
      <c r="BL571" s="17" t="s">
        <v>233</v>
      </c>
      <c r="BM571" s="199" t="s">
        <v>1003</v>
      </c>
    </row>
    <row r="572" spans="1:65" s="13" customFormat="1">
      <c r="B572" s="201"/>
      <c r="C572" s="202"/>
      <c r="D572" s="203" t="s">
        <v>158</v>
      </c>
      <c r="E572" s="204" t="s">
        <v>1</v>
      </c>
      <c r="F572" s="205" t="s">
        <v>1004</v>
      </c>
      <c r="G572" s="202"/>
      <c r="H572" s="206">
        <v>13.388</v>
      </c>
      <c r="I572" s="207"/>
      <c r="J572" s="202"/>
      <c r="K572" s="202"/>
      <c r="L572" s="208"/>
      <c r="M572" s="209"/>
      <c r="N572" s="210"/>
      <c r="O572" s="210"/>
      <c r="P572" s="210"/>
      <c r="Q572" s="210"/>
      <c r="R572" s="210"/>
      <c r="S572" s="210"/>
      <c r="T572" s="211"/>
      <c r="AT572" s="212" t="s">
        <v>158</v>
      </c>
      <c r="AU572" s="212" t="s">
        <v>86</v>
      </c>
      <c r="AV572" s="13" t="s">
        <v>86</v>
      </c>
      <c r="AW572" s="13" t="s">
        <v>32</v>
      </c>
      <c r="AX572" s="13" t="s">
        <v>84</v>
      </c>
      <c r="AY572" s="212" t="s">
        <v>146</v>
      </c>
    </row>
    <row r="573" spans="1:65" s="2" customFormat="1" ht="24.25" customHeight="1">
      <c r="A573" s="34"/>
      <c r="B573" s="35"/>
      <c r="C573" s="234" t="s">
        <v>1005</v>
      </c>
      <c r="D573" s="234" t="s">
        <v>400</v>
      </c>
      <c r="E573" s="235" t="s">
        <v>1006</v>
      </c>
      <c r="F573" s="236" t="s">
        <v>1007</v>
      </c>
      <c r="G573" s="237" t="s">
        <v>173</v>
      </c>
      <c r="H573" s="238">
        <v>13.388</v>
      </c>
      <c r="I573" s="239"/>
      <c r="J573" s="240">
        <f>ROUND(I573*H573,2)</f>
        <v>0</v>
      </c>
      <c r="K573" s="241"/>
      <c r="L573" s="242"/>
      <c r="M573" s="243" t="s">
        <v>1</v>
      </c>
      <c r="N573" s="244" t="s">
        <v>41</v>
      </c>
      <c r="O573" s="71"/>
      <c r="P573" s="197">
        <f>O573*H573</f>
        <v>0</v>
      </c>
      <c r="Q573" s="197">
        <v>1E-3</v>
      </c>
      <c r="R573" s="197">
        <f>Q573*H573</f>
        <v>1.3388000000000001E-2</v>
      </c>
      <c r="S573" s="197">
        <v>0</v>
      </c>
      <c r="T573" s="198">
        <f>S573*H573</f>
        <v>0</v>
      </c>
      <c r="U573" s="34"/>
      <c r="V573" s="34"/>
      <c r="W573" s="34"/>
      <c r="X573" s="34"/>
      <c r="Y573" s="34"/>
      <c r="Z573" s="34"/>
      <c r="AA573" s="34"/>
      <c r="AB573" s="34"/>
      <c r="AC573" s="34"/>
      <c r="AD573" s="34"/>
      <c r="AE573" s="34"/>
      <c r="AR573" s="199" t="s">
        <v>334</v>
      </c>
      <c r="AT573" s="199" t="s">
        <v>400</v>
      </c>
      <c r="AU573" s="199" t="s">
        <v>86</v>
      </c>
      <c r="AY573" s="17" t="s">
        <v>146</v>
      </c>
      <c r="BE573" s="200">
        <f>IF(N573="základní",J573,0)</f>
        <v>0</v>
      </c>
      <c r="BF573" s="200">
        <f>IF(N573="snížená",J573,0)</f>
        <v>0</v>
      </c>
      <c r="BG573" s="200">
        <f>IF(N573="zákl. přenesená",J573,0)</f>
        <v>0</v>
      </c>
      <c r="BH573" s="200">
        <f>IF(N573="sníž. přenesená",J573,0)</f>
        <v>0</v>
      </c>
      <c r="BI573" s="200">
        <f>IF(N573="nulová",J573,0)</f>
        <v>0</v>
      </c>
      <c r="BJ573" s="17" t="s">
        <v>84</v>
      </c>
      <c r="BK573" s="200">
        <f>ROUND(I573*H573,2)</f>
        <v>0</v>
      </c>
      <c r="BL573" s="17" t="s">
        <v>233</v>
      </c>
      <c r="BM573" s="199" t="s">
        <v>1008</v>
      </c>
    </row>
    <row r="574" spans="1:65" s="2" customFormat="1" ht="16.5" customHeight="1">
      <c r="A574" s="34"/>
      <c r="B574" s="35"/>
      <c r="C574" s="187" t="s">
        <v>1009</v>
      </c>
      <c r="D574" s="187" t="s">
        <v>148</v>
      </c>
      <c r="E574" s="188" t="s">
        <v>1010</v>
      </c>
      <c r="F574" s="189" t="s">
        <v>1011</v>
      </c>
      <c r="G574" s="190" t="s">
        <v>151</v>
      </c>
      <c r="H574" s="191">
        <v>1</v>
      </c>
      <c r="I574" s="192"/>
      <c r="J574" s="193">
        <f>ROUND(I574*H574,2)</f>
        <v>0</v>
      </c>
      <c r="K574" s="194"/>
      <c r="L574" s="39"/>
      <c r="M574" s="195" t="s">
        <v>1</v>
      </c>
      <c r="N574" s="196" t="s">
        <v>41</v>
      </c>
      <c r="O574" s="71"/>
      <c r="P574" s="197">
        <f>O574*H574</f>
        <v>0</v>
      </c>
      <c r="Q574" s="197">
        <v>0</v>
      </c>
      <c r="R574" s="197">
        <f>Q574*H574</f>
        <v>0</v>
      </c>
      <c r="S574" s="197">
        <v>1</v>
      </c>
      <c r="T574" s="198">
        <f>S574*H574</f>
        <v>1</v>
      </c>
      <c r="U574" s="34"/>
      <c r="V574" s="34"/>
      <c r="W574" s="34"/>
      <c r="X574" s="34"/>
      <c r="Y574" s="34"/>
      <c r="Z574" s="34"/>
      <c r="AA574" s="34"/>
      <c r="AB574" s="34"/>
      <c r="AC574" s="34"/>
      <c r="AD574" s="34"/>
      <c r="AE574" s="34"/>
      <c r="AR574" s="199" t="s">
        <v>233</v>
      </c>
      <c r="AT574" s="199" t="s">
        <v>148</v>
      </c>
      <c r="AU574" s="199" t="s">
        <v>86</v>
      </c>
      <c r="AY574" s="17" t="s">
        <v>146</v>
      </c>
      <c r="BE574" s="200">
        <f>IF(N574="základní",J574,0)</f>
        <v>0</v>
      </c>
      <c r="BF574" s="200">
        <f>IF(N574="snížená",J574,0)</f>
        <v>0</v>
      </c>
      <c r="BG574" s="200">
        <f>IF(N574="zákl. přenesená",J574,0)</f>
        <v>0</v>
      </c>
      <c r="BH574" s="200">
        <f>IF(N574="sníž. přenesená",J574,0)</f>
        <v>0</v>
      </c>
      <c r="BI574" s="200">
        <f>IF(N574="nulová",J574,0)</f>
        <v>0</v>
      </c>
      <c r="BJ574" s="17" t="s">
        <v>84</v>
      </c>
      <c r="BK574" s="200">
        <f>ROUND(I574*H574,2)</f>
        <v>0</v>
      </c>
      <c r="BL574" s="17" t="s">
        <v>233</v>
      </c>
      <c r="BM574" s="199" t="s">
        <v>1012</v>
      </c>
    </row>
    <row r="575" spans="1:65" s="2" customFormat="1" ht="16.5" customHeight="1">
      <c r="A575" s="34"/>
      <c r="B575" s="35"/>
      <c r="C575" s="187" t="s">
        <v>1013</v>
      </c>
      <c r="D575" s="187" t="s">
        <v>148</v>
      </c>
      <c r="E575" s="188" t="s">
        <v>1014</v>
      </c>
      <c r="F575" s="189" t="s">
        <v>1015</v>
      </c>
      <c r="G575" s="190" t="s">
        <v>151</v>
      </c>
      <c r="H575" s="191">
        <v>1</v>
      </c>
      <c r="I575" s="192"/>
      <c r="J575" s="193">
        <f>ROUND(I575*H575,2)</f>
        <v>0</v>
      </c>
      <c r="K575" s="194"/>
      <c r="L575" s="39"/>
      <c r="M575" s="195" t="s">
        <v>1</v>
      </c>
      <c r="N575" s="196" t="s">
        <v>41</v>
      </c>
      <c r="O575" s="71"/>
      <c r="P575" s="197">
        <f>O575*H575</f>
        <v>0</v>
      </c>
      <c r="Q575" s="197">
        <v>0</v>
      </c>
      <c r="R575" s="197">
        <f>Q575*H575</f>
        <v>0</v>
      </c>
      <c r="S575" s="197">
        <v>1.3</v>
      </c>
      <c r="T575" s="198">
        <f>S575*H575</f>
        <v>1.3</v>
      </c>
      <c r="U575" s="34"/>
      <c r="V575" s="34"/>
      <c r="W575" s="34"/>
      <c r="X575" s="34"/>
      <c r="Y575" s="34"/>
      <c r="Z575" s="34"/>
      <c r="AA575" s="34"/>
      <c r="AB575" s="34"/>
      <c r="AC575" s="34"/>
      <c r="AD575" s="34"/>
      <c r="AE575" s="34"/>
      <c r="AR575" s="199" t="s">
        <v>233</v>
      </c>
      <c r="AT575" s="199" t="s">
        <v>148</v>
      </c>
      <c r="AU575" s="199" t="s">
        <v>86</v>
      </c>
      <c r="AY575" s="17" t="s">
        <v>146</v>
      </c>
      <c r="BE575" s="200">
        <f>IF(N575="základní",J575,0)</f>
        <v>0</v>
      </c>
      <c r="BF575" s="200">
        <f>IF(N575="snížená",J575,0)</f>
        <v>0</v>
      </c>
      <c r="BG575" s="200">
        <f>IF(N575="zákl. přenesená",J575,0)</f>
        <v>0</v>
      </c>
      <c r="BH575" s="200">
        <f>IF(N575="sníž. přenesená",J575,0)</f>
        <v>0</v>
      </c>
      <c r="BI575" s="200">
        <f>IF(N575="nulová",J575,0)</f>
        <v>0</v>
      </c>
      <c r="BJ575" s="17" t="s">
        <v>84</v>
      </c>
      <c r="BK575" s="200">
        <f>ROUND(I575*H575,2)</f>
        <v>0</v>
      </c>
      <c r="BL575" s="17" t="s">
        <v>233</v>
      </c>
      <c r="BM575" s="199" t="s">
        <v>1016</v>
      </c>
    </row>
    <row r="576" spans="1:65" s="2" customFormat="1" ht="24.25" customHeight="1">
      <c r="A576" s="34"/>
      <c r="B576" s="35"/>
      <c r="C576" s="187" t="s">
        <v>1017</v>
      </c>
      <c r="D576" s="187" t="s">
        <v>170</v>
      </c>
      <c r="E576" s="188" t="s">
        <v>1018</v>
      </c>
      <c r="F576" s="189" t="s">
        <v>1019</v>
      </c>
      <c r="G576" s="190" t="s">
        <v>242</v>
      </c>
      <c r="H576" s="191">
        <v>4.4000000000000004</v>
      </c>
      <c r="I576" s="192"/>
      <c r="J576" s="193">
        <f>ROUND(I576*H576,2)</f>
        <v>0</v>
      </c>
      <c r="K576" s="194"/>
      <c r="L576" s="39"/>
      <c r="M576" s="195" t="s">
        <v>1</v>
      </c>
      <c r="N576" s="196" t="s">
        <v>41</v>
      </c>
      <c r="O576" s="71"/>
      <c r="P576" s="197">
        <f>O576*H576</f>
        <v>0</v>
      </c>
      <c r="Q576" s="197">
        <v>0</v>
      </c>
      <c r="R576" s="197">
        <f>Q576*H576</f>
        <v>0</v>
      </c>
      <c r="S576" s="197">
        <v>0</v>
      </c>
      <c r="T576" s="198">
        <f>S576*H576</f>
        <v>0</v>
      </c>
      <c r="U576" s="34"/>
      <c r="V576" s="34"/>
      <c r="W576" s="34"/>
      <c r="X576" s="34"/>
      <c r="Y576" s="34"/>
      <c r="Z576" s="34"/>
      <c r="AA576" s="34"/>
      <c r="AB576" s="34"/>
      <c r="AC576" s="34"/>
      <c r="AD576" s="34"/>
      <c r="AE576" s="34"/>
      <c r="AR576" s="199" t="s">
        <v>233</v>
      </c>
      <c r="AT576" s="199" t="s">
        <v>148</v>
      </c>
      <c r="AU576" s="199" t="s">
        <v>86</v>
      </c>
      <c r="AY576" s="17" t="s">
        <v>146</v>
      </c>
      <c r="BE576" s="200">
        <f>IF(N576="základní",J576,0)</f>
        <v>0</v>
      </c>
      <c r="BF576" s="200">
        <f>IF(N576="snížená",J576,0)</f>
        <v>0</v>
      </c>
      <c r="BG576" s="200">
        <f>IF(N576="zákl. přenesená",J576,0)</f>
        <v>0</v>
      </c>
      <c r="BH576" s="200">
        <f>IF(N576="sníž. přenesená",J576,0)</f>
        <v>0</v>
      </c>
      <c r="BI576" s="200">
        <f>IF(N576="nulová",J576,0)</f>
        <v>0</v>
      </c>
      <c r="BJ576" s="17" t="s">
        <v>84</v>
      </c>
      <c r="BK576" s="200">
        <f>ROUND(I576*H576,2)</f>
        <v>0</v>
      </c>
      <c r="BL576" s="17" t="s">
        <v>233</v>
      </c>
      <c r="BM576" s="199" t="s">
        <v>1020</v>
      </c>
    </row>
    <row r="577" spans="1:65" s="13" customFormat="1">
      <c r="B577" s="201"/>
      <c r="C577" s="202"/>
      <c r="D577" s="203" t="s">
        <v>158</v>
      </c>
      <c r="E577" s="204" t="s">
        <v>1</v>
      </c>
      <c r="F577" s="205" t="s">
        <v>1021</v>
      </c>
      <c r="G577" s="202"/>
      <c r="H577" s="206">
        <v>4.4000000000000004</v>
      </c>
      <c r="I577" s="207"/>
      <c r="J577" s="202"/>
      <c r="K577" s="202"/>
      <c r="L577" s="208"/>
      <c r="M577" s="209"/>
      <c r="N577" s="210"/>
      <c r="O577" s="210"/>
      <c r="P577" s="210"/>
      <c r="Q577" s="210"/>
      <c r="R577" s="210"/>
      <c r="S577" s="210"/>
      <c r="T577" s="211"/>
      <c r="AT577" s="212" t="s">
        <v>158</v>
      </c>
      <c r="AU577" s="212" t="s">
        <v>86</v>
      </c>
      <c r="AV577" s="13" t="s">
        <v>86</v>
      </c>
      <c r="AW577" s="13" t="s">
        <v>32</v>
      </c>
      <c r="AX577" s="13" t="s">
        <v>84</v>
      </c>
      <c r="AY577" s="212" t="s">
        <v>146</v>
      </c>
    </row>
    <row r="578" spans="1:65" s="2" customFormat="1" ht="16.5" customHeight="1">
      <c r="A578" s="34"/>
      <c r="B578" s="35"/>
      <c r="C578" s="187" t="s">
        <v>1022</v>
      </c>
      <c r="D578" s="187" t="s">
        <v>170</v>
      </c>
      <c r="E578" s="188" t="s">
        <v>1023</v>
      </c>
      <c r="F578" s="189" t="s">
        <v>1024</v>
      </c>
      <c r="G578" s="190" t="s">
        <v>455</v>
      </c>
      <c r="H578" s="191">
        <v>1</v>
      </c>
      <c r="I578" s="192"/>
      <c r="J578" s="193">
        <f>ROUND(I578*H578,2)</f>
        <v>0</v>
      </c>
      <c r="K578" s="194"/>
      <c r="L578" s="39"/>
      <c r="M578" s="195" t="s">
        <v>1</v>
      </c>
      <c r="N578" s="196" t="s">
        <v>41</v>
      </c>
      <c r="O578" s="71"/>
      <c r="P578" s="197">
        <f>O578*H578</f>
        <v>0</v>
      </c>
      <c r="Q578" s="197">
        <v>3.2059999999999998E-2</v>
      </c>
      <c r="R578" s="197">
        <f>Q578*H578</f>
        <v>3.2059999999999998E-2</v>
      </c>
      <c r="S578" s="197">
        <v>0</v>
      </c>
      <c r="T578" s="198">
        <f>S578*H578</f>
        <v>0</v>
      </c>
      <c r="U578" s="34"/>
      <c r="V578" s="34"/>
      <c r="W578" s="34"/>
      <c r="X578" s="34"/>
      <c r="Y578" s="34"/>
      <c r="Z578" s="34"/>
      <c r="AA578" s="34"/>
      <c r="AB578" s="34"/>
      <c r="AC578" s="34"/>
      <c r="AD578" s="34"/>
      <c r="AE578" s="34"/>
      <c r="AR578" s="199" t="s">
        <v>233</v>
      </c>
      <c r="AT578" s="199" t="s">
        <v>148</v>
      </c>
      <c r="AU578" s="199" t="s">
        <v>86</v>
      </c>
      <c r="AY578" s="17" t="s">
        <v>146</v>
      </c>
      <c r="BE578" s="200">
        <f>IF(N578="základní",J578,0)</f>
        <v>0</v>
      </c>
      <c r="BF578" s="200">
        <f>IF(N578="snížená",J578,0)</f>
        <v>0</v>
      </c>
      <c r="BG578" s="200">
        <f>IF(N578="zákl. přenesená",J578,0)</f>
        <v>0</v>
      </c>
      <c r="BH578" s="200">
        <f>IF(N578="sníž. přenesená",J578,0)</f>
        <v>0</v>
      </c>
      <c r="BI578" s="200">
        <f>IF(N578="nulová",J578,0)</f>
        <v>0</v>
      </c>
      <c r="BJ578" s="17" t="s">
        <v>84</v>
      </c>
      <c r="BK578" s="200">
        <f>ROUND(I578*H578,2)</f>
        <v>0</v>
      </c>
      <c r="BL578" s="17" t="s">
        <v>233</v>
      </c>
      <c r="BM578" s="199" t="s">
        <v>1025</v>
      </c>
    </row>
    <row r="579" spans="1:65" s="2" customFormat="1" ht="24.25" customHeight="1">
      <c r="A579" s="34"/>
      <c r="B579" s="35"/>
      <c r="C579" s="187" t="s">
        <v>1026</v>
      </c>
      <c r="D579" s="187" t="s">
        <v>148</v>
      </c>
      <c r="E579" s="188" t="s">
        <v>1027</v>
      </c>
      <c r="F579" s="189" t="s">
        <v>1028</v>
      </c>
      <c r="G579" s="190" t="s">
        <v>674</v>
      </c>
      <c r="H579" s="245"/>
      <c r="I579" s="192"/>
      <c r="J579" s="193">
        <f>ROUND(I579*H579,2)</f>
        <v>0</v>
      </c>
      <c r="K579" s="194"/>
      <c r="L579" s="39"/>
      <c r="M579" s="195" t="s">
        <v>1</v>
      </c>
      <c r="N579" s="196" t="s">
        <v>41</v>
      </c>
      <c r="O579" s="71"/>
      <c r="P579" s="197">
        <f>O579*H579</f>
        <v>0</v>
      </c>
      <c r="Q579" s="197">
        <v>0</v>
      </c>
      <c r="R579" s="197">
        <f>Q579*H579</f>
        <v>0</v>
      </c>
      <c r="S579" s="197">
        <v>0</v>
      </c>
      <c r="T579" s="198">
        <f>S579*H579</f>
        <v>0</v>
      </c>
      <c r="U579" s="34"/>
      <c r="V579" s="34"/>
      <c r="W579" s="34"/>
      <c r="X579" s="34"/>
      <c r="Y579" s="34"/>
      <c r="Z579" s="34"/>
      <c r="AA579" s="34"/>
      <c r="AB579" s="34"/>
      <c r="AC579" s="34"/>
      <c r="AD579" s="34"/>
      <c r="AE579" s="34"/>
      <c r="AR579" s="199" t="s">
        <v>233</v>
      </c>
      <c r="AT579" s="199" t="s">
        <v>148</v>
      </c>
      <c r="AU579" s="199" t="s">
        <v>86</v>
      </c>
      <c r="AY579" s="17" t="s">
        <v>146</v>
      </c>
      <c r="BE579" s="200">
        <f>IF(N579="základní",J579,0)</f>
        <v>0</v>
      </c>
      <c r="BF579" s="200">
        <f>IF(N579="snížená",J579,0)</f>
        <v>0</v>
      </c>
      <c r="BG579" s="200">
        <f>IF(N579="zákl. přenesená",J579,0)</f>
        <v>0</v>
      </c>
      <c r="BH579" s="200">
        <f>IF(N579="sníž. přenesená",J579,0)</f>
        <v>0</v>
      </c>
      <c r="BI579" s="200">
        <f>IF(N579="nulová",J579,0)</f>
        <v>0</v>
      </c>
      <c r="BJ579" s="17" t="s">
        <v>84</v>
      </c>
      <c r="BK579" s="200">
        <f>ROUND(I579*H579,2)</f>
        <v>0</v>
      </c>
      <c r="BL579" s="17" t="s">
        <v>233</v>
      </c>
      <c r="BM579" s="199" t="s">
        <v>1029</v>
      </c>
    </row>
    <row r="580" spans="1:65" s="12" customFormat="1" ht="22.95" customHeight="1">
      <c r="B580" s="171"/>
      <c r="C580" s="172"/>
      <c r="D580" s="173" t="s">
        <v>75</v>
      </c>
      <c r="E580" s="185" t="s">
        <v>1030</v>
      </c>
      <c r="F580" s="185" t="s">
        <v>1031</v>
      </c>
      <c r="G580" s="172"/>
      <c r="H580" s="172"/>
      <c r="I580" s="175"/>
      <c r="J580" s="186">
        <f>BK580</f>
        <v>0</v>
      </c>
      <c r="K580" s="172"/>
      <c r="L580" s="177"/>
      <c r="M580" s="178"/>
      <c r="N580" s="179"/>
      <c r="O580" s="179"/>
      <c r="P580" s="180">
        <f>SUM(P581:P595)</f>
        <v>0</v>
      </c>
      <c r="Q580" s="179"/>
      <c r="R580" s="180">
        <f>SUM(R581:R595)</f>
        <v>0.38318000000000002</v>
      </c>
      <c r="S580" s="179"/>
      <c r="T580" s="181">
        <f>SUM(T581:T595)</f>
        <v>0.46575199999999994</v>
      </c>
      <c r="AR580" s="182" t="s">
        <v>86</v>
      </c>
      <c r="AT580" s="183" t="s">
        <v>75</v>
      </c>
      <c r="AU580" s="183" t="s">
        <v>84</v>
      </c>
      <c r="AY580" s="182" t="s">
        <v>146</v>
      </c>
      <c r="BK580" s="184">
        <f>SUM(BK581:BK595)</f>
        <v>0</v>
      </c>
    </row>
    <row r="581" spans="1:65" s="2" customFormat="1" ht="24.25" customHeight="1">
      <c r="A581" s="34"/>
      <c r="B581" s="35"/>
      <c r="C581" s="187" t="s">
        <v>1032</v>
      </c>
      <c r="D581" s="187" t="s">
        <v>148</v>
      </c>
      <c r="E581" s="188" t="s">
        <v>1033</v>
      </c>
      <c r="F581" s="189" t="s">
        <v>1034</v>
      </c>
      <c r="G581" s="190" t="s">
        <v>173</v>
      </c>
      <c r="H581" s="191">
        <v>5.6</v>
      </c>
      <c r="I581" s="192"/>
      <c r="J581" s="193">
        <f>ROUND(I581*H581,2)</f>
        <v>0</v>
      </c>
      <c r="K581" s="194"/>
      <c r="L581" s="39"/>
      <c r="M581" s="195" t="s">
        <v>1</v>
      </c>
      <c r="N581" s="196" t="s">
        <v>41</v>
      </c>
      <c r="O581" s="71"/>
      <c r="P581" s="197">
        <f>O581*H581</f>
        <v>0</v>
      </c>
      <c r="Q581" s="197">
        <v>0</v>
      </c>
      <c r="R581" s="197">
        <f>Q581*H581</f>
        <v>0</v>
      </c>
      <c r="S581" s="197">
        <v>8.3169999999999994E-2</v>
      </c>
      <c r="T581" s="198">
        <f>S581*H581</f>
        <v>0.46575199999999994</v>
      </c>
      <c r="U581" s="34"/>
      <c r="V581" s="34"/>
      <c r="W581" s="34"/>
      <c r="X581" s="34"/>
      <c r="Y581" s="34"/>
      <c r="Z581" s="34"/>
      <c r="AA581" s="34"/>
      <c r="AB581" s="34"/>
      <c r="AC581" s="34"/>
      <c r="AD581" s="34"/>
      <c r="AE581" s="34"/>
      <c r="AR581" s="199" t="s">
        <v>233</v>
      </c>
      <c r="AT581" s="199" t="s">
        <v>148</v>
      </c>
      <c r="AU581" s="199" t="s">
        <v>86</v>
      </c>
      <c r="AY581" s="17" t="s">
        <v>146</v>
      </c>
      <c r="BE581" s="200">
        <f>IF(N581="základní",J581,0)</f>
        <v>0</v>
      </c>
      <c r="BF581" s="200">
        <f>IF(N581="snížená",J581,0)</f>
        <v>0</v>
      </c>
      <c r="BG581" s="200">
        <f>IF(N581="zákl. přenesená",J581,0)</f>
        <v>0</v>
      </c>
      <c r="BH581" s="200">
        <f>IF(N581="sníž. přenesená",J581,0)</f>
        <v>0</v>
      </c>
      <c r="BI581" s="200">
        <f>IF(N581="nulová",J581,0)</f>
        <v>0</v>
      </c>
      <c r="BJ581" s="17" t="s">
        <v>84</v>
      </c>
      <c r="BK581" s="200">
        <f>ROUND(I581*H581,2)</f>
        <v>0</v>
      </c>
      <c r="BL581" s="17" t="s">
        <v>233</v>
      </c>
      <c r="BM581" s="199" t="s">
        <v>1035</v>
      </c>
    </row>
    <row r="582" spans="1:65" s="13" customFormat="1">
      <c r="B582" s="201"/>
      <c r="C582" s="202"/>
      <c r="D582" s="203" t="s">
        <v>158</v>
      </c>
      <c r="E582" s="204" t="s">
        <v>1</v>
      </c>
      <c r="F582" s="205" t="s">
        <v>1036</v>
      </c>
      <c r="G582" s="202"/>
      <c r="H582" s="206">
        <v>5.6</v>
      </c>
      <c r="I582" s="207"/>
      <c r="J582" s="202"/>
      <c r="K582" s="202"/>
      <c r="L582" s="208"/>
      <c r="M582" s="209"/>
      <c r="N582" s="210"/>
      <c r="O582" s="210"/>
      <c r="P582" s="210"/>
      <c r="Q582" s="210"/>
      <c r="R582" s="210"/>
      <c r="S582" s="210"/>
      <c r="T582" s="211"/>
      <c r="AT582" s="212" t="s">
        <v>158</v>
      </c>
      <c r="AU582" s="212" t="s">
        <v>86</v>
      </c>
      <c r="AV582" s="13" t="s">
        <v>86</v>
      </c>
      <c r="AW582" s="13" t="s">
        <v>32</v>
      </c>
      <c r="AX582" s="13" t="s">
        <v>84</v>
      </c>
      <c r="AY582" s="212" t="s">
        <v>146</v>
      </c>
    </row>
    <row r="583" spans="1:65" s="2" customFormat="1" ht="24.25" customHeight="1">
      <c r="A583" s="34"/>
      <c r="B583" s="35"/>
      <c r="C583" s="187" t="s">
        <v>1037</v>
      </c>
      <c r="D583" s="187" t="s">
        <v>148</v>
      </c>
      <c r="E583" s="188" t="s">
        <v>1038</v>
      </c>
      <c r="F583" s="189" t="s">
        <v>1039</v>
      </c>
      <c r="G583" s="190" t="s">
        <v>173</v>
      </c>
      <c r="H583" s="191">
        <v>11.32</v>
      </c>
      <c r="I583" s="192"/>
      <c r="J583" s="193">
        <f>ROUND(I583*H583,2)</f>
        <v>0</v>
      </c>
      <c r="K583" s="194"/>
      <c r="L583" s="39"/>
      <c r="M583" s="195" t="s">
        <v>1</v>
      </c>
      <c r="N583" s="196" t="s">
        <v>41</v>
      </c>
      <c r="O583" s="71"/>
      <c r="P583" s="197">
        <f>O583*H583</f>
        <v>0</v>
      </c>
      <c r="Q583" s="197">
        <v>1.5E-3</v>
      </c>
      <c r="R583" s="197">
        <f>Q583*H583</f>
        <v>1.6980000000000002E-2</v>
      </c>
      <c r="S583" s="197">
        <v>0</v>
      </c>
      <c r="T583" s="198">
        <f>S583*H583</f>
        <v>0</v>
      </c>
      <c r="U583" s="34"/>
      <c r="V583" s="34"/>
      <c r="W583" s="34"/>
      <c r="X583" s="34"/>
      <c r="Y583" s="34"/>
      <c r="Z583" s="34"/>
      <c r="AA583" s="34"/>
      <c r="AB583" s="34"/>
      <c r="AC583" s="34"/>
      <c r="AD583" s="34"/>
      <c r="AE583" s="34"/>
      <c r="AR583" s="199" t="s">
        <v>233</v>
      </c>
      <c r="AT583" s="199" t="s">
        <v>148</v>
      </c>
      <c r="AU583" s="199" t="s">
        <v>86</v>
      </c>
      <c r="AY583" s="17" t="s">
        <v>146</v>
      </c>
      <c r="BE583" s="200">
        <f>IF(N583="základní",J583,0)</f>
        <v>0</v>
      </c>
      <c r="BF583" s="200">
        <f>IF(N583="snížená",J583,0)</f>
        <v>0</v>
      </c>
      <c r="BG583" s="200">
        <f>IF(N583="zákl. přenesená",J583,0)</f>
        <v>0</v>
      </c>
      <c r="BH583" s="200">
        <f>IF(N583="sníž. přenesená",J583,0)</f>
        <v>0</v>
      </c>
      <c r="BI583" s="200">
        <f>IF(N583="nulová",J583,0)</f>
        <v>0</v>
      </c>
      <c r="BJ583" s="17" t="s">
        <v>84</v>
      </c>
      <c r="BK583" s="200">
        <f>ROUND(I583*H583,2)</f>
        <v>0</v>
      </c>
      <c r="BL583" s="17" t="s">
        <v>233</v>
      </c>
      <c r="BM583" s="199" t="s">
        <v>1040</v>
      </c>
    </row>
    <row r="584" spans="1:65" s="13" customFormat="1">
      <c r="B584" s="201"/>
      <c r="C584" s="202"/>
      <c r="D584" s="203" t="s">
        <v>158</v>
      </c>
      <c r="E584" s="204" t="s">
        <v>1</v>
      </c>
      <c r="F584" s="205" t="s">
        <v>1041</v>
      </c>
      <c r="G584" s="202"/>
      <c r="H584" s="206">
        <v>7.9</v>
      </c>
      <c r="I584" s="207"/>
      <c r="J584" s="202"/>
      <c r="K584" s="202"/>
      <c r="L584" s="208"/>
      <c r="M584" s="209"/>
      <c r="N584" s="210"/>
      <c r="O584" s="210"/>
      <c r="P584" s="210"/>
      <c r="Q584" s="210"/>
      <c r="R584" s="210"/>
      <c r="S584" s="210"/>
      <c r="T584" s="211"/>
      <c r="AT584" s="212" t="s">
        <v>158</v>
      </c>
      <c r="AU584" s="212" t="s">
        <v>86</v>
      </c>
      <c r="AV584" s="13" t="s">
        <v>86</v>
      </c>
      <c r="AW584" s="13" t="s">
        <v>32</v>
      </c>
      <c r="AX584" s="13" t="s">
        <v>76</v>
      </c>
      <c r="AY584" s="212" t="s">
        <v>146</v>
      </c>
    </row>
    <row r="585" spans="1:65" s="13" customFormat="1">
      <c r="B585" s="201"/>
      <c r="C585" s="202"/>
      <c r="D585" s="203" t="s">
        <v>158</v>
      </c>
      <c r="E585" s="204" t="s">
        <v>1</v>
      </c>
      <c r="F585" s="205" t="s">
        <v>1042</v>
      </c>
      <c r="G585" s="202"/>
      <c r="H585" s="206">
        <v>3.42</v>
      </c>
      <c r="I585" s="207"/>
      <c r="J585" s="202"/>
      <c r="K585" s="202"/>
      <c r="L585" s="208"/>
      <c r="M585" s="209"/>
      <c r="N585" s="210"/>
      <c r="O585" s="210"/>
      <c r="P585" s="210"/>
      <c r="Q585" s="210"/>
      <c r="R585" s="210"/>
      <c r="S585" s="210"/>
      <c r="T585" s="211"/>
      <c r="AT585" s="212" t="s">
        <v>158</v>
      </c>
      <c r="AU585" s="212" t="s">
        <v>86</v>
      </c>
      <c r="AV585" s="13" t="s">
        <v>86</v>
      </c>
      <c r="AW585" s="13" t="s">
        <v>32</v>
      </c>
      <c r="AX585" s="13" t="s">
        <v>76</v>
      </c>
      <c r="AY585" s="212" t="s">
        <v>146</v>
      </c>
    </row>
    <row r="586" spans="1:65" s="14" customFormat="1">
      <c r="B586" s="213"/>
      <c r="C586" s="214"/>
      <c r="D586" s="203" t="s">
        <v>158</v>
      </c>
      <c r="E586" s="215" t="s">
        <v>1</v>
      </c>
      <c r="F586" s="216" t="s">
        <v>190</v>
      </c>
      <c r="G586" s="214"/>
      <c r="H586" s="217">
        <v>11.32</v>
      </c>
      <c r="I586" s="218"/>
      <c r="J586" s="214"/>
      <c r="K586" s="214"/>
      <c r="L586" s="219"/>
      <c r="M586" s="220"/>
      <c r="N586" s="221"/>
      <c r="O586" s="221"/>
      <c r="P586" s="221"/>
      <c r="Q586" s="221"/>
      <c r="R586" s="221"/>
      <c r="S586" s="221"/>
      <c r="T586" s="222"/>
      <c r="AT586" s="223" t="s">
        <v>158</v>
      </c>
      <c r="AU586" s="223" t="s">
        <v>86</v>
      </c>
      <c r="AV586" s="14" t="s">
        <v>152</v>
      </c>
      <c r="AW586" s="14" t="s">
        <v>32</v>
      </c>
      <c r="AX586" s="14" t="s">
        <v>84</v>
      </c>
      <c r="AY586" s="223" t="s">
        <v>146</v>
      </c>
    </row>
    <row r="587" spans="1:65" s="2" customFormat="1" ht="16.5" customHeight="1">
      <c r="A587" s="34"/>
      <c r="B587" s="35"/>
      <c r="C587" s="187" t="s">
        <v>1043</v>
      </c>
      <c r="D587" s="187" t="s">
        <v>148</v>
      </c>
      <c r="E587" s="188" t="s">
        <v>1044</v>
      </c>
      <c r="F587" s="189" t="s">
        <v>1045</v>
      </c>
      <c r="G587" s="190" t="s">
        <v>242</v>
      </c>
      <c r="H587" s="191">
        <v>22.8</v>
      </c>
      <c r="I587" s="192"/>
      <c r="J587" s="193">
        <f>ROUND(I587*H587,2)</f>
        <v>0</v>
      </c>
      <c r="K587" s="194"/>
      <c r="L587" s="39"/>
      <c r="M587" s="195" t="s">
        <v>1</v>
      </c>
      <c r="N587" s="196" t="s">
        <v>41</v>
      </c>
      <c r="O587" s="71"/>
      <c r="P587" s="197">
        <f>O587*H587</f>
        <v>0</v>
      </c>
      <c r="Q587" s="197">
        <v>4.0000000000000002E-4</v>
      </c>
      <c r="R587" s="197">
        <f>Q587*H587</f>
        <v>9.1200000000000014E-3</v>
      </c>
      <c r="S587" s="197">
        <v>0</v>
      </c>
      <c r="T587" s="198">
        <f>S587*H587</f>
        <v>0</v>
      </c>
      <c r="U587" s="34"/>
      <c r="V587" s="34"/>
      <c r="W587" s="34"/>
      <c r="X587" s="34"/>
      <c r="Y587" s="34"/>
      <c r="Z587" s="34"/>
      <c r="AA587" s="34"/>
      <c r="AB587" s="34"/>
      <c r="AC587" s="34"/>
      <c r="AD587" s="34"/>
      <c r="AE587" s="34"/>
      <c r="AR587" s="199" t="s">
        <v>233</v>
      </c>
      <c r="AT587" s="199" t="s">
        <v>148</v>
      </c>
      <c r="AU587" s="199" t="s">
        <v>86</v>
      </c>
      <c r="AY587" s="17" t="s">
        <v>146</v>
      </c>
      <c r="BE587" s="200">
        <f>IF(N587="základní",J587,0)</f>
        <v>0</v>
      </c>
      <c r="BF587" s="200">
        <f>IF(N587="snížená",J587,0)</f>
        <v>0</v>
      </c>
      <c r="BG587" s="200">
        <f>IF(N587="zákl. přenesená",J587,0)</f>
        <v>0</v>
      </c>
      <c r="BH587" s="200">
        <f>IF(N587="sníž. přenesená",J587,0)</f>
        <v>0</v>
      </c>
      <c r="BI587" s="200">
        <f>IF(N587="nulová",J587,0)</f>
        <v>0</v>
      </c>
      <c r="BJ587" s="17" t="s">
        <v>84</v>
      </c>
      <c r="BK587" s="200">
        <f>ROUND(I587*H587,2)</f>
        <v>0</v>
      </c>
      <c r="BL587" s="17" t="s">
        <v>233</v>
      </c>
      <c r="BM587" s="199" t="s">
        <v>1046</v>
      </c>
    </row>
    <row r="588" spans="1:65" s="13" customFormat="1">
      <c r="B588" s="201"/>
      <c r="C588" s="202"/>
      <c r="D588" s="203" t="s">
        <v>158</v>
      </c>
      <c r="E588" s="204" t="s">
        <v>1</v>
      </c>
      <c r="F588" s="205" t="s">
        <v>1047</v>
      </c>
      <c r="G588" s="202"/>
      <c r="H588" s="206">
        <v>22.8</v>
      </c>
      <c r="I588" s="207"/>
      <c r="J588" s="202"/>
      <c r="K588" s="202"/>
      <c r="L588" s="208"/>
      <c r="M588" s="209"/>
      <c r="N588" s="210"/>
      <c r="O588" s="210"/>
      <c r="P588" s="210"/>
      <c r="Q588" s="210"/>
      <c r="R588" s="210"/>
      <c r="S588" s="210"/>
      <c r="T588" s="211"/>
      <c r="AT588" s="212" t="s">
        <v>158</v>
      </c>
      <c r="AU588" s="212" t="s">
        <v>86</v>
      </c>
      <c r="AV588" s="13" t="s">
        <v>86</v>
      </c>
      <c r="AW588" s="13" t="s">
        <v>32</v>
      </c>
      <c r="AX588" s="13" t="s">
        <v>84</v>
      </c>
      <c r="AY588" s="212" t="s">
        <v>146</v>
      </c>
    </row>
    <row r="589" spans="1:65" s="2" customFormat="1" ht="24.25" customHeight="1">
      <c r="A589" s="34"/>
      <c r="B589" s="35"/>
      <c r="C589" s="187" t="s">
        <v>1048</v>
      </c>
      <c r="D589" s="187" t="s">
        <v>148</v>
      </c>
      <c r="E589" s="188" t="s">
        <v>1049</v>
      </c>
      <c r="F589" s="189" t="s">
        <v>1050</v>
      </c>
      <c r="G589" s="190" t="s">
        <v>173</v>
      </c>
      <c r="H589" s="191">
        <v>7.9</v>
      </c>
      <c r="I589" s="192"/>
      <c r="J589" s="193">
        <f>ROUND(I589*H589,2)</f>
        <v>0</v>
      </c>
      <c r="K589" s="194"/>
      <c r="L589" s="39"/>
      <c r="M589" s="195" t="s">
        <v>1</v>
      </c>
      <c r="N589" s="196" t="s">
        <v>41</v>
      </c>
      <c r="O589" s="71"/>
      <c r="P589" s="197">
        <f>O589*H589</f>
        <v>0</v>
      </c>
      <c r="Q589" s="197">
        <v>0</v>
      </c>
      <c r="R589" s="197">
        <f>Q589*H589</f>
        <v>0</v>
      </c>
      <c r="S589" s="197">
        <v>0</v>
      </c>
      <c r="T589" s="198">
        <f>S589*H589</f>
        <v>0</v>
      </c>
      <c r="U589" s="34"/>
      <c r="V589" s="34"/>
      <c r="W589" s="34"/>
      <c r="X589" s="34"/>
      <c r="Y589" s="34"/>
      <c r="Z589" s="34"/>
      <c r="AA589" s="34"/>
      <c r="AB589" s="34"/>
      <c r="AC589" s="34"/>
      <c r="AD589" s="34"/>
      <c r="AE589" s="34"/>
      <c r="AR589" s="199" t="s">
        <v>233</v>
      </c>
      <c r="AT589" s="199" t="s">
        <v>148</v>
      </c>
      <c r="AU589" s="199" t="s">
        <v>86</v>
      </c>
      <c r="AY589" s="17" t="s">
        <v>146</v>
      </c>
      <c r="BE589" s="200">
        <f>IF(N589="základní",J589,0)</f>
        <v>0</v>
      </c>
      <c r="BF589" s="200">
        <f>IF(N589="snížená",J589,0)</f>
        <v>0</v>
      </c>
      <c r="BG589" s="200">
        <f>IF(N589="zákl. přenesená",J589,0)</f>
        <v>0</v>
      </c>
      <c r="BH589" s="200">
        <f>IF(N589="sníž. přenesená",J589,0)</f>
        <v>0</v>
      </c>
      <c r="BI589" s="200">
        <f>IF(N589="nulová",J589,0)</f>
        <v>0</v>
      </c>
      <c r="BJ589" s="17" t="s">
        <v>84</v>
      </c>
      <c r="BK589" s="200">
        <f>ROUND(I589*H589,2)</f>
        <v>0</v>
      </c>
      <c r="BL589" s="17" t="s">
        <v>233</v>
      </c>
      <c r="BM589" s="199" t="s">
        <v>1051</v>
      </c>
    </row>
    <row r="590" spans="1:65" s="2" customFormat="1" ht="33" customHeight="1">
      <c r="A590" s="34"/>
      <c r="B590" s="35"/>
      <c r="C590" s="187" t="s">
        <v>1052</v>
      </c>
      <c r="D590" s="187" t="s">
        <v>148</v>
      </c>
      <c r="E590" s="188" t="s">
        <v>1053</v>
      </c>
      <c r="F590" s="189" t="s">
        <v>1054</v>
      </c>
      <c r="G590" s="190" t="s">
        <v>173</v>
      </c>
      <c r="H590" s="191">
        <v>7.9</v>
      </c>
      <c r="I590" s="192"/>
      <c r="J590" s="193">
        <f>ROUND(I590*H590,2)</f>
        <v>0</v>
      </c>
      <c r="K590" s="194"/>
      <c r="L590" s="39"/>
      <c r="M590" s="195" t="s">
        <v>1</v>
      </c>
      <c r="N590" s="196" t="s">
        <v>41</v>
      </c>
      <c r="O590" s="71"/>
      <c r="P590" s="197">
        <f>O590*H590</f>
        <v>0</v>
      </c>
      <c r="Q590" s="197">
        <v>8.9999999999999993E-3</v>
      </c>
      <c r="R590" s="197">
        <f>Q590*H590</f>
        <v>7.1099999999999997E-2</v>
      </c>
      <c r="S590" s="197">
        <v>0</v>
      </c>
      <c r="T590" s="198">
        <f>S590*H590</f>
        <v>0</v>
      </c>
      <c r="U590" s="34"/>
      <c r="V590" s="34"/>
      <c r="W590" s="34"/>
      <c r="X590" s="34"/>
      <c r="Y590" s="34"/>
      <c r="Z590" s="34"/>
      <c r="AA590" s="34"/>
      <c r="AB590" s="34"/>
      <c r="AC590" s="34"/>
      <c r="AD590" s="34"/>
      <c r="AE590" s="34"/>
      <c r="AR590" s="199" t="s">
        <v>233</v>
      </c>
      <c r="AT590" s="199" t="s">
        <v>148</v>
      </c>
      <c r="AU590" s="199" t="s">
        <v>86</v>
      </c>
      <c r="AY590" s="17" t="s">
        <v>146</v>
      </c>
      <c r="BE590" s="200">
        <f>IF(N590="základní",J590,0)</f>
        <v>0</v>
      </c>
      <c r="BF590" s="200">
        <f>IF(N590="snížená",J590,0)</f>
        <v>0</v>
      </c>
      <c r="BG590" s="200">
        <f>IF(N590="zákl. přenesená",J590,0)</f>
        <v>0</v>
      </c>
      <c r="BH590" s="200">
        <f>IF(N590="sníž. přenesená",J590,0)</f>
        <v>0</v>
      </c>
      <c r="BI590" s="200">
        <f>IF(N590="nulová",J590,0)</f>
        <v>0</v>
      </c>
      <c r="BJ590" s="17" t="s">
        <v>84</v>
      </c>
      <c r="BK590" s="200">
        <f>ROUND(I590*H590,2)</f>
        <v>0</v>
      </c>
      <c r="BL590" s="17" t="s">
        <v>233</v>
      </c>
      <c r="BM590" s="199" t="s">
        <v>1055</v>
      </c>
    </row>
    <row r="591" spans="1:65" s="2" customFormat="1" ht="16.5" customHeight="1">
      <c r="A591" s="34"/>
      <c r="B591" s="35"/>
      <c r="C591" s="234" t="s">
        <v>1056</v>
      </c>
      <c r="D591" s="234" t="s">
        <v>400</v>
      </c>
      <c r="E591" s="235" t="s">
        <v>1057</v>
      </c>
      <c r="F591" s="236" t="s">
        <v>1058</v>
      </c>
      <c r="G591" s="237" t="s">
        <v>173</v>
      </c>
      <c r="H591" s="238">
        <v>9.0850000000000009</v>
      </c>
      <c r="I591" s="239"/>
      <c r="J591" s="240">
        <f>ROUND(I591*H591,2)</f>
        <v>0</v>
      </c>
      <c r="K591" s="241"/>
      <c r="L591" s="242"/>
      <c r="M591" s="243" t="s">
        <v>1</v>
      </c>
      <c r="N591" s="244" t="s">
        <v>41</v>
      </c>
      <c r="O591" s="71"/>
      <c r="P591" s="197">
        <f>O591*H591</f>
        <v>0</v>
      </c>
      <c r="Q591" s="197">
        <v>2.5000000000000001E-2</v>
      </c>
      <c r="R591" s="197">
        <f>Q591*H591</f>
        <v>0.22712500000000002</v>
      </c>
      <c r="S591" s="197">
        <v>0</v>
      </c>
      <c r="T591" s="198">
        <f>S591*H591</f>
        <v>0</v>
      </c>
      <c r="U591" s="34"/>
      <c r="V591" s="34"/>
      <c r="W591" s="34"/>
      <c r="X591" s="34"/>
      <c r="Y591" s="34"/>
      <c r="Z591" s="34"/>
      <c r="AA591" s="34"/>
      <c r="AB591" s="34"/>
      <c r="AC591" s="34"/>
      <c r="AD591" s="34"/>
      <c r="AE591" s="34"/>
      <c r="AR591" s="199" t="s">
        <v>334</v>
      </c>
      <c r="AT591" s="199" t="s">
        <v>400</v>
      </c>
      <c r="AU591" s="199" t="s">
        <v>86</v>
      </c>
      <c r="AY591" s="17" t="s">
        <v>146</v>
      </c>
      <c r="BE591" s="200">
        <f>IF(N591="základní",J591,0)</f>
        <v>0</v>
      </c>
      <c r="BF591" s="200">
        <f>IF(N591="snížená",J591,0)</f>
        <v>0</v>
      </c>
      <c r="BG591" s="200">
        <f>IF(N591="zákl. přenesená",J591,0)</f>
        <v>0</v>
      </c>
      <c r="BH591" s="200">
        <f>IF(N591="sníž. přenesená",J591,0)</f>
        <v>0</v>
      </c>
      <c r="BI591" s="200">
        <f>IF(N591="nulová",J591,0)</f>
        <v>0</v>
      </c>
      <c r="BJ591" s="17" t="s">
        <v>84</v>
      </c>
      <c r="BK591" s="200">
        <f>ROUND(I591*H591,2)</f>
        <v>0</v>
      </c>
      <c r="BL591" s="17" t="s">
        <v>233</v>
      </c>
      <c r="BM591" s="199" t="s">
        <v>1059</v>
      </c>
    </row>
    <row r="592" spans="1:65" s="13" customFormat="1">
      <c r="B592" s="201"/>
      <c r="C592" s="202"/>
      <c r="D592" s="203" t="s">
        <v>158</v>
      </c>
      <c r="E592" s="202"/>
      <c r="F592" s="205" t="s">
        <v>1060</v>
      </c>
      <c r="G592" s="202"/>
      <c r="H592" s="206">
        <v>9.0850000000000009</v>
      </c>
      <c r="I592" s="207"/>
      <c r="J592" s="202"/>
      <c r="K592" s="202"/>
      <c r="L592" s="208"/>
      <c r="M592" s="209"/>
      <c r="N592" s="210"/>
      <c r="O592" s="210"/>
      <c r="P592" s="210"/>
      <c r="Q592" s="210"/>
      <c r="R592" s="210"/>
      <c r="S592" s="210"/>
      <c r="T592" s="211"/>
      <c r="AT592" s="212" t="s">
        <v>158</v>
      </c>
      <c r="AU592" s="212" t="s">
        <v>86</v>
      </c>
      <c r="AV592" s="13" t="s">
        <v>86</v>
      </c>
      <c r="AW592" s="13" t="s">
        <v>4</v>
      </c>
      <c r="AX592" s="13" t="s">
        <v>84</v>
      </c>
      <c r="AY592" s="212" t="s">
        <v>146</v>
      </c>
    </row>
    <row r="593" spans="1:65" s="2" customFormat="1" ht="16.5" customHeight="1">
      <c r="A593" s="34"/>
      <c r="B593" s="35"/>
      <c r="C593" s="187" t="s">
        <v>1061</v>
      </c>
      <c r="D593" s="187" t="s">
        <v>148</v>
      </c>
      <c r="E593" s="188" t="s">
        <v>1062</v>
      </c>
      <c r="F593" s="189" t="s">
        <v>1063</v>
      </c>
      <c r="G593" s="190" t="s">
        <v>173</v>
      </c>
      <c r="H593" s="191">
        <v>7.9</v>
      </c>
      <c r="I593" s="192"/>
      <c r="J593" s="193">
        <f>ROUND(I593*H593,2)</f>
        <v>0</v>
      </c>
      <c r="K593" s="194"/>
      <c r="L593" s="39"/>
      <c r="M593" s="195" t="s">
        <v>1</v>
      </c>
      <c r="N593" s="196" t="s">
        <v>41</v>
      </c>
      <c r="O593" s="71"/>
      <c r="P593" s="197">
        <f>O593*H593</f>
        <v>0</v>
      </c>
      <c r="Q593" s="197">
        <v>2.9999999999999997E-4</v>
      </c>
      <c r="R593" s="197">
        <f>Q593*H593</f>
        <v>2.3699999999999997E-3</v>
      </c>
      <c r="S593" s="197">
        <v>0</v>
      </c>
      <c r="T593" s="198">
        <f>S593*H593</f>
        <v>0</v>
      </c>
      <c r="U593" s="34"/>
      <c r="V593" s="34"/>
      <c r="W593" s="34"/>
      <c r="X593" s="34"/>
      <c r="Y593" s="34"/>
      <c r="Z593" s="34"/>
      <c r="AA593" s="34"/>
      <c r="AB593" s="34"/>
      <c r="AC593" s="34"/>
      <c r="AD593" s="34"/>
      <c r="AE593" s="34"/>
      <c r="AR593" s="199" t="s">
        <v>233</v>
      </c>
      <c r="AT593" s="199" t="s">
        <v>148</v>
      </c>
      <c r="AU593" s="199" t="s">
        <v>86</v>
      </c>
      <c r="AY593" s="17" t="s">
        <v>146</v>
      </c>
      <c r="BE593" s="200">
        <f>IF(N593="základní",J593,0)</f>
        <v>0</v>
      </c>
      <c r="BF593" s="200">
        <f>IF(N593="snížená",J593,0)</f>
        <v>0</v>
      </c>
      <c r="BG593" s="200">
        <f>IF(N593="zákl. přenesená",J593,0)</f>
        <v>0</v>
      </c>
      <c r="BH593" s="200">
        <f>IF(N593="sníž. přenesená",J593,0)</f>
        <v>0</v>
      </c>
      <c r="BI593" s="200">
        <f>IF(N593="nulová",J593,0)</f>
        <v>0</v>
      </c>
      <c r="BJ593" s="17" t="s">
        <v>84</v>
      </c>
      <c r="BK593" s="200">
        <f>ROUND(I593*H593,2)</f>
        <v>0</v>
      </c>
      <c r="BL593" s="17" t="s">
        <v>233</v>
      </c>
      <c r="BM593" s="199" t="s">
        <v>1064</v>
      </c>
    </row>
    <row r="594" spans="1:65" s="2" customFormat="1" ht="24.25" customHeight="1">
      <c r="A594" s="34"/>
      <c r="B594" s="35"/>
      <c r="C594" s="187" t="s">
        <v>1065</v>
      </c>
      <c r="D594" s="187" t="s">
        <v>148</v>
      </c>
      <c r="E594" s="188" t="s">
        <v>1066</v>
      </c>
      <c r="F594" s="189" t="s">
        <v>1067</v>
      </c>
      <c r="G594" s="190" t="s">
        <v>173</v>
      </c>
      <c r="H594" s="191">
        <v>7.9</v>
      </c>
      <c r="I594" s="192"/>
      <c r="J594" s="193">
        <f>ROUND(I594*H594,2)</f>
        <v>0</v>
      </c>
      <c r="K594" s="194"/>
      <c r="L594" s="39"/>
      <c r="M594" s="195" t="s">
        <v>1</v>
      </c>
      <c r="N594" s="196" t="s">
        <v>41</v>
      </c>
      <c r="O594" s="71"/>
      <c r="P594" s="197">
        <f>O594*H594</f>
        <v>0</v>
      </c>
      <c r="Q594" s="197">
        <v>7.1500000000000001E-3</v>
      </c>
      <c r="R594" s="197">
        <f>Q594*H594</f>
        <v>5.6485E-2</v>
      </c>
      <c r="S594" s="197">
        <v>0</v>
      </c>
      <c r="T594" s="198">
        <f>S594*H594</f>
        <v>0</v>
      </c>
      <c r="U594" s="34"/>
      <c r="V594" s="34"/>
      <c r="W594" s="34"/>
      <c r="X594" s="34"/>
      <c r="Y594" s="34"/>
      <c r="Z594" s="34"/>
      <c r="AA594" s="34"/>
      <c r="AB594" s="34"/>
      <c r="AC594" s="34"/>
      <c r="AD594" s="34"/>
      <c r="AE594" s="34"/>
      <c r="AR594" s="199" t="s">
        <v>233</v>
      </c>
      <c r="AT594" s="199" t="s">
        <v>148</v>
      </c>
      <c r="AU594" s="199" t="s">
        <v>86</v>
      </c>
      <c r="AY594" s="17" t="s">
        <v>146</v>
      </c>
      <c r="BE594" s="200">
        <f>IF(N594="základní",J594,0)</f>
        <v>0</v>
      </c>
      <c r="BF594" s="200">
        <f>IF(N594="snížená",J594,0)</f>
        <v>0</v>
      </c>
      <c r="BG594" s="200">
        <f>IF(N594="zákl. přenesená",J594,0)</f>
        <v>0</v>
      </c>
      <c r="BH594" s="200">
        <f>IF(N594="sníž. přenesená",J594,0)</f>
        <v>0</v>
      </c>
      <c r="BI594" s="200">
        <f>IF(N594="nulová",J594,0)</f>
        <v>0</v>
      </c>
      <c r="BJ594" s="17" t="s">
        <v>84</v>
      </c>
      <c r="BK594" s="200">
        <f>ROUND(I594*H594,2)</f>
        <v>0</v>
      </c>
      <c r="BL594" s="17" t="s">
        <v>233</v>
      </c>
      <c r="BM594" s="199" t="s">
        <v>1068</v>
      </c>
    </row>
    <row r="595" spans="1:65" s="2" customFormat="1" ht="24.25" customHeight="1">
      <c r="A595" s="34"/>
      <c r="B595" s="35"/>
      <c r="C595" s="187" t="s">
        <v>1069</v>
      </c>
      <c r="D595" s="187" t="s">
        <v>148</v>
      </c>
      <c r="E595" s="188" t="s">
        <v>1070</v>
      </c>
      <c r="F595" s="189" t="s">
        <v>1071</v>
      </c>
      <c r="G595" s="190" t="s">
        <v>674</v>
      </c>
      <c r="H595" s="245"/>
      <c r="I595" s="192"/>
      <c r="J595" s="193">
        <f>ROUND(I595*H595,2)</f>
        <v>0</v>
      </c>
      <c r="K595" s="194"/>
      <c r="L595" s="39"/>
      <c r="M595" s="195" t="s">
        <v>1</v>
      </c>
      <c r="N595" s="196" t="s">
        <v>41</v>
      </c>
      <c r="O595" s="71"/>
      <c r="P595" s="197">
        <f>O595*H595</f>
        <v>0</v>
      </c>
      <c r="Q595" s="197">
        <v>0</v>
      </c>
      <c r="R595" s="197">
        <f>Q595*H595</f>
        <v>0</v>
      </c>
      <c r="S595" s="197">
        <v>0</v>
      </c>
      <c r="T595" s="198">
        <f>S595*H595</f>
        <v>0</v>
      </c>
      <c r="U595" s="34"/>
      <c r="V595" s="34"/>
      <c r="W595" s="34"/>
      <c r="X595" s="34"/>
      <c r="Y595" s="34"/>
      <c r="Z595" s="34"/>
      <c r="AA595" s="34"/>
      <c r="AB595" s="34"/>
      <c r="AC595" s="34"/>
      <c r="AD595" s="34"/>
      <c r="AE595" s="34"/>
      <c r="AR595" s="199" t="s">
        <v>233</v>
      </c>
      <c r="AT595" s="199" t="s">
        <v>148</v>
      </c>
      <c r="AU595" s="199" t="s">
        <v>86</v>
      </c>
      <c r="AY595" s="17" t="s">
        <v>146</v>
      </c>
      <c r="BE595" s="200">
        <f>IF(N595="základní",J595,0)</f>
        <v>0</v>
      </c>
      <c r="BF595" s="200">
        <f>IF(N595="snížená",J595,0)</f>
        <v>0</v>
      </c>
      <c r="BG595" s="200">
        <f>IF(N595="zákl. přenesená",J595,0)</f>
        <v>0</v>
      </c>
      <c r="BH595" s="200">
        <f>IF(N595="sníž. přenesená",J595,0)</f>
        <v>0</v>
      </c>
      <c r="BI595" s="200">
        <f>IF(N595="nulová",J595,0)</f>
        <v>0</v>
      </c>
      <c r="BJ595" s="17" t="s">
        <v>84</v>
      </c>
      <c r="BK595" s="200">
        <f>ROUND(I595*H595,2)</f>
        <v>0</v>
      </c>
      <c r="BL595" s="17" t="s">
        <v>233</v>
      </c>
      <c r="BM595" s="199" t="s">
        <v>1072</v>
      </c>
    </row>
    <row r="596" spans="1:65" s="12" customFormat="1" ht="22.95" customHeight="1">
      <c r="B596" s="171"/>
      <c r="C596" s="172"/>
      <c r="D596" s="173" t="s">
        <v>75</v>
      </c>
      <c r="E596" s="185" t="s">
        <v>1073</v>
      </c>
      <c r="F596" s="185" t="s">
        <v>1074</v>
      </c>
      <c r="G596" s="172"/>
      <c r="H596" s="172"/>
      <c r="I596" s="175"/>
      <c r="J596" s="186">
        <f>BK596</f>
        <v>0</v>
      </c>
      <c r="K596" s="172"/>
      <c r="L596" s="177"/>
      <c r="M596" s="178"/>
      <c r="N596" s="179"/>
      <c r="O596" s="179"/>
      <c r="P596" s="180">
        <f>SUM(P597:P616)</f>
        <v>0</v>
      </c>
      <c r="Q596" s="179"/>
      <c r="R596" s="180">
        <f>SUM(R597:R616)</f>
        <v>10.30633055</v>
      </c>
      <c r="S596" s="179"/>
      <c r="T596" s="181">
        <f>SUM(T597:T616)</f>
        <v>6.1059749999999999</v>
      </c>
      <c r="AR596" s="182" t="s">
        <v>86</v>
      </c>
      <c r="AT596" s="183" t="s">
        <v>75</v>
      </c>
      <c r="AU596" s="183" t="s">
        <v>84</v>
      </c>
      <c r="AY596" s="182" t="s">
        <v>146</v>
      </c>
      <c r="BK596" s="184">
        <f>SUM(BK597:BK616)</f>
        <v>0</v>
      </c>
    </row>
    <row r="597" spans="1:65" s="2" customFormat="1" ht="16.5" customHeight="1">
      <c r="A597" s="34"/>
      <c r="B597" s="35"/>
      <c r="C597" s="187" t="s">
        <v>1075</v>
      </c>
      <c r="D597" s="187" t="s">
        <v>148</v>
      </c>
      <c r="E597" s="188" t="s">
        <v>1076</v>
      </c>
      <c r="F597" s="189" t="s">
        <v>1077</v>
      </c>
      <c r="G597" s="190" t="s">
        <v>242</v>
      </c>
      <c r="H597" s="191">
        <v>9.98</v>
      </c>
      <c r="I597" s="192"/>
      <c r="J597" s="193">
        <f>ROUND(I597*H597,2)</f>
        <v>0</v>
      </c>
      <c r="K597" s="194"/>
      <c r="L597" s="39"/>
      <c r="M597" s="195" t="s">
        <v>1</v>
      </c>
      <c r="N597" s="196" t="s">
        <v>41</v>
      </c>
      <c r="O597" s="71"/>
      <c r="P597" s="197">
        <f>O597*H597</f>
        <v>0</v>
      </c>
      <c r="Q597" s="197">
        <v>4.0000000000000003E-5</v>
      </c>
      <c r="R597" s="197">
        <f>Q597*H597</f>
        <v>3.9920000000000005E-4</v>
      </c>
      <c r="S597" s="197">
        <v>0</v>
      </c>
      <c r="T597" s="198">
        <f>S597*H597</f>
        <v>0</v>
      </c>
      <c r="U597" s="34"/>
      <c r="V597" s="34"/>
      <c r="W597" s="34"/>
      <c r="X597" s="34"/>
      <c r="Y597" s="34"/>
      <c r="Z597" s="34"/>
      <c r="AA597" s="34"/>
      <c r="AB597" s="34"/>
      <c r="AC597" s="34"/>
      <c r="AD597" s="34"/>
      <c r="AE597" s="34"/>
      <c r="AR597" s="199" t="s">
        <v>233</v>
      </c>
      <c r="AT597" s="199" t="s">
        <v>148</v>
      </c>
      <c r="AU597" s="199" t="s">
        <v>86</v>
      </c>
      <c r="AY597" s="17" t="s">
        <v>146</v>
      </c>
      <c r="BE597" s="200">
        <f>IF(N597="základní",J597,0)</f>
        <v>0</v>
      </c>
      <c r="BF597" s="200">
        <f>IF(N597="snížená",J597,0)</f>
        <v>0</v>
      </c>
      <c r="BG597" s="200">
        <f>IF(N597="zákl. přenesená",J597,0)</f>
        <v>0</v>
      </c>
      <c r="BH597" s="200">
        <f>IF(N597="sníž. přenesená",J597,0)</f>
        <v>0</v>
      </c>
      <c r="BI597" s="200">
        <f>IF(N597="nulová",J597,0)</f>
        <v>0</v>
      </c>
      <c r="BJ597" s="17" t="s">
        <v>84</v>
      </c>
      <c r="BK597" s="200">
        <f>ROUND(I597*H597,2)</f>
        <v>0</v>
      </c>
      <c r="BL597" s="17" t="s">
        <v>233</v>
      </c>
      <c r="BM597" s="199" t="s">
        <v>1078</v>
      </c>
    </row>
    <row r="598" spans="1:65" s="13" customFormat="1">
      <c r="B598" s="201"/>
      <c r="C598" s="202"/>
      <c r="D598" s="203" t="s">
        <v>158</v>
      </c>
      <c r="E598" s="204" t="s">
        <v>1</v>
      </c>
      <c r="F598" s="205" t="s">
        <v>1079</v>
      </c>
      <c r="G598" s="202"/>
      <c r="H598" s="206">
        <v>9.98</v>
      </c>
      <c r="I598" s="207"/>
      <c r="J598" s="202"/>
      <c r="K598" s="202"/>
      <c r="L598" s="208"/>
      <c r="M598" s="209"/>
      <c r="N598" s="210"/>
      <c r="O598" s="210"/>
      <c r="P598" s="210"/>
      <c r="Q598" s="210"/>
      <c r="R598" s="210"/>
      <c r="S598" s="210"/>
      <c r="T598" s="211"/>
      <c r="AT598" s="212" t="s">
        <v>158</v>
      </c>
      <c r="AU598" s="212" t="s">
        <v>86</v>
      </c>
      <c r="AV598" s="13" t="s">
        <v>86</v>
      </c>
      <c r="AW598" s="13" t="s">
        <v>32</v>
      </c>
      <c r="AX598" s="13" t="s">
        <v>84</v>
      </c>
      <c r="AY598" s="212" t="s">
        <v>146</v>
      </c>
    </row>
    <row r="599" spans="1:65" s="2" customFormat="1" ht="16.5" customHeight="1">
      <c r="A599" s="34"/>
      <c r="B599" s="35"/>
      <c r="C599" s="234" t="s">
        <v>1080</v>
      </c>
      <c r="D599" s="234" t="s">
        <v>400</v>
      </c>
      <c r="E599" s="235" t="s">
        <v>1081</v>
      </c>
      <c r="F599" s="236" t="s">
        <v>1082</v>
      </c>
      <c r="G599" s="237" t="s">
        <v>242</v>
      </c>
      <c r="H599" s="238">
        <v>10.18</v>
      </c>
      <c r="I599" s="239"/>
      <c r="J599" s="240">
        <f>ROUND(I599*H599,2)</f>
        <v>0</v>
      </c>
      <c r="K599" s="241"/>
      <c r="L599" s="242"/>
      <c r="M599" s="243" t="s">
        <v>1</v>
      </c>
      <c r="N599" s="244" t="s">
        <v>41</v>
      </c>
      <c r="O599" s="71"/>
      <c r="P599" s="197">
        <f>O599*H599</f>
        <v>0</v>
      </c>
      <c r="Q599" s="197">
        <v>6.0000000000000002E-5</v>
      </c>
      <c r="R599" s="197">
        <f>Q599*H599</f>
        <v>6.1079999999999999E-4</v>
      </c>
      <c r="S599" s="197">
        <v>0</v>
      </c>
      <c r="T599" s="198">
        <f>S599*H599</f>
        <v>0</v>
      </c>
      <c r="U599" s="34"/>
      <c r="V599" s="34"/>
      <c r="W599" s="34"/>
      <c r="X599" s="34"/>
      <c r="Y599" s="34"/>
      <c r="Z599" s="34"/>
      <c r="AA599" s="34"/>
      <c r="AB599" s="34"/>
      <c r="AC599" s="34"/>
      <c r="AD599" s="34"/>
      <c r="AE599" s="34"/>
      <c r="AR599" s="199" t="s">
        <v>334</v>
      </c>
      <c r="AT599" s="199" t="s">
        <v>400</v>
      </c>
      <c r="AU599" s="199" t="s">
        <v>86</v>
      </c>
      <c r="AY599" s="17" t="s">
        <v>146</v>
      </c>
      <c r="BE599" s="200">
        <f>IF(N599="základní",J599,0)</f>
        <v>0</v>
      </c>
      <c r="BF599" s="200">
        <f>IF(N599="snížená",J599,0)</f>
        <v>0</v>
      </c>
      <c r="BG599" s="200">
        <f>IF(N599="zákl. přenesená",J599,0)</f>
        <v>0</v>
      </c>
      <c r="BH599" s="200">
        <f>IF(N599="sníž. přenesená",J599,0)</f>
        <v>0</v>
      </c>
      <c r="BI599" s="200">
        <f>IF(N599="nulová",J599,0)</f>
        <v>0</v>
      </c>
      <c r="BJ599" s="17" t="s">
        <v>84</v>
      </c>
      <c r="BK599" s="200">
        <f>ROUND(I599*H599,2)</f>
        <v>0</v>
      </c>
      <c r="BL599" s="17" t="s">
        <v>233</v>
      </c>
      <c r="BM599" s="199" t="s">
        <v>1083</v>
      </c>
    </row>
    <row r="600" spans="1:65" s="13" customFormat="1">
      <c r="B600" s="201"/>
      <c r="C600" s="202"/>
      <c r="D600" s="203" t="s">
        <v>158</v>
      </c>
      <c r="E600" s="202"/>
      <c r="F600" s="205" t="s">
        <v>1084</v>
      </c>
      <c r="G600" s="202"/>
      <c r="H600" s="206">
        <v>10.18</v>
      </c>
      <c r="I600" s="207"/>
      <c r="J600" s="202"/>
      <c r="K600" s="202"/>
      <c r="L600" s="208"/>
      <c r="M600" s="209"/>
      <c r="N600" s="210"/>
      <c r="O600" s="210"/>
      <c r="P600" s="210"/>
      <c r="Q600" s="210"/>
      <c r="R600" s="210"/>
      <c r="S600" s="210"/>
      <c r="T600" s="211"/>
      <c r="AT600" s="212" t="s">
        <v>158</v>
      </c>
      <c r="AU600" s="212" t="s">
        <v>86</v>
      </c>
      <c r="AV600" s="13" t="s">
        <v>86</v>
      </c>
      <c r="AW600" s="13" t="s">
        <v>4</v>
      </c>
      <c r="AX600" s="13" t="s">
        <v>84</v>
      </c>
      <c r="AY600" s="212" t="s">
        <v>146</v>
      </c>
    </row>
    <row r="601" spans="1:65" s="2" customFormat="1" ht="24.25" customHeight="1">
      <c r="A601" s="34"/>
      <c r="B601" s="35"/>
      <c r="C601" s="187" t="s">
        <v>1085</v>
      </c>
      <c r="D601" s="187" t="s">
        <v>148</v>
      </c>
      <c r="E601" s="188" t="s">
        <v>1086</v>
      </c>
      <c r="F601" s="189" t="s">
        <v>1087</v>
      </c>
      <c r="G601" s="190" t="s">
        <v>173</v>
      </c>
      <c r="H601" s="191">
        <v>386.5</v>
      </c>
      <c r="I601" s="192"/>
      <c r="J601" s="193">
        <f>ROUND(I601*H601,2)</f>
        <v>0</v>
      </c>
      <c r="K601" s="194"/>
      <c r="L601" s="39"/>
      <c r="M601" s="195" t="s">
        <v>1</v>
      </c>
      <c r="N601" s="196" t="s">
        <v>41</v>
      </c>
      <c r="O601" s="71"/>
      <c r="P601" s="197">
        <f>O601*H601</f>
        <v>0</v>
      </c>
      <c r="Q601" s="197">
        <v>1.7610000000000001E-2</v>
      </c>
      <c r="R601" s="197">
        <f>Q601*H601</f>
        <v>6.8062650000000007</v>
      </c>
      <c r="S601" s="197">
        <v>0</v>
      </c>
      <c r="T601" s="198">
        <f>S601*H601</f>
        <v>0</v>
      </c>
      <c r="U601" s="34"/>
      <c r="V601" s="34"/>
      <c r="W601" s="34"/>
      <c r="X601" s="34"/>
      <c r="Y601" s="34"/>
      <c r="Z601" s="34"/>
      <c r="AA601" s="34"/>
      <c r="AB601" s="34"/>
      <c r="AC601" s="34"/>
      <c r="AD601" s="34"/>
      <c r="AE601" s="34"/>
      <c r="AR601" s="199" t="s">
        <v>233</v>
      </c>
      <c r="AT601" s="199" t="s">
        <v>148</v>
      </c>
      <c r="AU601" s="199" t="s">
        <v>86</v>
      </c>
      <c r="AY601" s="17" t="s">
        <v>146</v>
      </c>
      <c r="BE601" s="200">
        <f>IF(N601="základní",J601,0)</f>
        <v>0</v>
      </c>
      <c r="BF601" s="200">
        <f>IF(N601="snížená",J601,0)</f>
        <v>0</v>
      </c>
      <c r="BG601" s="200">
        <f>IF(N601="zákl. přenesená",J601,0)</f>
        <v>0</v>
      </c>
      <c r="BH601" s="200">
        <f>IF(N601="sníž. přenesená",J601,0)</f>
        <v>0</v>
      </c>
      <c r="BI601" s="200">
        <f>IF(N601="nulová",J601,0)</f>
        <v>0</v>
      </c>
      <c r="BJ601" s="17" t="s">
        <v>84</v>
      </c>
      <c r="BK601" s="200">
        <f>ROUND(I601*H601,2)</f>
        <v>0</v>
      </c>
      <c r="BL601" s="17" t="s">
        <v>233</v>
      </c>
      <c r="BM601" s="199" t="s">
        <v>1088</v>
      </c>
    </row>
    <row r="602" spans="1:65" s="2" customFormat="1" ht="24.25" customHeight="1">
      <c r="A602" s="34"/>
      <c r="B602" s="35"/>
      <c r="C602" s="187" t="s">
        <v>1089</v>
      </c>
      <c r="D602" s="187" t="s">
        <v>148</v>
      </c>
      <c r="E602" s="188" t="s">
        <v>1090</v>
      </c>
      <c r="F602" s="189" t="s">
        <v>1091</v>
      </c>
      <c r="G602" s="190" t="s">
        <v>173</v>
      </c>
      <c r="H602" s="191">
        <v>6.2539999999999996</v>
      </c>
      <c r="I602" s="192"/>
      <c r="J602" s="193">
        <f>ROUND(I602*H602,2)</f>
        <v>0</v>
      </c>
      <c r="K602" s="194"/>
      <c r="L602" s="39"/>
      <c r="M602" s="195" t="s">
        <v>1</v>
      </c>
      <c r="N602" s="196" t="s">
        <v>41</v>
      </c>
      <c r="O602" s="71"/>
      <c r="P602" s="197">
        <f>O602*H602</f>
        <v>0</v>
      </c>
      <c r="Q602" s="197">
        <v>1.7610000000000001E-2</v>
      </c>
      <c r="R602" s="197">
        <f>Q602*H602</f>
        <v>0.11013294</v>
      </c>
      <c r="S602" s="197">
        <v>0</v>
      </c>
      <c r="T602" s="198">
        <f>S602*H602</f>
        <v>0</v>
      </c>
      <c r="U602" s="34"/>
      <c r="V602" s="34"/>
      <c r="W602" s="34"/>
      <c r="X602" s="34"/>
      <c r="Y602" s="34"/>
      <c r="Z602" s="34"/>
      <c r="AA602" s="34"/>
      <c r="AB602" s="34"/>
      <c r="AC602" s="34"/>
      <c r="AD602" s="34"/>
      <c r="AE602" s="34"/>
      <c r="AR602" s="199" t="s">
        <v>233</v>
      </c>
      <c r="AT602" s="199" t="s">
        <v>148</v>
      </c>
      <c r="AU602" s="199" t="s">
        <v>86</v>
      </c>
      <c r="AY602" s="17" t="s">
        <v>146</v>
      </c>
      <c r="BE602" s="200">
        <f>IF(N602="základní",J602,0)</f>
        <v>0</v>
      </c>
      <c r="BF602" s="200">
        <f>IF(N602="snížená",J602,0)</f>
        <v>0</v>
      </c>
      <c r="BG602" s="200">
        <f>IF(N602="zákl. přenesená",J602,0)</f>
        <v>0</v>
      </c>
      <c r="BH602" s="200">
        <f>IF(N602="sníž. přenesená",J602,0)</f>
        <v>0</v>
      </c>
      <c r="BI602" s="200">
        <f>IF(N602="nulová",J602,0)</f>
        <v>0</v>
      </c>
      <c r="BJ602" s="17" t="s">
        <v>84</v>
      </c>
      <c r="BK602" s="200">
        <f>ROUND(I602*H602,2)</f>
        <v>0</v>
      </c>
      <c r="BL602" s="17" t="s">
        <v>233</v>
      </c>
      <c r="BM602" s="199" t="s">
        <v>1092</v>
      </c>
    </row>
    <row r="603" spans="1:65" s="13" customFormat="1">
      <c r="B603" s="201"/>
      <c r="C603" s="202"/>
      <c r="D603" s="203" t="s">
        <v>158</v>
      </c>
      <c r="E603" s="204" t="s">
        <v>1</v>
      </c>
      <c r="F603" s="205" t="s">
        <v>1093</v>
      </c>
      <c r="G603" s="202"/>
      <c r="H603" s="206">
        <v>6.2539999999999996</v>
      </c>
      <c r="I603" s="207"/>
      <c r="J603" s="202"/>
      <c r="K603" s="202"/>
      <c r="L603" s="208"/>
      <c r="M603" s="209"/>
      <c r="N603" s="210"/>
      <c r="O603" s="210"/>
      <c r="P603" s="210"/>
      <c r="Q603" s="210"/>
      <c r="R603" s="210"/>
      <c r="S603" s="210"/>
      <c r="T603" s="211"/>
      <c r="AT603" s="212" t="s">
        <v>158</v>
      </c>
      <c r="AU603" s="212" t="s">
        <v>86</v>
      </c>
      <c r="AV603" s="13" t="s">
        <v>86</v>
      </c>
      <c r="AW603" s="13" t="s">
        <v>32</v>
      </c>
      <c r="AX603" s="13" t="s">
        <v>84</v>
      </c>
      <c r="AY603" s="212" t="s">
        <v>146</v>
      </c>
    </row>
    <row r="604" spans="1:65" s="2" customFormat="1" ht="24.25" customHeight="1">
      <c r="A604" s="34"/>
      <c r="B604" s="35"/>
      <c r="C604" s="187" t="s">
        <v>1094</v>
      </c>
      <c r="D604" s="187" t="s">
        <v>148</v>
      </c>
      <c r="E604" s="188" t="s">
        <v>1095</v>
      </c>
      <c r="F604" s="189" t="s">
        <v>1096</v>
      </c>
      <c r="G604" s="190" t="s">
        <v>173</v>
      </c>
      <c r="H604" s="191">
        <v>1.9690000000000001</v>
      </c>
      <c r="I604" s="192"/>
      <c r="J604" s="193">
        <f>ROUND(I604*H604,2)</f>
        <v>0</v>
      </c>
      <c r="K604" s="194"/>
      <c r="L604" s="39"/>
      <c r="M604" s="195" t="s">
        <v>1</v>
      </c>
      <c r="N604" s="196" t="s">
        <v>41</v>
      </c>
      <c r="O604" s="71"/>
      <c r="P604" s="197">
        <f>O604*H604</f>
        <v>0</v>
      </c>
      <c r="Q604" s="197">
        <v>1.7610000000000001E-2</v>
      </c>
      <c r="R604" s="197">
        <f>Q604*H604</f>
        <v>3.4674090000000005E-2</v>
      </c>
      <c r="S604" s="197">
        <v>0</v>
      </c>
      <c r="T604" s="198">
        <f>S604*H604</f>
        <v>0</v>
      </c>
      <c r="U604" s="34"/>
      <c r="V604" s="34"/>
      <c r="W604" s="34"/>
      <c r="X604" s="34"/>
      <c r="Y604" s="34"/>
      <c r="Z604" s="34"/>
      <c r="AA604" s="34"/>
      <c r="AB604" s="34"/>
      <c r="AC604" s="34"/>
      <c r="AD604" s="34"/>
      <c r="AE604" s="34"/>
      <c r="AR604" s="199" t="s">
        <v>233</v>
      </c>
      <c r="AT604" s="199" t="s">
        <v>148</v>
      </c>
      <c r="AU604" s="199" t="s">
        <v>86</v>
      </c>
      <c r="AY604" s="17" t="s">
        <v>146</v>
      </c>
      <c r="BE604" s="200">
        <f>IF(N604="základní",J604,0)</f>
        <v>0</v>
      </c>
      <c r="BF604" s="200">
        <f>IF(N604="snížená",J604,0)</f>
        <v>0</v>
      </c>
      <c r="BG604" s="200">
        <f>IF(N604="zákl. přenesená",J604,0)</f>
        <v>0</v>
      </c>
      <c r="BH604" s="200">
        <f>IF(N604="sníž. přenesená",J604,0)</f>
        <v>0</v>
      </c>
      <c r="BI604" s="200">
        <f>IF(N604="nulová",J604,0)</f>
        <v>0</v>
      </c>
      <c r="BJ604" s="17" t="s">
        <v>84</v>
      </c>
      <c r="BK604" s="200">
        <f>ROUND(I604*H604,2)</f>
        <v>0</v>
      </c>
      <c r="BL604" s="17" t="s">
        <v>233</v>
      </c>
      <c r="BM604" s="199" t="s">
        <v>1097</v>
      </c>
    </row>
    <row r="605" spans="1:65" s="13" customFormat="1">
      <c r="B605" s="201"/>
      <c r="C605" s="202"/>
      <c r="D605" s="203" t="s">
        <v>158</v>
      </c>
      <c r="E605" s="204" t="s">
        <v>1</v>
      </c>
      <c r="F605" s="205" t="s">
        <v>1098</v>
      </c>
      <c r="G605" s="202"/>
      <c r="H605" s="206">
        <v>1.9690000000000001</v>
      </c>
      <c r="I605" s="207"/>
      <c r="J605" s="202"/>
      <c r="K605" s="202"/>
      <c r="L605" s="208"/>
      <c r="M605" s="209"/>
      <c r="N605" s="210"/>
      <c r="O605" s="210"/>
      <c r="P605" s="210"/>
      <c r="Q605" s="210"/>
      <c r="R605" s="210"/>
      <c r="S605" s="210"/>
      <c r="T605" s="211"/>
      <c r="AT605" s="212" t="s">
        <v>158</v>
      </c>
      <c r="AU605" s="212" t="s">
        <v>86</v>
      </c>
      <c r="AV605" s="13" t="s">
        <v>86</v>
      </c>
      <c r="AW605" s="13" t="s">
        <v>32</v>
      </c>
      <c r="AX605" s="13" t="s">
        <v>84</v>
      </c>
      <c r="AY605" s="212" t="s">
        <v>146</v>
      </c>
    </row>
    <row r="606" spans="1:65" s="2" customFormat="1" ht="24.25" customHeight="1">
      <c r="A606" s="34"/>
      <c r="B606" s="35"/>
      <c r="C606" s="187" t="s">
        <v>1099</v>
      </c>
      <c r="D606" s="187" t="s">
        <v>148</v>
      </c>
      <c r="E606" s="188" t="s">
        <v>1100</v>
      </c>
      <c r="F606" s="189" t="s">
        <v>1101</v>
      </c>
      <c r="G606" s="190" t="s">
        <v>173</v>
      </c>
      <c r="H606" s="191">
        <v>14.112</v>
      </c>
      <c r="I606" s="192"/>
      <c r="J606" s="193">
        <f>ROUND(I606*H606,2)</f>
        <v>0</v>
      </c>
      <c r="K606" s="194"/>
      <c r="L606" s="39"/>
      <c r="M606" s="195" t="s">
        <v>1</v>
      </c>
      <c r="N606" s="196" t="s">
        <v>41</v>
      </c>
      <c r="O606" s="71"/>
      <c r="P606" s="197">
        <f>O606*H606</f>
        <v>0</v>
      </c>
      <c r="Q606" s="197">
        <v>1.7610000000000001E-2</v>
      </c>
      <c r="R606" s="197">
        <f>Q606*H606</f>
        <v>0.24851232000000001</v>
      </c>
      <c r="S606" s="197">
        <v>0</v>
      </c>
      <c r="T606" s="198">
        <f>S606*H606</f>
        <v>0</v>
      </c>
      <c r="U606" s="34"/>
      <c r="V606" s="34"/>
      <c r="W606" s="34"/>
      <c r="X606" s="34"/>
      <c r="Y606" s="34"/>
      <c r="Z606" s="34"/>
      <c r="AA606" s="34"/>
      <c r="AB606" s="34"/>
      <c r="AC606" s="34"/>
      <c r="AD606" s="34"/>
      <c r="AE606" s="34"/>
      <c r="AR606" s="199" t="s">
        <v>233</v>
      </c>
      <c r="AT606" s="199" t="s">
        <v>148</v>
      </c>
      <c r="AU606" s="199" t="s">
        <v>86</v>
      </c>
      <c r="AY606" s="17" t="s">
        <v>146</v>
      </c>
      <c r="BE606" s="200">
        <f>IF(N606="základní",J606,0)</f>
        <v>0</v>
      </c>
      <c r="BF606" s="200">
        <f>IF(N606="snížená",J606,0)</f>
        <v>0</v>
      </c>
      <c r="BG606" s="200">
        <f>IF(N606="zákl. přenesená",J606,0)</f>
        <v>0</v>
      </c>
      <c r="BH606" s="200">
        <f>IF(N606="sníž. přenesená",J606,0)</f>
        <v>0</v>
      </c>
      <c r="BI606" s="200">
        <f>IF(N606="nulová",J606,0)</f>
        <v>0</v>
      </c>
      <c r="BJ606" s="17" t="s">
        <v>84</v>
      </c>
      <c r="BK606" s="200">
        <f>ROUND(I606*H606,2)</f>
        <v>0</v>
      </c>
      <c r="BL606" s="17" t="s">
        <v>233</v>
      </c>
      <c r="BM606" s="199" t="s">
        <v>1102</v>
      </c>
    </row>
    <row r="607" spans="1:65" s="13" customFormat="1">
      <c r="B607" s="201"/>
      <c r="C607" s="202"/>
      <c r="D607" s="203" t="s">
        <v>158</v>
      </c>
      <c r="E607" s="204" t="s">
        <v>1</v>
      </c>
      <c r="F607" s="205" t="s">
        <v>1103</v>
      </c>
      <c r="G607" s="202"/>
      <c r="H607" s="206">
        <v>14.112</v>
      </c>
      <c r="I607" s="207"/>
      <c r="J607" s="202"/>
      <c r="K607" s="202"/>
      <c r="L607" s="208"/>
      <c r="M607" s="209"/>
      <c r="N607" s="210"/>
      <c r="O607" s="210"/>
      <c r="P607" s="210"/>
      <c r="Q607" s="210"/>
      <c r="R607" s="210"/>
      <c r="S607" s="210"/>
      <c r="T607" s="211"/>
      <c r="AT607" s="212" t="s">
        <v>158</v>
      </c>
      <c r="AU607" s="212" t="s">
        <v>86</v>
      </c>
      <c r="AV607" s="13" t="s">
        <v>86</v>
      </c>
      <c r="AW607" s="13" t="s">
        <v>32</v>
      </c>
      <c r="AX607" s="13" t="s">
        <v>84</v>
      </c>
      <c r="AY607" s="212" t="s">
        <v>146</v>
      </c>
    </row>
    <row r="608" spans="1:65" s="2" customFormat="1" ht="24.25" customHeight="1">
      <c r="A608" s="34"/>
      <c r="B608" s="35"/>
      <c r="C608" s="187" t="s">
        <v>1104</v>
      </c>
      <c r="D608" s="187" t="s">
        <v>148</v>
      </c>
      <c r="E608" s="188" t="s">
        <v>1105</v>
      </c>
      <c r="F608" s="189" t="s">
        <v>1106</v>
      </c>
      <c r="G608" s="190" t="s">
        <v>173</v>
      </c>
      <c r="H608" s="191">
        <v>407.065</v>
      </c>
      <c r="I608" s="192"/>
      <c r="J608" s="193">
        <f>ROUND(I608*H608,2)</f>
        <v>0</v>
      </c>
      <c r="K608" s="194"/>
      <c r="L608" s="39"/>
      <c r="M608" s="195" t="s">
        <v>1</v>
      </c>
      <c r="N608" s="196" t="s">
        <v>41</v>
      </c>
      <c r="O608" s="71"/>
      <c r="P608" s="197">
        <f>O608*H608</f>
        <v>0</v>
      </c>
      <c r="Q608" s="197">
        <v>0</v>
      </c>
      <c r="R608" s="197">
        <f>Q608*H608</f>
        <v>0</v>
      </c>
      <c r="S608" s="197">
        <v>1.4999999999999999E-2</v>
      </c>
      <c r="T608" s="198">
        <f>S608*H608</f>
        <v>6.1059749999999999</v>
      </c>
      <c r="U608" s="34"/>
      <c r="V608" s="34"/>
      <c r="W608" s="34"/>
      <c r="X608" s="34"/>
      <c r="Y608" s="34"/>
      <c r="Z608" s="34"/>
      <c r="AA608" s="34"/>
      <c r="AB608" s="34"/>
      <c r="AC608" s="34"/>
      <c r="AD608" s="34"/>
      <c r="AE608" s="34"/>
      <c r="AR608" s="199" t="s">
        <v>233</v>
      </c>
      <c r="AT608" s="199" t="s">
        <v>148</v>
      </c>
      <c r="AU608" s="199" t="s">
        <v>86</v>
      </c>
      <c r="AY608" s="17" t="s">
        <v>146</v>
      </c>
      <c r="BE608" s="200">
        <f>IF(N608="základní",J608,0)</f>
        <v>0</v>
      </c>
      <c r="BF608" s="200">
        <f>IF(N608="snížená",J608,0)</f>
        <v>0</v>
      </c>
      <c r="BG608" s="200">
        <f>IF(N608="zákl. přenesená",J608,0)</f>
        <v>0</v>
      </c>
      <c r="BH608" s="200">
        <f>IF(N608="sníž. přenesená",J608,0)</f>
        <v>0</v>
      </c>
      <c r="BI608" s="200">
        <f>IF(N608="nulová",J608,0)</f>
        <v>0</v>
      </c>
      <c r="BJ608" s="17" t="s">
        <v>84</v>
      </c>
      <c r="BK608" s="200">
        <f>ROUND(I608*H608,2)</f>
        <v>0</v>
      </c>
      <c r="BL608" s="17" t="s">
        <v>233</v>
      </c>
      <c r="BM608" s="199" t="s">
        <v>1107</v>
      </c>
    </row>
    <row r="609" spans="1:65" s="2" customFormat="1" ht="24.25" customHeight="1">
      <c r="A609" s="34"/>
      <c r="B609" s="35"/>
      <c r="C609" s="187" t="s">
        <v>1108</v>
      </c>
      <c r="D609" s="187" t="s">
        <v>148</v>
      </c>
      <c r="E609" s="188" t="s">
        <v>1109</v>
      </c>
      <c r="F609" s="189" t="s">
        <v>1110</v>
      </c>
      <c r="G609" s="190" t="s">
        <v>173</v>
      </c>
      <c r="H609" s="191">
        <v>407.065</v>
      </c>
      <c r="I609" s="192"/>
      <c r="J609" s="193">
        <f>ROUND(I609*H609,2)</f>
        <v>0</v>
      </c>
      <c r="K609" s="194"/>
      <c r="L609" s="39"/>
      <c r="M609" s="195" t="s">
        <v>1</v>
      </c>
      <c r="N609" s="196" t="s">
        <v>41</v>
      </c>
      <c r="O609" s="71"/>
      <c r="P609" s="197">
        <f>O609*H609</f>
        <v>0</v>
      </c>
      <c r="Q609" s="197">
        <v>4.8000000000000001E-4</v>
      </c>
      <c r="R609" s="197">
        <f>Q609*H609</f>
        <v>0.19539120000000001</v>
      </c>
      <c r="S609" s="197">
        <v>0</v>
      </c>
      <c r="T609" s="198">
        <f>S609*H609</f>
        <v>0</v>
      </c>
      <c r="U609" s="34"/>
      <c r="V609" s="34"/>
      <c r="W609" s="34"/>
      <c r="X609" s="34"/>
      <c r="Y609" s="34"/>
      <c r="Z609" s="34"/>
      <c r="AA609" s="34"/>
      <c r="AB609" s="34"/>
      <c r="AC609" s="34"/>
      <c r="AD609" s="34"/>
      <c r="AE609" s="34"/>
      <c r="AR609" s="199" t="s">
        <v>233</v>
      </c>
      <c r="AT609" s="199" t="s">
        <v>148</v>
      </c>
      <c r="AU609" s="199" t="s">
        <v>86</v>
      </c>
      <c r="AY609" s="17" t="s">
        <v>146</v>
      </c>
      <c r="BE609" s="200">
        <f>IF(N609="základní",J609,0)</f>
        <v>0</v>
      </c>
      <c r="BF609" s="200">
        <f>IF(N609="snížená",J609,0)</f>
        <v>0</v>
      </c>
      <c r="BG609" s="200">
        <f>IF(N609="zákl. přenesená",J609,0)</f>
        <v>0</v>
      </c>
      <c r="BH609" s="200">
        <f>IF(N609="sníž. přenesená",J609,0)</f>
        <v>0</v>
      </c>
      <c r="BI609" s="200">
        <f>IF(N609="nulová",J609,0)</f>
        <v>0</v>
      </c>
      <c r="BJ609" s="17" t="s">
        <v>84</v>
      </c>
      <c r="BK609" s="200">
        <f>ROUND(I609*H609,2)</f>
        <v>0</v>
      </c>
      <c r="BL609" s="17" t="s">
        <v>233</v>
      </c>
      <c r="BM609" s="199" t="s">
        <v>1111</v>
      </c>
    </row>
    <row r="610" spans="1:65" s="13" customFormat="1">
      <c r="B610" s="201"/>
      <c r="C610" s="202"/>
      <c r="D610" s="203" t="s">
        <v>158</v>
      </c>
      <c r="E610" s="204" t="s">
        <v>1</v>
      </c>
      <c r="F610" s="205" t="s">
        <v>1112</v>
      </c>
      <c r="G610" s="202"/>
      <c r="H610" s="206">
        <v>407.065</v>
      </c>
      <c r="I610" s="207"/>
      <c r="J610" s="202"/>
      <c r="K610" s="202"/>
      <c r="L610" s="208"/>
      <c r="M610" s="209"/>
      <c r="N610" s="210"/>
      <c r="O610" s="210"/>
      <c r="P610" s="210"/>
      <c r="Q610" s="210"/>
      <c r="R610" s="210"/>
      <c r="S610" s="210"/>
      <c r="T610" s="211"/>
      <c r="AT610" s="212" t="s">
        <v>158</v>
      </c>
      <c r="AU610" s="212" t="s">
        <v>86</v>
      </c>
      <c r="AV610" s="13" t="s">
        <v>86</v>
      </c>
      <c r="AW610" s="13" t="s">
        <v>32</v>
      </c>
      <c r="AX610" s="13" t="s">
        <v>84</v>
      </c>
      <c r="AY610" s="212" t="s">
        <v>146</v>
      </c>
    </row>
    <row r="611" spans="1:65" s="2" customFormat="1" ht="24.25" customHeight="1">
      <c r="A611" s="34"/>
      <c r="B611" s="35"/>
      <c r="C611" s="187" t="s">
        <v>1113</v>
      </c>
      <c r="D611" s="187" t="s">
        <v>148</v>
      </c>
      <c r="E611" s="188" t="s">
        <v>1114</v>
      </c>
      <c r="F611" s="189" t="s">
        <v>1115</v>
      </c>
      <c r="G611" s="190" t="s">
        <v>173</v>
      </c>
      <c r="H611" s="191">
        <v>386.5</v>
      </c>
      <c r="I611" s="192"/>
      <c r="J611" s="193">
        <f t="shared" ref="J611:J616" si="20">ROUND(I611*H611,2)</f>
        <v>0</v>
      </c>
      <c r="K611" s="194"/>
      <c r="L611" s="39"/>
      <c r="M611" s="195" t="s">
        <v>1</v>
      </c>
      <c r="N611" s="196" t="s">
        <v>41</v>
      </c>
      <c r="O611" s="71"/>
      <c r="P611" s="197">
        <f t="shared" ref="P611:P616" si="21">O611*H611</f>
        <v>0</v>
      </c>
      <c r="Q611" s="197">
        <v>0</v>
      </c>
      <c r="R611" s="197">
        <f t="shared" ref="R611:R616" si="22">Q611*H611</f>
        <v>0</v>
      </c>
      <c r="S611" s="197">
        <v>0</v>
      </c>
      <c r="T611" s="198">
        <f t="shared" ref="T611:T616" si="23">S611*H611</f>
        <v>0</v>
      </c>
      <c r="U611" s="34"/>
      <c r="V611" s="34"/>
      <c r="W611" s="34"/>
      <c r="X611" s="34"/>
      <c r="Y611" s="34"/>
      <c r="Z611" s="34"/>
      <c r="AA611" s="34"/>
      <c r="AB611" s="34"/>
      <c r="AC611" s="34"/>
      <c r="AD611" s="34"/>
      <c r="AE611" s="34"/>
      <c r="AR611" s="199" t="s">
        <v>233</v>
      </c>
      <c r="AT611" s="199" t="s">
        <v>148</v>
      </c>
      <c r="AU611" s="199" t="s">
        <v>86</v>
      </c>
      <c r="AY611" s="17" t="s">
        <v>146</v>
      </c>
      <c r="BE611" s="200">
        <f t="shared" ref="BE611:BE616" si="24">IF(N611="základní",J611,0)</f>
        <v>0</v>
      </c>
      <c r="BF611" s="200">
        <f t="shared" ref="BF611:BF616" si="25">IF(N611="snížená",J611,0)</f>
        <v>0</v>
      </c>
      <c r="BG611" s="200">
        <f t="shared" ref="BG611:BG616" si="26">IF(N611="zákl. přenesená",J611,0)</f>
        <v>0</v>
      </c>
      <c r="BH611" s="200">
        <f t="shared" ref="BH611:BH616" si="27">IF(N611="sníž. přenesená",J611,0)</f>
        <v>0</v>
      </c>
      <c r="BI611" s="200">
        <f t="shared" ref="BI611:BI616" si="28">IF(N611="nulová",J611,0)</f>
        <v>0</v>
      </c>
      <c r="BJ611" s="17" t="s">
        <v>84</v>
      </c>
      <c r="BK611" s="200">
        <f t="shared" ref="BK611:BK616" si="29">ROUND(I611*H611,2)</f>
        <v>0</v>
      </c>
      <c r="BL611" s="17" t="s">
        <v>233</v>
      </c>
      <c r="BM611" s="199" t="s">
        <v>1116</v>
      </c>
    </row>
    <row r="612" spans="1:65" s="2" customFormat="1" ht="24.25" customHeight="1">
      <c r="A612" s="34"/>
      <c r="B612" s="35"/>
      <c r="C612" s="187" t="s">
        <v>1117</v>
      </c>
      <c r="D612" s="187" t="s">
        <v>148</v>
      </c>
      <c r="E612" s="188" t="s">
        <v>1049</v>
      </c>
      <c r="F612" s="189" t="s">
        <v>1050</v>
      </c>
      <c r="G612" s="190" t="s">
        <v>173</v>
      </c>
      <c r="H612" s="191">
        <v>386.5</v>
      </c>
      <c r="I612" s="192"/>
      <c r="J612" s="193">
        <f t="shared" si="20"/>
        <v>0</v>
      </c>
      <c r="K612" s="194"/>
      <c r="L612" s="39"/>
      <c r="M612" s="195" t="s">
        <v>1</v>
      </c>
      <c r="N612" s="196" t="s">
        <v>41</v>
      </c>
      <c r="O612" s="71"/>
      <c r="P612" s="197">
        <f t="shared" si="21"/>
        <v>0</v>
      </c>
      <c r="Q612" s="197">
        <v>0</v>
      </c>
      <c r="R612" s="197">
        <f t="shared" si="22"/>
        <v>0</v>
      </c>
      <c r="S612" s="197">
        <v>0</v>
      </c>
      <c r="T612" s="198">
        <f t="shared" si="23"/>
        <v>0</v>
      </c>
      <c r="U612" s="34"/>
      <c r="V612" s="34"/>
      <c r="W612" s="34"/>
      <c r="X612" s="34"/>
      <c r="Y612" s="34"/>
      <c r="Z612" s="34"/>
      <c r="AA612" s="34"/>
      <c r="AB612" s="34"/>
      <c r="AC612" s="34"/>
      <c r="AD612" s="34"/>
      <c r="AE612" s="34"/>
      <c r="AR612" s="199" t="s">
        <v>233</v>
      </c>
      <c r="AT612" s="199" t="s">
        <v>148</v>
      </c>
      <c r="AU612" s="199" t="s">
        <v>86</v>
      </c>
      <c r="AY612" s="17" t="s">
        <v>146</v>
      </c>
      <c r="BE612" s="200">
        <f t="shared" si="24"/>
        <v>0</v>
      </c>
      <c r="BF612" s="200">
        <f t="shared" si="25"/>
        <v>0</v>
      </c>
      <c r="BG612" s="200">
        <f t="shared" si="26"/>
        <v>0</v>
      </c>
      <c r="BH612" s="200">
        <f t="shared" si="27"/>
        <v>0</v>
      </c>
      <c r="BI612" s="200">
        <f t="shared" si="28"/>
        <v>0</v>
      </c>
      <c r="BJ612" s="17" t="s">
        <v>84</v>
      </c>
      <c r="BK612" s="200">
        <f t="shared" si="29"/>
        <v>0</v>
      </c>
      <c r="BL612" s="17" t="s">
        <v>233</v>
      </c>
      <c r="BM612" s="199" t="s">
        <v>1118</v>
      </c>
    </row>
    <row r="613" spans="1:65" s="2" customFormat="1" ht="16.5" customHeight="1">
      <c r="A613" s="34"/>
      <c r="B613" s="35"/>
      <c r="C613" s="187" t="s">
        <v>1119</v>
      </c>
      <c r="D613" s="187" t="s">
        <v>148</v>
      </c>
      <c r="E613" s="188" t="s">
        <v>1120</v>
      </c>
      <c r="F613" s="189" t="s">
        <v>1121</v>
      </c>
      <c r="G613" s="190" t="s">
        <v>173</v>
      </c>
      <c r="H613" s="191">
        <v>386.5</v>
      </c>
      <c r="I613" s="192"/>
      <c r="J613" s="193">
        <f t="shared" si="20"/>
        <v>0</v>
      </c>
      <c r="K613" s="194"/>
      <c r="L613" s="39"/>
      <c r="M613" s="195" t="s">
        <v>1</v>
      </c>
      <c r="N613" s="196" t="s">
        <v>41</v>
      </c>
      <c r="O613" s="71"/>
      <c r="P613" s="197">
        <f t="shared" si="21"/>
        <v>0</v>
      </c>
      <c r="Q613" s="197">
        <v>0</v>
      </c>
      <c r="R613" s="197">
        <f t="shared" si="22"/>
        <v>0</v>
      </c>
      <c r="S613" s="197">
        <v>0</v>
      </c>
      <c r="T613" s="198">
        <f t="shared" si="23"/>
        <v>0</v>
      </c>
      <c r="U613" s="34"/>
      <c r="V613" s="34"/>
      <c r="W613" s="34"/>
      <c r="X613" s="34"/>
      <c r="Y613" s="34"/>
      <c r="Z613" s="34"/>
      <c r="AA613" s="34"/>
      <c r="AB613" s="34"/>
      <c r="AC613" s="34"/>
      <c r="AD613" s="34"/>
      <c r="AE613" s="34"/>
      <c r="AR613" s="199" t="s">
        <v>233</v>
      </c>
      <c r="AT613" s="199" t="s">
        <v>148</v>
      </c>
      <c r="AU613" s="199" t="s">
        <v>86</v>
      </c>
      <c r="AY613" s="17" t="s">
        <v>146</v>
      </c>
      <c r="BE613" s="200">
        <f t="shared" si="24"/>
        <v>0</v>
      </c>
      <c r="BF613" s="200">
        <f t="shared" si="25"/>
        <v>0</v>
      </c>
      <c r="BG613" s="200">
        <f t="shared" si="26"/>
        <v>0</v>
      </c>
      <c r="BH613" s="200">
        <f t="shared" si="27"/>
        <v>0</v>
      </c>
      <c r="BI613" s="200">
        <f t="shared" si="28"/>
        <v>0</v>
      </c>
      <c r="BJ613" s="17" t="s">
        <v>84</v>
      </c>
      <c r="BK613" s="200">
        <f t="shared" si="29"/>
        <v>0</v>
      </c>
      <c r="BL613" s="17" t="s">
        <v>233</v>
      </c>
      <c r="BM613" s="199" t="s">
        <v>1122</v>
      </c>
    </row>
    <row r="614" spans="1:65" s="2" customFormat="1" ht="16.5" customHeight="1">
      <c r="A614" s="34"/>
      <c r="B614" s="35"/>
      <c r="C614" s="187" t="s">
        <v>1123</v>
      </c>
      <c r="D614" s="187" t="s">
        <v>148</v>
      </c>
      <c r="E614" s="188" t="s">
        <v>405</v>
      </c>
      <c r="F614" s="189" t="s">
        <v>406</v>
      </c>
      <c r="G614" s="190" t="s">
        <v>173</v>
      </c>
      <c r="H614" s="191">
        <v>386.5</v>
      </c>
      <c r="I614" s="192"/>
      <c r="J614" s="193">
        <f t="shared" si="20"/>
        <v>0</v>
      </c>
      <c r="K614" s="194"/>
      <c r="L614" s="39"/>
      <c r="M614" s="195" t="s">
        <v>1</v>
      </c>
      <c r="N614" s="196" t="s">
        <v>41</v>
      </c>
      <c r="O614" s="71"/>
      <c r="P614" s="197">
        <f t="shared" si="21"/>
        <v>0</v>
      </c>
      <c r="Q614" s="197">
        <v>3.0000000000000001E-5</v>
      </c>
      <c r="R614" s="197">
        <f t="shared" si="22"/>
        <v>1.1595000000000001E-2</v>
      </c>
      <c r="S614" s="197">
        <v>0</v>
      </c>
      <c r="T614" s="198">
        <f t="shared" si="23"/>
        <v>0</v>
      </c>
      <c r="U614" s="34"/>
      <c r="V614" s="34"/>
      <c r="W614" s="34"/>
      <c r="X614" s="34"/>
      <c r="Y614" s="34"/>
      <c r="Z614" s="34"/>
      <c r="AA614" s="34"/>
      <c r="AB614" s="34"/>
      <c r="AC614" s="34"/>
      <c r="AD614" s="34"/>
      <c r="AE614" s="34"/>
      <c r="AR614" s="199" t="s">
        <v>233</v>
      </c>
      <c r="AT614" s="199" t="s">
        <v>148</v>
      </c>
      <c r="AU614" s="199" t="s">
        <v>86</v>
      </c>
      <c r="AY614" s="17" t="s">
        <v>146</v>
      </c>
      <c r="BE614" s="200">
        <f t="shared" si="24"/>
        <v>0</v>
      </c>
      <c r="BF614" s="200">
        <f t="shared" si="25"/>
        <v>0</v>
      </c>
      <c r="BG614" s="200">
        <f t="shared" si="26"/>
        <v>0</v>
      </c>
      <c r="BH614" s="200">
        <f t="shared" si="27"/>
        <v>0</v>
      </c>
      <c r="BI614" s="200">
        <f t="shared" si="28"/>
        <v>0</v>
      </c>
      <c r="BJ614" s="17" t="s">
        <v>84</v>
      </c>
      <c r="BK614" s="200">
        <f t="shared" si="29"/>
        <v>0</v>
      </c>
      <c r="BL614" s="17" t="s">
        <v>233</v>
      </c>
      <c r="BM614" s="199" t="s">
        <v>1124</v>
      </c>
    </row>
    <row r="615" spans="1:65" s="2" customFormat="1" ht="24.25" customHeight="1">
      <c r="A615" s="34"/>
      <c r="B615" s="35"/>
      <c r="C615" s="187" t="s">
        <v>1125</v>
      </c>
      <c r="D615" s="187" t="s">
        <v>148</v>
      </c>
      <c r="E615" s="188" t="s">
        <v>1126</v>
      </c>
      <c r="F615" s="189" t="s">
        <v>1127</v>
      </c>
      <c r="G615" s="190" t="s">
        <v>173</v>
      </c>
      <c r="H615" s="191">
        <v>386.5</v>
      </c>
      <c r="I615" s="192"/>
      <c r="J615" s="193">
        <f t="shared" si="20"/>
        <v>0</v>
      </c>
      <c r="K615" s="194"/>
      <c r="L615" s="39"/>
      <c r="M615" s="195" t="s">
        <v>1</v>
      </c>
      <c r="N615" s="196" t="s">
        <v>41</v>
      </c>
      <c r="O615" s="71"/>
      <c r="P615" s="197">
        <f t="shared" si="21"/>
        <v>0</v>
      </c>
      <c r="Q615" s="197">
        <v>7.4999999999999997E-3</v>
      </c>
      <c r="R615" s="197">
        <f t="shared" si="22"/>
        <v>2.8987499999999997</v>
      </c>
      <c r="S615" s="197">
        <v>0</v>
      </c>
      <c r="T615" s="198">
        <f t="shared" si="23"/>
        <v>0</v>
      </c>
      <c r="U615" s="34"/>
      <c r="V615" s="34"/>
      <c r="W615" s="34"/>
      <c r="X615" s="34"/>
      <c r="Y615" s="34"/>
      <c r="Z615" s="34"/>
      <c r="AA615" s="34"/>
      <c r="AB615" s="34"/>
      <c r="AC615" s="34"/>
      <c r="AD615" s="34"/>
      <c r="AE615" s="34"/>
      <c r="AR615" s="199" t="s">
        <v>233</v>
      </c>
      <c r="AT615" s="199" t="s">
        <v>148</v>
      </c>
      <c r="AU615" s="199" t="s">
        <v>86</v>
      </c>
      <c r="AY615" s="17" t="s">
        <v>146</v>
      </c>
      <c r="BE615" s="200">
        <f t="shared" si="24"/>
        <v>0</v>
      </c>
      <c r="BF615" s="200">
        <f t="shared" si="25"/>
        <v>0</v>
      </c>
      <c r="BG615" s="200">
        <f t="shared" si="26"/>
        <v>0</v>
      </c>
      <c r="BH615" s="200">
        <f t="shared" si="27"/>
        <v>0</v>
      </c>
      <c r="BI615" s="200">
        <f t="shared" si="28"/>
        <v>0</v>
      </c>
      <c r="BJ615" s="17" t="s">
        <v>84</v>
      </c>
      <c r="BK615" s="200">
        <f t="shared" si="29"/>
        <v>0</v>
      </c>
      <c r="BL615" s="17" t="s">
        <v>233</v>
      </c>
      <c r="BM615" s="199" t="s">
        <v>1128</v>
      </c>
    </row>
    <row r="616" spans="1:65" s="2" customFormat="1" ht="24.25" customHeight="1">
      <c r="A616" s="34"/>
      <c r="B616" s="35"/>
      <c r="C616" s="187" t="s">
        <v>1129</v>
      </c>
      <c r="D616" s="187" t="s">
        <v>148</v>
      </c>
      <c r="E616" s="188" t="s">
        <v>1130</v>
      </c>
      <c r="F616" s="189" t="s">
        <v>1131</v>
      </c>
      <c r="G616" s="190" t="s">
        <v>674</v>
      </c>
      <c r="H616" s="245"/>
      <c r="I616" s="192"/>
      <c r="J616" s="193">
        <f t="shared" si="20"/>
        <v>0</v>
      </c>
      <c r="K616" s="194"/>
      <c r="L616" s="39"/>
      <c r="M616" s="195" t="s">
        <v>1</v>
      </c>
      <c r="N616" s="196" t="s">
        <v>41</v>
      </c>
      <c r="O616" s="71"/>
      <c r="P616" s="197">
        <f t="shared" si="21"/>
        <v>0</v>
      </c>
      <c r="Q616" s="197">
        <v>0</v>
      </c>
      <c r="R616" s="197">
        <f t="shared" si="22"/>
        <v>0</v>
      </c>
      <c r="S616" s="197">
        <v>0</v>
      </c>
      <c r="T616" s="198">
        <f t="shared" si="23"/>
        <v>0</v>
      </c>
      <c r="U616" s="34"/>
      <c r="V616" s="34"/>
      <c r="W616" s="34"/>
      <c r="X616" s="34"/>
      <c r="Y616" s="34"/>
      <c r="Z616" s="34"/>
      <c r="AA616" s="34"/>
      <c r="AB616" s="34"/>
      <c r="AC616" s="34"/>
      <c r="AD616" s="34"/>
      <c r="AE616" s="34"/>
      <c r="AR616" s="199" t="s">
        <v>233</v>
      </c>
      <c r="AT616" s="199" t="s">
        <v>148</v>
      </c>
      <c r="AU616" s="199" t="s">
        <v>86</v>
      </c>
      <c r="AY616" s="17" t="s">
        <v>146</v>
      </c>
      <c r="BE616" s="200">
        <f t="shared" si="24"/>
        <v>0</v>
      </c>
      <c r="BF616" s="200">
        <f t="shared" si="25"/>
        <v>0</v>
      </c>
      <c r="BG616" s="200">
        <f t="shared" si="26"/>
        <v>0</v>
      </c>
      <c r="BH616" s="200">
        <f t="shared" si="27"/>
        <v>0</v>
      </c>
      <c r="BI616" s="200">
        <f t="shared" si="28"/>
        <v>0</v>
      </c>
      <c r="BJ616" s="17" t="s">
        <v>84</v>
      </c>
      <c r="BK616" s="200">
        <f t="shared" si="29"/>
        <v>0</v>
      </c>
      <c r="BL616" s="17" t="s">
        <v>233</v>
      </c>
      <c r="BM616" s="199" t="s">
        <v>1132</v>
      </c>
    </row>
    <row r="617" spans="1:65" s="12" customFormat="1" ht="22.95" customHeight="1">
      <c r="B617" s="171"/>
      <c r="C617" s="172"/>
      <c r="D617" s="173" t="s">
        <v>75</v>
      </c>
      <c r="E617" s="185" t="s">
        <v>1133</v>
      </c>
      <c r="F617" s="185" t="s">
        <v>1134</v>
      </c>
      <c r="G617" s="172"/>
      <c r="H617" s="172"/>
      <c r="I617" s="175"/>
      <c r="J617" s="186">
        <f>BK617</f>
        <v>0</v>
      </c>
      <c r="K617" s="172"/>
      <c r="L617" s="177"/>
      <c r="M617" s="178"/>
      <c r="N617" s="179"/>
      <c r="O617" s="179"/>
      <c r="P617" s="180">
        <f>SUM(P618:P667)</f>
        <v>0</v>
      </c>
      <c r="Q617" s="179"/>
      <c r="R617" s="180">
        <f>SUM(R618:R667)</f>
        <v>3.9347938199999999</v>
      </c>
      <c r="S617" s="179"/>
      <c r="T617" s="181">
        <f>SUM(T618:T667)</f>
        <v>1.3491660000000001</v>
      </c>
      <c r="AR617" s="182" t="s">
        <v>86</v>
      </c>
      <c r="AT617" s="183" t="s">
        <v>75</v>
      </c>
      <c r="AU617" s="183" t="s">
        <v>84</v>
      </c>
      <c r="AY617" s="182" t="s">
        <v>146</v>
      </c>
      <c r="BK617" s="184">
        <f>SUM(BK618:BK667)</f>
        <v>0</v>
      </c>
    </row>
    <row r="618" spans="1:65" s="2" customFormat="1" ht="24.25" customHeight="1">
      <c r="A618" s="34"/>
      <c r="B618" s="35"/>
      <c r="C618" s="187" t="s">
        <v>1135</v>
      </c>
      <c r="D618" s="187" t="s">
        <v>148</v>
      </c>
      <c r="E618" s="188" t="s">
        <v>1114</v>
      </c>
      <c r="F618" s="189" t="s">
        <v>1115</v>
      </c>
      <c r="G618" s="190" t="s">
        <v>173</v>
      </c>
      <c r="H618" s="191">
        <v>423.98200000000003</v>
      </c>
      <c r="I618" s="192"/>
      <c r="J618" s="193">
        <f>ROUND(I618*H618,2)</f>
        <v>0</v>
      </c>
      <c r="K618" s="194"/>
      <c r="L618" s="39"/>
      <c r="M618" s="195" t="s">
        <v>1</v>
      </c>
      <c r="N618" s="196" t="s">
        <v>41</v>
      </c>
      <c r="O618" s="71"/>
      <c r="P618" s="197">
        <f>O618*H618</f>
        <v>0</v>
      </c>
      <c r="Q618" s="197">
        <v>0</v>
      </c>
      <c r="R618" s="197">
        <f>Q618*H618</f>
        <v>0</v>
      </c>
      <c r="S618" s="197">
        <v>0</v>
      </c>
      <c r="T618" s="198">
        <f>S618*H618</f>
        <v>0</v>
      </c>
      <c r="U618" s="34"/>
      <c r="V618" s="34"/>
      <c r="W618" s="34"/>
      <c r="X618" s="34"/>
      <c r="Y618" s="34"/>
      <c r="Z618" s="34"/>
      <c r="AA618" s="34"/>
      <c r="AB618" s="34"/>
      <c r="AC618" s="34"/>
      <c r="AD618" s="34"/>
      <c r="AE618" s="34"/>
      <c r="AR618" s="199" t="s">
        <v>233</v>
      </c>
      <c r="AT618" s="199" t="s">
        <v>148</v>
      </c>
      <c r="AU618" s="199" t="s">
        <v>86</v>
      </c>
      <c r="AY618" s="17" t="s">
        <v>146</v>
      </c>
      <c r="BE618" s="200">
        <f>IF(N618="základní",J618,0)</f>
        <v>0</v>
      </c>
      <c r="BF618" s="200">
        <f>IF(N618="snížená",J618,0)</f>
        <v>0</v>
      </c>
      <c r="BG618" s="200">
        <f>IF(N618="zákl. přenesená",J618,0)</f>
        <v>0</v>
      </c>
      <c r="BH618" s="200">
        <f>IF(N618="sníž. přenesená",J618,0)</f>
        <v>0</v>
      </c>
      <c r="BI618" s="200">
        <f>IF(N618="nulová",J618,0)</f>
        <v>0</v>
      </c>
      <c r="BJ618" s="17" t="s">
        <v>84</v>
      </c>
      <c r="BK618" s="200">
        <f>ROUND(I618*H618,2)</f>
        <v>0</v>
      </c>
      <c r="BL618" s="17" t="s">
        <v>233</v>
      </c>
      <c r="BM618" s="199" t="s">
        <v>1136</v>
      </c>
    </row>
    <row r="619" spans="1:65" s="2" customFormat="1" ht="16.5" customHeight="1">
      <c r="A619" s="34"/>
      <c r="B619" s="35"/>
      <c r="C619" s="187" t="s">
        <v>1137</v>
      </c>
      <c r="D619" s="187" t="s">
        <v>148</v>
      </c>
      <c r="E619" s="188" t="s">
        <v>1120</v>
      </c>
      <c r="F619" s="189" t="s">
        <v>1121</v>
      </c>
      <c r="G619" s="190" t="s">
        <v>173</v>
      </c>
      <c r="H619" s="191">
        <v>423.98200000000003</v>
      </c>
      <c r="I619" s="192"/>
      <c r="J619" s="193">
        <f>ROUND(I619*H619,2)</f>
        <v>0</v>
      </c>
      <c r="K619" s="194"/>
      <c r="L619" s="39"/>
      <c r="M619" s="195" t="s">
        <v>1</v>
      </c>
      <c r="N619" s="196" t="s">
        <v>41</v>
      </c>
      <c r="O619" s="71"/>
      <c r="P619" s="197">
        <f>O619*H619</f>
        <v>0</v>
      </c>
      <c r="Q619" s="197">
        <v>0</v>
      </c>
      <c r="R619" s="197">
        <f>Q619*H619</f>
        <v>0</v>
      </c>
      <c r="S619" s="197">
        <v>0</v>
      </c>
      <c r="T619" s="198">
        <f>S619*H619</f>
        <v>0</v>
      </c>
      <c r="U619" s="34"/>
      <c r="V619" s="34"/>
      <c r="W619" s="34"/>
      <c r="X619" s="34"/>
      <c r="Y619" s="34"/>
      <c r="Z619" s="34"/>
      <c r="AA619" s="34"/>
      <c r="AB619" s="34"/>
      <c r="AC619" s="34"/>
      <c r="AD619" s="34"/>
      <c r="AE619" s="34"/>
      <c r="AR619" s="199" t="s">
        <v>233</v>
      </c>
      <c r="AT619" s="199" t="s">
        <v>148</v>
      </c>
      <c r="AU619" s="199" t="s">
        <v>86</v>
      </c>
      <c r="AY619" s="17" t="s">
        <v>146</v>
      </c>
      <c r="BE619" s="200">
        <f>IF(N619="základní",J619,0)</f>
        <v>0</v>
      </c>
      <c r="BF619" s="200">
        <f>IF(N619="snížená",J619,0)</f>
        <v>0</v>
      </c>
      <c r="BG619" s="200">
        <f>IF(N619="zákl. přenesená",J619,0)</f>
        <v>0</v>
      </c>
      <c r="BH619" s="200">
        <f>IF(N619="sníž. přenesená",J619,0)</f>
        <v>0</v>
      </c>
      <c r="BI619" s="200">
        <f>IF(N619="nulová",J619,0)</f>
        <v>0</v>
      </c>
      <c r="BJ619" s="17" t="s">
        <v>84</v>
      </c>
      <c r="BK619" s="200">
        <f>ROUND(I619*H619,2)</f>
        <v>0</v>
      </c>
      <c r="BL619" s="17" t="s">
        <v>233</v>
      </c>
      <c r="BM619" s="199" t="s">
        <v>1138</v>
      </c>
    </row>
    <row r="620" spans="1:65" s="2" customFormat="1" ht="16.5" customHeight="1">
      <c r="A620" s="34"/>
      <c r="B620" s="35"/>
      <c r="C620" s="187" t="s">
        <v>1139</v>
      </c>
      <c r="D620" s="187" t="s">
        <v>148</v>
      </c>
      <c r="E620" s="188" t="s">
        <v>405</v>
      </c>
      <c r="F620" s="189" t="s">
        <v>406</v>
      </c>
      <c r="G620" s="190" t="s">
        <v>173</v>
      </c>
      <c r="H620" s="191">
        <v>368.1</v>
      </c>
      <c r="I620" s="192"/>
      <c r="J620" s="193">
        <f>ROUND(I620*H620,2)</f>
        <v>0</v>
      </c>
      <c r="K620" s="194"/>
      <c r="L620" s="39"/>
      <c r="M620" s="195" t="s">
        <v>1</v>
      </c>
      <c r="N620" s="196" t="s">
        <v>41</v>
      </c>
      <c r="O620" s="71"/>
      <c r="P620" s="197">
        <f>O620*H620</f>
        <v>0</v>
      </c>
      <c r="Q620" s="197">
        <v>3.0000000000000001E-5</v>
      </c>
      <c r="R620" s="197">
        <f>Q620*H620</f>
        <v>1.1043000000000001E-2</v>
      </c>
      <c r="S620" s="197">
        <v>0</v>
      </c>
      <c r="T620" s="198">
        <f>S620*H620</f>
        <v>0</v>
      </c>
      <c r="U620" s="34"/>
      <c r="V620" s="34"/>
      <c r="W620" s="34"/>
      <c r="X620" s="34"/>
      <c r="Y620" s="34"/>
      <c r="Z620" s="34"/>
      <c r="AA620" s="34"/>
      <c r="AB620" s="34"/>
      <c r="AC620" s="34"/>
      <c r="AD620" s="34"/>
      <c r="AE620" s="34"/>
      <c r="AR620" s="199" t="s">
        <v>233</v>
      </c>
      <c r="AT620" s="199" t="s">
        <v>148</v>
      </c>
      <c r="AU620" s="199" t="s">
        <v>86</v>
      </c>
      <c r="AY620" s="17" t="s">
        <v>146</v>
      </c>
      <c r="BE620" s="200">
        <f>IF(N620="základní",J620,0)</f>
        <v>0</v>
      </c>
      <c r="BF620" s="200">
        <f>IF(N620="snížená",J620,0)</f>
        <v>0</v>
      </c>
      <c r="BG620" s="200">
        <f>IF(N620="zákl. přenesená",J620,0)</f>
        <v>0</v>
      </c>
      <c r="BH620" s="200">
        <f>IF(N620="sníž. přenesená",J620,0)</f>
        <v>0</v>
      </c>
      <c r="BI620" s="200">
        <f>IF(N620="nulová",J620,0)</f>
        <v>0</v>
      </c>
      <c r="BJ620" s="17" t="s">
        <v>84</v>
      </c>
      <c r="BK620" s="200">
        <f>ROUND(I620*H620,2)</f>
        <v>0</v>
      </c>
      <c r="BL620" s="17" t="s">
        <v>233</v>
      </c>
      <c r="BM620" s="199" t="s">
        <v>1140</v>
      </c>
    </row>
    <row r="621" spans="1:65" s="13" customFormat="1">
      <c r="B621" s="201"/>
      <c r="C621" s="202"/>
      <c r="D621" s="203" t="s">
        <v>158</v>
      </c>
      <c r="E621" s="204" t="s">
        <v>1</v>
      </c>
      <c r="F621" s="205" t="s">
        <v>1141</v>
      </c>
      <c r="G621" s="202"/>
      <c r="H621" s="206">
        <v>100.6</v>
      </c>
      <c r="I621" s="207"/>
      <c r="J621" s="202"/>
      <c r="K621" s="202"/>
      <c r="L621" s="208"/>
      <c r="M621" s="209"/>
      <c r="N621" s="210"/>
      <c r="O621" s="210"/>
      <c r="P621" s="210"/>
      <c r="Q621" s="210"/>
      <c r="R621" s="210"/>
      <c r="S621" s="210"/>
      <c r="T621" s="211"/>
      <c r="AT621" s="212" t="s">
        <v>158</v>
      </c>
      <c r="AU621" s="212" t="s">
        <v>86</v>
      </c>
      <c r="AV621" s="13" t="s">
        <v>86</v>
      </c>
      <c r="AW621" s="13" t="s">
        <v>32</v>
      </c>
      <c r="AX621" s="13" t="s">
        <v>76</v>
      </c>
      <c r="AY621" s="212" t="s">
        <v>146</v>
      </c>
    </row>
    <row r="622" spans="1:65" s="13" customFormat="1">
      <c r="B622" s="201"/>
      <c r="C622" s="202"/>
      <c r="D622" s="203" t="s">
        <v>158</v>
      </c>
      <c r="E622" s="204" t="s">
        <v>1</v>
      </c>
      <c r="F622" s="205" t="s">
        <v>1142</v>
      </c>
      <c r="G622" s="202"/>
      <c r="H622" s="206">
        <v>267.5</v>
      </c>
      <c r="I622" s="207"/>
      <c r="J622" s="202"/>
      <c r="K622" s="202"/>
      <c r="L622" s="208"/>
      <c r="M622" s="209"/>
      <c r="N622" s="210"/>
      <c r="O622" s="210"/>
      <c r="P622" s="210"/>
      <c r="Q622" s="210"/>
      <c r="R622" s="210"/>
      <c r="S622" s="210"/>
      <c r="T622" s="211"/>
      <c r="AT622" s="212" t="s">
        <v>158</v>
      </c>
      <c r="AU622" s="212" t="s">
        <v>86</v>
      </c>
      <c r="AV622" s="13" t="s">
        <v>86</v>
      </c>
      <c r="AW622" s="13" t="s">
        <v>32</v>
      </c>
      <c r="AX622" s="13" t="s">
        <v>76</v>
      </c>
      <c r="AY622" s="212" t="s">
        <v>146</v>
      </c>
    </row>
    <row r="623" spans="1:65" s="14" customFormat="1">
      <c r="B623" s="213"/>
      <c r="C623" s="214"/>
      <c r="D623" s="203" t="s">
        <v>158</v>
      </c>
      <c r="E623" s="215" t="s">
        <v>1</v>
      </c>
      <c r="F623" s="216" t="s">
        <v>190</v>
      </c>
      <c r="G623" s="214"/>
      <c r="H623" s="217">
        <v>368.1</v>
      </c>
      <c r="I623" s="218"/>
      <c r="J623" s="214"/>
      <c r="K623" s="214"/>
      <c r="L623" s="219"/>
      <c r="M623" s="220"/>
      <c r="N623" s="221"/>
      <c r="O623" s="221"/>
      <c r="P623" s="221"/>
      <c r="Q623" s="221"/>
      <c r="R623" s="221"/>
      <c r="S623" s="221"/>
      <c r="T623" s="222"/>
      <c r="AT623" s="223" t="s">
        <v>158</v>
      </c>
      <c r="AU623" s="223" t="s">
        <v>86</v>
      </c>
      <c r="AV623" s="14" t="s">
        <v>152</v>
      </c>
      <c r="AW623" s="14" t="s">
        <v>32</v>
      </c>
      <c r="AX623" s="14" t="s">
        <v>84</v>
      </c>
      <c r="AY623" s="223" t="s">
        <v>146</v>
      </c>
    </row>
    <row r="624" spans="1:65" s="2" customFormat="1" ht="24.25" customHeight="1">
      <c r="A624" s="34"/>
      <c r="B624" s="35"/>
      <c r="C624" s="187" t="s">
        <v>1143</v>
      </c>
      <c r="D624" s="187" t="s">
        <v>148</v>
      </c>
      <c r="E624" s="188" t="s">
        <v>1126</v>
      </c>
      <c r="F624" s="189" t="s">
        <v>1127</v>
      </c>
      <c r="G624" s="190" t="s">
        <v>173</v>
      </c>
      <c r="H624" s="191">
        <v>368.1</v>
      </c>
      <c r="I624" s="192"/>
      <c r="J624" s="193">
        <f>ROUND(I624*H624,2)</f>
        <v>0</v>
      </c>
      <c r="K624" s="194"/>
      <c r="L624" s="39"/>
      <c r="M624" s="195" t="s">
        <v>1</v>
      </c>
      <c r="N624" s="196" t="s">
        <v>41</v>
      </c>
      <c r="O624" s="71"/>
      <c r="P624" s="197">
        <f>O624*H624</f>
        <v>0</v>
      </c>
      <c r="Q624" s="197">
        <v>7.4999999999999997E-3</v>
      </c>
      <c r="R624" s="197">
        <f>Q624*H624</f>
        <v>2.7607500000000003</v>
      </c>
      <c r="S624" s="197">
        <v>0</v>
      </c>
      <c r="T624" s="198">
        <f>S624*H624</f>
        <v>0</v>
      </c>
      <c r="U624" s="34"/>
      <c r="V624" s="34"/>
      <c r="W624" s="34"/>
      <c r="X624" s="34"/>
      <c r="Y624" s="34"/>
      <c r="Z624" s="34"/>
      <c r="AA624" s="34"/>
      <c r="AB624" s="34"/>
      <c r="AC624" s="34"/>
      <c r="AD624" s="34"/>
      <c r="AE624" s="34"/>
      <c r="AR624" s="199" t="s">
        <v>233</v>
      </c>
      <c r="AT624" s="199" t="s">
        <v>148</v>
      </c>
      <c r="AU624" s="199" t="s">
        <v>86</v>
      </c>
      <c r="AY624" s="17" t="s">
        <v>146</v>
      </c>
      <c r="BE624" s="200">
        <f>IF(N624="základní",J624,0)</f>
        <v>0</v>
      </c>
      <c r="BF624" s="200">
        <f>IF(N624="snížená",J624,0)</f>
        <v>0</v>
      </c>
      <c r="BG624" s="200">
        <f>IF(N624="zákl. přenesená",J624,0)</f>
        <v>0</v>
      </c>
      <c r="BH624" s="200">
        <f>IF(N624="sníž. přenesená",J624,0)</f>
        <v>0</v>
      </c>
      <c r="BI624" s="200">
        <f>IF(N624="nulová",J624,0)</f>
        <v>0</v>
      </c>
      <c r="BJ624" s="17" t="s">
        <v>84</v>
      </c>
      <c r="BK624" s="200">
        <f>ROUND(I624*H624,2)</f>
        <v>0</v>
      </c>
      <c r="BL624" s="17" t="s">
        <v>233</v>
      </c>
      <c r="BM624" s="199" t="s">
        <v>1144</v>
      </c>
    </row>
    <row r="625" spans="1:65" s="2" customFormat="1" ht="24.25" customHeight="1">
      <c r="A625" s="34"/>
      <c r="B625" s="35"/>
      <c r="C625" s="187" t="s">
        <v>1145</v>
      </c>
      <c r="D625" s="187" t="s">
        <v>148</v>
      </c>
      <c r="E625" s="188" t="s">
        <v>1146</v>
      </c>
      <c r="F625" s="189" t="s">
        <v>1147</v>
      </c>
      <c r="G625" s="190" t="s">
        <v>173</v>
      </c>
      <c r="H625" s="191">
        <v>423.98200000000003</v>
      </c>
      <c r="I625" s="192"/>
      <c r="J625" s="193">
        <f>ROUND(I625*H625,2)</f>
        <v>0</v>
      </c>
      <c r="K625" s="194"/>
      <c r="L625" s="39"/>
      <c r="M625" s="195" t="s">
        <v>1</v>
      </c>
      <c r="N625" s="196" t="s">
        <v>41</v>
      </c>
      <c r="O625" s="71"/>
      <c r="P625" s="197">
        <f>O625*H625</f>
        <v>0</v>
      </c>
      <c r="Q625" s="197">
        <v>0</v>
      </c>
      <c r="R625" s="197">
        <f>Q625*H625</f>
        <v>0</v>
      </c>
      <c r="S625" s="197">
        <v>3.0000000000000001E-3</v>
      </c>
      <c r="T625" s="198">
        <f>S625*H625</f>
        <v>1.271946</v>
      </c>
      <c r="U625" s="34"/>
      <c r="V625" s="34"/>
      <c r="W625" s="34"/>
      <c r="X625" s="34"/>
      <c r="Y625" s="34"/>
      <c r="Z625" s="34"/>
      <c r="AA625" s="34"/>
      <c r="AB625" s="34"/>
      <c r="AC625" s="34"/>
      <c r="AD625" s="34"/>
      <c r="AE625" s="34"/>
      <c r="AR625" s="199" t="s">
        <v>233</v>
      </c>
      <c r="AT625" s="199" t="s">
        <v>148</v>
      </c>
      <c r="AU625" s="199" t="s">
        <v>86</v>
      </c>
      <c r="AY625" s="17" t="s">
        <v>146</v>
      </c>
      <c r="BE625" s="200">
        <f>IF(N625="základní",J625,0)</f>
        <v>0</v>
      </c>
      <c r="BF625" s="200">
        <f>IF(N625="snížená",J625,0)</f>
        <v>0</v>
      </c>
      <c r="BG625" s="200">
        <f>IF(N625="zákl. přenesená",J625,0)</f>
        <v>0</v>
      </c>
      <c r="BH625" s="200">
        <f>IF(N625="sníž. přenesená",J625,0)</f>
        <v>0</v>
      </c>
      <c r="BI625" s="200">
        <f>IF(N625="nulová",J625,0)</f>
        <v>0</v>
      </c>
      <c r="BJ625" s="17" t="s">
        <v>84</v>
      </c>
      <c r="BK625" s="200">
        <f>ROUND(I625*H625,2)</f>
        <v>0</v>
      </c>
      <c r="BL625" s="17" t="s">
        <v>233</v>
      </c>
      <c r="BM625" s="199" t="s">
        <v>1148</v>
      </c>
    </row>
    <row r="626" spans="1:65" s="15" customFormat="1">
      <c r="B626" s="224"/>
      <c r="C626" s="225"/>
      <c r="D626" s="203" t="s">
        <v>158</v>
      </c>
      <c r="E626" s="226" t="s">
        <v>1</v>
      </c>
      <c r="F626" s="227" t="s">
        <v>1149</v>
      </c>
      <c r="G626" s="225"/>
      <c r="H626" s="226" t="s">
        <v>1</v>
      </c>
      <c r="I626" s="228"/>
      <c r="J626" s="225"/>
      <c r="K626" s="225"/>
      <c r="L626" s="229"/>
      <c r="M626" s="230"/>
      <c r="N626" s="231"/>
      <c r="O626" s="231"/>
      <c r="P626" s="231"/>
      <c r="Q626" s="231"/>
      <c r="R626" s="231"/>
      <c r="S626" s="231"/>
      <c r="T626" s="232"/>
      <c r="AT626" s="233" t="s">
        <v>158</v>
      </c>
      <c r="AU626" s="233" t="s">
        <v>86</v>
      </c>
      <c r="AV626" s="15" t="s">
        <v>84</v>
      </c>
      <c r="AW626" s="15" t="s">
        <v>32</v>
      </c>
      <c r="AX626" s="15" t="s">
        <v>76</v>
      </c>
      <c r="AY626" s="233" t="s">
        <v>146</v>
      </c>
    </row>
    <row r="627" spans="1:65" s="13" customFormat="1">
      <c r="B627" s="201"/>
      <c r="C627" s="202"/>
      <c r="D627" s="203" t="s">
        <v>158</v>
      </c>
      <c r="E627" s="204" t="s">
        <v>1</v>
      </c>
      <c r="F627" s="205" t="s">
        <v>1150</v>
      </c>
      <c r="G627" s="202"/>
      <c r="H627" s="206">
        <v>43.875</v>
      </c>
      <c r="I627" s="207"/>
      <c r="J627" s="202"/>
      <c r="K627" s="202"/>
      <c r="L627" s="208"/>
      <c r="M627" s="209"/>
      <c r="N627" s="210"/>
      <c r="O627" s="210"/>
      <c r="P627" s="210"/>
      <c r="Q627" s="210"/>
      <c r="R627" s="210"/>
      <c r="S627" s="210"/>
      <c r="T627" s="211"/>
      <c r="AT627" s="212" t="s">
        <v>158</v>
      </c>
      <c r="AU627" s="212" t="s">
        <v>86</v>
      </c>
      <c r="AV627" s="13" t="s">
        <v>86</v>
      </c>
      <c r="AW627" s="13" t="s">
        <v>32</v>
      </c>
      <c r="AX627" s="13" t="s">
        <v>76</v>
      </c>
      <c r="AY627" s="212" t="s">
        <v>146</v>
      </c>
    </row>
    <row r="628" spans="1:65" s="13" customFormat="1">
      <c r="B628" s="201"/>
      <c r="C628" s="202"/>
      <c r="D628" s="203" t="s">
        <v>158</v>
      </c>
      <c r="E628" s="204" t="s">
        <v>1</v>
      </c>
      <c r="F628" s="205" t="s">
        <v>1151</v>
      </c>
      <c r="G628" s="202"/>
      <c r="H628" s="206">
        <v>13.707000000000001</v>
      </c>
      <c r="I628" s="207"/>
      <c r="J628" s="202"/>
      <c r="K628" s="202"/>
      <c r="L628" s="208"/>
      <c r="M628" s="209"/>
      <c r="N628" s="210"/>
      <c r="O628" s="210"/>
      <c r="P628" s="210"/>
      <c r="Q628" s="210"/>
      <c r="R628" s="210"/>
      <c r="S628" s="210"/>
      <c r="T628" s="211"/>
      <c r="AT628" s="212" t="s">
        <v>158</v>
      </c>
      <c r="AU628" s="212" t="s">
        <v>86</v>
      </c>
      <c r="AV628" s="13" t="s">
        <v>86</v>
      </c>
      <c r="AW628" s="13" t="s">
        <v>32</v>
      </c>
      <c r="AX628" s="13" t="s">
        <v>76</v>
      </c>
      <c r="AY628" s="212" t="s">
        <v>146</v>
      </c>
    </row>
    <row r="629" spans="1:65" s="13" customFormat="1">
      <c r="B629" s="201"/>
      <c r="C629" s="202"/>
      <c r="D629" s="203" t="s">
        <v>158</v>
      </c>
      <c r="E629" s="204" t="s">
        <v>1</v>
      </c>
      <c r="F629" s="205" t="s">
        <v>1152</v>
      </c>
      <c r="G629" s="202"/>
      <c r="H629" s="206">
        <v>21.6</v>
      </c>
      <c r="I629" s="207"/>
      <c r="J629" s="202"/>
      <c r="K629" s="202"/>
      <c r="L629" s="208"/>
      <c r="M629" s="209"/>
      <c r="N629" s="210"/>
      <c r="O629" s="210"/>
      <c r="P629" s="210"/>
      <c r="Q629" s="210"/>
      <c r="R629" s="210"/>
      <c r="S629" s="210"/>
      <c r="T629" s="211"/>
      <c r="AT629" s="212" t="s">
        <v>158</v>
      </c>
      <c r="AU629" s="212" t="s">
        <v>86</v>
      </c>
      <c r="AV629" s="13" t="s">
        <v>86</v>
      </c>
      <c r="AW629" s="13" t="s">
        <v>32</v>
      </c>
      <c r="AX629" s="13" t="s">
        <v>76</v>
      </c>
      <c r="AY629" s="212" t="s">
        <v>146</v>
      </c>
    </row>
    <row r="630" spans="1:65" s="13" customFormat="1">
      <c r="B630" s="201"/>
      <c r="C630" s="202"/>
      <c r="D630" s="203" t="s">
        <v>158</v>
      </c>
      <c r="E630" s="204" t="s">
        <v>1</v>
      </c>
      <c r="F630" s="205" t="s">
        <v>1153</v>
      </c>
      <c r="G630" s="202"/>
      <c r="H630" s="206">
        <v>77.3</v>
      </c>
      <c r="I630" s="207"/>
      <c r="J630" s="202"/>
      <c r="K630" s="202"/>
      <c r="L630" s="208"/>
      <c r="M630" s="209"/>
      <c r="N630" s="210"/>
      <c r="O630" s="210"/>
      <c r="P630" s="210"/>
      <c r="Q630" s="210"/>
      <c r="R630" s="210"/>
      <c r="S630" s="210"/>
      <c r="T630" s="211"/>
      <c r="AT630" s="212" t="s">
        <v>158</v>
      </c>
      <c r="AU630" s="212" t="s">
        <v>86</v>
      </c>
      <c r="AV630" s="13" t="s">
        <v>86</v>
      </c>
      <c r="AW630" s="13" t="s">
        <v>32</v>
      </c>
      <c r="AX630" s="13" t="s">
        <v>76</v>
      </c>
      <c r="AY630" s="212" t="s">
        <v>146</v>
      </c>
    </row>
    <row r="631" spans="1:65" s="13" customFormat="1">
      <c r="B631" s="201"/>
      <c r="C631" s="202"/>
      <c r="D631" s="203" t="s">
        <v>158</v>
      </c>
      <c r="E631" s="204" t="s">
        <v>1</v>
      </c>
      <c r="F631" s="205" t="s">
        <v>1142</v>
      </c>
      <c r="G631" s="202"/>
      <c r="H631" s="206">
        <v>267.5</v>
      </c>
      <c r="I631" s="207"/>
      <c r="J631" s="202"/>
      <c r="K631" s="202"/>
      <c r="L631" s="208"/>
      <c r="M631" s="209"/>
      <c r="N631" s="210"/>
      <c r="O631" s="210"/>
      <c r="P631" s="210"/>
      <c r="Q631" s="210"/>
      <c r="R631" s="210"/>
      <c r="S631" s="210"/>
      <c r="T631" s="211"/>
      <c r="AT631" s="212" t="s">
        <v>158</v>
      </c>
      <c r="AU631" s="212" t="s">
        <v>86</v>
      </c>
      <c r="AV631" s="13" t="s">
        <v>86</v>
      </c>
      <c r="AW631" s="13" t="s">
        <v>32</v>
      </c>
      <c r="AX631" s="13" t="s">
        <v>76</v>
      </c>
      <c r="AY631" s="212" t="s">
        <v>146</v>
      </c>
    </row>
    <row r="632" spans="1:65" s="14" customFormat="1">
      <c r="B632" s="213"/>
      <c r="C632" s="214"/>
      <c r="D632" s="203" t="s">
        <v>158</v>
      </c>
      <c r="E632" s="215" t="s">
        <v>1</v>
      </c>
      <c r="F632" s="216" t="s">
        <v>190</v>
      </c>
      <c r="G632" s="214"/>
      <c r="H632" s="217">
        <v>423.98200000000003</v>
      </c>
      <c r="I632" s="218"/>
      <c r="J632" s="214"/>
      <c r="K632" s="214"/>
      <c r="L632" s="219"/>
      <c r="M632" s="220"/>
      <c r="N632" s="221"/>
      <c r="O632" s="221"/>
      <c r="P632" s="221"/>
      <c r="Q632" s="221"/>
      <c r="R632" s="221"/>
      <c r="S632" s="221"/>
      <c r="T632" s="222"/>
      <c r="AT632" s="223" t="s">
        <v>158</v>
      </c>
      <c r="AU632" s="223" t="s">
        <v>86</v>
      </c>
      <c r="AV632" s="14" t="s">
        <v>152</v>
      </c>
      <c r="AW632" s="14" t="s">
        <v>32</v>
      </c>
      <c r="AX632" s="14" t="s">
        <v>84</v>
      </c>
      <c r="AY632" s="223" t="s">
        <v>146</v>
      </c>
    </row>
    <row r="633" spans="1:65" s="2" customFormat="1" ht="16.5" customHeight="1">
      <c r="A633" s="34"/>
      <c r="B633" s="35"/>
      <c r="C633" s="187" t="s">
        <v>1154</v>
      </c>
      <c r="D633" s="187" t="s">
        <v>148</v>
      </c>
      <c r="E633" s="188" t="s">
        <v>1155</v>
      </c>
      <c r="F633" s="189" t="s">
        <v>1156</v>
      </c>
      <c r="G633" s="190" t="s">
        <v>173</v>
      </c>
      <c r="H633" s="191">
        <v>289.10000000000002</v>
      </c>
      <c r="I633" s="192"/>
      <c r="J633" s="193">
        <f>ROUND(I633*H633,2)</f>
        <v>0</v>
      </c>
      <c r="K633" s="194"/>
      <c r="L633" s="39"/>
      <c r="M633" s="195" t="s">
        <v>1</v>
      </c>
      <c r="N633" s="196" t="s">
        <v>41</v>
      </c>
      <c r="O633" s="71"/>
      <c r="P633" s="197">
        <f>O633*H633</f>
        <v>0</v>
      </c>
      <c r="Q633" s="197">
        <v>5.0000000000000001E-4</v>
      </c>
      <c r="R633" s="197">
        <f>Q633*H633</f>
        <v>0.14455000000000001</v>
      </c>
      <c r="S633" s="197">
        <v>0</v>
      </c>
      <c r="T633" s="198">
        <f>S633*H633</f>
        <v>0</v>
      </c>
      <c r="U633" s="34"/>
      <c r="V633" s="34"/>
      <c r="W633" s="34"/>
      <c r="X633" s="34"/>
      <c r="Y633" s="34"/>
      <c r="Z633" s="34"/>
      <c r="AA633" s="34"/>
      <c r="AB633" s="34"/>
      <c r="AC633" s="34"/>
      <c r="AD633" s="34"/>
      <c r="AE633" s="34"/>
      <c r="AR633" s="199" t="s">
        <v>233</v>
      </c>
      <c r="AT633" s="199" t="s">
        <v>148</v>
      </c>
      <c r="AU633" s="199" t="s">
        <v>86</v>
      </c>
      <c r="AY633" s="17" t="s">
        <v>146</v>
      </c>
      <c r="BE633" s="200">
        <f>IF(N633="základní",J633,0)</f>
        <v>0</v>
      </c>
      <c r="BF633" s="200">
        <f>IF(N633="snížená",J633,0)</f>
        <v>0</v>
      </c>
      <c r="BG633" s="200">
        <f>IF(N633="zákl. přenesená",J633,0)</f>
        <v>0</v>
      </c>
      <c r="BH633" s="200">
        <f>IF(N633="sníž. přenesená",J633,0)</f>
        <v>0</v>
      </c>
      <c r="BI633" s="200">
        <f>IF(N633="nulová",J633,0)</f>
        <v>0</v>
      </c>
      <c r="BJ633" s="17" t="s">
        <v>84</v>
      </c>
      <c r="BK633" s="200">
        <f>ROUND(I633*H633,2)</f>
        <v>0</v>
      </c>
      <c r="BL633" s="17" t="s">
        <v>233</v>
      </c>
      <c r="BM633" s="199" t="s">
        <v>1157</v>
      </c>
    </row>
    <row r="634" spans="1:65" s="13" customFormat="1">
      <c r="B634" s="201"/>
      <c r="C634" s="202"/>
      <c r="D634" s="203" t="s">
        <v>158</v>
      </c>
      <c r="E634" s="204" t="s">
        <v>1</v>
      </c>
      <c r="F634" s="205" t="s">
        <v>1152</v>
      </c>
      <c r="G634" s="202"/>
      <c r="H634" s="206">
        <v>21.6</v>
      </c>
      <c r="I634" s="207"/>
      <c r="J634" s="202"/>
      <c r="K634" s="202"/>
      <c r="L634" s="208"/>
      <c r="M634" s="209"/>
      <c r="N634" s="210"/>
      <c r="O634" s="210"/>
      <c r="P634" s="210"/>
      <c r="Q634" s="210"/>
      <c r="R634" s="210"/>
      <c r="S634" s="210"/>
      <c r="T634" s="211"/>
      <c r="AT634" s="212" t="s">
        <v>158</v>
      </c>
      <c r="AU634" s="212" t="s">
        <v>86</v>
      </c>
      <c r="AV634" s="13" t="s">
        <v>86</v>
      </c>
      <c r="AW634" s="13" t="s">
        <v>32</v>
      </c>
      <c r="AX634" s="13" t="s">
        <v>76</v>
      </c>
      <c r="AY634" s="212" t="s">
        <v>146</v>
      </c>
    </row>
    <row r="635" spans="1:65" s="13" customFormat="1">
      <c r="B635" s="201"/>
      <c r="C635" s="202"/>
      <c r="D635" s="203" t="s">
        <v>158</v>
      </c>
      <c r="E635" s="204" t="s">
        <v>1</v>
      </c>
      <c r="F635" s="205" t="s">
        <v>1158</v>
      </c>
      <c r="G635" s="202"/>
      <c r="H635" s="206">
        <v>267.5</v>
      </c>
      <c r="I635" s="207"/>
      <c r="J635" s="202"/>
      <c r="K635" s="202"/>
      <c r="L635" s="208"/>
      <c r="M635" s="209"/>
      <c r="N635" s="210"/>
      <c r="O635" s="210"/>
      <c r="P635" s="210"/>
      <c r="Q635" s="210"/>
      <c r="R635" s="210"/>
      <c r="S635" s="210"/>
      <c r="T635" s="211"/>
      <c r="AT635" s="212" t="s">
        <v>158</v>
      </c>
      <c r="AU635" s="212" t="s">
        <v>86</v>
      </c>
      <c r="AV635" s="13" t="s">
        <v>86</v>
      </c>
      <c r="AW635" s="13" t="s">
        <v>32</v>
      </c>
      <c r="AX635" s="13" t="s">
        <v>76</v>
      </c>
      <c r="AY635" s="212" t="s">
        <v>146</v>
      </c>
    </row>
    <row r="636" spans="1:65" s="14" customFormat="1">
      <c r="B636" s="213"/>
      <c r="C636" s="214"/>
      <c r="D636" s="203" t="s">
        <v>158</v>
      </c>
      <c r="E636" s="215" t="s">
        <v>1</v>
      </c>
      <c r="F636" s="216" t="s">
        <v>190</v>
      </c>
      <c r="G636" s="214"/>
      <c r="H636" s="217">
        <v>289.10000000000002</v>
      </c>
      <c r="I636" s="218"/>
      <c r="J636" s="214"/>
      <c r="K636" s="214"/>
      <c r="L636" s="219"/>
      <c r="M636" s="220"/>
      <c r="N636" s="221"/>
      <c r="O636" s="221"/>
      <c r="P636" s="221"/>
      <c r="Q636" s="221"/>
      <c r="R636" s="221"/>
      <c r="S636" s="221"/>
      <c r="T636" s="222"/>
      <c r="AT636" s="223" t="s">
        <v>158</v>
      </c>
      <c r="AU636" s="223" t="s">
        <v>86</v>
      </c>
      <c r="AV636" s="14" t="s">
        <v>152</v>
      </c>
      <c r="AW636" s="14" t="s">
        <v>32</v>
      </c>
      <c r="AX636" s="14" t="s">
        <v>84</v>
      </c>
      <c r="AY636" s="223" t="s">
        <v>146</v>
      </c>
    </row>
    <row r="637" spans="1:65" s="2" customFormat="1" ht="24.25" customHeight="1">
      <c r="A637" s="34"/>
      <c r="B637" s="35"/>
      <c r="C637" s="234" t="s">
        <v>1159</v>
      </c>
      <c r="D637" s="234" t="s">
        <v>400</v>
      </c>
      <c r="E637" s="235" t="s">
        <v>1160</v>
      </c>
      <c r="F637" s="236" t="s">
        <v>1161</v>
      </c>
      <c r="G637" s="237" t="s">
        <v>173</v>
      </c>
      <c r="H637" s="238">
        <v>23.65</v>
      </c>
      <c r="I637" s="239"/>
      <c r="J637" s="240">
        <f>ROUND(I637*H637,2)</f>
        <v>0</v>
      </c>
      <c r="K637" s="241"/>
      <c r="L637" s="242"/>
      <c r="M637" s="243" t="s">
        <v>1</v>
      </c>
      <c r="N637" s="244" t="s">
        <v>41</v>
      </c>
      <c r="O637" s="71"/>
      <c r="P637" s="197">
        <f>O637*H637</f>
        <v>0</v>
      </c>
      <c r="Q637" s="197">
        <v>1.75E-3</v>
      </c>
      <c r="R637" s="197">
        <f>Q637*H637</f>
        <v>4.1387500000000001E-2</v>
      </c>
      <c r="S637" s="197">
        <v>0</v>
      </c>
      <c r="T637" s="198">
        <f>S637*H637</f>
        <v>0</v>
      </c>
      <c r="U637" s="34"/>
      <c r="V637" s="34"/>
      <c r="W637" s="34"/>
      <c r="X637" s="34"/>
      <c r="Y637" s="34"/>
      <c r="Z637" s="34"/>
      <c r="AA637" s="34"/>
      <c r="AB637" s="34"/>
      <c r="AC637" s="34"/>
      <c r="AD637" s="34"/>
      <c r="AE637" s="34"/>
      <c r="AR637" s="199" t="s">
        <v>334</v>
      </c>
      <c r="AT637" s="199" t="s">
        <v>400</v>
      </c>
      <c r="AU637" s="199" t="s">
        <v>86</v>
      </c>
      <c r="AY637" s="17" t="s">
        <v>146</v>
      </c>
      <c r="BE637" s="200">
        <f>IF(N637="základní",J637,0)</f>
        <v>0</v>
      </c>
      <c r="BF637" s="200">
        <f>IF(N637="snížená",J637,0)</f>
        <v>0</v>
      </c>
      <c r="BG637" s="200">
        <f>IF(N637="zákl. přenesená",J637,0)</f>
        <v>0</v>
      </c>
      <c r="BH637" s="200">
        <f>IF(N637="sníž. přenesená",J637,0)</f>
        <v>0</v>
      </c>
      <c r="BI637" s="200">
        <f>IF(N637="nulová",J637,0)</f>
        <v>0</v>
      </c>
      <c r="BJ637" s="17" t="s">
        <v>84</v>
      </c>
      <c r="BK637" s="200">
        <f>ROUND(I637*H637,2)</f>
        <v>0</v>
      </c>
      <c r="BL637" s="17" t="s">
        <v>233</v>
      </c>
      <c r="BM637" s="199" t="s">
        <v>1162</v>
      </c>
    </row>
    <row r="638" spans="1:65" s="13" customFormat="1">
      <c r="B638" s="201"/>
      <c r="C638" s="202"/>
      <c r="D638" s="203" t="s">
        <v>158</v>
      </c>
      <c r="E638" s="204" t="s">
        <v>1</v>
      </c>
      <c r="F638" s="205" t="s">
        <v>1163</v>
      </c>
      <c r="G638" s="202"/>
      <c r="H638" s="206">
        <v>21.5</v>
      </c>
      <c r="I638" s="207"/>
      <c r="J638" s="202"/>
      <c r="K638" s="202"/>
      <c r="L638" s="208"/>
      <c r="M638" s="209"/>
      <c r="N638" s="210"/>
      <c r="O638" s="210"/>
      <c r="P638" s="210"/>
      <c r="Q638" s="210"/>
      <c r="R638" s="210"/>
      <c r="S638" s="210"/>
      <c r="T638" s="211"/>
      <c r="AT638" s="212" t="s">
        <v>158</v>
      </c>
      <c r="AU638" s="212" t="s">
        <v>86</v>
      </c>
      <c r="AV638" s="13" t="s">
        <v>86</v>
      </c>
      <c r="AW638" s="13" t="s">
        <v>32</v>
      </c>
      <c r="AX638" s="13" t="s">
        <v>84</v>
      </c>
      <c r="AY638" s="212" t="s">
        <v>146</v>
      </c>
    </row>
    <row r="639" spans="1:65" s="13" customFormat="1">
      <c r="B639" s="201"/>
      <c r="C639" s="202"/>
      <c r="D639" s="203" t="s">
        <v>158</v>
      </c>
      <c r="E639" s="202"/>
      <c r="F639" s="205" t="s">
        <v>1164</v>
      </c>
      <c r="G639" s="202"/>
      <c r="H639" s="206">
        <v>23.65</v>
      </c>
      <c r="I639" s="207"/>
      <c r="J639" s="202"/>
      <c r="K639" s="202"/>
      <c r="L639" s="208"/>
      <c r="M639" s="209"/>
      <c r="N639" s="210"/>
      <c r="O639" s="210"/>
      <c r="P639" s="210"/>
      <c r="Q639" s="210"/>
      <c r="R639" s="210"/>
      <c r="S639" s="210"/>
      <c r="T639" s="211"/>
      <c r="AT639" s="212" t="s">
        <v>158</v>
      </c>
      <c r="AU639" s="212" t="s">
        <v>86</v>
      </c>
      <c r="AV639" s="13" t="s">
        <v>86</v>
      </c>
      <c r="AW639" s="13" t="s">
        <v>4</v>
      </c>
      <c r="AX639" s="13" t="s">
        <v>84</v>
      </c>
      <c r="AY639" s="212" t="s">
        <v>146</v>
      </c>
    </row>
    <row r="640" spans="1:65" s="2" customFormat="1" ht="55.5" customHeight="1">
      <c r="A640" s="34"/>
      <c r="B640" s="35"/>
      <c r="C640" s="234" t="s">
        <v>1165</v>
      </c>
      <c r="D640" s="234" t="s">
        <v>400</v>
      </c>
      <c r="E640" s="235" t="s">
        <v>1166</v>
      </c>
      <c r="F640" s="236" t="s">
        <v>1167</v>
      </c>
      <c r="G640" s="237" t="s">
        <v>173</v>
      </c>
      <c r="H640" s="238">
        <v>294.25</v>
      </c>
      <c r="I640" s="239"/>
      <c r="J640" s="240">
        <f>ROUND(I640*H640,2)</f>
        <v>0</v>
      </c>
      <c r="K640" s="241"/>
      <c r="L640" s="242"/>
      <c r="M640" s="243" t="s">
        <v>1</v>
      </c>
      <c r="N640" s="244" t="s">
        <v>41</v>
      </c>
      <c r="O640" s="71"/>
      <c r="P640" s="197">
        <f>O640*H640</f>
        <v>0</v>
      </c>
      <c r="Q640" s="197">
        <v>1.8E-3</v>
      </c>
      <c r="R640" s="197">
        <f>Q640*H640</f>
        <v>0.52964999999999995</v>
      </c>
      <c r="S640" s="197">
        <v>0</v>
      </c>
      <c r="T640" s="198">
        <f>S640*H640</f>
        <v>0</v>
      </c>
      <c r="U640" s="34"/>
      <c r="V640" s="34"/>
      <c r="W640" s="34"/>
      <c r="X640" s="34"/>
      <c r="Y640" s="34"/>
      <c r="Z640" s="34"/>
      <c r="AA640" s="34"/>
      <c r="AB640" s="34"/>
      <c r="AC640" s="34"/>
      <c r="AD640" s="34"/>
      <c r="AE640" s="34"/>
      <c r="AR640" s="199" t="s">
        <v>334</v>
      </c>
      <c r="AT640" s="199" t="s">
        <v>400</v>
      </c>
      <c r="AU640" s="199" t="s">
        <v>86</v>
      </c>
      <c r="AY640" s="17" t="s">
        <v>146</v>
      </c>
      <c r="BE640" s="200">
        <f>IF(N640="základní",J640,0)</f>
        <v>0</v>
      </c>
      <c r="BF640" s="200">
        <f>IF(N640="snížená",J640,0)</f>
        <v>0</v>
      </c>
      <c r="BG640" s="200">
        <f>IF(N640="zákl. přenesená",J640,0)</f>
        <v>0</v>
      </c>
      <c r="BH640" s="200">
        <f>IF(N640="sníž. přenesená",J640,0)</f>
        <v>0</v>
      </c>
      <c r="BI640" s="200">
        <f>IF(N640="nulová",J640,0)</f>
        <v>0</v>
      </c>
      <c r="BJ640" s="17" t="s">
        <v>84</v>
      </c>
      <c r="BK640" s="200">
        <f>ROUND(I640*H640,2)</f>
        <v>0</v>
      </c>
      <c r="BL640" s="17" t="s">
        <v>233</v>
      </c>
      <c r="BM640" s="199" t="s">
        <v>1168</v>
      </c>
    </row>
    <row r="641" spans="1:65" s="13" customFormat="1">
      <c r="B641" s="201"/>
      <c r="C641" s="202"/>
      <c r="D641" s="203" t="s">
        <v>158</v>
      </c>
      <c r="E641" s="202"/>
      <c r="F641" s="205" t="s">
        <v>1169</v>
      </c>
      <c r="G641" s="202"/>
      <c r="H641" s="206">
        <v>294.25</v>
      </c>
      <c r="I641" s="207"/>
      <c r="J641" s="202"/>
      <c r="K641" s="202"/>
      <c r="L641" s="208"/>
      <c r="M641" s="209"/>
      <c r="N641" s="210"/>
      <c r="O641" s="210"/>
      <c r="P641" s="210"/>
      <c r="Q641" s="210"/>
      <c r="R641" s="210"/>
      <c r="S641" s="210"/>
      <c r="T641" s="211"/>
      <c r="AT641" s="212" t="s">
        <v>158</v>
      </c>
      <c r="AU641" s="212" t="s">
        <v>86</v>
      </c>
      <c r="AV641" s="13" t="s">
        <v>86</v>
      </c>
      <c r="AW641" s="13" t="s">
        <v>4</v>
      </c>
      <c r="AX641" s="13" t="s">
        <v>84</v>
      </c>
      <c r="AY641" s="212" t="s">
        <v>146</v>
      </c>
    </row>
    <row r="642" spans="1:65" s="2" customFormat="1" ht="21.75" customHeight="1">
      <c r="A642" s="34"/>
      <c r="B642" s="35"/>
      <c r="C642" s="187" t="s">
        <v>1170</v>
      </c>
      <c r="D642" s="187" t="s">
        <v>148</v>
      </c>
      <c r="E642" s="188" t="s">
        <v>1171</v>
      </c>
      <c r="F642" s="189" t="s">
        <v>1172</v>
      </c>
      <c r="G642" s="190" t="s">
        <v>173</v>
      </c>
      <c r="H642" s="191">
        <v>79</v>
      </c>
      <c r="I642" s="192"/>
      <c r="J642" s="193">
        <f>ROUND(I642*H642,2)</f>
        <v>0</v>
      </c>
      <c r="K642" s="194"/>
      <c r="L642" s="39"/>
      <c r="M642" s="195" t="s">
        <v>1</v>
      </c>
      <c r="N642" s="196" t="s">
        <v>41</v>
      </c>
      <c r="O642" s="71"/>
      <c r="P642" s="197">
        <f>O642*H642</f>
        <v>0</v>
      </c>
      <c r="Q642" s="197">
        <v>6.9999999999999999E-4</v>
      </c>
      <c r="R642" s="197">
        <f>Q642*H642</f>
        <v>5.5300000000000002E-2</v>
      </c>
      <c r="S642" s="197">
        <v>0</v>
      </c>
      <c r="T642" s="198">
        <f>S642*H642</f>
        <v>0</v>
      </c>
      <c r="U642" s="34"/>
      <c r="V642" s="34"/>
      <c r="W642" s="34"/>
      <c r="X642" s="34"/>
      <c r="Y642" s="34"/>
      <c r="Z642" s="34"/>
      <c r="AA642" s="34"/>
      <c r="AB642" s="34"/>
      <c r="AC642" s="34"/>
      <c r="AD642" s="34"/>
      <c r="AE642" s="34"/>
      <c r="AR642" s="199" t="s">
        <v>233</v>
      </c>
      <c r="AT642" s="199" t="s">
        <v>148</v>
      </c>
      <c r="AU642" s="199" t="s">
        <v>86</v>
      </c>
      <c r="AY642" s="17" t="s">
        <v>146</v>
      </c>
      <c r="BE642" s="200">
        <f>IF(N642="základní",J642,0)</f>
        <v>0</v>
      </c>
      <c r="BF642" s="200">
        <f>IF(N642="snížená",J642,0)</f>
        <v>0</v>
      </c>
      <c r="BG642" s="200">
        <f>IF(N642="zákl. přenesená",J642,0)</f>
        <v>0</v>
      </c>
      <c r="BH642" s="200">
        <f>IF(N642="sníž. přenesená",J642,0)</f>
        <v>0</v>
      </c>
      <c r="BI642" s="200">
        <f>IF(N642="nulová",J642,0)</f>
        <v>0</v>
      </c>
      <c r="BJ642" s="17" t="s">
        <v>84</v>
      </c>
      <c r="BK642" s="200">
        <f>ROUND(I642*H642,2)</f>
        <v>0</v>
      </c>
      <c r="BL642" s="17" t="s">
        <v>233</v>
      </c>
      <c r="BM642" s="199" t="s">
        <v>1173</v>
      </c>
    </row>
    <row r="643" spans="1:65" s="2" customFormat="1" ht="24.25" customHeight="1">
      <c r="A643" s="34"/>
      <c r="B643" s="35"/>
      <c r="C643" s="234" t="s">
        <v>1174</v>
      </c>
      <c r="D643" s="234" t="s">
        <v>400</v>
      </c>
      <c r="E643" s="235" t="s">
        <v>1175</v>
      </c>
      <c r="F643" s="236" t="s">
        <v>1176</v>
      </c>
      <c r="G643" s="237" t="s">
        <v>173</v>
      </c>
      <c r="H643" s="238">
        <v>86.9</v>
      </c>
      <c r="I643" s="239"/>
      <c r="J643" s="240">
        <f>ROUND(I643*H643,2)</f>
        <v>0</v>
      </c>
      <c r="K643" s="241"/>
      <c r="L643" s="242"/>
      <c r="M643" s="243" t="s">
        <v>1</v>
      </c>
      <c r="N643" s="244" t="s">
        <v>41</v>
      </c>
      <c r="O643" s="71"/>
      <c r="P643" s="197">
        <f>O643*H643</f>
        <v>0</v>
      </c>
      <c r="Q643" s="197">
        <v>3.8800000000000002E-3</v>
      </c>
      <c r="R643" s="197">
        <f>Q643*H643</f>
        <v>0.33717200000000003</v>
      </c>
      <c r="S643" s="197">
        <v>0</v>
      </c>
      <c r="T643" s="198">
        <f>S643*H643</f>
        <v>0</v>
      </c>
      <c r="U643" s="34"/>
      <c r="V643" s="34"/>
      <c r="W643" s="34"/>
      <c r="X643" s="34"/>
      <c r="Y643" s="34"/>
      <c r="Z643" s="34"/>
      <c r="AA643" s="34"/>
      <c r="AB643" s="34"/>
      <c r="AC643" s="34"/>
      <c r="AD643" s="34"/>
      <c r="AE643" s="34"/>
      <c r="AR643" s="199" t="s">
        <v>334</v>
      </c>
      <c r="AT643" s="199" t="s">
        <v>400</v>
      </c>
      <c r="AU643" s="199" t="s">
        <v>86</v>
      </c>
      <c r="AY643" s="17" t="s">
        <v>146</v>
      </c>
      <c r="BE643" s="200">
        <f>IF(N643="základní",J643,0)</f>
        <v>0</v>
      </c>
      <c r="BF643" s="200">
        <f>IF(N643="snížená",J643,0)</f>
        <v>0</v>
      </c>
      <c r="BG643" s="200">
        <f>IF(N643="zákl. přenesená",J643,0)</f>
        <v>0</v>
      </c>
      <c r="BH643" s="200">
        <f>IF(N643="sníž. přenesená",J643,0)</f>
        <v>0</v>
      </c>
      <c r="BI643" s="200">
        <f>IF(N643="nulová",J643,0)</f>
        <v>0</v>
      </c>
      <c r="BJ643" s="17" t="s">
        <v>84</v>
      </c>
      <c r="BK643" s="200">
        <f>ROUND(I643*H643,2)</f>
        <v>0</v>
      </c>
      <c r="BL643" s="17" t="s">
        <v>233</v>
      </c>
      <c r="BM643" s="199" t="s">
        <v>1177</v>
      </c>
    </row>
    <row r="644" spans="1:65" s="13" customFormat="1">
      <c r="B644" s="201"/>
      <c r="C644" s="202"/>
      <c r="D644" s="203" t="s">
        <v>158</v>
      </c>
      <c r="E644" s="202"/>
      <c r="F644" s="205" t="s">
        <v>2196</v>
      </c>
      <c r="G644" s="202"/>
      <c r="H644" s="206">
        <v>86.9</v>
      </c>
      <c r="I644" s="207"/>
      <c r="J644" s="202"/>
      <c r="K644" s="202"/>
      <c r="L644" s="208"/>
      <c r="M644" s="209"/>
      <c r="N644" s="210"/>
      <c r="O644" s="210"/>
      <c r="P644" s="210"/>
      <c r="Q644" s="210"/>
      <c r="R644" s="210"/>
      <c r="S644" s="210"/>
      <c r="T644" s="211"/>
      <c r="AT644" s="212" t="s">
        <v>158</v>
      </c>
      <c r="AU644" s="212" t="s">
        <v>86</v>
      </c>
      <c r="AV644" s="13" t="s">
        <v>86</v>
      </c>
      <c r="AW644" s="13" t="s">
        <v>4</v>
      </c>
      <c r="AX644" s="13" t="s">
        <v>84</v>
      </c>
      <c r="AY644" s="212" t="s">
        <v>146</v>
      </c>
    </row>
    <row r="645" spans="1:65" s="2" customFormat="1" ht="24.25" customHeight="1">
      <c r="A645" s="34"/>
      <c r="B645" s="35"/>
      <c r="C645" s="187" t="s">
        <v>1178</v>
      </c>
      <c r="D645" s="187" t="s">
        <v>148</v>
      </c>
      <c r="E645" s="188" t="s">
        <v>1179</v>
      </c>
      <c r="F645" s="189" t="s">
        <v>1180</v>
      </c>
      <c r="G645" s="190" t="s">
        <v>242</v>
      </c>
      <c r="H645" s="191">
        <v>25.74</v>
      </c>
      <c r="I645" s="192"/>
      <c r="J645" s="193">
        <f>ROUND(I645*H645,2)</f>
        <v>0</v>
      </c>
      <c r="K645" s="194"/>
      <c r="L645" s="39"/>
      <c r="M645" s="195" t="s">
        <v>1</v>
      </c>
      <c r="N645" s="196" t="s">
        <v>41</v>
      </c>
      <c r="O645" s="71"/>
      <c r="P645" s="197">
        <f>O645*H645</f>
        <v>0</v>
      </c>
      <c r="Q645" s="197">
        <v>0</v>
      </c>
      <c r="R645" s="197">
        <f>Q645*H645</f>
        <v>0</v>
      </c>
      <c r="S645" s="197">
        <v>3.0000000000000001E-3</v>
      </c>
      <c r="T645" s="198">
        <f>S645*H645</f>
        <v>7.7219999999999997E-2</v>
      </c>
      <c r="U645" s="34"/>
      <c r="V645" s="34"/>
      <c r="W645" s="34"/>
      <c r="X645" s="34"/>
      <c r="Y645" s="34"/>
      <c r="Z645" s="34"/>
      <c r="AA645" s="34"/>
      <c r="AB645" s="34"/>
      <c r="AC645" s="34"/>
      <c r="AD645" s="34"/>
      <c r="AE645" s="34"/>
      <c r="AR645" s="199" t="s">
        <v>233</v>
      </c>
      <c r="AT645" s="199" t="s">
        <v>148</v>
      </c>
      <c r="AU645" s="199" t="s">
        <v>86</v>
      </c>
      <c r="AY645" s="17" t="s">
        <v>146</v>
      </c>
      <c r="BE645" s="200">
        <f>IF(N645="základní",J645,0)</f>
        <v>0</v>
      </c>
      <c r="BF645" s="200">
        <f>IF(N645="snížená",J645,0)</f>
        <v>0</v>
      </c>
      <c r="BG645" s="200">
        <f>IF(N645="zákl. přenesená",J645,0)</f>
        <v>0</v>
      </c>
      <c r="BH645" s="200">
        <f>IF(N645="sníž. přenesená",J645,0)</f>
        <v>0</v>
      </c>
      <c r="BI645" s="200">
        <f>IF(N645="nulová",J645,0)</f>
        <v>0</v>
      </c>
      <c r="BJ645" s="17" t="s">
        <v>84</v>
      </c>
      <c r="BK645" s="200">
        <f>ROUND(I645*H645,2)</f>
        <v>0</v>
      </c>
      <c r="BL645" s="17" t="s">
        <v>233</v>
      </c>
      <c r="BM645" s="199" t="s">
        <v>1181</v>
      </c>
    </row>
    <row r="646" spans="1:65" s="13" customFormat="1">
      <c r="B646" s="201"/>
      <c r="C646" s="202"/>
      <c r="D646" s="203" t="s">
        <v>158</v>
      </c>
      <c r="E646" s="204" t="s">
        <v>1</v>
      </c>
      <c r="F646" s="205" t="s">
        <v>1182</v>
      </c>
      <c r="G646" s="202"/>
      <c r="H646" s="206">
        <v>25.74</v>
      </c>
      <c r="I646" s="207"/>
      <c r="J646" s="202"/>
      <c r="K646" s="202"/>
      <c r="L646" s="208"/>
      <c r="M646" s="209"/>
      <c r="N646" s="210"/>
      <c r="O646" s="210"/>
      <c r="P646" s="210"/>
      <c r="Q646" s="210"/>
      <c r="R646" s="210"/>
      <c r="S646" s="210"/>
      <c r="T646" s="211"/>
      <c r="AT646" s="212" t="s">
        <v>158</v>
      </c>
      <c r="AU646" s="212" t="s">
        <v>86</v>
      </c>
      <c r="AV646" s="13" t="s">
        <v>86</v>
      </c>
      <c r="AW646" s="13" t="s">
        <v>32</v>
      </c>
      <c r="AX646" s="13" t="s">
        <v>84</v>
      </c>
      <c r="AY646" s="212" t="s">
        <v>146</v>
      </c>
    </row>
    <row r="647" spans="1:65" s="2" customFormat="1" ht="16.5" customHeight="1">
      <c r="A647" s="34"/>
      <c r="B647" s="35"/>
      <c r="C647" s="187" t="s">
        <v>1183</v>
      </c>
      <c r="D647" s="187" t="s">
        <v>148</v>
      </c>
      <c r="E647" s="188" t="s">
        <v>1184</v>
      </c>
      <c r="F647" s="189" t="s">
        <v>1185</v>
      </c>
      <c r="G647" s="190" t="s">
        <v>242</v>
      </c>
      <c r="H647" s="191">
        <v>219.1</v>
      </c>
      <c r="I647" s="192"/>
      <c r="J647" s="193">
        <f>ROUND(I647*H647,2)</f>
        <v>0</v>
      </c>
      <c r="K647" s="194"/>
      <c r="L647" s="39"/>
      <c r="M647" s="195" t="s">
        <v>1</v>
      </c>
      <c r="N647" s="196" t="s">
        <v>41</v>
      </c>
      <c r="O647" s="71"/>
      <c r="P647" s="197">
        <f>O647*H647</f>
        <v>0</v>
      </c>
      <c r="Q647" s="197">
        <v>1.0000000000000001E-5</v>
      </c>
      <c r="R647" s="197">
        <f>Q647*H647</f>
        <v>2.1910000000000002E-3</v>
      </c>
      <c r="S647" s="197">
        <v>0</v>
      </c>
      <c r="T647" s="198">
        <f>S647*H647</f>
        <v>0</v>
      </c>
      <c r="U647" s="34"/>
      <c r="V647" s="34"/>
      <c r="W647" s="34"/>
      <c r="X647" s="34"/>
      <c r="Y647" s="34"/>
      <c r="Z647" s="34"/>
      <c r="AA647" s="34"/>
      <c r="AB647" s="34"/>
      <c r="AC647" s="34"/>
      <c r="AD647" s="34"/>
      <c r="AE647" s="34"/>
      <c r="AR647" s="199" t="s">
        <v>233</v>
      </c>
      <c r="AT647" s="199" t="s">
        <v>148</v>
      </c>
      <c r="AU647" s="199" t="s">
        <v>86</v>
      </c>
      <c r="AY647" s="17" t="s">
        <v>146</v>
      </c>
      <c r="BE647" s="200">
        <f>IF(N647="základní",J647,0)</f>
        <v>0</v>
      </c>
      <c r="BF647" s="200">
        <f>IF(N647="snížená",J647,0)</f>
        <v>0</v>
      </c>
      <c r="BG647" s="200">
        <f>IF(N647="zákl. přenesená",J647,0)</f>
        <v>0</v>
      </c>
      <c r="BH647" s="200">
        <f>IF(N647="sníž. přenesená",J647,0)</f>
        <v>0</v>
      </c>
      <c r="BI647" s="200">
        <f>IF(N647="nulová",J647,0)</f>
        <v>0</v>
      </c>
      <c r="BJ647" s="17" t="s">
        <v>84</v>
      </c>
      <c r="BK647" s="200">
        <f>ROUND(I647*H647,2)</f>
        <v>0</v>
      </c>
      <c r="BL647" s="17" t="s">
        <v>233</v>
      </c>
      <c r="BM647" s="199" t="s">
        <v>1186</v>
      </c>
    </row>
    <row r="648" spans="1:65" s="13" customFormat="1">
      <c r="B648" s="201"/>
      <c r="C648" s="202"/>
      <c r="D648" s="203" t="s">
        <v>158</v>
      </c>
      <c r="E648" s="204" t="s">
        <v>1</v>
      </c>
      <c r="F648" s="205" t="s">
        <v>1187</v>
      </c>
      <c r="G648" s="202"/>
      <c r="H648" s="206">
        <v>24.7</v>
      </c>
      <c r="I648" s="207"/>
      <c r="J648" s="202"/>
      <c r="K648" s="202"/>
      <c r="L648" s="208"/>
      <c r="M648" s="209"/>
      <c r="N648" s="210"/>
      <c r="O648" s="210"/>
      <c r="P648" s="210"/>
      <c r="Q648" s="210"/>
      <c r="R648" s="210"/>
      <c r="S648" s="210"/>
      <c r="T648" s="211"/>
      <c r="AT648" s="212" t="s">
        <v>158</v>
      </c>
      <c r="AU648" s="212" t="s">
        <v>86</v>
      </c>
      <c r="AV648" s="13" t="s">
        <v>86</v>
      </c>
      <c r="AW648" s="13" t="s">
        <v>32</v>
      </c>
      <c r="AX648" s="13" t="s">
        <v>76</v>
      </c>
      <c r="AY648" s="212" t="s">
        <v>146</v>
      </c>
    </row>
    <row r="649" spans="1:65" s="13" customFormat="1">
      <c r="B649" s="201"/>
      <c r="C649" s="202"/>
      <c r="D649" s="203" t="s">
        <v>158</v>
      </c>
      <c r="E649" s="204" t="s">
        <v>1</v>
      </c>
      <c r="F649" s="205" t="s">
        <v>1188</v>
      </c>
      <c r="G649" s="202"/>
      <c r="H649" s="206">
        <v>95.4</v>
      </c>
      <c r="I649" s="207"/>
      <c r="J649" s="202"/>
      <c r="K649" s="202"/>
      <c r="L649" s="208"/>
      <c r="M649" s="209"/>
      <c r="N649" s="210"/>
      <c r="O649" s="210"/>
      <c r="P649" s="210"/>
      <c r="Q649" s="210"/>
      <c r="R649" s="210"/>
      <c r="S649" s="210"/>
      <c r="T649" s="211"/>
      <c r="AT649" s="212" t="s">
        <v>158</v>
      </c>
      <c r="AU649" s="212" t="s">
        <v>86</v>
      </c>
      <c r="AV649" s="13" t="s">
        <v>86</v>
      </c>
      <c r="AW649" s="13" t="s">
        <v>32</v>
      </c>
      <c r="AX649" s="13" t="s">
        <v>76</v>
      </c>
      <c r="AY649" s="212" t="s">
        <v>146</v>
      </c>
    </row>
    <row r="650" spans="1:65" s="13" customFormat="1">
      <c r="B650" s="201"/>
      <c r="C650" s="202"/>
      <c r="D650" s="203" t="s">
        <v>158</v>
      </c>
      <c r="E650" s="204" t="s">
        <v>1</v>
      </c>
      <c r="F650" s="205" t="s">
        <v>1189</v>
      </c>
      <c r="G650" s="202"/>
      <c r="H650" s="206">
        <v>99</v>
      </c>
      <c r="I650" s="207"/>
      <c r="J650" s="202"/>
      <c r="K650" s="202"/>
      <c r="L650" s="208"/>
      <c r="M650" s="209"/>
      <c r="N650" s="210"/>
      <c r="O650" s="210"/>
      <c r="P650" s="210"/>
      <c r="Q650" s="210"/>
      <c r="R650" s="210"/>
      <c r="S650" s="210"/>
      <c r="T650" s="211"/>
      <c r="AT650" s="212" t="s">
        <v>158</v>
      </c>
      <c r="AU650" s="212" t="s">
        <v>86</v>
      </c>
      <c r="AV650" s="13" t="s">
        <v>86</v>
      </c>
      <c r="AW650" s="13" t="s">
        <v>32</v>
      </c>
      <c r="AX650" s="13" t="s">
        <v>76</v>
      </c>
      <c r="AY650" s="212" t="s">
        <v>146</v>
      </c>
    </row>
    <row r="651" spans="1:65" s="14" customFormat="1">
      <c r="B651" s="213"/>
      <c r="C651" s="214"/>
      <c r="D651" s="203" t="s">
        <v>158</v>
      </c>
      <c r="E651" s="215" t="s">
        <v>1</v>
      </c>
      <c r="F651" s="216" t="s">
        <v>190</v>
      </c>
      <c r="G651" s="214"/>
      <c r="H651" s="217">
        <v>219.1</v>
      </c>
      <c r="I651" s="218"/>
      <c r="J651" s="214"/>
      <c r="K651" s="214"/>
      <c r="L651" s="219"/>
      <c r="M651" s="220"/>
      <c r="N651" s="221"/>
      <c r="O651" s="221"/>
      <c r="P651" s="221"/>
      <c r="Q651" s="221"/>
      <c r="R651" s="221"/>
      <c r="S651" s="221"/>
      <c r="T651" s="222"/>
      <c r="AT651" s="223" t="s">
        <v>158</v>
      </c>
      <c r="AU651" s="223" t="s">
        <v>86</v>
      </c>
      <c r="AV651" s="14" t="s">
        <v>152</v>
      </c>
      <c r="AW651" s="14" t="s">
        <v>32</v>
      </c>
      <c r="AX651" s="14" t="s">
        <v>84</v>
      </c>
      <c r="AY651" s="223" t="s">
        <v>146</v>
      </c>
    </row>
    <row r="652" spans="1:65" s="2" customFormat="1" ht="16.5" customHeight="1">
      <c r="A652" s="34"/>
      <c r="B652" s="35"/>
      <c r="C652" s="234" t="s">
        <v>1190</v>
      </c>
      <c r="D652" s="234" t="s">
        <v>400</v>
      </c>
      <c r="E652" s="235" t="s">
        <v>1191</v>
      </c>
      <c r="F652" s="236" t="s">
        <v>1192</v>
      </c>
      <c r="G652" s="237" t="s">
        <v>242</v>
      </c>
      <c r="H652" s="238">
        <v>126.17400000000001</v>
      </c>
      <c r="I652" s="239"/>
      <c r="J652" s="240">
        <f>ROUND(I652*H652,2)</f>
        <v>0</v>
      </c>
      <c r="K652" s="241"/>
      <c r="L652" s="242"/>
      <c r="M652" s="243" t="s">
        <v>1</v>
      </c>
      <c r="N652" s="244" t="s">
        <v>41</v>
      </c>
      <c r="O652" s="71"/>
      <c r="P652" s="197">
        <f>O652*H652</f>
        <v>0</v>
      </c>
      <c r="Q652" s="197">
        <v>2.0000000000000001E-4</v>
      </c>
      <c r="R652" s="197">
        <f>Q652*H652</f>
        <v>2.5234800000000002E-2</v>
      </c>
      <c r="S652" s="197">
        <v>0</v>
      </c>
      <c r="T652" s="198">
        <f>S652*H652</f>
        <v>0</v>
      </c>
      <c r="U652" s="34"/>
      <c r="V652" s="34"/>
      <c r="W652" s="34"/>
      <c r="X652" s="34"/>
      <c r="Y652" s="34"/>
      <c r="Z652" s="34"/>
      <c r="AA652" s="34"/>
      <c r="AB652" s="34"/>
      <c r="AC652" s="34"/>
      <c r="AD652" s="34"/>
      <c r="AE652" s="34"/>
      <c r="AR652" s="199" t="s">
        <v>334</v>
      </c>
      <c r="AT652" s="199" t="s">
        <v>400</v>
      </c>
      <c r="AU652" s="199" t="s">
        <v>86</v>
      </c>
      <c r="AY652" s="17" t="s">
        <v>146</v>
      </c>
      <c r="BE652" s="200">
        <f>IF(N652="základní",J652,0)</f>
        <v>0</v>
      </c>
      <c r="BF652" s="200">
        <f>IF(N652="snížená",J652,0)</f>
        <v>0</v>
      </c>
      <c r="BG652" s="200">
        <f>IF(N652="zákl. přenesená",J652,0)</f>
        <v>0</v>
      </c>
      <c r="BH652" s="200">
        <f>IF(N652="sníž. přenesená",J652,0)</f>
        <v>0</v>
      </c>
      <c r="BI652" s="200">
        <f>IF(N652="nulová",J652,0)</f>
        <v>0</v>
      </c>
      <c r="BJ652" s="17" t="s">
        <v>84</v>
      </c>
      <c r="BK652" s="200">
        <f>ROUND(I652*H652,2)</f>
        <v>0</v>
      </c>
      <c r="BL652" s="17" t="s">
        <v>233</v>
      </c>
      <c r="BM652" s="199" t="s">
        <v>1193</v>
      </c>
    </row>
    <row r="653" spans="1:65" s="13" customFormat="1">
      <c r="B653" s="201"/>
      <c r="C653" s="202"/>
      <c r="D653" s="203" t="s">
        <v>158</v>
      </c>
      <c r="E653" s="204" t="s">
        <v>1</v>
      </c>
      <c r="F653" s="205" t="s">
        <v>1187</v>
      </c>
      <c r="G653" s="202"/>
      <c r="H653" s="206">
        <v>24.7</v>
      </c>
      <c r="I653" s="207"/>
      <c r="J653" s="202"/>
      <c r="K653" s="202"/>
      <c r="L653" s="208"/>
      <c r="M653" s="209"/>
      <c r="N653" s="210"/>
      <c r="O653" s="210"/>
      <c r="P653" s="210"/>
      <c r="Q653" s="210"/>
      <c r="R653" s="210"/>
      <c r="S653" s="210"/>
      <c r="T653" s="211"/>
      <c r="AT653" s="212" t="s">
        <v>158</v>
      </c>
      <c r="AU653" s="212" t="s">
        <v>86</v>
      </c>
      <c r="AV653" s="13" t="s">
        <v>86</v>
      </c>
      <c r="AW653" s="13" t="s">
        <v>32</v>
      </c>
      <c r="AX653" s="13" t="s">
        <v>76</v>
      </c>
      <c r="AY653" s="212" t="s">
        <v>146</v>
      </c>
    </row>
    <row r="654" spans="1:65" s="13" customFormat="1">
      <c r="B654" s="201"/>
      <c r="C654" s="202"/>
      <c r="D654" s="203" t="s">
        <v>158</v>
      </c>
      <c r="E654" s="204" t="s">
        <v>1</v>
      </c>
      <c r="F654" s="205" t="s">
        <v>1189</v>
      </c>
      <c r="G654" s="202"/>
      <c r="H654" s="206">
        <v>99</v>
      </c>
      <c r="I654" s="207"/>
      <c r="J654" s="202"/>
      <c r="K654" s="202"/>
      <c r="L654" s="208"/>
      <c r="M654" s="209"/>
      <c r="N654" s="210"/>
      <c r="O654" s="210"/>
      <c r="P654" s="210"/>
      <c r="Q654" s="210"/>
      <c r="R654" s="210"/>
      <c r="S654" s="210"/>
      <c r="T654" s="211"/>
      <c r="AT654" s="212" t="s">
        <v>158</v>
      </c>
      <c r="AU654" s="212" t="s">
        <v>86</v>
      </c>
      <c r="AV654" s="13" t="s">
        <v>86</v>
      </c>
      <c r="AW654" s="13" t="s">
        <v>32</v>
      </c>
      <c r="AX654" s="13" t="s">
        <v>76</v>
      </c>
      <c r="AY654" s="212" t="s">
        <v>146</v>
      </c>
    </row>
    <row r="655" spans="1:65" s="14" customFormat="1">
      <c r="B655" s="213"/>
      <c r="C655" s="214"/>
      <c r="D655" s="203" t="s">
        <v>158</v>
      </c>
      <c r="E655" s="215" t="s">
        <v>1</v>
      </c>
      <c r="F655" s="216" t="s">
        <v>190</v>
      </c>
      <c r="G655" s="214"/>
      <c r="H655" s="217">
        <v>123.7</v>
      </c>
      <c r="I655" s="218"/>
      <c r="J655" s="214"/>
      <c r="K655" s="214"/>
      <c r="L655" s="219"/>
      <c r="M655" s="220"/>
      <c r="N655" s="221"/>
      <c r="O655" s="221"/>
      <c r="P655" s="221"/>
      <c r="Q655" s="221"/>
      <c r="R655" s="221"/>
      <c r="S655" s="221"/>
      <c r="T655" s="222"/>
      <c r="AT655" s="223" t="s">
        <v>158</v>
      </c>
      <c r="AU655" s="223" t="s">
        <v>86</v>
      </c>
      <c r="AV655" s="14" t="s">
        <v>152</v>
      </c>
      <c r="AW655" s="14" t="s">
        <v>32</v>
      </c>
      <c r="AX655" s="14" t="s">
        <v>84</v>
      </c>
      <c r="AY655" s="223" t="s">
        <v>146</v>
      </c>
    </row>
    <row r="656" spans="1:65" s="13" customFormat="1">
      <c r="B656" s="201"/>
      <c r="C656" s="202"/>
      <c r="D656" s="203" t="s">
        <v>158</v>
      </c>
      <c r="E656" s="202"/>
      <c r="F656" s="205" t="s">
        <v>1194</v>
      </c>
      <c r="G656" s="202"/>
      <c r="H656" s="206">
        <v>126.17400000000001</v>
      </c>
      <c r="I656" s="207"/>
      <c r="J656" s="202"/>
      <c r="K656" s="202"/>
      <c r="L656" s="208"/>
      <c r="M656" s="209"/>
      <c r="N656" s="210"/>
      <c r="O656" s="210"/>
      <c r="P656" s="210"/>
      <c r="Q656" s="210"/>
      <c r="R656" s="210"/>
      <c r="S656" s="210"/>
      <c r="T656" s="211"/>
      <c r="AT656" s="212" t="s">
        <v>158</v>
      </c>
      <c r="AU656" s="212" t="s">
        <v>86</v>
      </c>
      <c r="AV656" s="13" t="s">
        <v>86</v>
      </c>
      <c r="AW656" s="13" t="s">
        <v>4</v>
      </c>
      <c r="AX656" s="13" t="s">
        <v>84</v>
      </c>
      <c r="AY656" s="212" t="s">
        <v>146</v>
      </c>
    </row>
    <row r="657" spans="1:65" s="2" customFormat="1" ht="16.5" customHeight="1">
      <c r="A657" s="34"/>
      <c r="B657" s="35"/>
      <c r="C657" s="234" t="s">
        <v>1195</v>
      </c>
      <c r="D657" s="234" t="s">
        <v>400</v>
      </c>
      <c r="E657" s="235" t="s">
        <v>1196</v>
      </c>
      <c r="F657" s="236" t="s">
        <v>1197</v>
      </c>
      <c r="G657" s="237" t="s">
        <v>242</v>
      </c>
      <c r="H657" s="238">
        <v>97.308000000000007</v>
      </c>
      <c r="I657" s="239"/>
      <c r="J657" s="240">
        <f>ROUND(I657*H657,2)</f>
        <v>0</v>
      </c>
      <c r="K657" s="241"/>
      <c r="L657" s="242"/>
      <c r="M657" s="243" t="s">
        <v>1</v>
      </c>
      <c r="N657" s="244" t="s">
        <v>41</v>
      </c>
      <c r="O657" s="71"/>
      <c r="P657" s="197">
        <f>O657*H657</f>
        <v>0</v>
      </c>
      <c r="Q657" s="197">
        <v>2.7999999999999998E-4</v>
      </c>
      <c r="R657" s="197">
        <f>Q657*H657</f>
        <v>2.7246239999999998E-2</v>
      </c>
      <c r="S657" s="197">
        <v>0</v>
      </c>
      <c r="T657" s="198">
        <f>S657*H657</f>
        <v>0</v>
      </c>
      <c r="U657" s="34"/>
      <c r="V657" s="34"/>
      <c r="W657" s="34"/>
      <c r="X657" s="34"/>
      <c r="Y657" s="34"/>
      <c r="Z657" s="34"/>
      <c r="AA657" s="34"/>
      <c r="AB657" s="34"/>
      <c r="AC657" s="34"/>
      <c r="AD657" s="34"/>
      <c r="AE657" s="34"/>
      <c r="AR657" s="199" t="s">
        <v>334</v>
      </c>
      <c r="AT657" s="199" t="s">
        <v>400</v>
      </c>
      <c r="AU657" s="199" t="s">
        <v>86</v>
      </c>
      <c r="AY657" s="17" t="s">
        <v>146</v>
      </c>
      <c r="BE657" s="200">
        <f>IF(N657="základní",J657,0)</f>
        <v>0</v>
      </c>
      <c r="BF657" s="200">
        <f>IF(N657="snížená",J657,0)</f>
        <v>0</v>
      </c>
      <c r="BG657" s="200">
        <f>IF(N657="zákl. přenesená",J657,0)</f>
        <v>0</v>
      </c>
      <c r="BH657" s="200">
        <f>IF(N657="sníž. přenesená",J657,0)</f>
        <v>0</v>
      </c>
      <c r="BI657" s="200">
        <f>IF(N657="nulová",J657,0)</f>
        <v>0</v>
      </c>
      <c r="BJ657" s="17" t="s">
        <v>84</v>
      </c>
      <c r="BK657" s="200">
        <f>ROUND(I657*H657,2)</f>
        <v>0</v>
      </c>
      <c r="BL657" s="17" t="s">
        <v>233</v>
      </c>
      <c r="BM657" s="199" t="s">
        <v>1198</v>
      </c>
    </row>
    <row r="658" spans="1:65" s="13" customFormat="1">
      <c r="B658" s="201"/>
      <c r="C658" s="202"/>
      <c r="D658" s="203" t="s">
        <v>158</v>
      </c>
      <c r="E658" s="204" t="s">
        <v>1</v>
      </c>
      <c r="F658" s="205" t="s">
        <v>1199</v>
      </c>
      <c r="G658" s="202"/>
      <c r="H658" s="206">
        <v>95.4</v>
      </c>
      <c r="I658" s="207"/>
      <c r="J658" s="202"/>
      <c r="K658" s="202"/>
      <c r="L658" s="208"/>
      <c r="M658" s="209"/>
      <c r="N658" s="210"/>
      <c r="O658" s="210"/>
      <c r="P658" s="210"/>
      <c r="Q658" s="210"/>
      <c r="R658" s="210"/>
      <c r="S658" s="210"/>
      <c r="T658" s="211"/>
      <c r="AT658" s="212" t="s">
        <v>158</v>
      </c>
      <c r="AU658" s="212" t="s">
        <v>86</v>
      </c>
      <c r="AV658" s="13" t="s">
        <v>86</v>
      </c>
      <c r="AW658" s="13" t="s">
        <v>32</v>
      </c>
      <c r="AX658" s="13" t="s">
        <v>84</v>
      </c>
      <c r="AY658" s="212" t="s">
        <v>146</v>
      </c>
    </row>
    <row r="659" spans="1:65" s="13" customFormat="1">
      <c r="B659" s="201"/>
      <c r="C659" s="202"/>
      <c r="D659" s="203" t="s">
        <v>158</v>
      </c>
      <c r="E659" s="202"/>
      <c r="F659" s="205" t="s">
        <v>1200</v>
      </c>
      <c r="G659" s="202"/>
      <c r="H659" s="206">
        <v>97.308000000000007</v>
      </c>
      <c r="I659" s="207"/>
      <c r="J659" s="202"/>
      <c r="K659" s="202"/>
      <c r="L659" s="208"/>
      <c r="M659" s="209"/>
      <c r="N659" s="210"/>
      <c r="O659" s="210"/>
      <c r="P659" s="210"/>
      <c r="Q659" s="210"/>
      <c r="R659" s="210"/>
      <c r="S659" s="210"/>
      <c r="T659" s="211"/>
      <c r="AT659" s="212" t="s">
        <v>158</v>
      </c>
      <c r="AU659" s="212" t="s">
        <v>86</v>
      </c>
      <c r="AV659" s="13" t="s">
        <v>86</v>
      </c>
      <c r="AW659" s="13" t="s">
        <v>4</v>
      </c>
      <c r="AX659" s="13" t="s">
        <v>84</v>
      </c>
      <c r="AY659" s="212" t="s">
        <v>146</v>
      </c>
    </row>
    <row r="660" spans="1:65" s="2" customFormat="1" ht="16.5" customHeight="1">
      <c r="A660" s="34"/>
      <c r="B660" s="35"/>
      <c r="C660" s="187" t="s">
        <v>1201</v>
      </c>
      <c r="D660" s="187" t="s">
        <v>148</v>
      </c>
      <c r="E660" s="188" t="s">
        <v>1202</v>
      </c>
      <c r="F660" s="189" t="s">
        <v>1203</v>
      </c>
      <c r="G660" s="190" t="s">
        <v>242</v>
      </c>
      <c r="H660" s="191">
        <v>4.4000000000000004</v>
      </c>
      <c r="I660" s="192"/>
      <c r="J660" s="193">
        <f>ROUND(I660*H660,2)</f>
        <v>0</v>
      </c>
      <c r="K660" s="194"/>
      <c r="L660" s="39"/>
      <c r="M660" s="195" t="s">
        <v>1</v>
      </c>
      <c r="N660" s="196" t="s">
        <v>41</v>
      </c>
      <c r="O660" s="71"/>
      <c r="P660" s="197">
        <f>O660*H660</f>
        <v>0</v>
      </c>
      <c r="Q660" s="197">
        <v>0</v>
      </c>
      <c r="R660" s="197">
        <f>Q660*H660</f>
        <v>0</v>
      </c>
      <c r="S660" s="197">
        <v>0</v>
      </c>
      <c r="T660" s="198">
        <f>S660*H660</f>
        <v>0</v>
      </c>
      <c r="U660" s="34"/>
      <c r="V660" s="34"/>
      <c r="W660" s="34"/>
      <c r="X660" s="34"/>
      <c r="Y660" s="34"/>
      <c r="Z660" s="34"/>
      <c r="AA660" s="34"/>
      <c r="AB660" s="34"/>
      <c r="AC660" s="34"/>
      <c r="AD660" s="34"/>
      <c r="AE660" s="34"/>
      <c r="AR660" s="199" t="s">
        <v>233</v>
      </c>
      <c r="AT660" s="199" t="s">
        <v>148</v>
      </c>
      <c r="AU660" s="199" t="s">
        <v>86</v>
      </c>
      <c r="AY660" s="17" t="s">
        <v>146</v>
      </c>
      <c r="BE660" s="200">
        <f>IF(N660="základní",J660,0)</f>
        <v>0</v>
      </c>
      <c r="BF660" s="200">
        <f>IF(N660="snížená",J660,0)</f>
        <v>0</v>
      </c>
      <c r="BG660" s="200">
        <f>IF(N660="zákl. přenesená",J660,0)</f>
        <v>0</v>
      </c>
      <c r="BH660" s="200">
        <f>IF(N660="sníž. přenesená",J660,0)</f>
        <v>0</v>
      </c>
      <c r="BI660" s="200">
        <f>IF(N660="nulová",J660,0)</f>
        <v>0</v>
      </c>
      <c r="BJ660" s="17" t="s">
        <v>84</v>
      </c>
      <c r="BK660" s="200">
        <f>ROUND(I660*H660,2)</f>
        <v>0</v>
      </c>
      <c r="BL660" s="17" t="s">
        <v>233</v>
      </c>
      <c r="BM660" s="199" t="s">
        <v>1204</v>
      </c>
    </row>
    <row r="661" spans="1:65" s="13" customFormat="1">
      <c r="B661" s="201"/>
      <c r="C661" s="202"/>
      <c r="D661" s="203" t="s">
        <v>158</v>
      </c>
      <c r="E661" s="204" t="s">
        <v>1</v>
      </c>
      <c r="F661" s="205" t="s">
        <v>1205</v>
      </c>
      <c r="G661" s="202"/>
      <c r="H661" s="206">
        <v>2.8</v>
      </c>
      <c r="I661" s="207"/>
      <c r="J661" s="202"/>
      <c r="K661" s="202"/>
      <c r="L661" s="208"/>
      <c r="M661" s="209"/>
      <c r="N661" s="210"/>
      <c r="O661" s="210"/>
      <c r="P661" s="210"/>
      <c r="Q661" s="210"/>
      <c r="R661" s="210"/>
      <c r="S661" s="210"/>
      <c r="T661" s="211"/>
      <c r="AT661" s="212" t="s">
        <v>158</v>
      </c>
      <c r="AU661" s="212" t="s">
        <v>86</v>
      </c>
      <c r="AV661" s="13" t="s">
        <v>86</v>
      </c>
      <c r="AW661" s="13" t="s">
        <v>32</v>
      </c>
      <c r="AX661" s="13" t="s">
        <v>76</v>
      </c>
      <c r="AY661" s="212" t="s">
        <v>146</v>
      </c>
    </row>
    <row r="662" spans="1:65" s="13" customFormat="1">
      <c r="B662" s="201"/>
      <c r="C662" s="202"/>
      <c r="D662" s="203" t="s">
        <v>158</v>
      </c>
      <c r="E662" s="204" t="s">
        <v>1</v>
      </c>
      <c r="F662" s="205" t="s">
        <v>1206</v>
      </c>
      <c r="G662" s="202"/>
      <c r="H662" s="206">
        <v>1.6</v>
      </c>
      <c r="I662" s="207"/>
      <c r="J662" s="202"/>
      <c r="K662" s="202"/>
      <c r="L662" s="208"/>
      <c r="M662" s="209"/>
      <c r="N662" s="210"/>
      <c r="O662" s="210"/>
      <c r="P662" s="210"/>
      <c r="Q662" s="210"/>
      <c r="R662" s="210"/>
      <c r="S662" s="210"/>
      <c r="T662" s="211"/>
      <c r="AT662" s="212" t="s">
        <v>158</v>
      </c>
      <c r="AU662" s="212" t="s">
        <v>86</v>
      </c>
      <c r="AV662" s="13" t="s">
        <v>86</v>
      </c>
      <c r="AW662" s="13" t="s">
        <v>32</v>
      </c>
      <c r="AX662" s="13" t="s">
        <v>76</v>
      </c>
      <c r="AY662" s="212" t="s">
        <v>146</v>
      </c>
    </row>
    <row r="663" spans="1:65" s="14" customFormat="1">
      <c r="B663" s="213"/>
      <c r="C663" s="214"/>
      <c r="D663" s="203" t="s">
        <v>158</v>
      </c>
      <c r="E663" s="215" t="s">
        <v>1</v>
      </c>
      <c r="F663" s="216" t="s">
        <v>190</v>
      </c>
      <c r="G663" s="214"/>
      <c r="H663" s="217">
        <v>4.4000000000000004</v>
      </c>
      <c r="I663" s="218"/>
      <c r="J663" s="214"/>
      <c r="K663" s="214"/>
      <c r="L663" s="219"/>
      <c r="M663" s="220"/>
      <c r="N663" s="221"/>
      <c r="O663" s="221"/>
      <c r="P663" s="221"/>
      <c r="Q663" s="221"/>
      <c r="R663" s="221"/>
      <c r="S663" s="221"/>
      <c r="T663" s="222"/>
      <c r="AT663" s="223" t="s">
        <v>158</v>
      </c>
      <c r="AU663" s="223" t="s">
        <v>86</v>
      </c>
      <c r="AV663" s="14" t="s">
        <v>152</v>
      </c>
      <c r="AW663" s="14" t="s">
        <v>32</v>
      </c>
      <c r="AX663" s="14" t="s">
        <v>84</v>
      </c>
      <c r="AY663" s="223" t="s">
        <v>146</v>
      </c>
    </row>
    <row r="664" spans="1:65" s="2" customFormat="1" ht="16.5" customHeight="1">
      <c r="A664" s="34"/>
      <c r="B664" s="35"/>
      <c r="C664" s="234" t="s">
        <v>1207</v>
      </c>
      <c r="D664" s="234" t="s">
        <v>400</v>
      </c>
      <c r="E664" s="235" t="s">
        <v>1081</v>
      </c>
      <c r="F664" s="236" t="s">
        <v>1082</v>
      </c>
      <c r="G664" s="237" t="s">
        <v>242</v>
      </c>
      <c r="H664" s="238">
        <v>4.4880000000000004</v>
      </c>
      <c r="I664" s="239"/>
      <c r="J664" s="240">
        <f>ROUND(I664*H664,2)</f>
        <v>0</v>
      </c>
      <c r="K664" s="241"/>
      <c r="L664" s="242"/>
      <c r="M664" s="243" t="s">
        <v>1</v>
      </c>
      <c r="N664" s="244" t="s">
        <v>41</v>
      </c>
      <c r="O664" s="71"/>
      <c r="P664" s="197">
        <f>O664*H664</f>
        <v>0</v>
      </c>
      <c r="Q664" s="197">
        <v>6.0000000000000002E-5</v>
      </c>
      <c r="R664" s="197">
        <f>Q664*H664</f>
        <v>2.6928000000000005E-4</v>
      </c>
      <c r="S664" s="197">
        <v>0</v>
      </c>
      <c r="T664" s="198">
        <f>S664*H664</f>
        <v>0</v>
      </c>
      <c r="U664" s="34"/>
      <c r="V664" s="34"/>
      <c r="W664" s="34"/>
      <c r="X664" s="34"/>
      <c r="Y664" s="34"/>
      <c r="Z664" s="34"/>
      <c r="AA664" s="34"/>
      <c r="AB664" s="34"/>
      <c r="AC664" s="34"/>
      <c r="AD664" s="34"/>
      <c r="AE664" s="34"/>
      <c r="AR664" s="199" t="s">
        <v>334</v>
      </c>
      <c r="AT664" s="199" t="s">
        <v>400</v>
      </c>
      <c r="AU664" s="199" t="s">
        <v>86</v>
      </c>
      <c r="AY664" s="17" t="s">
        <v>146</v>
      </c>
      <c r="BE664" s="200">
        <f>IF(N664="základní",J664,0)</f>
        <v>0</v>
      </c>
      <c r="BF664" s="200">
        <f>IF(N664="snížená",J664,0)</f>
        <v>0</v>
      </c>
      <c r="BG664" s="200">
        <f>IF(N664="zákl. přenesená",J664,0)</f>
        <v>0</v>
      </c>
      <c r="BH664" s="200">
        <f>IF(N664="sníž. přenesená",J664,0)</f>
        <v>0</v>
      </c>
      <c r="BI664" s="200">
        <f>IF(N664="nulová",J664,0)</f>
        <v>0</v>
      </c>
      <c r="BJ664" s="17" t="s">
        <v>84</v>
      </c>
      <c r="BK664" s="200">
        <f>ROUND(I664*H664,2)</f>
        <v>0</v>
      </c>
      <c r="BL664" s="17" t="s">
        <v>233</v>
      </c>
      <c r="BM664" s="199" t="s">
        <v>1208</v>
      </c>
    </row>
    <row r="665" spans="1:65" s="13" customFormat="1">
      <c r="B665" s="201"/>
      <c r="C665" s="202"/>
      <c r="D665" s="203" t="s">
        <v>158</v>
      </c>
      <c r="E665" s="202"/>
      <c r="F665" s="205" t="s">
        <v>1209</v>
      </c>
      <c r="G665" s="202"/>
      <c r="H665" s="206">
        <v>4.4880000000000004</v>
      </c>
      <c r="I665" s="207"/>
      <c r="J665" s="202"/>
      <c r="K665" s="202"/>
      <c r="L665" s="208"/>
      <c r="M665" s="209"/>
      <c r="N665" s="210"/>
      <c r="O665" s="210"/>
      <c r="P665" s="210"/>
      <c r="Q665" s="210"/>
      <c r="R665" s="210"/>
      <c r="S665" s="210"/>
      <c r="T665" s="211"/>
      <c r="AT665" s="212" t="s">
        <v>158</v>
      </c>
      <c r="AU665" s="212" t="s">
        <v>86</v>
      </c>
      <c r="AV665" s="13" t="s">
        <v>86</v>
      </c>
      <c r="AW665" s="13" t="s">
        <v>4</v>
      </c>
      <c r="AX665" s="13" t="s">
        <v>84</v>
      </c>
      <c r="AY665" s="212" t="s">
        <v>146</v>
      </c>
    </row>
    <row r="666" spans="1:65" s="2" customFormat="1" ht="16.5" customHeight="1">
      <c r="A666" s="34"/>
      <c r="B666" s="35"/>
      <c r="C666" s="187" t="s">
        <v>1210</v>
      </c>
      <c r="D666" s="187" t="s">
        <v>148</v>
      </c>
      <c r="E666" s="188" t="s">
        <v>1211</v>
      </c>
      <c r="F666" s="189" t="s">
        <v>1212</v>
      </c>
      <c r="G666" s="190" t="s">
        <v>242</v>
      </c>
      <c r="H666" s="191">
        <v>25.74</v>
      </c>
      <c r="I666" s="192"/>
      <c r="J666" s="193">
        <f>ROUND(I666*H666,2)</f>
        <v>0</v>
      </c>
      <c r="K666" s="194"/>
      <c r="L666" s="39"/>
      <c r="M666" s="195" t="s">
        <v>1</v>
      </c>
      <c r="N666" s="196" t="s">
        <v>41</v>
      </c>
      <c r="O666" s="71"/>
      <c r="P666" s="197">
        <f>O666*H666</f>
        <v>0</v>
      </c>
      <c r="Q666" s="197">
        <v>0</v>
      </c>
      <c r="R666" s="197">
        <f>Q666*H666</f>
        <v>0</v>
      </c>
      <c r="S666" s="197">
        <v>0</v>
      </c>
      <c r="T666" s="198">
        <f>S666*H666</f>
        <v>0</v>
      </c>
      <c r="U666" s="34"/>
      <c r="V666" s="34"/>
      <c r="W666" s="34"/>
      <c r="X666" s="34"/>
      <c r="Y666" s="34"/>
      <c r="Z666" s="34"/>
      <c r="AA666" s="34"/>
      <c r="AB666" s="34"/>
      <c r="AC666" s="34"/>
      <c r="AD666" s="34"/>
      <c r="AE666" s="34"/>
      <c r="AR666" s="199" t="s">
        <v>233</v>
      </c>
      <c r="AT666" s="199" t="s">
        <v>148</v>
      </c>
      <c r="AU666" s="199" t="s">
        <v>86</v>
      </c>
      <c r="AY666" s="17" t="s">
        <v>146</v>
      </c>
      <c r="BE666" s="200">
        <f>IF(N666="základní",J666,0)</f>
        <v>0</v>
      </c>
      <c r="BF666" s="200">
        <f>IF(N666="snížená",J666,0)</f>
        <v>0</v>
      </c>
      <c r="BG666" s="200">
        <f>IF(N666="zákl. přenesená",J666,0)</f>
        <v>0</v>
      </c>
      <c r="BH666" s="200">
        <f>IF(N666="sníž. přenesená",J666,0)</f>
        <v>0</v>
      </c>
      <c r="BI666" s="200">
        <f>IF(N666="nulová",J666,0)</f>
        <v>0</v>
      </c>
      <c r="BJ666" s="17" t="s">
        <v>84</v>
      </c>
      <c r="BK666" s="200">
        <f>ROUND(I666*H666,2)</f>
        <v>0</v>
      </c>
      <c r="BL666" s="17" t="s">
        <v>233</v>
      </c>
      <c r="BM666" s="199" t="s">
        <v>1213</v>
      </c>
    </row>
    <row r="667" spans="1:65" s="2" customFormat="1" ht="24.25" customHeight="1">
      <c r="A667" s="34"/>
      <c r="B667" s="35"/>
      <c r="C667" s="187" t="s">
        <v>1214</v>
      </c>
      <c r="D667" s="187" t="s">
        <v>148</v>
      </c>
      <c r="E667" s="188" t="s">
        <v>1215</v>
      </c>
      <c r="F667" s="189" t="s">
        <v>1216</v>
      </c>
      <c r="G667" s="190" t="s">
        <v>674</v>
      </c>
      <c r="H667" s="245"/>
      <c r="I667" s="192"/>
      <c r="J667" s="193">
        <f>ROUND(I667*H667,2)</f>
        <v>0</v>
      </c>
      <c r="K667" s="194"/>
      <c r="L667" s="39"/>
      <c r="M667" s="195" t="s">
        <v>1</v>
      </c>
      <c r="N667" s="196" t="s">
        <v>41</v>
      </c>
      <c r="O667" s="71"/>
      <c r="P667" s="197">
        <f>O667*H667</f>
        <v>0</v>
      </c>
      <c r="Q667" s="197">
        <v>0</v>
      </c>
      <c r="R667" s="197">
        <f>Q667*H667</f>
        <v>0</v>
      </c>
      <c r="S667" s="197">
        <v>0</v>
      </c>
      <c r="T667" s="198">
        <f>S667*H667</f>
        <v>0</v>
      </c>
      <c r="U667" s="34"/>
      <c r="V667" s="34"/>
      <c r="W667" s="34"/>
      <c r="X667" s="34"/>
      <c r="Y667" s="34"/>
      <c r="Z667" s="34"/>
      <c r="AA667" s="34"/>
      <c r="AB667" s="34"/>
      <c r="AC667" s="34"/>
      <c r="AD667" s="34"/>
      <c r="AE667" s="34"/>
      <c r="AR667" s="199" t="s">
        <v>233</v>
      </c>
      <c r="AT667" s="199" t="s">
        <v>148</v>
      </c>
      <c r="AU667" s="199" t="s">
        <v>86</v>
      </c>
      <c r="AY667" s="17" t="s">
        <v>146</v>
      </c>
      <c r="BE667" s="200">
        <f>IF(N667="základní",J667,0)</f>
        <v>0</v>
      </c>
      <c r="BF667" s="200">
        <f>IF(N667="snížená",J667,0)</f>
        <v>0</v>
      </c>
      <c r="BG667" s="200">
        <f>IF(N667="zákl. přenesená",J667,0)</f>
        <v>0</v>
      </c>
      <c r="BH667" s="200">
        <f>IF(N667="sníž. přenesená",J667,0)</f>
        <v>0</v>
      </c>
      <c r="BI667" s="200">
        <f>IF(N667="nulová",J667,0)</f>
        <v>0</v>
      </c>
      <c r="BJ667" s="17" t="s">
        <v>84</v>
      </c>
      <c r="BK667" s="200">
        <f>ROUND(I667*H667,2)</f>
        <v>0</v>
      </c>
      <c r="BL667" s="17" t="s">
        <v>233</v>
      </c>
      <c r="BM667" s="199" t="s">
        <v>1217</v>
      </c>
    </row>
    <row r="668" spans="1:65" s="12" customFormat="1" ht="22.95" customHeight="1">
      <c r="B668" s="171"/>
      <c r="C668" s="172"/>
      <c r="D668" s="173" t="s">
        <v>75</v>
      </c>
      <c r="E668" s="185" t="s">
        <v>1218</v>
      </c>
      <c r="F668" s="185" t="s">
        <v>1219</v>
      </c>
      <c r="G668" s="172"/>
      <c r="H668" s="172"/>
      <c r="I668" s="175"/>
      <c r="J668" s="186">
        <f>BK668</f>
        <v>0</v>
      </c>
      <c r="K668" s="172"/>
      <c r="L668" s="177"/>
      <c r="M668" s="178"/>
      <c r="N668" s="179"/>
      <c r="O668" s="179"/>
      <c r="P668" s="180">
        <f>SUM(P669:P677)</f>
        <v>0</v>
      </c>
      <c r="Q668" s="179"/>
      <c r="R668" s="180">
        <f>SUM(R669:R677)</f>
        <v>1.7857245000000002</v>
      </c>
      <c r="S668" s="179"/>
      <c r="T668" s="181">
        <f>SUM(T669:T677)</f>
        <v>0</v>
      </c>
      <c r="AR668" s="182" t="s">
        <v>86</v>
      </c>
      <c r="AT668" s="183" t="s">
        <v>75</v>
      </c>
      <c r="AU668" s="183" t="s">
        <v>84</v>
      </c>
      <c r="AY668" s="182" t="s">
        <v>146</v>
      </c>
      <c r="BK668" s="184">
        <f>SUM(BK669:BK677)</f>
        <v>0</v>
      </c>
    </row>
    <row r="669" spans="1:65" s="2" customFormat="1" ht="24.25" customHeight="1">
      <c r="A669" s="34"/>
      <c r="B669" s="35"/>
      <c r="C669" s="187" t="s">
        <v>1220</v>
      </c>
      <c r="D669" s="187" t="s">
        <v>148</v>
      </c>
      <c r="E669" s="188" t="s">
        <v>1221</v>
      </c>
      <c r="F669" s="189" t="s">
        <v>1222</v>
      </c>
      <c r="G669" s="190" t="s">
        <v>242</v>
      </c>
      <c r="H669" s="191">
        <v>22.4</v>
      </c>
      <c r="I669" s="192"/>
      <c r="J669" s="193">
        <f>ROUND(I669*H669,2)</f>
        <v>0</v>
      </c>
      <c r="K669" s="194"/>
      <c r="L669" s="39"/>
      <c r="M669" s="195" t="s">
        <v>1</v>
      </c>
      <c r="N669" s="196" t="s">
        <v>41</v>
      </c>
      <c r="O669" s="71"/>
      <c r="P669" s="197">
        <f>O669*H669</f>
        <v>0</v>
      </c>
      <c r="Q669" s="197">
        <v>4.0000000000000002E-4</v>
      </c>
      <c r="R669" s="197">
        <f>Q669*H669</f>
        <v>8.9599999999999992E-3</v>
      </c>
      <c r="S669" s="197">
        <v>0</v>
      </c>
      <c r="T669" s="198">
        <f>S669*H669</f>
        <v>0</v>
      </c>
      <c r="U669" s="34"/>
      <c r="V669" s="34"/>
      <c r="W669" s="34"/>
      <c r="X669" s="34"/>
      <c r="Y669" s="34"/>
      <c r="Z669" s="34"/>
      <c r="AA669" s="34"/>
      <c r="AB669" s="34"/>
      <c r="AC669" s="34"/>
      <c r="AD669" s="34"/>
      <c r="AE669" s="34"/>
      <c r="AR669" s="199" t="s">
        <v>233</v>
      </c>
      <c r="AT669" s="199" t="s">
        <v>148</v>
      </c>
      <c r="AU669" s="199" t="s">
        <v>86</v>
      </c>
      <c r="AY669" s="17" t="s">
        <v>146</v>
      </c>
      <c r="BE669" s="200">
        <f>IF(N669="základní",J669,0)</f>
        <v>0</v>
      </c>
      <c r="BF669" s="200">
        <f>IF(N669="snížená",J669,0)</f>
        <v>0</v>
      </c>
      <c r="BG669" s="200">
        <f>IF(N669="zákl. přenesená",J669,0)</f>
        <v>0</v>
      </c>
      <c r="BH669" s="200">
        <f>IF(N669="sníž. přenesená",J669,0)</f>
        <v>0</v>
      </c>
      <c r="BI669" s="200">
        <f>IF(N669="nulová",J669,0)</f>
        <v>0</v>
      </c>
      <c r="BJ669" s="17" t="s">
        <v>84</v>
      </c>
      <c r="BK669" s="200">
        <f>ROUND(I669*H669,2)</f>
        <v>0</v>
      </c>
      <c r="BL669" s="17" t="s">
        <v>233</v>
      </c>
      <c r="BM669" s="199" t="s">
        <v>1223</v>
      </c>
    </row>
    <row r="670" spans="1:65" s="13" customFormat="1">
      <c r="B670" s="201"/>
      <c r="C670" s="202"/>
      <c r="D670" s="203" t="s">
        <v>158</v>
      </c>
      <c r="E670" s="204" t="s">
        <v>1</v>
      </c>
      <c r="F670" s="205" t="s">
        <v>1224</v>
      </c>
      <c r="G670" s="202"/>
      <c r="H670" s="206">
        <v>22.4</v>
      </c>
      <c r="I670" s="207"/>
      <c r="J670" s="202"/>
      <c r="K670" s="202"/>
      <c r="L670" s="208"/>
      <c r="M670" s="209"/>
      <c r="N670" s="210"/>
      <c r="O670" s="210"/>
      <c r="P670" s="210"/>
      <c r="Q670" s="210"/>
      <c r="R670" s="210"/>
      <c r="S670" s="210"/>
      <c r="T670" s="211"/>
      <c r="AT670" s="212" t="s">
        <v>158</v>
      </c>
      <c r="AU670" s="212" t="s">
        <v>86</v>
      </c>
      <c r="AV670" s="13" t="s">
        <v>86</v>
      </c>
      <c r="AW670" s="13" t="s">
        <v>32</v>
      </c>
      <c r="AX670" s="13" t="s">
        <v>84</v>
      </c>
      <c r="AY670" s="212" t="s">
        <v>146</v>
      </c>
    </row>
    <row r="671" spans="1:65" s="2" customFormat="1" ht="37.950000000000003" customHeight="1">
      <c r="A671" s="34"/>
      <c r="B671" s="35"/>
      <c r="C671" s="187" t="s">
        <v>1225</v>
      </c>
      <c r="D671" s="187" t="s">
        <v>148</v>
      </c>
      <c r="E671" s="188" t="s">
        <v>1226</v>
      </c>
      <c r="F671" s="189" t="s">
        <v>1227</v>
      </c>
      <c r="G671" s="190" t="s">
        <v>173</v>
      </c>
      <c r="H671" s="191">
        <v>46.06</v>
      </c>
      <c r="I671" s="192"/>
      <c r="J671" s="193">
        <f>ROUND(I671*H671,2)</f>
        <v>0</v>
      </c>
      <c r="K671" s="194"/>
      <c r="L671" s="39"/>
      <c r="M671" s="195" t="s">
        <v>1</v>
      </c>
      <c r="N671" s="196" t="s">
        <v>41</v>
      </c>
      <c r="O671" s="71"/>
      <c r="P671" s="197">
        <f>O671*H671</f>
        <v>0</v>
      </c>
      <c r="Q671" s="197">
        <v>8.9999999999999993E-3</v>
      </c>
      <c r="R671" s="197">
        <f>Q671*H671</f>
        <v>0.41453999999999996</v>
      </c>
      <c r="S671" s="197">
        <v>0</v>
      </c>
      <c r="T671" s="198">
        <f>S671*H671</f>
        <v>0</v>
      </c>
      <c r="U671" s="34"/>
      <c r="V671" s="34"/>
      <c r="W671" s="34"/>
      <c r="X671" s="34"/>
      <c r="Y671" s="34"/>
      <c r="Z671" s="34"/>
      <c r="AA671" s="34"/>
      <c r="AB671" s="34"/>
      <c r="AC671" s="34"/>
      <c r="AD671" s="34"/>
      <c r="AE671" s="34"/>
      <c r="AR671" s="199" t="s">
        <v>233</v>
      </c>
      <c r="AT671" s="199" t="s">
        <v>148</v>
      </c>
      <c r="AU671" s="199" t="s">
        <v>86</v>
      </c>
      <c r="AY671" s="17" t="s">
        <v>146</v>
      </c>
      <c r="BE671" s="200">
        <f>IF(N671="základní",J671,0)</f>
        <v>0</v>
      </c>
      <c r="BF671" s="200">
        <f>IF(N671="snížená",J671,0)</f>
        <v>0</v>
      </c>
      <c r="BG671" s="200">
        <f>IF(N671="zákl. přenesená",J671,0)</f>
        <v>0</v>
      </c>
      <c r="BH671" s="200">
        <f>IF(N671="sníž. přenesená",J671,0)</f>
        <v>0</v>
      </c>
      <c r="BI671" s="200">
        <f>IF(N671="nulová",J671,0)</f>
        <v>0</v>
      </c>
      <c r="BJ671" s="17" t="s">
        <v>84</v>
      </c>
      <c r="BK671" s="200">
        <f>ROUND(I671*H671,2)</f>
        <v>0</v>
      </c>
      <c r="BL671" s="17" t="s">
        <v>233</v>
      </c>
      <c r="BM671" s="199" t="s">
        <v>1228</v>
      </c>
    </row>
    <row r="672" spans="1:65" s="2" customFormat="1" ht="21.75" customHeight="1">
      <c r="A672" s="34"/>
      <c r="B672" s="35"/>
      <c r="C672" s="234" t="s">
        <v>1229</v>
      </c>
      <c r="D672" s="234" t="s">
        <v>400</v>
      </c>
      <c r="E672" s="235" t="s">
        <v>1230</v>
      </c>
      <c r="F672" s="236" t="s">
        <v>1231</v>
      </c>
      <c r="G672" s="237" t="s">
        <v>173</v>
      </c>
      <c r="H672" s="238">
        <v>52.969000000000001</v>
      </c>
      <c r="I672" s="239"/>
      <c r="J672" s="240">
        <f>ROUND(I672*H672,2)</f>
        <v>0</v>
      </c>
      <c r="K672" s="241"/>
      <c r="L672" s="242"/>
      <c r="M672" s="243" t="s">
        <v>1</v>
      </c>
      <c r="N672" s="244" t="s">
        <v>41</v>
      </c>
      <c r="O672" s="71"/>
      <c r="P672" s="197">
        <f>O672*H672</f>
        <v>0</v>
      </c>
      <c r="Q672" s="197">
        <v>1.8499999999999999E-2</v>
      </c>
      <c r="R672" s="197">
        <f>Q672*H672</f>
        <v>0.97992649999999992</v>
      </c>
      <c r="S672" s="197">
        <v>0</v>
      </c>
      <c r="T672" s="198">
        <f>S672*H672</f>
        <v>0</v>
      </c>
      <c r="U672" s="34"/>
      <c r="V672" s="34"/>
      <c r="W672" s="34"/>
      <c r="X672" s="34"/>
      <c r="Y672" s="34"/>
      <c r="Z672" s="34"/>
      <c r="AA672" s="34"/>
      <c r="AB672" s="34"/>
      <c r="AC672" s="34"/>
      <c r="AD672" s="34"/>
      <c r="AE672" s="34"/>
      <c r="AR672" s="199" t="s">
        <v>334</v>
      </c>
      <c r="AT672" s="199" t="s">
        <v>400</v>
      </c>
      <c r="AU672" s="199" t="s">
        <v>86</v>
      </c>
      <c r="AY672" s="17" t="s">
        <v>146</v>
      </c>
      <c r="BE672" s="200">
        <f>IF(N672="základní",J672,0)</f>
        <v>0</v>
      </c>
      <c r="BF672" s="200">
        <f>IF(N672="snížená",J672,0)</f>
        <v>0</v>
      </c>
      <c r="BG672" s="200">
        <f>IF(N672="zákl. přenesená",J672,0)</f>
        <v>0</v>
      </c>
      <c r="BH672" s="200">
        <f>IF(N672="sníž. přenesená",J672,0)</f>
        <v>0</v>
      </c>
      <c r="BI672" s="200">
        <f>IF(N672="nulová",J672,0)</f>
        <v>0</v>
      </c>
      <c r="BJ672" s="17" t="s">
        <v>84</v>
      </c>
      <c r="BK672" s="200">
        <f>ROUND(I672*H672,2)</f>
        <v>0</v>
      </c>
      <c r="BL672" s="17" t="s">
        <v>233</v>
      </c>
      <c r="BM672" s="199" t="s">
        <v>1232</v>
      </c>
    </row>
    <row r="673" spans="1:65" s="13" customFormat="1">
      <c r="B673" s="201"/>
      <c r="C673" s="202"/>
      <c r="D673" s="203" t="s">
        <v>158</v>
      </c>
      <c r="E673" s="202"/>
      <c r="F673" s="205" t="s">
        <v>1233</v>
      </c>
      <c r="G673" s="202"/>
      <c r="H673" s="206">
        <v>52.969000000000001</v>
      </c>
      <c r="I673" s="207"/>
      <c r="J673" s="202"/>
      <c r="K673" s="202"/>
      <c r="L673" s="208"/>
      <c r="M673" s="209"/>
      <c r="N673" s="210"/>
      <c r="O673" s="210"/>
      <c r="P673" s="210"/>
      <c r="Q673" s="210"/>
      <c r="R673" s="210"/>
      <c r="S673" s="210"/>
      <c r="T673" s="211"/>
      <c r="AT673" s="212" t="s">
        <v>158</v>
      </c>
      <c r="AU673" s="212" t="s">
        <v>86</v>
      </c>
      <c r="AV673" s="13" t="s">
        <v>86</v>
      </c>
      <c r="AW673" s="13" t="s">
        <v>4</v>
      </c>
      <c r="AX673" s="13" t="s">
        <v>84</v>
      </c>
      <c r="AY673" s="212" t="s">
        <v>146</v>
      </c>
    </row>
    <row r="674" spans="1:65" s="2" customFormat="1" ht="24.25" customHeight="1">
      <c r="A674" s="34"/>
      <c r="B674" s="35"/>
      <c r="C674" s="187" t="s">
        <v>1234</v>
      </c>
      <c r="D674" s="187" t="s">
        <v>148</v>
      </c>
      <c r="E674" s="188" t="s">
        <v>1235</v>
      </c>
      <c r="F674" s="189" t="s">
        <v>1236</v>
      </c>
      <c r="G674" s="190" t="s">
        <v>173</v>
      </c>
      <c r="H674" s="191">
        <v>46.06</v>
      </c>
      <c r="I674" s="192"/>
      <c r="J674" s="193">
        <f>ROUND(I674*H674,2)</f>
        <v>0</v>
      </c>
      <c r="K674" s="194"/>
      <c r="L674" s="39"/>
      <c r="M674" s="195" t="s">
        <v>1</v>
      </c>
      <c r="N674" s="196" t="s">
        <v>41</v>
      </c>
      <c r="O674" s="71"/>
      <c r="P674" s="197">
        <f>O674*H674</f>
        <v>0</v>
      </c>
      <c r="Q674" s="197">
        <v>8.0000000000000002E-3</v>
      </c>
      <c r="R674" s="197">
        <f>Q674*H674</f>
        <v>0.36848000000000003</v>
      </c>
      <c r="S674" s="197">
        <v>0</v>
      </c>
      <c r="T674" s="198">
        <f>S674*H674</f>
        <v>0</v>
      </c>
      <c r="U674" s="34"/>
      <c r="V674" s="34"/>
      <c r="W674" s="34"/>
      <c r="X674" s="34"/>
      <c r="Y674" s="34"/>
      <c r="Z674" s="34"/>
      <c r="AA674" s="34"/>
      <c r="AB674" s="34"/>
      <c r="AC674" s="34"/>
      <c r="AD674" s="34"/>
      <c r="AE674" s="34"/>
      <c r="AR674" s="199" t="s">
        <v>233</v>
      </c>
      <c r="AT674" s="199" t="s">
        <v>148</v>
      </c>
      <c r="AU674" s="199" t="s">
        <v>86</v>
      </c>
      <c r="AY674" s="17" t="s">
        <v>146</v>
      </c>
      <c r="BE674" s="200">
        <f>IF(N674="základní",J674,0)</f>
        <v>0</v>
      </c>
      <c r="BF674" s="200">
        <f>IF(N674="snížená",J674,0)</f>
        <v>0</v>
      </c>
      <c r="BG674" s="200">
        <f>IF(N674="zákl. přenesená",J674,0)</f>
        <v>0</v>
      </c>
      <c r="BH674" s="200">
        <f>IF(N674="sníž. přenesená",J674,0)</f>
        <v>0</v>
      </c>
      <c r="BI674" s="200">
        <f>IF(N674="nulová",J674,0)</f>
        <v>0</v>
      </c>
      <c r="BJ674" s="17" t="s">
        <v>84</v>
      </c>
      <c r="BK674" s="200">
        <f>ROUND(I674*H674,2)</f>
        <v>0</v>
      </c>
      <c r="BL674" s="17" t="s">
        <v>233</v>
      </c>
      <c r="BM674" s="199" t="s">
        <v>1237</v>
      </c>
    </row>
    <row r="675" spans="1:65" s="2" customFormat="1" ht="24.25" customHeight="1">
      <c r="A675" s="34"/>
      <c r="B675" s="35"/>
      <c r="C675" s="187" t="s">
        <v>1238</v>
      </c>
      <c r="D675" s="187" t="s">
        <v>148</v>
      </c>
      <c r="E675" s="188" t="s">
        <v>1239</v>
      </c>
      <c r="F675" s="189" t="s">
        <v>1240</v>
      </c>
      <c r="G675" s="190" t="s">
        <v>173</v>
      </c>
      <c r="H675" s="191">
        <v>46.06</v>
      </c>
      <c r="I675" s="192"/>
      <c r="J675" s="193">
        <f>ROUND(I675*H675,2)</f>
        <v>0</v>
      </c>
      <c r="K675" s="194"/>
      <c r="L675" s="39"/>
      <c r="M675" s="195" t="s">
        <v>1</v>
      </c>
      <c r="N675" s="196" t="s">
        <v>41</v>
      </c>
      <c r="O675" s="71"/>
      <c r="P675" s="197">
        <f>O675*H675</f>
        <v>0</v>
      </c>
      <c r="Q675" s="197">
        <v>0</v>
      </c>
      <c r="R675" s="197">
        <f>Q675*H675</f>
        <v>0</v>
      </c>
      <c r="S675" s="197">
        <v>0</v>
      </c>
      <c r="T675" s="198">
        <f>S675*H675</f>
        <v>0</v>
      </c>
      <c r="U675" s="34"/>
      <c r="V675" s="34"/>
      <c r="W675" s="34"/>
      <c r="X675" s="34"/>
      <c r="Y675" s="34"/>
      <c r="Z675" s="34"/>
      <c r="AA675" s="34"/>
      <c r="AB675" s="34"/>
      <c r="AC675" s="34"/>
      <c r="AD675" s="34"/>
      <c r="AE675" s="34"/>
      <c r="AR675" s="199" t="s">
        <v>233</v>
      </c>
      <c r="AT675" s="199" t="s">
        <v>148</v>
      </c>
      <c r="AU675" s="199" t="s">
        <v>86</v>
      </c>
      <c r="AY675" s="17" t="s">
        <v>146</v>
      </c>
      <c r="BE675" s="200">
        <f>IF(N675="základní",J675,0)</f>
        <v>0</v>
      </c>
      <c r="BF675" s="200">
        <f>IF(N675="snížená",J675,0)</f>
        <v>0</v>
      </c>
      <c r="BG675" s="200">
        <f>IF(N675="zákl. přenesená",J675,0)</f>
        <v>0</v>
      </c>
      <c r="BH675" s="200">
        <f>IF(N675="sníž. přenesená",J675,0)</f>
        <v>0</v>
      </c>
      <c r="BI675" s="200">
        <f>IF(N675="nulová",J675,0)</f>
        <v>0</v>
      </c>
      <c r="BJ675" s="17" t="s">
        <v>84</v>
      </c>
      <c r="BK675" s="200">
        <f>ROUND(I675*H675,2)</f>
        <v>0</v>
      </c>
      <c r="BL675" s="17" t="s">
        <v>233</v>
      </c>
      <c r="BM675" s="199" t="s">
        <v>1241</v>
      </c>
    </row>
    <row r="676" spans="1:65" s="2" customFormat="1" ht="16.5" customHeight="1">
      <c r="A676" s="34"/>
      <c r="B676" s="35"/>
      <c r="C676" s="187" t="s">
        <v>1242</v>
      </c>
      <c r="D676" s="187" t="s">
        <v>148</v>
      </c>
      <c r="E676" s="188" t="s">
        <v>1243</v>
      </c>
      <c r="F676" s="189" t="s">
        <v>1244</v>
      </c>
      <c r="G676" s="190" t="s">
        <v>173</v>
      </c>
      <c r="H676" s="191">
        <v>46.06</v>
      </c>
      <c r="I676" s="192"/>
      <c r="J676" s="193">
        <f>ROUND(I676*H676,2)</f>
        <v>0</v>
      </c>
      <c r="K676" s="194"/>
      <c r="L676" s="39"/>
      <c r="M676" s="195" t="s">
        <v>1</v>
      </c>
      <c r="N676" s="196" t="s">
        <v>41</v>
      </c>
      <c r="O676" s="71"/>
      <c r="P676" s="197">
        <f>O676*H676</f>
        <v>0</v>
      </c>
      <c r="Q676" s="197">
        <v>2.9999999999999997E-4</v>
      </c>
      <c r="R676" s="197">
        <f>Q676*H676</f>
        <v>1.3817999999999999E-2</v>
      </c>
      <c r="S676" s="197">
        <v>0</v>
      </c>
      <c r="T676" s="198">
        <f>S676*H676</f>
        <v>0</v>
      </c>
      <c r="U676" s="34"/>
      <c r="V676" s="34"/>
      <c r="W676" s="34"/>
      <c r="X676" s="34"/>
      <c r="Y676" s="34"/>
      <c r="Z676" s="34"/>
      <c r="AA676" s="34"/>
      <c r="AB676" s="34"/>
      <c r="AC676" s="34"/>
      <c r="AD676" s="34"/>
      <c r="AE676" s="34"/>
      <c r="AR676" s="199" t="s">
        <v>233</v>
      </c>
      <c r="AT676" s="199" t="s">
        <v>148</v>
      </c>
      <c r="AU676" s="199" t="s">
        <v>86</v>
      </c>
      <c r="AY676" s="17" t="s">
        <v>146</v>
      </c>
      <c r="BE676" s="200">
        <f>IF(N676="základní",J676,0)</f>
        <v>0</v>
      </c>
      <c r="BF676" s="200">
        <f>IF(N676="snížená",J676,0)</f>
        <v>0</v>
      </c>
      <c r="BG676" s="200">
        <f>IF(N676="zákl. přenesená",J676,0)</f>
        <v>0</v>
      </c>
      <c r="BH676" s="200">
        <f>IF(N676="sníž. přenesená",J676,0)</f>
        <v>0</v>
      </c>
      <c r="BI676" s="200">
        <f>IF(N676="nulová",J676,0)</f>
        <v>0</v>
      </c>
      <c r="BJ676" s="17" t="s">
        <v>84</v>
      </c>
      <c r="BK676" s="200">
        <f>ROUND(I676*H676,2)</f>
        <v>0</v>
      </c>
      <c r="BL676" s="17" t="s">
        <v>233</v>
      </c>
      <c r="BM676" s="199" t="s">
        <v>1245</v>
      </c>
    </row>
    <row r="677" spans="1:65" s="2" customFormat="1" ht="24.25" customHeight="1">
      <c r="A677" s="34"/>
      <c r="B677" s="35"/>
      <c r="C677" s="187" t="s">
        <v>1246</v>
      </c>
      <c r="D677" s="187" t="s">
        <v>148</v>
      </c>
      <c r="E677" s="188" t="s">
        <v>1247</v>
      </c>
      <c r="F677" s="189" t="s">
        <v>1248</v>
      </c>
      <c r="G677" s="190" t="s">
        <v>674</v>
      </c>
      <c r="H677" s="245"/>
      <c r="I677" s="192"/>
      <c r="J677" s="193">
        <f>ROUND(I677*H677,2)</f>
        <v>0</v>
      </c>
      <c r="K677" s="194"/>
      <c r="L677" s="39"/>
      <c r="M677" s="195" t="s">
        <v>1</v>
      </c>
      <c r="N677" s="196" t="s">
        <v>41</v>
      </c>
      <c r="O677" s="71"/>
      <c r="P677" s="197">
        <f>O677*H677</f>
        <v>0</v>
      </c>
      <c r="Q677" s="197">
        <v>0</v>
      </c>
      <c r="R677" s="197">
        <f>Q677*H677</f>
        <v>0</v>
      </c>
      <c r="S677" s="197">
        <v>0</v>
      </c>
      <c r="T677" s="198">
        <f>S677*H677</f>
        <v>0</v>
      </c>
      <c r="U677" s="34"/>
      <c r="V677" s="34"/>
      <c r="W677" s="34"/>
      <c r="X677" s="34"/>
      <c r="Y677" s="34"/>
      <c r="Z677" s="34"/>
      <c r="AA677" s="34"/>
      <c r="AB677" s="34"/>
      <c r="AC677" s="34"/>
      <c r="AD677" s="34"/>
      <c r="AE677" s="34"/>
      <c r="AR677" s="199" t="s">
        <v>233</v>
      </c>
      <c r="AT677" s="199" t="s">
        <v>148</v>
      </c>
      <c r="AU677" s="199" t="s">
        <v>86</v>
      </c>
      <c r="AY677" s="17" t="s">
        <v>146</v>
      </c>
      <c r="BE677" s="200">
        <f>IF(N677="základní",J677,0)</f>
        <v>0</v>
      </c>
      <c r="BF677" s="200">
        <f>IF(N677="snížená",J677,0)</f>
        <v>0</v>
      </c>
      <c r="BG677" s="200">
        <f>IF(N677="zákl. přenesená",J677,0)</f>
        <v>0</v>
      </c>
      <c r="BH677" s="200">
        <f>IF(N677="sníž. přenesená",J677,0)</f>
        <v>0</v>
      </c>
      <c r="BI677" s="200">
        <f>IF(N677="nulová",J677,0)</f>
        <v>0</v>
      </c>
      <c r="BJ677" s="17" t="s">
        <v>84</v>
      </c>
      <c r="BK677" s="200">
        <f>ROUND(I677*H677,2)</f>
        <v>0</v>
      </c>
      <c r="BL677" s="17" t="s">
        <v>233</v>
      </c>
      <c r="BM677" s="199" t="s">
        <v>1249</v>
      </c>
    </row>
    <row r="678" spans="1:65" s="12" customFormat="1" ht="22.95" customHeight="1">
      <c r="B678" s="171"/>
      <c r="C678" s="172"/>
      <c r="D678" s="173" t="s">
        <v>75</v>
      </c>
      <c r="E678" s="185" t="s">
        <v>1250</v>
      </c>
      <c r="F678" s="185" t="s">
        <v>1251</v>
      </c>
      <c r="G678" s="172"/>
      <c r="H678" s="172"/>
      <c r="I678" s="175"/>
      <c r="J678" s="186">
        <f>BK678</f>
        <v>0</v>
      </c>
      <c r="K678" s="172"/>
      <c r="L678" s="177"/>
      <c r="M678" s="178"/>
      <c r="N678" s="179"/>
      <c r="O678" s="179"/>
      <c r="P678" s="180">
        <f>SUM(P679:P690)</f>
        <v>0</v>
      </c>
      <c r="Q678" s="179"/>
      <c r="R678" s="180">
        <f>SUM(R679:R690)</f>
        <v>8.2153100000000007E-2</v>
      </c>
      <c r="S678" s="179"/>
      <c r="T678" s="181">
        <f>SUM(T679:T690)</f>
        <v>0</v>
      </c>
      <c r="AR678" s="182" t="s">
        <v>86</v>
      </c>
      <c r="AT678" s="183" t="s">
        <v>75</v>
      </c>
      <c r="AU678" s="183" t="s">
        <v>84</v>
      </c>
      <c r="AY678" s="182" t="s">
        <v>146</v>
      </c>
      <c r="BK678" s="184">
        <f>SUM(BK679:BK690)</f>
        <v>0</v>
      </c>
    </row>
    <row r="679" spans="1:65" s="2" customFormat="1" ht="24.25" customHeight="1">
      <c r="A679" s="34"/>
      <c r="B679" s="35"/>
      <c r="C679" s="187" t="s">
        <v>1252</v>
      </c>
      <c r="D679" s="187" t="s">
        <v>148</v>
      </c>
      <c r="E679" s="188" t="s">
        <v>1253</v>
      </c>
      <c r="F679" s="189" t="s">
        <v>1254</v>
      </c>
      <c r="G679" s="190" t="s">
        <v>173</v>
      </c>
      <c r="H679" s="191">
        <v>163.55000000000001</v>
      </c>
      <c r="I679" s="192"/>
      <c r="J679" s="193">
        <f>ROUND(I679*H679,2)</f>
        <v>0</v>
      </c>
      <c r="K679" s="194"/>
      <c r="L679" s="39"/>
      <c r="M679" s="195" t="s">
        <v>1</v>
      </c>
      <c r="N679" s="196" t="s">
        <v>41</v>
      </c>
      <c r="O679" s="71"/>
      <c r="P679" s="197">
        <f>O679*H679</f>
        <v>0</v>
      </c>
      <c r="Q679" s="197">
        <v>6.0000000000000002E-5</v>
      </c>
      <c r="R679" s="197">
        <f>Q679*H679</f>
        <v>9.8130000000000005E-3</v>
      </c>
      <c r="S679" s="197">
        <v>0</v>
      </c>
      <c r="T679" s="198">
        <f>S679*H679</f>
        <v>0</v>
      </c>
      <c r="U679" s="34"/>
      <c r="V679" s="34"/>
      <c r="W679" s="34"/>
      <c r="X679" s="34"/>
      <c r="Y679" s="34"/>
      <c r="Z679" s="34"/>
      <c r="AA679" s="34"/>
      <c r="AB679" s="34"/>
      <c r="AC679" s="34"/>
      <c r="AD679" s="34"/>
      <c r="AE679" s="34"/>
      <c r="AR679" s="199" t="s">
        <v>233</v>
      </c>
      <c r="AT679" s="199" t="s">
        <v>148</v>
      </c>
      <c r="AU679" s="199" t="s">
        <v>86</v>
      </c>
      <c r="AY679" s="17" t="s">
        <v>146</v>
      </c>
      <c r="BE679" s="200">
        <f>IF(N679="základní",J679,0)</f>
        <v>0</v>
      </c>
      <c r="BF679" s="200">
        <f>IF(N679="snížená",J679,0)</f>
        <v>0</v>
      </c>
      <c r="BG679" s="200">
        <f>IF(N679="zákl. přenesená",J679,0)</f>
        <v>0</v>
      </c>
      <c r="BH679" s="200">
        <f>IF(N679="sníž. přenesená",J679,0)</f>
        <v>0</v>
      </c>
      <c r="BI679" s="200">
        <f>IF(N679="nulová",J679,0)</f>
        <v>0</v>
      </c>
      <c r="BJ679" s="17" t="s">
        <v>84</v>
      </c>
      <c r="BK679" s="200">
        <f>ROUND(I679*H679,2)</f>
        <v>0</v>
      </c>
      <c r="BL679" s="17" t="s">
        <v>233</v>
      </c>
      <c r="BM679" s="199" t="s">
        <v>1255</v>
      </c>
    </row>
    <row r="680" spans="1:65" s="13" customFormat="1">
      <c r="B680" s="201"/>
      <c r="C680" s="202"/>
      <c r="D680" s="203" t="s">
        <v>158</v>
      </c>
      <c r="E680" s="204" t="s">
        <v>1</v>
      </c>
      <c r="F680" s="205" t="s">
        <v>1256</v>
      </c>
      <c r="G680" s="202"/>
      <c r="H680" s="206">
        <v>3.55</v>
      </c>
      <c r="I680" s="207"/>
      <c r="J680" s="202"/>
      <c r="K680" s="202"/>
      <c r="L680" s="208"/>
      <c r="M680" s="209"/>
      <c r="N680" s="210"/>
      <c r="O680" s="210"/>
      <c r="P680" s="210"/>
      <c r="Q680" s="210"/>
      <c r="R680" s="210"/>
      <c r="S680" s="210"/>
      <c r="T680" s="211"/>
      <c r="AT680" s="212" t="s">
        <v>158</v>
      </c>
      <c r="AU680" s="212" t="s">
        <v>86</v>
      </c>
      <c r="AV680" s="13" t="s">
        <v>86</v>
      </c>
      <c r="AW680" s="13" t="s">
        <v>32</v>
      </c>
      <c r="AX680" s="13" t="s">
        <v>76</v>
      </c>
      <c r="AY680" s="212" t="s">
        <v>146</v>
      </c>
    </row>
    <row r="681" spans="1:65" s="13" customFormat="1">
      <c r="B681" s="201"/>
      <c r="C681" s="202"/>
      <c r="D681" s="203" t="s">
        <v>158</v>
      </c>
      <c r="E681" s="204" t="s">
        <v>1</v>
      </c>
      <c r="F681" s="205" t="s">
        <v>1257</v>
      </c>
      <c r="G681" s="202"/>
      <c r="H681" s="206">
        <v>160</v>
      </c>
      <c r="I681" s="207"/>
      <c r="J681" s="202"/>
      <c r="K681" s="202"/>
      <c r="L681" s="208"/>
      <c r="M681" s="209"/>
      <c r="N681" s="210"/>
      <c r="O681" s="210"/>
      <c r="P681" s="210"/>
      <c r="Q681" s="210"/>
      <c r="R681" s="210"/>
      <c r="S681" s="210"/>
      <c r="T681" s="211"/>
      <c r="AT681" s="212" t="s">
        <v>158</v>
      </c>
      <c r="AU681" s="212" t="s">
        <v>86</v>
      </c>
      <c r="AV681" s="13" t="s">
        <v>86</v>
      </c>
      <c r="AW681" s="13" t="s">
        <v>32</v>
      </c>
      <c r="AX681" s="13" t="s">
        <v>76</v>
      </c>
      <c r="AY681" s="212" t="s">
        <v>146</v>
      </c>
    </row>
    <row r="682" spans="1:65" s="14" customFormat="1">
      <c r="B682" s="213"/>
      <c r="C682" s="214"/>
      <c r="D682" s="203" t="s">
        <v>158</v>
      </c>
      <c r="E682" s="215" t="s">
        <v>1</v>
      </c>
      <c r="F682" s="216" t="s">
        <v>190</v>
      </c>
      <c r="G682" s="214"/>
      <c r="H682" s="217">
        <v>163.55000000000001</v>
      </c>
      <c r="I682" s="218"/>
      <c r="J682" s="214"/>
      <c r="K682" s="214"/>
      <c r="L682" s="219"/>
      <c r="M682" s="220"/>
      <c r="N682" s="221"/>
      <c r="O682" s="221"/>
      <c r="P682" s="221"/>
      <c r="Q682" s="221"/>
      <c r="R682" s="221"/>
      <c r="S682" s="221"/>
      <c r="T682" s="222"/>
      <c r="AT682" s="223" t="s">
        <v>158</v>
      </c>
      <c r="AU682" s="223" t="s">
        <v>86</v>
      </c>
      <c r="AV682" s="14" t="s">
        <v>152</v>
      </c>
      <c r="AW682" s="14" t="s">
        <v>32</v>
      </c>
      <c r="AX682" s="14" t="s">
        <v>84</v>
      </c>
      <c r="AY682" s="223" t="s">
        <v>146</v>
      </c>
    </row>
    <row r="683" spans="1:65" s="2" customFormat="1" ht="24.25" customHeight="1">
      <c r="A683" s="34"/>
      <c r="B683" s="35"/>
      <c r="C683" s="187" t="s">
        <v>1258</v>
      </c>
      <c r="D683" s="187" t="s">
        <v>148</v>
      </c>
      <c r="E683" s="188" t="s">
        <v>1259</v>
      </c>
      <c r="F683" s="189" t="s">
        <v>1260</v>
      </c>
      <c r="G683" s="190" t="s">
        <v>173</v>
      </c>
      <c r="H683" s="191">
        <v>202.41</v>
      </c>
      <c r="I683" s="192"/>
      <c r="J683" s="193">
        <f>ROUND(I683*H683,2)</f>
        <v>0</v>
      </c>
      <c r="K683" s="194"/>
      <c r="L683" s="39"/>
      <c r="M683" s="195" t="s">
        <v>1</v>
      </c>
      <c r="N683" s="196" t="s">
        <v>41</v>
      </c>
      <c r="O683" s="71"/>
      <c r="P683" s="197">
        <f>O683*H683</f>
        <v>0</v>
      </c>
      <c r="Q683" s="197">
        <v>1.7000000000000001E-4</v>
      </c>
      <c r="R683" s="197">
        <f>Q683*H683</f>
        <v>3.4409700000000001E-2</v>
      </c>
      <c r="S683" s="197">
        <v>0</v>
      </c>
      <c r="T683" s="198">
        <f>S683*H683</f>
        <v>0</v>
      </c>
      <c r="U683" s="34"/>
      <c r="V683" s="34"/>
      <c r="W683" s="34"/>
      <c r="X683" s="34"/>
      <c r="Y683" s="34"/>
      <c r="Z683" s="34"/>
      <c r="AA683" s="34"/>
      <c r="AB683" s="34"/>
      <c r="AC683" s="34"/>
      <c r="AD683" s="34"/>
      <c r="AE683" s="34"/>
      <c r="AR683" s="199" t="s">
        <v>233</v>
      </c>
      <c r="AT683" s="199" t="s">
        <v>148</v>
      </c>
      <c r="AU683" s="199" t="s">
        <v>86</v>
      </c>
      <c r="AY683" s="17" t="s">
        <v>146</v>
      </c>
      <c r="BE683" s="200">
        <f>IF(N683="základní",J683,0)</f>
        <v>0</v>
      </c>
      <c r="BF683" s="200">
        <f>IF(N683="snížená",J683,0)</f>
        <v>0</v>
      </c>
      <c r="BG683" s="200">
        <f>IF(N683="zákl. přenesená",J683,0)</f>
        <v>0</v>
      </c>
      <c r="BH683" s="200">
        <f>IF(N683="sníž. přenesená",J683,0)</f>
        <v>0</v>
      </c>
      <c r="BI683" s="200">
        <f>IF(N683="nulová",J683,0)</f>
        <v>0</v>
      </c>
      <c r="BJ683" s="17" t="s">
        <v>84</v>
      </c>
      <c r="BK683" s="200">
        <f>ROUND(I683*H683,2)</f>
        <v>0</v>
      </c>
      <c r="BL683" s="17" t="s">
        <v>233</v>
      </c>
      <c r="BM683" s="199" t="s">
        <v>1261</v>
      </c>
    </row>
    <row r="684" spans="1:65" s="15" customFormat="1">
      <c r="B684" s="224"/>
      <c r="C684" s="225"/>
      <c r="D684" s="203" t="s">
        <v>158</v>
      </c>
      <c r="E684" s="226" t="s">
        <v>1</v>
      </c>
      <c r="F684" s="227" t="s">
        <v>1262</v>
      </c>
      <c r="G684" s="225"/>
      <c r="H684" s="226" t="s">
        <v>1</v>
      </c>
      <c r="I684" s="228"/>
      <c r="J684" s="225"/>
      <c r="K684" s="225"/>
      <c r="L684" s="229"/>
      <c r="M684" s="230"/>
      <c r="N684" s="231"/>
      <c r="O684" s="231"/>
      <c r="P684" s="231"/>
      <c r="Q684" s="231"/>
      <c r="R684" s="231"/>
      <c r="S684" s="231"/>
      <c r="T684" s="232"/>
      <c r="AT684" s="233" t="s">
        <v>158</v>
      </c>
      <c r="AU684" s="233" t="s">
        <v>86</v>
      </c>
      <c r="AV684" s="15" t="s">
        <v>84</v>
      </c>
      <c r="AW684" s="15" t="s">
        <v>32</v>
      </c>
      <c r="AX684" s="15" t="s">
        <v>76</v>
      </c>
      <c r="AY684" s="233" t="s">
        <v>146</v>
      </c>
    </row>
    <row r="685" spans="1:65" s="13" customFormat="1" ht="20.6">
      <c r="B685" s="201"/>
      <c r="C685" s="202"/>
      <c r="D685" s="203" t="s">
        <v>158</v>
      </c>
      <c r="E685" s="204" t="s">
        <v>1</v>
      </c>
      <c r="F685" s="205" t="s">
        <v>1263</v>
      </c>
      <c r="G685" s="202"/>
      <c r="H685" s="206">
        <v>32.659999999999997</v>
      </c>
      <c r="I685" s="207"/>
      <c r="J685" s="202"/>
      <c r="K685" s="202"/>
      <c r="L685" s="208"/>
      <c r="M685" s="209"/>
      <c r="N685" s="210"/>
      <c r="O685" s="210"/>
      <c r="P685" s="210"/>
      <c r="Q685" s="210"/>
      <c r="R685" s="210"/>
      <c r="S685" s="210"/>
      <c r="T685" s="211"/>
      <c r="AT685" s="212" t="s">
        <v>158</v>
      </c>
      <c r="AU685" s="212" t="s">
        <v>86</v>
      </c>
      <c r="AV685" s="13" t="s">
        <v>86</v>
      </c>
      <c r="AW685" s="13" t="s">
        <v>32</v>
      </c>
      <c r="AX685" s="13" t="s">
        <v>76</v>
      </c>
      <c r="AY685" s="212" t="s">
        <v>146</v>
      </c>
    </row>
    <row r="686" spans="1:65" s="13" customFormat="1" ht="20.6">
      <c r="B686" s="201"/>
      <c r="C686" s="202"/>
      <c r="D686" s="203" t="s">
        <v>158</v>
      </c>
      <c r="E686" s="204" t="s">
        <v>1</v>
      </c>
      <c r="F686" s="205" t="s">
        <v>1264</v>
      </c>
      <c r="G686" s="202"/>
      <c r="H686" s="206">
        <v>9.75</v>
      </c>
      <c r="I686" s="207"/>
      <c r="J686" s="202"/>
      <c r="K686" s="202"/>
      <c r="L686" s="208"/>
      <c r="M686" s="209"/>
      <c r="N686" s="210"/>
      <c r="O686" s="210"/>
      <c r="P686" s="210"/>
      <c r="Q686" s="210"/>
      <c r="R686" s="210"/>
      <c r="S686" s="210"/>
      <c r="T686" s="211"/>
      <c r="AT686" s="212" t="s">
        <v>158</v>
      </c>
      <c r="AU686" s="212" t="s">
        <v>86</v>
      </c>
      <c r="AV686" s="13" t="s">
        <v>86</v>
      </c>
      <c r="AW686" s="13" t="s">
        <v>32</v>
      </c>
      <c r="AX686" s="13" t="s">
        <v>76</v>
      </c>
      <c r="AY686" s="212" t="s">
        <v>146</v>
      </c>
    </row>
    <row r="687" spans="1:65" s="13" customFormat="1">
      <c r="B687" s="201"/>
      <c r="C687" s="202"/>
      <c r="D687" s="203" t="s">
        <v>158</v>
      </c>
      <c r="E687" s="204" t="s">
        <v>1</v>
      </c>
      <c r="F687" s="205" t="s">
        <v>1265</v>
      </c>
      <c r="G687" s="202"/>
      <c r="H687" s="206">
        <v>160</v>
      </c>
      <c r="I687" s="207"/>
      <c r="J687" s="202"/>
      <c r="K687" s="202"/>
      <c r="L687" s="208"/>
      <c r="M687" s="209"/>
      <c r="N687" s="210"/>
      <c r="O687" s="210"/>
      <c r="P687" s="210"/>
      <c r="Q687" s="210"/>
      <c r="R687" s="210"/>
      <c r="S687" s="210"/>
      <c r="T687" s="211"/>
      <c r="AT687" s="212" t="s">
        <v>158</v>
      </c>
      <c r="AU687" s="212" t="s">
        <v>86</v>
      </c>
      <c r="AV687" s="13" t="s">
        <v>86</v>
      </c>
      <c r="AW687" s="13" t="s">
        <v>32</v>
      </c>
      <c r="AX687" s="13" t="s">
        <v>76</v>
      </c>
      <c r="AY687" s="212" t="s">
        <v>146</v>
      </c>
    </row>
    <row r="688" spans="1:65" s="14" customFormat="1">
      <c r="B688" s="213"/>
      <c r="C688" s="214"/>
      <c r="D688" s="203" t="s">
        <v>158</v>
      </c>
      <c r="E688" s="215" t="s">
        <v>1</v>
      </c>
      <c r="F688" s="216" t="s">
        <v>190</v>
      </c>
      <c r="G688" s="214"/>
      <c r="H688" s="217">
        <v>202.41</v>
      </c>
      <c r="I688" s="218"/>
      <c r="J688" s="214"/>
      <c r="K688" s="214"/>
      <c r="L688" s="219"/>
      <c r="M688" s="220"/>
      <c r="N688" s="221"/>
      <c r="O688" s="221"/>
      <c r="P688" s="221"/>
      <c r="Q688" s="221"/>
      <c r="R688" s="221"/>
      <c r="S688" s="221"/>
      <c r="T688" s="222"/>
      <c r="AT688" s="223" t="s">
        <v>158</v>
      </c>
      <c r="AU688" s="223" t="s">
        <v>86</v>
      </c>
      <c r="AV688" s="14" t="s">
        <v>152</v>
      </c>
      <c r="AW688" s="14" t="s">
        <v>32</v>
      </c>
      <c r="AX688" s="14" t="s">
        <v>84</v>
      </c>
      <c r="AY688" s="223" t="s">
        <v>146</v>
      </c>
    </row>
    <row r="689" spans="1:65" s="2" customFormat="1" ht="24.25" customHeight="1">
      <c r="A689" s="34"/>
      <c r="B689" s="35"/>
      <c r="C689" s="187" t="s">
        <v>1266</v>
      </c>
      <c r="D689" s="187" t="s">
        <v>148</v>
      </c>
      <c r="E689" s="188" t="s">
        <v>1267</v>
      </c>
      <c r="F689" s="189" t="s">
        <v>1268</v>
      </c>
      <c r="G689" s="190" t="s">
        <v>173</v>
      </c>
      <c r="H689" s="191">
        <v>202.41</v>
      </c>
      <c r="I689" s="192"/>
      <c r="J689" s="193">
        <f>ROUND(I689*H689,2)</f>
        <v>0</v>
      </c>
      <c r="K689" s="194"/>
      <c r="L689" s="39"/>
      <c r="M689" s="195" t="s">
        <v>1</v>
      </c>
      <c r="N689" s="196" t="s">
        <v>41</v>
      </c>
      <c r="O689" s="71"/>
      <c r="P689" s="197">
        <f>O689*H689</f>
        <v>0</v>
      </c>
      <c r="Q689" s="197">
        <v>1.7000000000000001E-4</v>
      </c>
      <c r="R689" s="197">
        <f>Q689*H689</f>
        <v>3.4409700000000001E-2</v>
      </c>
      <c r="S689" s="197">
        <v>0</v>
      </c>
      <c r="T689" s="198">
        <f>S689*H689</f>
        <v>0</v>
      </c>
      <c r="U689" s="34"/>
      <c r="V689" s="34"/>
      <c r="W689" s="34"/>
      <c r="X689" s="34"/>
      <c r="Y689" s="34"/>
      <c r="Z689" s="34"/>
      <c r="AA689" s="34"/>
      <c r="AB689" s="34"/>
      <c r="AC689" s="34"/>
      <c r="AD689" s="34"/>
      <c r="AE689" s="34"/>
      <c r="AR689" s="199" t="s">
        <v>233</v>
      </c>
      <c r="AT689" s="199" t="s">
        <v>148</v>
      </c>
      <c r="AU689" s="199" t="s">
        <v>86</v>
      </c>
      <c r="AY689" s="17" t="s">
        <v>146</v>
      </c>
      <c r="BE689" s="200">
        <f>IF(N689="základní",J689,0)</f>
        <v>0</v>
      </c>
      <c r="BF689" s="200">
        <f>IF(N689="snížená",J689,0)</f>
        <v>0</v>
      </c>
      <c r="BG689" s="200">
        <f>IF(N689="zákl. přenesená",J689,0)</f>
        <v>0</v>
      </c>
      <c r="BH689" s="200">
        <f>IF(N689="sníž. přenesená",J689,0)</f>
        <v>0</v>
      </c>
      <c r="BI689" s="200">
        <f>IF(N689="nulová",J689,0)</f>
        <v>0</v>
      </c>
      <c r="BJ689" s="17" t="s">
        <v>84</v>
      </c>
      <c r="BK689" s="200">
        <f>ROUND(I689*H689,2)</f>
        <v>0</v>
      </c>
      <c r="BL689" s="17" t="s">
        <v>233</v>
      </c>
      <c r="BM689" s="199" t="s">
        <v>1269</v>
      </c>
    </row>
    <row r="690" spans="1:65" s="2" customFormat="1" ht="16.5" customHeight="1">
      <c r="A690" s="34"/>
      <c r="B690" s="35"/>
      <c r="C690" s="187" t="s">
        <v>1270</v>
      </c>
      <c r="D690" s="187" t="s">
        <v>148</v>
      </c>
      <c r="E690" s="188" t="s">
        <v>1271</v>
      </c>
      <c r="F690" s="189" t="s">
        <v>1272</v>
      </c>
      <c r="G690" s="190" t="s">
        <v>173</v>
      </c>
      <c r="H690" s="191">
        <v>20.71</v>
      </c>
      <c r="I690" s="192"/>
      <c r="J690" s="193">
        <f>ROUND(I690*H690,2)</f>
        <v>0</v>
      </c>
      <c r="K690" s="194"/>
      <c r="L690" s="39"/>
      <c r="M690" s="195" t="s">
        <v>1</v>
      </c>
      <c r="N690" s="196" t="s">
        <v>41</v>
      </c>
      <c r="O690" s="71"/>
      <c r="P690" s="197">
        <f>O690*H690</f>
        <v>0</v>
      </c>
      <c r="Q690" s="197">
        <v>1.7000000000000001E-4</v>
      </c>
      <c r="R690" s="197">
        <f>Q690*H690</f>
        <v>3.5207000000000003E-3</v>
      </c>
      <c r="S690" s="197">
        <v>0</v>
      </c>
      <c r="T690" s="198">
        <f>S690*H690</f>
        <v>0</v>
      </c>
      <c r="U690" s="34"/>
      <c r="V690" s="34"/>
      <c r="W690" s="34"/>
      <c r="X690" s="34"/>
      <c r="Y690" s="34"/>
      <c r="Z690" s="34"/>
      <c r="AA690" s="34"/>
      <c r="AB690" s="34"/>
      <c r="AC690" s="34"/>
      <c r="AD690" s="34"/>
      <c r="AE690" s="34"/>
      <c r="AR690" s="199" t="s">
        <v>233</v>
      </c>
      <c r="AT690" s="199" t="s">
        <v>148</v>
      </c>
      <c r="AU690" s="199" t="s">
        <v>86</v>
      </c>
      <c r="AY690" s="17" t="s">
        <v>146</v>
      </c>
      <c r="BE690" s="200">
        <f>IF(N690="základní",J690,0)</f>
        <v>0</v>
      </c>
      <c r="BF690" s="200">
        <f>IF(N690="snížená",J690,0)</f>
        <v>0</v>
      </c>
      <c r="BG690" s="200">
        <f>IF(N690="zákl. přenesená",J690,0)</f>
        <v>0</v>
      </c>
      <c r="BH690" s="200">
        <f>IF(N690="sníž. přenesená",J690,0)</f>
        <v>0</v>
      </c>
      <c r="BI690" s="200">
        <f>IF(N690="nulová",J690,0)</f>
        <v>0</v>
      </c>
      <c r="BJ690" s="17" t="s">
        <v>84</v>
      </c>
      <c r="BK690" s="200">
        <f>ROUND(I690*H690,2)</f>
        <v>0</v>
      </c>
      <c r="BL690" s="17" t="s">
        <v>233</v>
      </c>
      <c r="BM690" s="199" t="s">
        <v>1273</v>
      </c>
    </row>
    <row r="691" spans="1:65" s="12" customFormat="1" ht="22.95" customHeight="1">
      <c r="B691" s="171"/>
      <c r="C691" s="172"/>
      <c r="D691" s="173" t="s">
        <v>75</v>
      </c>
      <c r="E691" s="185" t="s">
        <v>1274</v>
      </c>
      <c r="F691" s="185" t="s">
        <v>1275</v>
      </c>
      <c r="G691" s="172"/>
      <c r="H691" s="172"/>
      <c r="I691" s="175"/>
      <c r="J691" s="186">
        <f>BK691</f>
        <v>0</v>
      </c>
      <c r="K691" s="172"/>
      <c r="L691" s="177"/>
      <c r="M691" s="178"/>
      <c r="N691" s="179"/>
      <c r="O691" s="179"/>
      <c r="P691" s="180">
        <f>SUM(P692:P701)</f>
        <v>0</v>
      </c>
      <c r="Q691" s="179"/>
      <c r="R691" s="180">
        <f>SUM(R692:R701)</f>
        <v>2.1259200000000003</v>
      </c>
      <c r="S691" s="179"/>
      <c r="T691" s="181">
        <f>SUM(T692:T701)</f>
        <v>0.51088</v>
      </c>
      <c r="AR691" s="182" t="s">
        <v>86</v>
      </c>
      <c r="AT691" s="183" t="s">
        <v>75</v>
      </c>
      <c r="AU691" s="183" t="s">
        <v>84</v>
      </c>
      <c r="AY691" s="182" t="s">
        <v>146</v>
      </c>
      <c r="BK691" s="184">
        <f>SUM(BK692:BK701)</f>
        <v>0</v>
      </c>
    </row>
    <row r="692" spans="1:65" s="2" customFormat="1" ht="24.25" customHeight="1">
      <c r="A692" s="34"/>
      <c r="B692" s="35"/>
      <c r="C692" s="187" t="s">
        <v>1276</v>
      </c>
      <c r="D692" s="187" t="s">
        <v>148</v>
      </c>
      <c r="E692" s="188" t="s">
        <v>1277</v>
      </c>
      <c r="F692" s="189" t="s">
        <v>1278</v>
      </c>
      <c r="G692" s="190" t="s">
        <v>173</v>
      </c>
      <c r="H692" s="191">
        <v>1017.7</v>
      </c>
      <c r="I692" s="192"/>
      <c r="J692" s="193">
        <f>ROUND(I692*H692,2)</f>
        <v>0</v>
      </c>
      <c r="K692" s="194"/>
      <c r="L692" s="39"/>
      <c r="M692" s="195" t="s">
        <v>1</v>
      </c>
      <c r="N692" s="196" t="s">
        <v>41</v>
      </c>
      <c r="O692" s="71"/>
      <c r="P692" s="197">
        <f>O692*H692</f>
        <v>0</v>
      </c>
      <c r="Q692" s="197">
        <v>1E-3</v>
      </c>
      <c r="R692" s="197">
        <f>Q692*H692</f>
        <v>1.0177</v>
      </c>
      <c r="S692" s="197">
        <v>3.1E-4</v>
      </c>
      <c r="T692" s="198">
        <f>S692*H692</f>
        <v>0.31548700000000002</v>
      </c>
      <c r="U692" s="34"/>
      <c r="V692" s="34"/>
      <c r="W692" s="34"/>
      <c r="X692" s="34"/>
      <c r="Y692" s="34"/>
      <c r="Z692" s="34"/>
      <c r="AA692" s="34"/>
      <c r="AB692" s="34"/>
      <c r="AC692" s="34"/>
      <c r="AD692" s="34"/>
      <c r="AE692" s="34"/>
      <c r="AR692" s="199" t="s">
        <v>233</v>
      </c>
      <c r="AT692" s="199" t="s">
        <v>148</v>
      </c>
      <c r="AU692" s="199" t="s">
        <v>86</v>
      </c>
      <c r="AY692" s="17" t="s">
        <v>146</v>
      </c>
      <c r="BE692" s="200">
        <f>IF(N692="základní",J692,0)</f>
        <v>0</v>
      </c>
      <c r="BF692" s="200">
        <f>IF(N692="snížená",J692,0)</f>
        <v>0</v>
      </c>
      <c r="BG692" s="200">
        <f>IF(N692="zákl. přenesená",J692,0)</f>
        <v>0</v>
      </c>
      <c r="BH692" s="200">
        <f>IF(N692="sníž. přenesená",J692,0)</f>
        <v>0</v>
      </c>
      <c r="BI692" s="200">
        <f>IF(N692="nulová",J692,0)</f>
        <v>0</v>
      </c>
      <c r="BJ692" s="17" t="s">
        <v>84</v>
      </c>
      <c r="BK692" s="200">
        <f>ROUND(I692*H692,2)</f>
        <v>0</v>
      </c>
      <c r="BL692" s="17" t="s">
        <v>233</v>
      </c>
      <c r="BM692" s="199" t="s">
        <v>1279</v>
      </c>
    </row>
    <row r="693" spans="1:65" s="13" customFormat="1">
      <c r="B693" s="201"/>
      <c r="C693" s="202"/>
      <c r="D693" s="203" t="s">
        <v>158</v>
      </c>
      <c r="E693" s="204" t="s">
        <v>1</v>
      </c>
      <c r="F693" s="205" t="s">
        <v>1280</v>
      </c>
      <c r="G693" s="202"/>
      <c r="H693" s="206">
        <v>1017.7</v>
      </c>
      <c r="I693" s="207"/>
      <c r="J693" s="202"/>
      <c r="K693" s="202"/>
      <c r="L693" s="208"/>
      <c r="M693" s="209"/>
      <c r="N693" s="210"/>
      <c r="O693" s="210"/>
      <c r="P693" s="210"/>
      <c r="Q693" s="210"/>
      <c r="R693" s="210"/>
      <c r="S693" s="210"/>
      <c r="T693" s="211"/>
      <c r="AT693" s="212" t="s">
        <v>158</v>
      </c>
      <c r="AU693" s="212" t="s">
        <v>86</v>
      </c>
      <c r="AV693" s="13" t="s">
        <v>86</v>
      </c>
      <c r="AW693" s="13" t="s">
        <v>32</v>
      </c>
      <c r="AX693" s="13" t="s">
        <v>84</v>
      </c>
      <c r="AY693" s="212" t="s">
        <v>146</v>
      </c>
    </row>
    <row r="694" spans="1:65" s="2" customFormat="1" ht="21.75" customHeight="1">
      <c r="A694" s="34"/>
      <c r="B694" s="35"/>
      <c r="C694" s="187" t="s">
        <v>1281</v>
      </c>
      <c r="D694" s="187" t="s">
        <v>148</v>
      </c>
      <c r="E694" s="188" t="s">
        <v>1282</v>
      </c>
      <c r="F694" s="189" t="s">
        <v>1283</v>
      </c>
      <c r="G694" s="190" t="s">
        <v>173</v>
      </c>
      <c r="H694" s="191">
        <v>630.29999999999995</v>
      </c>
      <c r="I694" s="192"/>
      <c r="J694" s="193">
        <f>ROUND(I694*H694,2)</f>
        <v>0</v>
      </c>
      <c r="K694" s="194"/>
      <c r="L694" s="39"/>
      <c r="M694" s="195" t="s">
        <v>1</v>
      </c>
      <c r="N694" s="196" t="s">
        <v>41</v>
      </c>
      <c r="O694" s="71"/>
      <c r="P694" s="197">
        <f>O694*H694</f>
        <v>0</v>
      </c>
      <c r="Q694" s="197">
        <v>1E-3</v>
      </c>
      <c r="R694" s="197">
        <f>Q694*H694</f>
        <v>0.63029999999999997</v>
      </c>
      <c r="S694" s="197">
        <v>3.1E-4</v>
      </c>
      <c r="T694" s="198">
        <f>S694*H694</f>
        <v>0.19539299999999998</v>
      </c>
      <c r="U694" s="34"/>
      <c r="V694" s="34"/>
      <c r="W694" s="34"/>
      <c r="X694" s="34"/>
      <c r="Y694" s="34"/>
      <c r="Z694" s="34"/>
      <c r="AA694" s="34"/>
      <c r="AB694" s="34"/>
      <c r="AC694" s="34"/>
      <c r="AD694" s="34"/>
      <c r="AE694" s="34"/>
      <c r="AR694" s="199" t="s">
        <v>233</v>
      </c>
      <c r="AT694" s="199" t="s">
        <v>148</v>
      </c>
      <c r="AU694" s="199" t="s">
        <v>86</v>
      </c>
      <c r="AY694" s="17" t="s">
        <v>146</v>
      </c>
      <c r="BE694" s="200">
        <f>IF(N694="základní",J694,0)</f>
        <v>0</v>
      </c>
      <c r="BF694" s="200">
        <f>IF(N694="snížená",J694,0)</f>
        <v>0</v>
      </c>
      <c r="BG694" s="200">
        <f>IF(N694="zákl. přenesená",J694,0)</f>
        <v>0</v>
      </c>
      <c r="BH694" s="200">
        <f>IF(N694="sníž. přenesená",J694,0)</f>
        <v>0</v>
      </c>
      <c r="BI694" s="200">
        <f>IF(N694="nulová",J694,0)</f>
        <v>0</v>
      </c>
      <c r="BJ694" s="17" t="s">
        <v>84</v>
      </c>
      <c r="BK694" s="200">
        <f>ROUND(I694*H694,2)</f>
        <v>0</v>
      </c>
      <c r="BL694" s="17" t="s">
        <v>233</v>
      </c>
      <c r="BM694" s="199" t="s">
        <v>1284</v>
      </c>
    </row>
    <row r="695" spans="1:65" s="15" customFormat="1">
      <c r="B695" s="224"/>
      <c r="C695" s="225"/>
      <c r="D695" s="203" t="s">
        <v>158</v>
      </c>
      <c r="E695" s="226" t="s">
        <v>1</v>
      </c>
      <c r="F695" s="227" t="s">
        <v>1285</v>
      </c>
      <c r="G695" s="225"/>
      <c r="H695" s="226" t="s">
        <v>1</v>
      </c>
      <c r="I695" s="228"/>
      <c r="J695" s="225"/>
      <c r="K695" s="225"/>
      <c r="L695" s="229"/>
      <c r="M695" s="230"/>
      <c r="N695" s="231"/>
      <c r="O695" s="231"/>
      <c r="P695" s="231"/>
      <c r="Q695" s="231"/>
      <c r="R695" s="231"/>
      <c r="S695" s="231"/>
      <c r="T695" s="232"/>
      <c r="AT695" s="233" t="s">
        <v>158</v>
      </c>
      <c r="AU695" s="233" t="s">
        <v>86</v>
      </c>
      <c r="AV695" s="15" t="s">
        <v>84</v>
      </c>
      <c r="AW695" s="15" t="s">
        <v>32</v>
      </c>
      <c r="AX695" s="15" t="s">
        <v>76</v>
      </c>
      <c r="AY695" s="233" t="s">
        <v>146</v>
      </c>
    </row>
    <row r="696" spans="1:65" s="13" customFormat="1">
      <c r="B696" s="201"/>
      <c r="C696" s="202"/>
      <c r="D696" s="203" t="s">
        <v>158</v>
      </c>
      <c r="E696" s="204" t="s">
        <v>1</v>
      </c>
      <c r="F696" s="205" t="s">
        <v>1286</v>
      </c>
      <c r="G696" s="202"/>
      <c r="H696" s="206">
        <v>60.704999999999998</v>
      </c>
      <c r="I696" s="207"/>
      <c r="J696" s="202"/>
      <c r="K696" s="202"/>
      <c r="L696" s="208"/>
      <c r="M696" s="209"/>
      <c r="N696" s="210"/>
      <c r="O696" s="210"/>
      <c r="P696" s="210"/>
      <c r="Q696" s="210"/>
      <c r="R696" s="210"/>
      <c r="S696" s="210"/>
      <c r="T696" s="211"/>
      <c r="AT696" s="212" t="s">
        <v>158</v>
      </c>
      <c r="AU696" s="212" t="s">
        <v>86</v>
      </c>
      <c r="AV696" s="13" t="s">
        <v>86</v>
      </c>
      <c r="AW696" s="13" t="s">
        <v>32</v>
      </c>
      <c r="AX696" s="13" t="s">
        <v>76</v>
      </c>
      <c r="AY696" s="212" t="s">
        <v>146</v>
      </c>
    </row>
    <row r="697" spans="1:65" s="13" customFormat="1">
      <c r="B697" s="201"/>
      <c r="C697" s="202"/>
      <c r="D697" s="203" t="s">
        <v>158</v>
      </c>
      <c r="E697" s="204" t="s">
        <v>1</v>
      </c>
      <c r="F697" s="205" t="s">
        <v>1287</v>
      </c>
      <c r="G697" s="202"/>
      <c r="H697" s="206">
        <v>298.05</v>
      </c>
      <c r="I697" s="207"/>
      <c r="J697" s="202"/>
      <c r="K697" s="202"/>
      <c r="L697" s="208"/>
      <c r="M697" s="209"/>
      <c r="N697" s="210"/>
      <c r="O697" s="210"/>
      <c r="P697" s="210"/>
      <c r="Q697" s="210"/>
      <c r="R697" s="210"/>
      <c r="S697" s="210"/>
      <c r="T697" s="211"/>
      <c r="AT697" s="212" t="s">
        <v>158</v>
      </c>
      <c r="AU697" s="212" t="s">
        <v>86</v>
      </c>
      <c r="AV697" s="13" t="s">
        <v>86</v>
      </c>
      <c r="AW697" s="13" t="s">
        <v>32</v>
      </c>
      <c r="AX697" s="13" t="s">
        <v>76</v>
      </c>
      <c r="AY697" s="212" t="s">
        <v>146</v>
      </c>
    </row>
    <row r="698" spans="1:65" s="13" customFormat="1">
      <c r="B698" s="201"/>
      <c r="C698" s="202"/>
      <c r="D698" s="203" t="s">
        <v>158</v>
      </c>
      <c r="E698" s="204" t="s">
        <v>1</v>
      </c>
      <c r="F698" s="205" t="s">
        <v>1288</v>
      </c>
      <c r="G698" s="202"/>
      <c r="H698" s="206">
        <v>630.29999999999995</v>
      </c>
      <c r="I698" s="207"/>
      <c r="J698" s="202"/>
      <c r="K698" s="202"/>
      <c r="L698" s="208"/>
      <c r="M698" s="209"/>
      <c r="N698" s="210"/>
      <c r="O698" s="210"/>
      <c r="P698" s="210"/>
      <c r="Q698" s="210"/>
      <c r="R698" s="210"/>
      <c r="S698" s="210"/>
      <c r="T698" s="211"/>
      <c r="AT698" s="212" t="s">
        <v>158</v>
      </c>
      <c r="AU698" s="212" t="s">
        <v>86</v>
      </c>
      <c r="AV698" s="13" t="s">
        <v>86</v>
      </c>
      <c r="AW698" s="13" t="s">
        <v>32</v>
      </c>
      <c r="AX698" s="13" t="s">
        <v>84</v>
      </c>
      <c r="AY698" s="212" t="s">
        <v>146</v>
      </c>
    </row>
    <row r="699" spans="1:65" s="2" customFormat="1" ht="24.25" customHeight="1">
      <c r="A699" s="34"/>
      <c r="B699" s="35"/>
      <c r="C699" s="187" t="s">
        <v>1289</v>
      </c>
      <c r="D699" s="187" t="s">
        <v>148</v>
      </c>
      <c r="E699" s="188" t="s">
        <v>1290</v>
      </c>
      <c r="F699" s="189" t="s">
        <v>1291</v>
      </c>
      <c r="G699" s="190" t="s">
        <v>173</v>
      </c>
      <c r="H699" s="191">
        <v>1017.7</v>
      </c>
      <c r="I699" s="192"/>
      <c r="J699" s="193">
        <f>ROUND(I699*H699,2)</f>
        <v>0</v>
      </c>
      <c r="K699" s="194"/>
      <c r="L699" s="39"/>
      <c r="M699" s="195" t="s">
        <v>1</v>
      </c>
      <c r="N699" s="196" t="s">
        <v>41</v>
      </c>
      <c r="O699" s="71"/>
      <c r="P699" s="197">
        <f>O699*H699</f>
        <v>0</v>
      </c>
      <c r="Q699" s="197">
        <v>2.9E-4</v>
      </c>
      <c r="R699" s="197">
        <f>Q699*H699</f>
        <v>0.29513300000000003</v>
      </c>
      <c r="S699" s="197">
        <v>0</v>
      </c>
      <c r="T699" s="198">
        <f>S699*H699</f>
        <v>0</v>
      </c>
      <c r="U699" s="34"/>
      <c r="V699" s="34"/>
      <c r="W699" s="34"/>
      <c r="X699" s="34"/>
      <c r="Y699" s="34"/>
      <c r="Z699" s="34"/>
      <c r="AA699" s="34"/>
      <c r="AB699" s="34"/>
      <c r="AC699" s="34"/>
      <c r="AD699" s="34"/>
      <c r="AE699" s="34"/>
      <c r="AR699" s="199" t="s">
        <v>233</v>
      </c>
      <c r="AT699" s="199" t="s">
        <v>148</v>
      </c>
      <c r="AU699" s="199" t="s">
        <v>86</v>
      </c>
      <c r="AY699" s="17" t="s">
        <v>146</v>
      </c>
      <c r="BE699" s="200">
        <f>IF(N699="základní",J699,0)</f>
        <v>0</v>
      </c>
      <c r="BF699" s="200">
        <f>IF(N699="snížená",J699,0)</f>
        <v>0</v>
      </c>
      <c r="BG699" s="200">
        <f>IF(N699="zákl. přenesená",J699,0)</f>
        <v>0</v>
      </c>
      <c r="BH699" s="200">
        <f>IF(N699="sníž. přenesená",J699,0)</f>
        <v>0</v>
      </c>
      <c r="BI699" s="200">
        <f>IF(N699="nulová",J699,0)</f>
        <v>0</v>
      </c>
      <c r="BJ699" s="17" t="s">
        <v>84</v>
      </c>
      <c r="BK699" s="200">
        <f>ROUND(I699*H699,2)</f>
        <v>0</v>
      </c>
      <c r="BL699" s="17" t="s">
        <v>233</v>
      </c>
      <c r="BM699" s="199" t="s">
        <v>1292</v>
      </c>
    </row>
    <row r="700" spans="1:65" s="13" customFormat="1">
      <c r="B700" s="201"/>
      <c r="C700" s="202"/>
      <c r="D700" s="203" t="s">
        <v>158</v>
      </c>
      <c r="E700" s="204" t="s">
        <v>1</v>
      </c>
      <c r="F700" s="205" t="s">
        <v>1293</v>
      </c>
      <c r="G700" s="202"/>
      <c r="H700" s="206">
        <v>1017.7</v>
      </c>
      <c r="I700" s="207"/>
      <c r="J700" s="202"/>
      <c r="K700" s="202"/>
      <c r="L700" s="208"/>
      <c r="M700" s="209"/>
      <c r="N700" s="210"/>
      <c r="O700" s="210"/>
      <c r="P700" s="210"/>
      <c r="Q700" s="210"/>
      <c r="R700" s="210"/>
      <c r="S700" s="210"/>
      <c r="T700" s="211"/>
      <c r="AT700" s="212" t="s">
        <v>158</v>
      </c>
      <c r="AU700" s="212" t="s">
        <v>86</v>
      </c>
      <c r="AV700" s="13" t="s">
        <v>86</v>
      </c>
      <c r="AW700" s="13" t="s">
        <v>32</v>
      </c>
      <c r="AX700" s="13" t="s">
        <v>84</v>
      </c>
      <c r="AY700" s="212" t="s">
        <v>146</v>
      </c>
    </row>
    <row r="701" spans="1:65" s="2" customFormat="1" ht="24.25" customHeight="1">
      <c r="A701" s="34"/>
      <c r="B701" s="35"/>
      <c r="C701" s="187" t="s">
        <v>1294</v>
      </c>
      <c r="D701" s="187" t="s">
        <v>148</v>
      </c>
      <c r="E701" s="188" t="s">
        <v>1295</v>
      </c>
      <c r="F701" s="189" t="s">
        <v>1296</v>
      </c>
      <c r="G701" s="190" t="s">
        <v>173</v>
      </c>
      <c r="H701" s="191">
        <v>630.29999999999995</v>
      </c>
      <c r="I701" s="192"/>
      <c r="J701" s="193">
        <f>ROUND(I701*H701,2)</f>
        <v>0</v>
      </c>
      <c r="K701" s="194"/>
      <c r="L701" s="39"/>
      <c r="M701" s="195" t="s">
        <v>1</v>
      </c>
      <c r="N701" s="196" t="s">
        <v>41</v>
      </c>
      <c r="O701" s="71"/>
      <c r="P701" s="197">
        <f>O701*H701</f>
        <v>0</v>
      </c>
      <c r="Q701" s="197">
        <v>2.9E-4</v>
      </c>
      <c r="R701" s="197">
        <f>Q701*H701</f>
        <v>0.18278699999999998</v>
      </c>
      <c r="S701" s="197">
        <v>0</v>
      </c>
      <c r="T701" s="198">
        <f>S701*H701</f>
        <v>0</v>
      </c>
      <c r="U701" s="34"/>
      <c r="V701" s="34"/>
      <c r="W701" s="34"/>
      <c r="X701" s="34"/>
      <c r="Y701" s="34"/>
      <c r="Z701" s="34"/>
      <c r="AA701" s="34"/>
      <c r="AB701" s="34"/>
      <c r="AC701" s="34"/>
      <c r="AD701" s="34"/>
      <c r="AE701" s="34"/>
      <c r="AR701" s="199" t="s">
        <v>233</v>
      </c>
      <c r="AT701" s="199" t="s">
        <v>148</v>
      </c>
      <c r="AU701" s="199" t="s">
        <v>86</v>
      </c>
      <c r="AY701" s="17" t="s">
        <v>146</v>
      </c>
      <c r="BE701" s="200">
        <f>IF(N701="základní",J701,0)</f>
        <v>0</v>
      </c>
      <c r="BF701" s="200">
        <f>IF(N701="snížená",J701,0)</f>
        <v>0</v>
      </c>
      <c r="BG701" s="200">
        <f>IF(N701="zákl. přenesená",J701,0)</f>
        <v>0</v>
      </c>
      <c r="BH701" s="200">
        <f>IF(N701="sníž. přenesená",J701,0)</f>
        <v>0</v>
      </c>
      <c r="BI701" s="200">
        <f>IF(N701="nulová",J701,0)</f>
        <v>0</v>
      </c>
      <c r="BJ701" s="17" t="s">
        <v>84</v>
      </c>
      <c r="BK701" s="200">
        <f>ROUND(I701*H701,2)</f>
        <v>0</v>
      </c>
      <c r="BL701" s="17" t="s">
        <v>233</v>
      </c>
      <c r="BM701" s="199" t="s">
        <v>1297</v>
      </c>
    </row>
    <row r="702" spans="1:65" s="12" customFormat="1" ht="25.95" customHeight="1">
      <c r="B702" s="171"/>
      <c r="C702" s="172"/>
      <c r="D702" s="173" t="s">
        <v>75</v>
      </c>
      <c r="E702" s="174" t="s">
        <v>400</v>
      </c>
      <c r="F702" s="174" t="s">
        <v>1298</v>
      </c>
      <c r="G702" s="172"/>
      <c r="H702" s="172"/>
      <c r="I702" s="175"/>
      <c r="J702" s="176">
        <f>BK702</f>
        <v>0</v>
      </c>
      <c r="K702" s="172"/>
      <c r="L702" s="177"/>
      <c r="M702" s="178"/>
      <c r="N702" s="179"/>
      <c r="O702" s="179"/>
      <c r="P702" s="180">
        <f>P703+P706+P708+P711</f>
        <v>0</v>
      </c>
      <c r="Q702" s="179"/>
      <c r="R702" s="180">
        <f>R703+R706+R708+R711</f>
        <v>0</v>
      </c>
      <c r="S702" s="179"/>
      <c r="T702" s="181">
        <f>T703+T706+T708+T711</f>
        <v>0</v>
      </c>
      <c r="AR702" s="182" t="s">
        <v>160</v>
      </c>
      <c r="AT702" s="183" t="s">
        <v>75</v>
      </c>
      <c r="AU702" s="183" t="s">
        <v>76</v>
      </c>
      <c r="AY702" s="182" t="s">
        <v>146</v>
      </c>
      <c r="BK702" s="184">
        <f>BK703+BK706+BK708+BK711</f>
        <v>0</v>
      </c>
    </row>
    <row r="703" spans="1:65" s="12" customFormat="1" ht="22.95" customHeight="1">
      <c r="B703" s="171"/>
      <c r="C703" s="172"/>
      <c r="D703" s="173" t="s">
        <v>75</v>
      </c>
      <c r="E703" s="185" t="s">
        <v>1299</v>
      </c>
      <c r="F703" s="185" t="s">
        <v>1300</v>
      </c>
      <c r="G703" s="172"/>
      <c r="H703" s="172"/>
      <c r="I703" s="175"/>
      <c r="J703" s="186">
        <f>BK703</f>
        <v>0</v>
      </c>
      <c r="K703" s="172"/>
      <c r="L703" s="177"/>
      <c r="M703" s="178"/>
      <c r="N703" s="179"/>
      <c r="O703" s="179"/>
      <c r="P703" s="180">
        <f>SUM(P704:P705)</f>
        <v>0</v>
      </c>
      <c r="Q703" s="179"/>
      <c r="R703" s="180">
        <f>SUM(R704:R705)</f>
        <v>0</v>
      </c>
      <c r="S703" s="179"/>
      <c r="T703" s="181">
        <f>SUM(T704:T705)</f>
        <v>0</v>
      </c>
      <c r="AR703" s="182" t="s">
        <v>160</v>
      </c>
      <c r="AT703" s="183" t="s">
        <v>75</v>
      </c>
      <c r="AU703" s="183" t="s">
        <v>84</v>
      </c>
      <c r="AY703" s="182" t="s">
        <v>146</v>
      </c>
      <c r="BK703" s="184">
        <f>SUM(BK704:BK705)</f>
        <v>0</v>
      </c>
    </row>
    <row r="704" spans="1:65" s="2" customFormat="1" ht="21.75" customHeight="1">
      <c r="A704" s="34"/>
      <c r="B704" s="35"/>
      <c r="C704" s="187" t="s">
        <v>1301</v>
      </c>
      <c r="D704" s="187" t="s">
        <v>148</v>
      </c>
      <c r="E704" s="188" t="s">
        <v>1302</v>
      </c>
      <c r="F704" s="189" t="s">
        <v>1303</v>
      </c>
      <c r="G704" s="190" t="s">
        <v>455</v>
      </c>
      <c r="H704" s="191">
        <v>1</v>
      </c>
      <c r="I704" s="192">
        <f>Silnoproud!J7</f>
        <v>0</v>
      </c>
      <c r="J704" s="193">
        <f>ROUND(I704*H704,2)</f>
        <v>0</v>
      </c>
      <c r="K704" s="194"/>
      <c r="L704" s="39"/>
      <c r="M704" s="195" t="s">
        <v>1</v>
      </c>
      <c r="N704" s="196" t="s">
        <v>41</v>
      </c>
      <c r="O704" s="71"/>
      <c r="P704" s="197">
        <f>O704*H704</f>
        <v>0</v>
      </c>
      <c r="Q704" s="197">
        <v>0</v>
      </c>
      <c r="R704" s="197">
        <f>Q704*H704</f>
        <v>0</v>
      </c>
      <c r="S704" s="197">
        <v>0</v>
      </c>
      <c r="T704" s="198">
        <f>S704*H704</f>
        <v>0</v>
      </c>
      <c r="U704" s="34"/>
      <c r="V704" s="34"/>
      <c r="W704" s="34"/>
      <c r="X704" s="34"/>
      <c r="Y704" s="34"/>
      <c r="Z704" s="34"/>
      <c r="AA704" s="34"/>
      <c r="AB704" s="34"/>
      <c r="AC704" s="34"/>
      <c r="AD704" s="34"/>
      <c r="AE704" s="34"/>
      <c r="AR704" s="199" t="s">
        <v>527</v>
      </c>
      <c r="AT704" s="199" t="s">
        <v>148</v>
      </c>
      <c r="AU704" s="199" t="s">
        <v>86</v>
      </c>
      <c r="AY704" s="17" t="s">
        <v>146</v>
      </c>
      <c r="BE704" s="200">
        <f>IF(N704="základní",J704,0)</f>
        <v>0</v>
      </c>
      <c r="BF704" s="200">
        <f>IF(N704="snížená",J704,0)</f>
        <v>0</v>
      </c>
      <c r="BG704" s="200">
        <f>IF(N704="zákl. přenesená",J704,0)</f>
        <v>0</v>
      </c>
      <c r="BH704" s="200">
        <f>IF(N704="sníž. přenesená",J704,0)</f>
        <v>0</v>
      </c>
      <c r="BI704" s="200">
        <f>IF(N704="nulová",J704,0)</f>
        <v>0</v>
      </c>
      <c r="BJ704" s="17" t="s">
        <v>84</v>
      </c>
      <c r="BK704" s="200">
        <f>ROUND(I704*H704,2)</f>
        <v>0</v>
      </c>
      <c r="BL704" s="17" t="s">
        <v>527</v>
      </c>
      <c r="BM704" s="199" t="s">
        <v>1304</v>
      </c>
    </row>
    <row r="705" spans="1:65" s="2" customFormat="1" ht="21.75" customHeight="1">
      <c r="A705" s="34"/>
      <c r="B705" s="35"/>
      <c r="C705" s="187" t="s">
        <v>1305</v>
      </c>
      <c r="D705" s="187" t="s">
        <v>148</v>
      </c>
      <c r="E705" s="188" t="s">
        <v>1306</v>
      </c>
      <c r="F705" s="189" t="s">
        <v>1307</v>
      </c>
      <c r="G705" s="190" t="s">
        <v>455</v>
      </c>
      <c r="H705" s="191">
        <v>1</v>
      </c>
      <c r="I705" s="192">
        <f>Slaboproud!I16</f>
        <v>0</v>
      </c>
      <c r="J705" s="193">
        <f>ROUND(I705*H705,2)</f>
        <v>0</v>
      </c>
      <c r="K705" s="194"/>
      <c r="L705" s="39"/>
      <c r="M705" s="195" t="s">
        <v>1</v>
      </c>
      <c r="N705" s="196" t="s">
        <v>41</v>
      </c>
      <c r="O705" s="71"/>
      <c r="P705" s="197">
        <f>O705*H705</f>
        <v>0</v>
      </c>
      <c r="Q705" s="197">
        <v>0</v>
      </c>
      <c r="R705" s="197">
        <f>Q705*H705</f>
        <v>0</v>
      </c>
      <c r="S705" s="197">
        <v>0</v>
      </c>
      <c r="T705" s="198">
        <f>S705*H705</f>
        <v>0</v>
      </c>
      <c r="U705" s="34"/>
      <c r="V705" s="34"/>
      <c r="W705" s="34"/>
      <c r="X705" s="34"/>
      <c r="Y705" s="34"/>
      <c r="Z705" s="34"/>
      <c r="AA705" s="34"/>
      <c r="AB705" s="34"/>
      <c r="AC705" s="34"/>
      <c r="AD705" s="34"/>
      <c r="AE705" s="34"/>
      <c r="AR705" s="199" t="s">
        <v>527</v>
      </c>
      <c r="AT705" s="199" t="s">
        <v>148</v>
      </c>
      <c r="AU705" s="199" t="s">
        <v>86</v>
      </c>
      <c r="AY705" s="17" t="s">
        <v>146</v>
      </c>
      <c r="BE705" s="200">
        <f>IF(N705="základní",J705,0)</f>
        <v>0</v>
      </c>
      <c r="BF705" s="200">
        <f>IF(N705="snížená",J705,0)</f>
        <v>0</v>
      </c>
      <c r="BG705" s="200">
        <f>IF(N705="zákl. přenesená",J705,0)</f>
        <v>0</v>
      </c>
      <c r="BH705" s="200">
        <f>IF(N705="sníž. přenesená",J705,0)</f>
        <v>0</v>
      </c>
      <c r="BI705" s="200">
        <f>IF(N705="nulová",J705,0)</f>
        <v>0</v>
      </c>
      <c r="BJ705" s="17" t="s">
        <v>84</v>
      </c>
      <c r="BK705" s="200">
        <f>ROUND(I705*H705,2)</f>
        <v>0</v>
      </c>
      <c r="BL705" s="17" t="s">
        <v>527</v>
      </c>
      <c r="BM705" s="199" t="s">
        <v>1308</v>
      </c>
    </row>
    <row r="706" spans="1:65" s="12" customFormat="1" ht="22.95" customHeight="1">
      <c r="B706" s="171"/>
      <c r="C706" s="172"/>
      <c r="D706" s="173" t="s">
        <v>75</v>
      </c>
      <c r="E706" s="185" t="s">
        <v>1309</v>
      </c>
      <c r="F706" s="185" t="s">
        <v>1310</v>
      </c>
      <c r="G706" s="172"/>
      <c r="H706" s="172"/>
      <c r="I706" s="175"/>
      <c r="J706" s="186">
        <f>BK706</f>
        <v>0</v>
      </c>
      <c r="K706" s="172"/>
      <c r="L706" s="177"/>
      <c r="M706" s="178"/>
      <c r="N706" s="179"/>
      <c r="O706" s="179"/>
      <c r="P706" s="180">
        <f>P707</f>
        <v>0</v>
      </c>
      <c r="Q706" s="179"/>
      <c r="R706" s="180">
        <f>R707</f>
        <v>0</v>
      </c>
      <c r="S706" s="179"/>
      <c r="T706" s="181">
        <f>T707</f>
        <v>0</v>
      </c>
      <c r="AR706" s="182" t="s">
        <v>160</v>
      </c>
      <c r="AT706" s="183" t="s">
        <v>75</v>
      </c>
      <c r="AU706" s="183" t="s">
        <v>84</v>
      </c>
      <c r="AY706" s="182" t="s">
        <v>146</v>
      </c>
      <c r="BK706" s="184">
        <f>BK707</f>
        <v>0</v>
      </c>
    </row>
    <row r="707" spans="1:65" s="2" customFormat="1" ht="16.5" customHeight="1">
      <c r="A707" s="34"/>
      <c r="B707" s="35"/>
      <c r="C707" s="187" t="s">
        <v>1311</v>
      </c>
      <c r="D707" s="187" t="s">
        <v>148</v>
      </c>
      <c r="E707" s="188" t="s">
        <v>1312</v>
      </c>
      <c r="F707" s="189" t="s">
        <v>1313</v>
      </c>
      <c r="G707" s="190" t="s">
        <v>455</v>
      </c>
      <c r="H707" s="191">
        <v>1</v>
      </c>
      <c r="I707" s="192">
        <f>SOZ!I7</f>
        <v>0</v>
      </c>
      <c r="J707" s="193">
        <f>ROUND(I707*H707,2)</f>
        <v>0</v>
      </c>
      <c r="K707" s="194"/>
      <c r="L707" s="39"/>
      <c r="M707" s="195" t="s">
        <v>1</v>
      </c>
      <c r="N707" s="196" t="s">
        <v>41</v>
      </c>
      <c r="O707" s="71"/>
      <c r="P707" s="197">
        <f>O707*H707</f>
        <v>0</v>
      </c>
      <c r="Q707" s="197">
        <v>0</v>
      </c>
      <c r="R707" s="197">
        <f>Q707*H707</f>
        <v>0</v>
      </c>
      <c r="S707" s="197">
        <v>0</v>
      </c>
      <c r="T707" s="198">
        <f>S707*H707</f>
        <v>0</v>
      </c>
      <c r="U707" s="34"/>
      <c r="V707" s="34"/>
      <c r="W707" s="34"/>
      <c r="X707" s="34"/>
      <c r="Y707" s="34"/>
      <c r="Z707" s="34"/>
      <c r="AA707" s="34"/>
      <c r="AB707" s="34"/>
      <c r="AC707" s="34"/>
      <c r="AD707" s="34"/>
      <c r="AE707" s="34"/>
      <c r="AR707" s="199" t="s">
        <v>527</v>
      </c>
      <c r="AT707" s="199" t="s">
        <v>148</v>
      </c>
      <c r="AU707" s="199" t="s">
        <v>86</v>
      </c>
      <c r="AY707" s="17" t="s">
        <v>146</v>
      </c>
      <c r="BE707" s="200">
        <f>IF(N707="základní",J707,0)</f>
        <v>0</v>
      </c>
      <c r="BF707" s="200">
        <f>IF(N707="snížená",J707,0)</f>
        <v>0</v>
      </c>
      <c r="BG707" s="200">
        <f>IF(N707="zákl. přenesená",J707,0)</f>
        <v>0</v>
      </c>
      <c r="BH707" s="200">
        <f>IF(N707="sníž. přenesená",J707,0)</f>
        <v>0</v>
      </c>
      <c r="BI707" s="200">
        <f>IF(N707="nulová",J707,0)</f>
        <v>0</v>
      </c>
      <c r="BJ707" s="17" t="s">
        <v>84</v>
      </c>
      <c r="BK707" s="200">
        <f>ROUND(I707*H707,2)</f>
        <v>0</v>
      </c>
      <c r="BL707" s="17" t="s">
        <v>527</v>
      </c>
      <c r="BM707" s="199" t="s">
        <v>1314</v>
      </c>
    </row>
    <row r="708" spans="1:65" s="12" customFormat="1" ht="22.95" customHeight="1">
      <c r="B708" s="171"/>
      <c r="C708" s="172"/>
      <c r="D708" s="173" t="s">
        <v>75</v>
      </c>
      <c r="E708" s="185" t="s">
        <v>1315</v>
      </c>
      <c r="F708" s="185" t="s">
        <v>1316</v>
      </c>
      <c r="G708" s="172"/>
      <c r="H708" s="172"/>
      <c r="I708" s="175"/>
      <c r="J708" s="186">
        <f>BK708</f>
        <v>0</v>
      </c>
      <c r="K708" s="172"/>
      <c r="L708" s="177"/>
      <c r="M708" s="178"/>
      <c r="N708" s="179"/>
      <c r="O708" s="179"/>
      <c r="P708" s="180">
        <f>SUM(P709:P710)</f>
        <v>0</v>
      </c>
      <c r="Q708" s="179"/>
      <c r="R708" s="180">
        <f>SUM(R709:R710)</f>
        <v>0</v>
      </c>
      <c r="S708" s="179"/>
      <c r="T708" s="181">
        <f>SUM(T709:T710)</f>
        <v>0</v>
      </c>
      <c r="AR708" s="182" t="s">
        <v>160</v>
      </c>
      <c r="AT708" s="183" t="s">
        <v>75</v>
      </c>
      <c r="AU708" s="183" t="s">
        <v>84</v>
      </c>
      <c r="AY708" s="182" t="s">
        <v>146</v>
      </c>
      <c r="BK708" s="184">
        <f>SUM(BK709:BK710)</f>
        <v>0</v>
      </c>
    </row>
    <row r="709" spans="1:65" s="2" customFormat="1" ht="16.5" customHeight="1">
      <c r="A709" s="34"/>
      <c r="B709" s="35"/>
      <c r="C709" s="187" t="s">
        <v>1317</v>
      </c>
      <c r="D709" s="187" t="s">
        <v>148</v>
      </c>
      <c r="E709" s="188" t="s">
        <v>1318</v>
      </c>
      <c r="F709" s="189" t="s">
        <v>1319</v>
      </c>
      <c r="G709" s="190" t="s">
        <v>455</v>
      </c>
      <c r="H709" s="191">
        <v>1</v>
      </c>
      <c r="I709" s="192"/>
      <c r="J709" s="193">
        <f>ROUND(I709*H709,2)</f>
        <v>0</v>
      </c>
      <c r="K709" s="194"/>
      <c r="L709" s="39"/>
      <c r="M709" s="195" t="s">
        <v>1</v>
      </c>
      <c r="N709" s="196" t="s">
        <v>41</v>
      </c>
      <c r="O709" s="71"/>
      <c r="P709" s="197">
        <f>O709*H709</f>
        <v>0</v>
      </c>
      <c r="Q709" s="197">
        <v>0</v>
      </c>
      <c r="R709" s="197">
        <f>Q709*H709</f>
        <v>0</v>
      </c>
      <c r="S709" s="197">
        <v>0</v>
      </c>
      <c r="T709" s="198">
        <f>S709*H709</f>
        <v>0</v>
      </c>
      <c r="U709" s="34"/>
      <c r="V709" s="34"/>
      <c r="W709" s="34"/>
      <c r="X709" s="34"/>
      <c r="Y709" s="34"/>
      <c r="Z709" s="34"/>
      <c r="AA709" s="34"/>
      <c r="AB709" s="34"/>
      <c r="AC709" s="34"/>
      <c r="AD709" s="34"/>
      <c r="AE709" s="34"/>
      <c r="AR709" s="199" t="s">
        <v>527</v>
      </c>
      <c r="AT709" s="199" t="s">
        <v>148</v>
      </c>
      <c r="AU709" s="199" t="s">
        <v>86</v>
      </c>
      <c r="AY709" s="17" t="s">
        <v>146</v>
      </c>
      <c r="BE709" s="200">
        <f>IF(N709="základní",J709,0)</f>
        <v>0</v>
      </c>
      <c r="BF709" s="200">
        <f>IF(N709="snížená",J709,0)</f>
        <v>0</v>
      </c>
      <c r="BG709" s="200">
        <f>IF(N709="zákl. přenesená",J709,0)</f>
        <v>0</v>
      </c>
      <c r="BH709" s="200">
        <f>IF(N709="sníž. přenesená",J709,0)</f>
        <v>0</v>
      </c>
      <c r="BI709" s="200">
        <f>IF(N709="nulová",J709,0)</f>
        <v>0</v>
      </c>
      <c r="BJ709" s="17" t="s">
        <v>84</v>
      </c>
      <c r="BK709" s="200">
        <f>ROUND(I709*H709,2)</f>
        <v>0</v>
      </c>
      <c r="BL709" s="17" t="s">
        <v>527</v>
      </c>
      <c r="BM709" s="199" t="s">
        <v>1320</v>
      </c>
    </row>
    <row r="710" spans="1:65" s="2" customFormat="1" ht="16.5" customHeight="1">
      <c r="A710" s="34"/>
      <c r="B710" s="35"/>
      <c r="C710" s="187" t="s">
        <v>1321</v>
      </c>
      <c r="D710" s="187" t="s">
        <v>148</v>
      </c>
      <c r="E710" s="188" t="s">
        <v>1322</v>
      </c>
      <c r="F710" s="189" t="s">
        <v>1323</v>
      </c>
      <c r="G710" s="190" t="s">
        <v>455</v>
      </c>
      <c r="H710" s="191">
        <v>1</v>
      </c>
      <c r="I710" s="192">
        <f>'VZT rekapitulace cen'!G27</f>
        <v>0</v>
      </c>
      <c r="J710" s="193">
        <f>ROUND(I710*H710,2)</f>
        <v>0</v>
      </c>
      <c r="K710" s="194"/>
      <c r="L710" s="39"/>
      <c r="M710" s="195" t="s">
        <v>1</v>
      </c>
      <c r="N710" s="196" t="s">
        <v>41</v>
      </c>
      <c r="O710" s="71"/>
      <c r="P710" s="197">
        <f>O710*H710</f>
        <v>0</v>
      </c>
      <c r="Q710" s="197">
        <v>0</v>
      </c>
      <c r="R710" s="197">
        <f>Q710*H710</f>
        <v>0</v>
      </c>
      <c r="S710" s="197">
        <v>0</v>
      </c>
      <c r="T710" s="198">
        <f>S710*H710</f>
        <v>0</v>
      </c>
      <c r="U710" s="34"/>
      <c r="V710" s="34"/>
      <c r="W710" s="34"/>
      <c r="X710" s="34"/>
      <c r="Y710" s="34"/>
      <c r="Z710" s="34"/>
      <c r="AA710" s="34"/>
      <c r="AB710" s="34"/>
      <c r="AC710" s="34"/>
      <c r="AD710" s="34"/>
      <c r="AE710" s="34"/>
      <c r="AR710" s="199" t="s">
        <v>527</v>
      </c>
      <c r="AT710" s="199" t="s">
        <v>148</v>
      </c>
      <c r="AU710" s="199" t="s">
        <v>86</v>
      </c>
      <c r="AY710" s="17" t="s">
        <v>146</v>
      </c>
      <c r="BE710" s="200">
        <f>IF(N710="základní",J710,0)</f>
        <v>0</v>
      </c>
      <c r="BF710" s="200">
        <f>IF(N710="snížená",J710,0)</f>
        <v>0</v>
      </c>
      <c r="BG710" s="200">
        <f>IF(N710="zákl. přenesená",J710,0)</f>
        <v>0</v>
      </c>
      <c r="BH710" s="200">
        <f>IF(N710="sníž. přenesená",J710,0)</f>
        <v>0</v>
      </c>
      <c r="BI710" s="200">
        <f>IF(N710="nulová",J710,0)</f>
        <v>0</v>
      </c>
      <c r="BJ710" s="17" t="s">
        <v>84</v>
      </c>
      <c r="BK710" s="200">
        <f>ROUND(I710*H710,2)</f>
        <v>0</v>
      </c>
      <c r="BL710" s="17" t="s">
        <v>527</v>
      </c>
      <c r="BM710" s="199" t="s">
        <v>1324</v>
      </c>
    </row>
    <row r="711" spans="1:65" s="12" customFormat="1" ht="22.95" customHeight="1">
      <c r="B711" s="171"/>
      <c r="C711" s="172"/>
      <c r="D711" s="173" t="s">
        <v>75</v>
      </c>
      <c r="E711" s="185" t="s">
        <v>1325</v>
      </c>
      <c r="F711" s="185" t="s">
        <v>1326</v>
      </c>
      <c r="G711" s="172"/>
      <c r="H711" s="172"/>
      <c r="I711" s="175"/>
      <c r="J711" s="186">
        <f>BK711</f>
        <v>0</v>
      </c>
      <c r="K711" s="172"/>
      <c r="L711" s="177"/>
      <c r="M711" s="178"/>
      <c r="N711" s="179"/>
      <c r="O711" s="179"/>
      <c r="P711" s="180">
        <f>SUM(P712:P719)</f>
        <v>0</v>
      </c>
      <c r="Q711" s="179"/>
      <c r="R711" s="180">
        <f>SUM(R712:R719)</f>
        <v>0</v>
      </c>
      <c r="S711" s="179"/>
      <c r="T711" s="181">
        <f>SUM(T712:T719)</f>
        <v>0</v>
      </c>
      <c r="AR711" s="182" t="s">
        <v>160</v>
      </c>
      <c r="AT711" s="183" t="s">
        <v>75</v>
      </c>
      <c r="AU711" s="183" t="s">
        <v>84</v>
      </c>
      <c r="AY711" s="182" t="s">
        <v>146</v>
      </c>
      <c r="BK711" s="184">
        <f>SUM(BK712:BK719)</f>
        <v>0</v>
      </c>
    </row>
    <row r="712" spans="1:65" s="2" customFormat="1" ht="16.5" customHeight="1">
      <c r="A712" s="34"/>
      <c r="B712" s="35"/>
      <c r="C712" s="187" t="s">
        <v>1327</v>
      </c>
      <c r="D712" s="187" t="s">
        <v>148</v>
      </c>
      <c r="E712" s="188" t="s">
        <v>1328</v>
      </c>
      <c r="F712" s="189" t="s">
        <v>1329</v>
      </c>
      <c r="G712" s="190" t="s">
        <v>1330</v>
      </c>
      <c r="H712" s="191">
        <v>1338.8</v>
      </c>
      <c r="I712" s="192"/>
      <c r="J712" s="193">
        <f>ROUND(I712*H712,2)</f>
        <v>0</v>
      </c>
      <c r="K712" s="194"/>
      <c r="L712" s="39"/>
      <c r="M712" s="195" t="s">
        <v>1</v>
      </c>
      <c r="N712" s="196" t="s">
        <v>41</v>
      </c>
      <c r="O712" s="71"/>
      <c r="P712" s="197">
        <f>O712*H712</f>
        <v>0</v>
      </c>
      <c r="Q712" s="197">
        <v>0</v>
      </c>
      <c r="R712" s="197">
        <f>Q712*H712</f>
        <v>0</v>
      </c>
      <c r="S712" s="197">
        <v>0</v>
      </c>
      <c r="T712" s="198">
        <f>S712*H712</f>
        <v>0</v>
      </c>
      <c r="U712" s="34"/>
      <c r="V712" s="34"/>
      <c r="W712" s="34"/>
      <c r="X712" s="34"/>
      <c r="Y712" s="34"/>
      <c r="Z712" s="34"/>
      <c r="AA712" s="34"/>
      <c r="AB712" s="34"/>
      <c r="AC712" s="34"/>
      <c r="AD712" s="34"/>
      <c r="AE712" s="34"/>
      <c r="AR712" s="199" t="s">
        <v>527</v>
      </c>
      <c r="AT712" s="199" t="s">
        <v>148</v>
      </c>
      <c r="AU712" s="199" t="s">
        <v>86</v>
      </c>
      <c r="AY712" s="17" t="s">
        <v>146</v>
      </c>
      <c r="BE712" s="200">
        <f>IF(N712="základní",J712,0)</f>
        <v>0</v>
      </c>
      <c r="BF712" s="200">
        <f>IF(N712="snížená",J712,0)</f>
        <v>0</v>
      </c>
      <c r="BG712" s="200">
        <f>IF(N712="zákl. přenesená",J712,0)</f>
        <v>0</v>
      </c>
      <c r="BH712" s="200">
        <f>IF(N712="sníž. přenesená",J712,0)</f>
        <v>0</v>
      </c>
      <c r="BI712" s="200">
        <f>IF(N712="nulová",J712,0)</f>
        <v>0</v>
      </c>
      <c r="BJ712" s="17" t="s">
        <v>84</v>
      </c>
      <c r="BK712" s="200">
        <f>ROUND(I712*H712,2)</f>
        <v>0</v>
      </c>
      <c r="BL712" s="17" t="s">
        <v>527</v>
      </c>
      <c r="BM712" s="199" t="s">
        <v>1331</v>
      </c>
    </row>
    <row r="713" spans="1:65" s="2" customFormat="1" ht="16.5" customHeight="1">
      <c r="A713" s="34"/>
      <c r="B713" s="35"/>
      <c r="C713" s="187" t="s">
        <v>1332</v>
      </c>
      <c r="D713" s="187" t="s">
        <v>148</v>
      </c>
      <c r="E713" s="188" t="s">
        <v>1333</v>
      </c>
      <c r="F713" s="189" t="s">
        <v>1334</v>
      </c>
      <c r="G713" s="190" t="s">
        <v>1330</v>
      </c>
      <c r="H713" s="191">
        <v>464</v>
      </c>
      <c r="I713" s="192"/>
      <c r="J713" s="193">
        <f>ROUND(I713*H713,2)</f>
        <v>0</v>
      </c>
      <c r="K713" s="194"/>
      <c r="L713" s="39"/>
      <c r="M713" s="195" t="s">
        <v>1</v>
      </c>
      <c r="N713" s="196" t="s">
        <v>41</v>
      </c>
      <c r="O713" s="71"/>
      <c r="P713" s="197">
        <f>O713*H713</f>
        <v>0</v>
      </c>
      <c r="Q713" s="197">
        <v>0</v>
      </c>
      <c r="R713" s="197">
        <f>Q713*H713</f>
        <v>0</v>
      </c>
      <c r="S713" s="197">
        <v>0</v>
      </c>
      <c r="T713" s="198">
        <f>S713*H713</f>
        <v>0</v>
      </c>
      <c r="U713" s="34"/>
      <c r="V713" s="34"/>
      <c r="W713" s="34"/>
      <c r="X713" s="34"/>
      <c r="Y713" s="34"/>
      <c r="Z713" s="34"/>
      <c r="AA713" s="34"/>
      <c r="AB713" s="34"/>
      <c r="AC713" s="34"/>
      <c r="AD713" s="34"/>
      <c r="AE713" s="34"/>
      <c r="AR713" s="199" t="s">
        <v>527</v>
      </c>
      <c r="AT713" s="199" t="s">
        <v>148</v>
      </c>
      <c r="AU713" s="199" t="s">
        <v>86</v>
      </c>
      <c r="AY713" s="17" t="s">
        <v>146</v>
      </c>
      <c r="BE713" s="200">
        <f>IF(N713="základní",J713,0)</f>
        <v>0</v>
      </c>
      <c r="BF713" s="200">
        <f>IF(N713="snížená",J713,0)</f>
        <v>0</v>
      </c>
      <c r="BG713" s="200">
        <f>IF(N713="zákl. přenesená",J713,0)</f>
        <v>0</v>
      </c>
      <c r="BH713" s="200">
        <f>IF(N713="sníž. přenesená",J713,0)</f>
        <v>0</v>
      </c>
      <c r="BI713" s="200">
        <f>IF(N713="nulová",J713,0)</f>
        <v>0</v>
      </c>
      <c r="BJ713" s="17" t="s">
        <v>84</v>
      </c>
      <c r="BK713" s="200">
        <f>ROUND(I713*H713,2)</f>
        <v>0</v>
      </c>
      <c r="BL713" s="17" t="s">
        <v>527</v>
      </c>
      <c r="BM713" s="199" t="s">
        <v>1335</v>
      </c>
    </row>
    <row r="714" spans="1:65" s="13" customFormat="1">
      <c r="B714" s="201"/>
      <c r="C714" s="202"/>
      <c r="D714" s="203" t="s">
        <v>158</v>
      </c>
      <c r="E714" s="204" t="s">
        <v>1</v>
      </c>
      <c r="F714" s="205" t="s">
        <v>1336</v>
      </c>
      <c r="G714" s="202"/>
      <c r="H714" s="206">
        <v>464</v>
      </c>
      <c r="I714" s="207"/>
      <c r="J714" s="202"/>
      <c r="K714" s="202"/>
      <c r="L714" s="208"/>
      <c r="M714" s="209"/>
      <c r="N714" s="210"/>
      <c r="O714" s="210"/>
      <c r="P714" s="210"/>
      <c r="Q714" s="210"/>
      <c r="R714" s="210"/>
      <c r="S714" s="210"/>
      <c r="T714" s="211"/>
      <c r="AT714" s="212" t="s">
        <v>158</v>
      </c>
      <c r="AU714" s="212" t="s">
        <v>86</v>
      </c>
      <c r="AV714" s="13" t="s">
        <v>86</v>
      </c>
      <c r="AW714" s="13" t="s">
        <v>32</v>
      </c>
      <c r="AX714" s="13" t="s">
        <v>84</v>
      </c>
      <c r="AY714" s="212" t="s">
        <v>146</v>
      </c>
    </row>
    <row r="715" spans="1:65" s="2" customFormat="1" ht="16.5" customHeight="1">
      <c r="A715" s="34"/>
      <c r="B715" s="35"/>
      <c r="C715" s="187" t="s">
        <v>1337</v>
      </c>
      <c r="D715" s="187" t="s">
        <v>148</v>
      </c>
      <c r="E715" s="188" t="s">
        <v>1338</v>
      </c>
      <c r="F715" s="189" t="s">
        <v>1339</v>
      </c>
      <c r="G715" s="190" t="s">
        <v>1330</v>
      </c>
      <c r="H715" s="191">
        <v>9800</v>
      </c>
      <c r="I715" s="192"/>
      <c r="J715" s="193">
        <f>ROUND(I715*H715,2)</f>
        <v>0</v>
      </c>
      <c r="K715" s="194"/>
      <c r="L715" s="39"/>
      <c r="M715" s="195" t="s">
        <v>1</v>
      </c>
      <c r="N715" s="196" t="s">
        <v>41</v>
      </c>
      <c r="O715" s="71"/>
      <c r="P715" s="197">
        <f>O715*H715</f>
        <v>0</v>
      </c>
      <c r="Q715" s="197">
        <v>0</v>
      </c>
      <c r="R715" s="197">
        <f>Q715*H715</f>
        <v>0</v>
      </c>
      <c r="S715" s="197">
        <v>0</v>
      </c>
      <c r="T715" s="198">
        <f>S715*H715</f>
        <v>0</v>
      </c>
      <c r="U715" s="34"/>
      <c r="V715" s="34"/>
      <c r="W715" s="34"/>
      <c r="X715" s="34"/>
      <c r="Y715" s="34"/>
      <c r="Z715" s="34"/>
      <c r="AA715" s="34"/>
      <c r="AB715" s="34"/>
      <c r="AC715" s="34"/>
      <c r="AD715" s="34"/>
      <c r="AE715" s="34"/>
      <c r="AR715" s="199" t="s">
        <v>527</v>
      </c>
      <c r="AT715" s="199" t="s">
        <v>148</v>
      </c>
      <c r="AU715" s="199" t="s">
        <v>86</v>
      </c>
      <c r="AY715" s="17" t="s">
        <v>146</v>
      </c>
      <c r="BE715" s="200">
        <f>IF(N715="základní",J715,0)</f>
        <v>0</v>
      </c>
      <c r="BF715" s="200">
        <f>IF(N715="snížená",J715,0)</f>
        <v>0</v>
      </c>
      <c r="BG715" s="200">
        <f>IF(N715="zákl. přenesená",J715,0)</f>
        <v>0</v>
      </c>
      <c r="BH715" s="200">
        <f>IF(N715="sníž. přenesená",J715,0)</f>
        <v>0</v>
      </c>
      <c r="BI715" s="200">
        <f>IF(N715="nulová",J715,0)</f>
        <v>0</v>
      </c>
      <c r="BJ715" s="17" t="s">
        <v>84</v>
      </c>
      <c r="BK715" s="200">
        <f>ROUND(I715*H715,2)</f>
        <v>0</v>
      </c>
      <c r="BL715" s="17" t="s">
        <v>527</v>
      </c>
      <c r="BM715" s="199" t="s">
        <v>1340</v>
      </c>
    </row>
    <row r="716" spans="1:65" s="2" customFormat="1" ht="16.5" customHeight="1">
      <c r="A716" s="34"/>
      <c r="B716" s="35"/>
      <c r="C716" s="187" t="s">
        <v>1341</v>
      </c>
      <c r="D716" s="187" t="s">
        <v>148</v>
      </c>
      <c r="E716" s="188" t="s">
        <v>1342</v>
      </c>
      <c r="F716" s="189" t="s">
        <v>1343</v>
      </c>
      <c r="G716" s="190" t="s">
        <v>1330</v>
      </c>
      <c r="H716" s="191">
        <v>2664.2</v>
      </c>
      <c r="I716" s="192"/>
      <c r="J716" s="193">
        <f>ROUND(I716*H716,2)</f>
        <v>0</v>
      </c>
      <c r="K716" s="194"/>
      <c r="L716" s="39"/>
      <c r="M716" s="195" t="s">
        <v>1</v>
      </c>
      <c r="N716" s="196" t="s">
        <v>41</v>
      </c>
      <c r="O716" s="71"/>
      <c r="P716" s="197">
        <f>O716*H716</f>
        <v>0</v>
      </c>
      <c r="Q716" s="197">
        <v>0</v>
      </c>
      <c r="R716" s="197">
        <f>Q716*H716</f>
        <v>0</v>
      </c>
      <c r="S716" s="197">
        <v>0</v>
      </c>
      <c r="T716" s="198">
        <f>S716*H716</f>
        <v>0</v>
      </c>
      <c r="U716" s="34"/>
      <c r="V716" s="34"/>
      <c r="W716" s="34"/>
      <c r="X716" s="34"/>
      <c r="Y716" s="34"/>
      <c r="Z716" s="34"/>
      <c r="AA716" s="34"/>
      <c r="AB716" s="34"/>
      <c r="AC716" s="34"/>
      <c r="AD716" s="34"/>
      <c r="AE716" s="34"/>
      <c r="AR716" s="199" t="s">
        <v>527</v>
      </c>
      <c r="AT716" s="199" t="s">
        <v>148</v>
      </c>
      <c r="AU716" s="199" t="s">
        <v>86</v>
      </c>
      <c r="AY716" s="17" t="s">
        <v>146</v>
      </c>
      <c r="BE716" s="200">
        <f>IF(N716="základní",J716,0)</f>
        <v>0</v>
      </c>
      <c r="BF716" s="200">
        <f>IF(N716="snížená",J716,0)</f>
        <v>0</v>
      </c>
      <c r="BG716" s="200">
        <f>IF(N716="zákl. přenesená",J716,0)</f>
        <v>0</v>
      </c>
      <c r="BH716" s="200">
        <f>IF(N716="sníž. přenesená",J716,0)</f>
        <v>0</v>
      </c>
      <c r="BI716" s="200">
        <f>IF(N716="nulová",J716,0)</f>
        <v>0</v>
      </c>
      <c r="BJ716" s="17" t="s">
        <v>84</v>
      </c>
      <c r="BK716" s="200">
        <f>ROUND(I716*H716,2)</f>
        <v>0</v>
      </c>
      <c r="BL716" s="17" t="s">
        <v>527</v>
      </c>
      <c r="BM716" s="199" t="s">
        <v>1344</v>
      </c>
    </row>
    <row r="717" spans="1:65" s="13" customFormat="1">
      <c r="B717" s="201"/>
      <c r="C717" s="202"/>
      <c r="D717" s="203" t="s">
        <v>158</v>
      </c>
      <c r="E717" s="204" t="s">
        <v>1</v>
      </c>
      <c r="F717" s="205" t="s">
        <v>1345</v>
      </c>
      <c r="G717" s="202"/>
      <c r="H717" s="206">
        <v>2664.2</v>
      </c>
      <c r="I717" s="207"/>
      <c r="J717" s="202"/>
      <c r="K717" s="202"/>
      <c r="L717" s="208"/>
      <c r="M717" s="209"/>
      <c r="N717" s="210"/>
      <c r="O717" s="210"/>
      <c r="P717" s="210"/>
      <c r="Q717" s="210"/>
      <c r="R717" s="210"/>
      <c r="S717" s="210"/>
      <c r="T717" s="211"/>
      <c r="AT717" s="212" t="s">
        <v>158</v>
      </c>
      <c r="AU717" s="212" t="s">
        <v>86</v>
      </c>
      <c r="AV717" s="13" t="s">
        <v>86</v>
      </c>
      <c r="AW717" s="13" t="s">
        <v>32</v>
      </c>
      <c r="AX717" s="13" t="s">
        <v>84</v>
      </c>
      <c r="AY717" s="212" t="s">
        <v>146</v>
      </c>
    </row>
    <row r="718" spans="1:65" s="2" customFormat="1" ht="16.5" customHeight="1">
      <c r="A718" s="34"/>
      <c r="B718" s="35"/>
      <c r="C718" s="187" t="s">
        <v>1346</v>
      </c>
      <c r="D718" s="187" t="s">
        <v>148</v>
      </c>
      <c r="E718" s="188" t="s">
        <v>1347</v>
      </c>
      <c r="F718" s="189" t="s">
        <v>1348</v>
      </c>
      <c r="G718" s="190" t="s">
        <v>1330</v>
      </c>
      <c r="H718" s="191">
        <v>497.5</v>
      </c>
      <c r="I718" s="192"/>
      <c r="J718" s="193">
        <f>ROUND(I718*H718,2)</f>
        <v>0</v>
      </c>
      <c r="K718" s="194"/>
      <c r="L718" s="39"/>
      <c r="M718" s="195" t="s">
        <v>1</v>
      </c>
      <c r="N718" s="196" t="s">
        <v>41</v>
      </c>
      <c r="O718" s="71"/>
      <c r="P718" s="197">
        <f>O718*H718</f>
        <v>0</v>
      </c>
      <c r="Q718" s="197">
        <v>0</v>
      </c>
      <c r="R718" s="197">
        <f>Q718*H718</f>
        <v>0</v>
      </c>
      <c r="S718" s="197">
        <v>0</v>
      </c>
      <c r="T718" s="198">
        <f>S718*H718</f>
        <v>0</v>
      </c>
      <c r="U718" s="34"/>
      <c r="V718" s="34"/>
      <c r="W718" s="34"/>
      <c r="X718" s="34"/>
      <c r="Y718" s="34"/>
      <c r="Z718" s="34"/>
      <c r="AA718" s="34"/>
      <c r="AB718" s="34"/>
      <c r="AC718" s="34"/>
      <c r="AD718" s="34"/>
      <c r="AE718" s="34"/>
      <c r="AR718" s="199" t="s">
        <v>527</v>
      </c>
      <c r="AT718" s="199" t="s">
        <v>148</v>
      </c>
      <c r="AU718" s="199" t="s">
        <v>86</v>
      </c>
      <c r="AY718" s="17" t="s">
        <v>146</v>
      </c>
      <c r="BE718" s="200">
        <f>IF(N718="základní",J718,0)</f>
        <v>0</v>
      </c>
      <c r="BF718" s="200">
        <f>IF(N718="snížená",J718,0)</f>
        <v>0</v>
      </c>
      <c r="BG718" s="200">
        <f>IF(N718="zákl. přenesená",J718,0)</f>
        <v>0</v>
      </c>
      <c r="BH718" s="200">
        <f>IF(N718="sníž. přenesená",J718,0)</f>
        <v>0</v>
      </c>
      <c r="BI718" s="200">
        <f>IF(N718="nulová",J718,0)</f>
        <v>0</v>
      </c>
      <c r="BJ718" s="17" t="s">
        <v>84</v>
      </c>
      <c r="BK718" s="200">
        <f>ROUND(I718*H718,2)</f>
        <v>0</v>
      </c>
      <c r="BL718" s="17" t="s">
        <v>527</v>
      </c>
      <c r="BM718" s="199" t="s">
        <v>1349</v>
      </c>
    </row>
    <row r="719" spans="1:65" s="2" customFormat="1" ht="16.5" customHeight="1">
      <c r="A719" s="34"/>
      <c r="B719" s="35"/>
      <c r="C719" s="187" t="s">
        <v>1350</v>
      </c>
      <c r="D719" s="187" t="s">
        <v>148</v>
      </c>
      <c r="E719" s="188" t="s">
        <v>1351</v>
      </c>
      <c r="F719" s="189" t="s">
        <v>1352</v>
      </c>
      <c r="G719" s="190" t="s">
        <v>1330</v>
      </c>
      <c r="H719" s="191">
        <v>38.5</v>
      </c>
      <c r="I719" s="192"/>
      <c r="J719" s="193">
        <f>ROUND(I719*H719,2)</f>
        <v>0</v>
      </c>
      <c r="K719" s="194"/>
      <c r="L719" s="39"/>
      <c r="M719" s="195" t="s">
        <v>1</v>
      </c>
      <c r="N719" s="196" t="s">
        <v>41</v>
      </c>
      <c r="O719" s="71"/>
      <c r="P719" s="197">
        <f>O719*H719</f>
        <v>0</v>
      </c>
      <c r="Q719" s="197">
        <v>0</v>
      </c>
      <c r="R719" s="197">
        <f>Q719*H719</f>
        <v>0</v>
      </c>
      <c r="S719" s="197">
        <v>0</v>
      </c>
      <c r="T719" s="198">
        <f>S719*H719</f>
        <v>0</v>
      </c>
      <c r="U719" s="34"/>
      <c r="V719" s="34"/>
      <c r="W719" s="34"/>
      <c r="X719" s="34"/>
      <c r="Y719" s="34"/>
      <c r="Z719" s="34"/>
      <c r="AA719" s="34"/>
      <c r="AB719" s="34"/>
      <c r="AC719" s="34"/>
      <c r="AD719" s="34"/>
      <c r="AE719" s="34"/>
      <c r="AR719" s="199" t="s">
        <v>527</v>
      </c>
      <c r="AT719" s="199" t="s">
        <v>148</v>
      </c>
      <c r="AU719" s="199" t="s">
        <v>86</v>
      </c>
      <c r="AY719" s="17" t="s">
        <v>146</v>
      </c>
      <c r="BE719" s="200">
        <f>IF(N719="základní",J719,0)</f>
        <v>0</v>
      </c>
      <c r="BF719" s="200">
        <f>IF(N719="snížená",J719,0)</f>
        <v>0</v>
      </c>
      <c r="BG719" s="200">
        <f>IF(N719="zákl. přenesená",J719,0)</f>
        <v>0</v>
      </c>
      <c r="BH719" s="200">
        <f>IF(N719="sníž. přenesená",J719,0)</f>
        <v>0</v>
      </c>
      <c r="BI719" s="200">
        <f>IF(N719="nulová",J719,0)</f>
        <v>0</v>
      </c>
      <c r="BJ719" s="17" t="s">
        <v>84</v>
      </c>
      <c r="BK719" s="200">
        <f>ROUND(I719*H719,2)</f>
        <v>0</v>
      </c>
      <c r="BL719" s="17" t="s">
        <v>527</v>
      </c>
      <c r="BM719" s="199" t="s">
        <v>1353</v>
      </c>
    </row>
    <row r="720" spans="1:65" s="12" customFormat="1" ht="25.95" customHeight="1">
      <c r="B720" s="171"/>
      <c r="C720" s="172"/>
      <c r="D720" s="173" t="s">
        <v>75</v>
      </c>
      <c r="E720" s="174" t="s">
        <v>1354</v>
      </c>
      <c r="F720" s="174" t="s">
        <v>1355</v>
      </c>
      <c r="G720" s="172"/>
      <c r="H720" s="172"/>
      <c r="I720" s="175"/>
      <c r="J720" s="176">
        <f>BK720</f>
        <v>0</v>
      </c>
      <c r="K720" s="172"/>
      <c r="L720" s="177"/>
      <c r="M720" s="178"/>
      <c r="N720" s="179"/>
      <c r="O720" s="179"/>
      <c r="P720" s="180">
        <f>P721+P723</f>
        <v>0</v>
      </c>
      <c r="Q720" s="179"/>
      <c r="R720" s="180">
        <f>R721+R723</f>
        <v>0</v>
      </c>
      <c r="S720" s="179"/>
      <c r="T720" s="181">
        <f>T721+T723</f>
        <v>0</v>
      </c>
      <c r="AR720" s="182" t="s">
        <v>169</v>
      </c>
      <c r="AT720" s="183" t="s">
        <v>75</v>
      </c>
      <c r="AU720" s="183" t="s">
        <v>76</v>
      </c>
      <c r="AY720" s="182" t="s">
        <v>146</v>
      </c>
      <c r="BK720" s="184">
        <f>BK721+BK723</f>
        <v>0</v>
      </c>
    </row>
    <row r="721" spans="1:65" s="12" customFormat="1" ht="22.95" customHeight="1">
      <c r="B721" s="171"/>
      <c r="C721" s="172"/>
      <c r="D721" s="173" t="s">
        <v>75</v>
      </c>
      <c r="E721" s="185" t="s">
        <v>1356</v>
      </c>
      <c r="F721" s="185" t="s">
        <v>1357</v>
      </c>
      <c r="G721" s="172"/>
      <c r="H721" s="172"/>
      <c r="I721" s="175"/>
      <c r="J721" s="186">
        <f>BK721</f>
        <v>0</v>
      </c>
      <c r="K721" s="172"/>
      <c r="L721" s="177"/>
      <c r="M721" s="178"/>
      <c r="N721" s="179"/>
      <c r="O721" s="179"/>
      <c r="P721" s="180">
        <f>P722</f>
        <v>0</v>
      </c>
      <c r="Q721" s="179"/>
      <c r="R721" s="180">
        <f>R722</f>
        <v>0</v>
      </c>
      <c r="S721" s="179"/>
      <c r="T721" s="181">
        <f>T722</f>
        <v>0</v>
      </c>
      <c r="AR721" s="182" t="s">
        <v>169</v>
      </c>
      <c r="AT721" s="183" t="s">
        <v>75</v>
      </c>
      <c r="AU721" s="183" t="s">
        <v>84</v>
      </c>
      <c r="AY721" s="182" t="s">
        <v>146</v>
      </c>
      <c r="BK721" s="184">
        <f>BK722</f>
        <v>0</v>
      </c>
    </row>
    <row r="722" spans="1:65" s="2" customFormat="1" ht="16.5" customHeight="1">
      <c r="A722" s="34"/>
      <c r="B722" s="35"/>
      <c r="C722" s="187" t="s">
        <v>1358</v>
      </c>
      <c r="D722" s="187" t="s">
        <v>148</v>
      </c>
      <c r="E722" s="188" t="s">
        <v>1359</v>
      </c>
      <c r="F722" s="189" t="s">
        <v>1360</v>
      </c>
      <c r="G722" s="190" t="s">
        <v>1361</v>
      </c>
      <c r="H722" s="191">
        <v>1</v>
      </c>
      <c r="I722" s="192"/>
      <c r="J722" s="193">
        <f>ROUND(I722*H722,2)</f>
        <v>0</v>
      </c>
      <c r="K722" s="194"/>
      <c r="L722" s="39"/>
      <c r="M722" s="195" t="s">
        <v>1</v>
      </c>
      <c r="N722" s="196" t="s">
        <v>41</v>
      </c>
      <c r="O722" s="71"/>
      <c r="P722" s="197">
        <f>O722*H722</f>
        <v>0</v>
      </c>
      <c r="Q722" s="197">
        <v>0</v>
      </c>
      <c r="R722" s="197">
        <f>Q722*H722</f>
        <v>0</v>
      </c>
      <c r="S722" s="197">
        <v>0</v>
      </c>
      <c r="T722" s="198">
        <f>S722*H722</f>
        <v>0</v>
      </c>
      <c r="U722" s="34"/>
      <c r="V722" s="34"/>
      <c r="W722" s="34"/>
      <c r="X722" s="34"/>
      <c r="Y722" s="34"/>
      <c r="Z722" s="34"/>
      <c r="AA722" s="34"/>
      <c r="AB722" s="34"/>
      <c r="AC722" s="34"/>
      <c r="AD722" s="34"/>
      <c r="AE722" s="34"/>
      <c r="AR722" s="199" t="s">
        <v>1362</v>
      </c>
      <c r="AT722" s="199" t="s">
        <v>148</v>
      </c>
      <c r="AU722" s="199" t="s">
        <v>86</v>
      </c>
      <c r="AY722" s="17" t="s">
        <v>146</v>
      </c>
      <c r="BE722" s="200">
        <f>IF(N722="základní",J722,0)</f>
        <v>0</v>
      </c>
      <c r="BF722" s="200">
        <f>IF(N722="snížená",J722,0)</f>
        <v>0</v>
      </c>
      <c r="BG722" s="200">
        <f>IF(N722="zákl. přenesená",J722,0)</f>
        <v>0</v>
      </c>
      <c r="BH722" s="200">
        <f>IF(N722="sníž. přenesená",J722,0)</f>
        <v>0</v>
      </c>
      <c r="BI722" s="200">
        <f>IF(N722="nulová",J722,0)</f>
        <v>0</v>
      </c>
      <c r="BJ722" s="17" t="s">
        <v>84</v>
      </c>
      <c r="BK722" s="200">
        <f>ROUND(I722*H722,2)</f>
        <v>0</v>
      </c>
      <c r="BL722" s="17" t="s">
        <v>1362</v>
      </c>
      <c r="BM722" s="199" t="s">
        <v>1363</v>
      </c>
    </row>
    <row r="723" spans="1:65" s="12" customFormat="1" ht="22.95" customHeight="1">
      <c r="B723" s="171"/>
      <c r="C723" s="172"/>
      <c r="D723" s="173" t="s">
        <v>75</v>
      </c>
      <c r="E723" s="185" t="s">
        <v>1364</v>
      </c>
      <c r="F723" s="185" t="s">
        <v>1365</v>
      </c>
      <c r="G723" s="172"/>
      <c r="H723" s="172"/>
      <c r="I723" s="175"/>
      <c r="J723" s="186">
        <f>BK723</f>
        <v>0</v>
      </c>
      <c r="K723" s="172"/>
      <c r="L723" s="177"/>
      <c r="M723" s="178"/>
      <c r="N723" s="179"/>
      <c r="O723" s="179"/>
      <c r="P723" s="180">
        <f>P724</f>
        <v>0</v>
      </c>
      <c r="Q723" s="179"/>
      <c r="R723" s="180">
        <f>R724</f>
        <v>0</v>
      </c>
      <c r="S723" s="179"/>
      <c r="T723" s="181">
        <f>T724</f>
        <v>0</v>
      </c>
      <c r="AR723" s="182" t="s">
        <v>169</v>
      </c>
      <c r="AT723" s="183" t="s">
        <v>75</v>
      </c>
      <c r="AU723" s="183" t="s">
        <v>84</v>
      </c>
      <c r="AY723" s="182" t="s">
        <v>146</v>
      </c>
      <c r="BK723" s="184">
        <f>BK724</f>
        <v>0</v>
      </c>
    </row>
    <row r="724" spans="1:65" s="2" customFormat="1" ht="16.5" customHeight="1">
      <c r="A724" s="34"/>
      <c r="B724" s="35"/>
      <c r="C724" s="187" t="s">
        <v>1366</v>
      </c>
      <c r="D724" s="187" t="s">
        <v>148</v>
      </c>
      <c r="E724" s="188" t="s">
        <v>1367</v>
      </c>
      <c r="F724" s="189" t="s">
        <v>1368</v>
      </c>
      <c r="G724" s="190" t="s">
        <v>1361</v>
      </c>
      <c r="H724" s="191">
        <v>1</v>
      </c>
      <c r="I724" s="192"/>
      <c r="J724" s="193">
        <f>ROUND(I724*H724,2)</f>
        <v>0</v>
      </c>
      <c r="K724" s="194"/>
      <c r="L724" s="39"/>
      <c r="M724" s="246" t="s">
        <v>1</v>
      </c>
      <c r="N724" s="247" t="s">
        <v>41</v>
      </c>
      <c r="O724" s="248"/>
      <c r="P724" s="249">
        <f>O724*H724</f>
        <v>0</v>
      </c>
      <c r="Q724" s="249">
        <v>0</v>
      </c>
      <c r="R724" s="249">
        <f>Q724*H724</f>
        <v>0</v>
      </c>
      <c r="S724" s="249">
        <v>0</v>
      </c>
      <c r="T724" s="250">
        <f>S724*H724</f>
        <v>0</v>
      </c>
      <c r="U724" s="34"/>
      <c r="V724" s="34"/>
      <c r="W724" s="34"/>
      <c r="X724" s="34"/>
      <c r="Y724" s="34"/>
      <c r="Z724" s="34"/>
      <c r="AA724" s="34"/>
      <c r="AB724" s="34"/>
      <c r="AC724" s="34"/>
      <c r="AD724" s="34"/>
      <c r="AE724" s="34"/>
      <c r="AR724" s="199" t="s">
        <v>1362</v>
      </c>
      <c r="AT724" s="199" t="s">
        <v>148</v>
      </c>
      <c r="AU724" s="199" t="s">
        <v>86</v>
      </c>
      <c r="AY724" s="17" t="s">
        <v>146</v>
      </c>
      <c r="BE724" s="200">
        <f>IF(N724="základní",J724,0)</f>
        <v>0</v>
      </c>
      <c r="BF724" s="200">
        <f>IF(N724="snížená",J724,0)</f>
        <v>0</v>
      </c>
      <c r="BG724" s="200">
        <f>IF(N724="zákl. přenesená",J724,0)</f>
        <v>0</v>
      </c>
      <c r="BH724" s="200">
        <f>IF(N724="sníž. přenesená",J724,0)</f>
        <v>0</v>
      </c>
      <c r="BI724" s="200">
        <f>IF(N724="nulová",J724,0)</f>
        <v>0</v>
      </c>
      <c r="BJ724" s="17" t="s">
        <v>84</v>
      </c>
      <c r="BK724" s="200">
        <f>ROUND(I724*H724,2)</f>
        <v>0</v>
      </c>
      <c r="BL724" s="17" t="s">
        <v>1362</v>
      </c>
      <c r="BM724" s="199" t="s">
        <v>1369</v>
      </c>
    </row>
    <row r="725" spans="1:65" s="2" customFormat="1" ht="7" customHeight="1">
      <c r="A725" s="34"/>
      <c r="B725" s="54"/>
      <c r="C725" s="55"/>
      <c r="D725" s="55"/>
      <c r="E725" s="55"/>
      <c r="F725" s="55"/>
      <c r="G725" s="55"/>
      <c r="H725" s="55"/>
      <c r="I725" s="55"/>
      <c r="J725" s="55"/>
      <c r="K725" s="55"/>
      <c r="L725" s="39"/>
      <c r="M725" s="34"/>
      <c r="O725" s="34"/>
      <c r="P725" s="34"/>
      <c r="Q725" s="34"/>
      <c r="R725" s="34"/>
      <c r="S725" s="34"/>
      <c r="T725" s="34"/>
      <c r="U725" s="34"/>
      <c r="V725" s="34"/>
      <c r="W725" s="34"/>
      <c r="X725" s="34"/>
      <c r="Y725" s="34"/>
      <c r="Z725" s="34"/>
      <c r="AA725" s="34"/>
      <c r="AB725" s="34"/>
      <c r="AC725" s="34"/>
      <c r="AD725" s="34"/>
      <c r="AE725" s="34"/>
    </row>
  </sheetData>
  <sheetProtection formatColumns="0" formatRows="0" autoFilter="0"/>
  <autoFilter ref="C150:K724"/>
  <mergeCells count="9">
    <mergeCell ref="E87:H87"/>
    <mergeCell ref="E141:H141"/>
    <mergeCell ref="E143:H143"/>
    <mergeCell ref="L2:V2"/>
    <mergeCell ref="E7:H7"/>
    <mergeCell ref="E9:H9"/>
    <mergeCell ref="E18:H18"/>
    <mergeCell ref="E27:H27"/>
    <mergeCell ref="E85:H85"/>
  </mergeCells>
  <pageMargins left="0.39374999999999999" right="0.39374999999999999" top="0.39374999999999999" bottom="0.39374999999999999" header="0" footer="0"/>
  <pageSetup paperSize="9" scale="88"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5"/>
  <sheetViews>
    <sheetView showGridLines="0" topLeftCell="A86" workbookViewId="0">
      <selection activeCell="I124" sqref="I124"/>
    </sheetView>
  </sheetViews>
  <sheetFormatPr defaultRowHeight="10.3"/>
  <cols>
    <col min="1" max="1" width="8.36328125" style="1" customWidth="1"/>
    <col min="2" max="2" width="1.1796875" style="1" customWidth="1"/>
    <col min="3" max="3" width="4.1796875" style="1" customWidth="1"/>
    <col min="4" max="4" width="4.36328125" style="1" customWidth="1"/>
    <col min="5" max="5" width="17.1796875" style="1" customWidth="1"/>
    <col min="6" max="6" width="50.81640625" style="1" customWidth="1"/>
    <col min="7" max="7" width="7.453125" style="1" customWidth="1"/>
    <col min="8" max="8" width="14" style="1" customWidth="1"/>
    <col min="9" max="9" width="15.81640625" style="1" customWidth="1"/>
    <col min="10" max="10" width="22.36328125" style="1" customWidth="1"/>
    <col min="11" max="11" width="22.36328125" style="1" hidden="1" customWidth="1"/>
    <col min="12" max="12" width="9.36328125" style="1" customWidth="1"/>
    <col min="13" max="13" width="10.81640625" style="1" hidden="1" customWidth="1"/>
    <col min="14" max="14" width="9.36328125" style="1" hidden="1"/>
    <col min="15" max="20" width="14.1796875" style="1" hidden="1" customWidth="1"/>
    <col min="21" max="21" width="16.36328125" style="1" hidden="1" customWidth="1"/>
    <col min="22" max="22" width="12.36328125" style="1" customWidth="1"/>
    <col min="23" max="23" width="16.36328125" style="1" customWidth="1"/>
    <col min="24" max="24" width="12.36328125" style="1" customWidth="1"/>
    <col min="25" max="25" width="15" style="1" customWidth="1"/>
    <col min="26" max="26" width="11" style="1" customWidth="1"/>
    <col min="27" max="27" width="15" style="1" customWidth="1"/>
    <col min="28" max="28" width="16.36328125" style="1" customWidth="1"/>
    <col min="29" max="29" width="11" style="1" customWidth="1"/>
    <col min="30" max="30" width="15" style="1" customWidth="1"/>
    <col min="31" max="31" width="16.36328125" style="1" customWidth="1"/>
    <col min="44" max="65" width="9.36328125" style="1" hidden="1"/>
  </cols>
  <sheetData>
    <row r="2" spans="1:46" s="1" customFormat="1" ht="37" customHeight="1">
      <c r="L2" s="725"/>
      <c r="M2" s="725"/>
      <c r="N2" s="725"/>
      <c r="O2" s="725"/>
      <c r="P2" s="725"/>
      <c r="Q2" s="725"/>
      <c r="R2" s="725"/>
      <c r="S2" s="725"/>
      <c r="T2" s="725"/>
      <c r="U2" s="725"/>
      <c r="V2" s="725"/>
      <c r="AT2" s="17" t="s">
        <v>87</v>
      </c>
    </row>
    <row r="3" spans="1:46" s="1" customFormat="1" ht="7" customHeight="1">
      <c r="B3" s="108"/>
      <c r="C3" s="109"/>
      <c r="D3" s="109"/>
      <c r="E3" s="109"/>
      <c r="F3" s="109"/>
      <c r="G3" s="109"/>
      <c r="H3" s="109"/>
      <c r="I3" s="109"/>
      <c r="J3" s="109"/>
      <c r="K3" s="109"/>
      <c r="L3" s="20"/>
      <c r="AT3" s="17" t="s">
        <v>86</v>
      </c>
    </row>
    <row r="4" spans="1:46" s="1" customFormat="1" ht="25" customHeight="1">
      <c r="B4" s="20"/>
      <c r="D4" s="110" t="s">
        <v>88</v>
      </c>
      <c r="L4" s="20"/>
      <c r="M4" s="111" t="s">
        <v>10</v>
      </c>
      <c r="AT4" s="17" t="s">
        <v>4</v>
      </c>
    </row>
    <row r="5" spans="1:46" s="1" customFormat="1" ht="7" customHeight="1">
      <c r="B5" s="20"/>
      <c r="L5" s="20"/>
    </row>
    <row r="6" spans="1:46" s="1" customFormat="1" ht="12" customHeight="1">
      <c r="B6" s="20"/>
      <c r="D6" s="112" t="s">
        <v>16</v>
      </c>
      <c r="L6" s="20"/>
    </row>
    <row r="7" spans="1:46" s="1" customFormat="1" ht="16.5" customHeight="1">
      <c r="B7" s="20"/>
      <c r="E7" s="741" t="str">
        <f>'Rekapitulace stavby'!K6</f>
        <v>Stavební úpravy a dostavba KD v Zábřehu - 02/2022 z 01/2019</v>
      </c>
      <c r="F7" s="742"/>
      <c r="G7" s="742"/>
      <c r="H7" s="742"/>
      <c r="L7" s="20"/>
    </row>
    <row r="8" spans="1:46" s="2" customFormat="1" ht="12" customHeight="1">
      <c r="A8" s="34"/>
      <c r="B8" s="39"/>
      <c r="C8" s="34"/>
      <c r="D8" s="112" t="s">
        <v>89</v>
      </c>
      <c r="E8" s="34"/>
      <c r="F8" s="34"/>
      <c r="G8" s="34"/>
      <c r="H8" s="34"/>
      <c r="I8" s="34"/>
      <c r="J8" s="34"/>
      <c r="K8" s="34"/>
      <c r="L8" s="51"/>
      <c r="S8" s="34"/>
      <c r="T8" s="34"/>
      <c r="U8" s="34"/>
      <c r="V8" s="34"/>
      <c r="W8" s="34"/>
      <c r="X8" s="34"/>
      <c r="Y8" s="34"/>
      <c r="Z8" s="34"/>
      <c r="AA8" s="34"/>
      <c r="AB8" s="34"/>
      <c r="AC8" s="34"/>
      <c r="AD8" s="34"/>
      <c r="AE8" s="34"/>
    </row>
    <row r="9" spans="1:46" s="2" customFormat="1" ht="30" customHeight="1">
      <c r="A9" s="34"/>
      <c r="B9" s="39"/>
      <c r="C9" s="34"/>
      <c r="D9" s="34"/>
      <c r="E9" s="743" t="s">
        <v>1370</v>
      </c>
      <c r="F9" s="744"/>
      <c r="G9" s="744"/>
      <c r="H9" s="744"/>
      <c r="I9" s="34"/>
      <c r="J9" s="34"/>
      <c r="K9" s="34"/>
      <c r="L9" s="51"/>
      <c r="S9" s="34"/>
      <c r="T9" s="34"/>
      <c r="U9" s="34"/>
      <c r="V9" s="34"/>
      <c r="W9" s="34"/>
      <c r="X9" s="34"/>
      <c r="Y9" s="34"/>
      <c r="Z9" s="34"/>
      <c r="AA9" s="34"/>
      <c r="AB9" s="34"/>
      <c r="AC9" s="34"/>
      <c r="AD9" s="34"/>
      <c r="AE9" s="34"/>
    </row>
    <row r="10" spans="1:46" s="2" customFormat="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2" t="s">
        <v>20</v>
      </c>
      <c r="E12" s="34"/>
      <c r="F12" s="113" t="s">
        <v>21</v>
      </c>
      <c r="G12" s="34"/>
      <c r="H12" s="34"/>
      <c r="I12" s="112" t="s">
        <v>22</v>
      </c>
      <c r="J12" s="114" t="str">
        <f>'Rekapitulace stavby'!AN8</f>
        <v>24. 8. 2022</v>
      </c>
      <c r="K12" s="34"/>
      <c r="L12" s="51"/>
      <c r="S12" s="34"/>
      <c r="T12" s="34"/>
      <c r="U12" s="34"/>
      <c r="V12" s="34"/>
      <c r="W12" s="34"/>
      <c r="X12" s="34"/>
      <c r="Y12" s="34"/>
      <c r="Z12" s="34"/>
      <c r="AA12" s="34"/>
      <c r="AB12" s="34"/>
      <c r="AC12" s="34"/>
      <c r="AD12" s="34"/>
      <c r="AE12" s="34"/>
    </row>
    <row r="13" spans="1:46" s="2" customFormat="1" ht="10.95"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46" s="2" customFormat="1" ht="7"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745" t="str">
        <f>'Rekapitulace stavby'!E14</f>
        <v>Vyplň údaj</v>
      </c>
      <c r="F18" s="746"/>
      <c r="G18" s="746"/>
      <c r="H18" s="746"/>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7"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7"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7"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747" t="s">
        <v>1</v>
      </c>
      <c r="F27" s="747"/>
      <c r="G27" s="747"/>
      <c r="H27" s="747"/>
      <c r="I27" s="115"/>
      <c r="J27" s="115"/>
      <c r="K27" s="115"/>
      <c r="L27" s="117"/>
      <c r="S27" s="115"/>
      <c r="T27" s="115"/>
      <c r="U27" s="115"/>
      <c r="V27" s="115"/>
      <c r="W27" s="115"/>
      <c r="X27" s="115"/>
      <c r="Y27" s="115"/>
      <c r="Z27" s="115"/>
      <c r="AA27" s="115"/>
      <c r="AB27" s="115"/>
      <c r="AC27" s="115"/>
      <c r="AD27" s="115"/>
      <c r="AE27" s="115"/>
    </row>
    <row r="28" spans="1:31" s="2" customFormat="1" ht="7"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7"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4" customHeight="1">
      <c r="A30" s="34"/>
      <c r="B30" s="39"/>
      <c r="C30" s="34"/>
      <c r="D30" s="119" t="s">
        <v>36</v>
      </c>
      <c r="E30" s="34"/>
      <c r="F30" s="34"/>
      <c r="G30" s="34"/>
      <c r="H30" s="34"/>
      <c r="I30" s="34"/>
      <c r="J30" s="120">
        <f>ROUND(J119, 2)</f>
        <v>0</v>
      </c>
      <c r="K30" s="34"/>
      <c r="L30" s="51"/>
      <c r="S30" s="34"/>
      <c r="T30" s="34"/>
      <c r="U30" s="34"/>
      <c r="V30" s="34"/>
      <c r="W30" s="34"/>
      <c r="X30" s="34"/>
      <c r="Y30" s="34"/>
      <c r="Z30" s="34"/>
      <c r="AA30" s="34"/>
      <c r="AB30" s="34"/>
      <c r="AC30" s="34"/>
      <c r="AD30" s="34"/>
      <c r="AE30" s="34"/>
    </row>
    <row r="31" spans="1:31" s="2" customFormat="1" ht="7"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5" customHeight="1">
      <c r="A33" s="34"/>
      <c r="B33" s="39"/>
      <c r="C33" s="34"/>
      <c r="D33" s="122" t="s">
        <v>40</v>
      </c>
      <c r="E33" s="112" t="s">
        <v>41</v>
      </c>
      <c r="F33" s="123">
        <f>ROUND((SUM(BE119:BE124)),  2)</f>
        <v>0</v>
      </c>
      <c r="G33" s="34"/>
      <c r="H33" s="34"/>
      <c r="I33" s="124">
        <v>0.21</v>
      </c>
      <c r="J33" s="123">
        <f>ROUND(((SUM(BE119:BE124))*I33),  2)</f>
        <v>0</v>
      </c>
      <c r="K33" s="34"/>
      <c r="L33" s="51"/>
      <c r="S33" s="34"/>
      <c r="T33" s="34"/>
      <c r="U33" s="34"/>
      <c r="V33" s="34"/>
      <c r="W33" s="34"/>
      <c r="X33" s="34"/>
      <c r="Y33" s="34"/>
      <c r="Z33" s="34"/>
      <c r="AA33" s="34"/>
      <c r="AB33" s="34"/>
      <c r="AC33" s="34"/>
      <c r="AD33" s="34"/>
      <c r="AE33" s="34"/>
    </row>
    <row r="34" spans="1:31" s="2" customFormat="1" ht="14.5" customHeight="1">
      <c r="A34" s="34"/>
      <c r="B34" s="39"/>
      <c r="C34" s="34"/>
      <c r="D34" s="34"/>
      <c r="E34" s="112" t="s">
        <v>42</v>
      </c>
      <c r="F34" s="123">
        <f>ROUND((SUM(BF119:BF124)),  2)</f>
        <v>0</v>
      </c>
      <c r="G34" s="34"/>
      <c r="H34" s="34"/>
      <c r="I34" s="124">
        <v>0.15</v>
      </c>
      <c r="J34" s="123">
        <f>ROUND(((SUM(BF119:BF124))*I34),  2)</f>
        <v>0</v>
      </c>
      <c r="K34" s="34"/>
      <c r="L34" s="51"/>
      <c r="S34" s="34"/>
      <c r="T34" s="34"/>
      <c r="U34" s="34"/>
      <c r="V34" s="34"/>
      <c r="W34" s="34"/>
      <c r="X34" s="34"/>
      <c r="Y34" s="34"/>
      <c r="Z34" s="34"/>
      <c r="AA34" s="34"/>
      <c r="AB34" s="34"/>
      <c r="AC34" s="34"/>
      <c r="AD34" s="34"/>
      <c r="AE34" s="34"/>
    </row>
    <row r="35" spans="1:31" s="2" customFormat="1" ht="14.5" hidden="1" customHeight="1">
      <c r="A35" s="34"/>
      <c r="B35" s="39"/>
      <c r="C35" s="34"/>
      <c r="D35" s="34"/>
      <c r="E35" s="112" t="s">
        <v>43</v>
      </c>
      <c r="F35" s="123">
        <f>ROUND((SUM(BG119:BG124)),  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5" hidden="1" customHeight="1">
      <c r="A36" s="34"/>
      <c r="B36" s="39"/>
      <c r="C36" s="34"/>
      <c r="D36" s="34"/>
      <c r="E36" s="112" t="s">
        <v>44</v>
      </c>
      <c r="F36" s="123">
        <f>ROUND((SUM(BH119:BH124)),  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5" hidden="1" customHeight="1">
      <c r="A37" s="34"/>
      <c r="B37" s="39"/>
      <c r="C37" s="34"/>
      <c r="D37" s="34"/>
      <c r="E37" s="112" t="s">
        <v>45</v>
      </c>
      <c r="F37" s="123">
        <f>ROUND((SUM(BI119:BI124)),  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7"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4"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1:31" s="1" customFormat="1" ht="14.5" customHeight="1">
      <c r="B41" s="20"/>
      <c r="L41" s="20"/>
    </row>
    <row r="42" spans="1:31" s="1" customFormat="1" ht="14.5" customHeight="1">
      <c r="B42" s="20"/>
      <c r="L42" s="20"/>
    </row>
    <row r="43" spans="1:31" s="1" customFormat="1" ht="14.5" customHeight="1">
      <c r="B43" s="20"/>
      <c r="L43" s="20"/>
    </row>
    <row r="44" spans="1:31" s="1" customFormat="1" ht="14.5" customHeight="1">
      <c r="B44" s="20"/>
      <c r="L44" s="20"/>
    </row>
    <row r="45" spans="1:31" s="1" customFormat="1" ht="14.5" customHeight="1">
      <c r="B45" s="20"/>
      <c r="L45" s="20"/>
    </row>
    <row r="46" spans="1:31" s="1" customFormat="1" ht="14.5" customHeight="1">
      <c r="B46" s="20"/>
      <c r="L46" s="20"/>
    </row>
    <row r="47" spans="1:31" s="1" customFormat="1" ht="14.5" customHeight="1">
      <c r="B47" s="20"/>
      <c r="L47" s="20"/>
    </row>
    <row r="48" spans="1:31" s="1" customFormat="1" ht="14.5" customHeight="1">
      <c r="B48" s="20"/>
      <c r="L48" s="20"/>
    </row>
    <row r="49" spans="1:31" s="1" customFormat="1" ht="14.5" customHeight="1">
      <c r="B49" s="20"/>
      <c r="L49" s="20"/>
    </row>
    <row r="50" spans="1:31" s="2" customFormat="1" ht="14.5" customHeight="1">
      <c r="B50" s="51"/>
      <c r="D50" s="132" t="s">
        <v>49</v>
      </c>
      <c r="E50" s="133"/>
      <c r="F50" s="133"/>
      <c r="G50" s="132" t="s">
        <v>50</v>
      </c>
      <c r="H50" s="133"/>
      <c r="I50" s="133"/>
      <c r="J50" s="133"/>
      <c r="K50" s="133"/>
      <c r="L50" s="51"/>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4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1:31">
      <c r="B62" s="20"/>
      <c r="L62" s="20"/>
    </row>
    <row r="63" spans="1:31">
      <c r="B63" s="20"/>
      <c r="L63" s="20"/>
    </row>
    <row r="64" spans="1:31">
      <c r="B64" s="20"/>
      <c r="L64" s="20"/>
    </row>
    <row r="65" spans="1:31" s="2" customFormat="1" ht="12.4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4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47" s="2" customFormat="1" ht="7"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47" s="2" customFormat="1" ht="25" customHeight="1">
      <c r="A82" s="34"/>
      <c r="B82" s="35"/>
      <c r="C82" s="23" t="s">
        <v>91</v>
      </c>
      <c r="D82" s="36"/>
      <c r="E82" s="36"/>
      <c r="F82" s="36"/>
      <c r="G82" s="36"/>
      <c r="H82" s="36"/>
      <c r="I82" s="36"/>
      <c r="J82" s="36"/>
      <c r="K82" s="36"/>
      <c r="L82" s="51"/>
      <c r="S82" s="34"/>
      <c r="T82" s="34"/>
      <c r="U82" s="34"/>
      <c r="V82" s="34"/>
      <c r="W82" s="34"/>
      <c r="X82" s="34"/>
      <c r="Y82" s="34"/>
      <c r="Z82" s="34"/>
      <c r="AA82" s="34"/>
      <c r="AB82" s="34"/>
      <c r="AC82" s="34"/>
      <c r="AD82" s="34"/>
      <c r="AE82" s="34"/>
    </row>
    <row r="83" spans="1:47" s="2" customFormat="1" ht="7"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47" s="2" customFormat="1" ht="16.5" customHeight="1">
      <c r="A85" s="34"/>
      <c r="B85" s="35"/>
      <c r="C85" s="36"/>
      <c r="D85" s="36"/>
      <c r="E85" s="739" t="str">
        <f>E7</f>
        <v>Stavební úpravy a dostavba KD v Zábřehu - 02/2022 z 01/2019</v>
      </c>
      <c r="F85" s="740"/>
      <c r="G85" s="740"/>
      <c r="H85" s="740"/>
      <c r="I85" s="36"/>
      <c r="J85" s="36"/>
      <c r="K85" s="36"/>
      <c r="L85" s="51"/>
      <c r="S85" s="34"/>
      <c r="T85" s="34"/>
      <c r="U85" s="34"/>
      <c r="V85" s="34"/>
      <c r="W85" s="34"/>
      <c r="X85" s="34"/>
      <c r="Y85" s="34"/>
      <c r="Z85" s="34"/>
      <c r="AA85" s="34"/>
      <c r="AB85" s="34"/>
      <c r="AC85" s="34"/>
      <c r="AD85" s="34"/>
      <c r="AE85" s="34"/>
    </row>
    <row r="86" spans="1:47" s="2" customFormat="1" ht="12" customHeight="1">
      <c r="A86" s="34"/>
      <c r="B86" s="35"/>
      <c r="C86" s="29" t="s">
        <v>89</v>
      </c>
      <c r="D86" s="36"/>
      <c r="E86" s="36"/>
      <c r="F86" s="36"/>
      <c r="G86" s="36"/>
      <c r="H86" s="36"/>
      <c r="I86" s="36"/>
      <c r="J86" s="36"/>
      <c r="K86" s="36"/>
      <c r="L86" s="51"/>
      <c r="S86" s="34"/>
      <c r="T86" s="34"/>
      <c r="U86" s="34"/>
      <c r="V86" s="34"/>
      <c r="W86" s="34"/>
      <c r="X86" s="34"/>
      <c r="Y86" s="34"/>
      <c r="Z86" s="34"/>
      <c r="AA86" s="34"/>
      <c r="AB86" s="34"/>
      <c r="AC86" s="34"/>
      <c r="AD86" s="34"/>
      <c r="AE86" s="34"/>
    </row>
    <row r="87" spans="1:47" s="2" customFormat="1" ht="30" customHeight="1">
      <c r="A87" s="34"/>
      <c r="B87" s="35"/>
      <c r="C87" s="36"/>
      <c r="D87" s="36"/>
      <c r="E87" s="736" t="str">
        <f>E9</f>
        <v>D2Technicke vybaveni - D2 Jevištní mechanika a technické vybavení</v>
      </c>
      <c r="F87" s="738"/>
      <c r="G87" s="738"/>
      <c r="H87" s="738"/>
      <c r="I87" s="36"/>
      <c r="J87" s="36"/>
      <c r="K87" s="36"/>
      <c r="L87" s="51"/>
      <c r="S87" s="34"/>
      <c r="T87" s="34"/>
      <c r="U87" s="34"/>
      <c r="V87" s="34"/>
      <c r="W87" s="34"/>
      <c r="X87" s="34"/>
      <c r="Y87" s="34"/>
      <c r="Z87" s="34"/>
      <c r="AA87" s="34"/>
      <c r="AB87" s="34"/>
      <c r="AC87" s="34"/>
      <c r="AD87" s="34"/>
      <c r="AE87" s="34"/>
    </row>
    <row r="88" spans="1:47" s="2" customFormat="1" ht="7"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Zábřeh</v>
      </c>
      <c r="G89" s="36"/>
      <c r="H89" s="36"/>
      <c r="I89" s="29" t="s">
        <v>22</v>
      </c>
      <c r="J89" s="66" t="str">
        <f>IF(J12="","",J12)</f>
        <v>24. 8. 2022</v>
      </c>
      <c r="K89" s="36"/>
      <c r="L89" s="51"/>
      <c r="S89" s="34"/>
      <c r="T89" s="34"/>
      <c r="U89" s="34"/>
      <c r="V89" s="34"/>
      <c r="W89" s="34"/>
      <c r="X89" s="34"/>
      <c r="Y89" s="34"/>
      <c r="Z89" s="34"/>
      <c r="AA89" s="34"/>
      <c r="AB89" s="34"/>
      <c r="AC89" s="34"/>
      <c r="AD89" s="34"/>
      <c r="AE89" s="34"/>
    </row>
    <row r="90" spans="1:47" s="2" customFormat="1" ht="7"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47" s="2" customFormat="1" ht="15.25" customHeight="1">
      <c r="A91" s="34"/>
      <c r="B91" s="35"/>
      <c r="C91" s="29" t="s">
        <v>24</v>
      </c>
      <c r="D91" s="36"/>
      <c r="E91" s="36"/>
      <c r="F91" s="27" t="str">
        <f>E15</f>
        <v>Město Zábřeh</v>
      </c>
      <c r="G91" s="36"/>
      <c r="H91" s="36"/>
      <c r="I91" s="29" t="s">
        <v>30</v>
      </c>
      <c r="J91" s="32" t="str">
        <f>E21</f>
        <v>BDA Architekti s.r.o.</v>
      </c>
      <c r="K91" s="36"/>
      <c r="L91" s="51"/>
      <c r="S91" s="34"/>
      <c r="T91" s="34"/>
      <c r="U91" s="34"/>
      <c r="V91" s="34"/>
      <c r="W91" s="34"/>
      <c r="X91" s="34"/>
      <c r="Y91" s="34"/>
      <c r="Z91" s="34"/>
      <c r="AA91" s="34"/>
      <c r="AB91" s="34"/>
      <c r="AC91" s="34"/>
      <c r="AD91" s="34"/>
      <c r="AE91" s="34"/>
    </row>
    <row r="92" spans="1:47" s="2" customFormat="1" ht="15.25" customHeight="1">
      <c r="A92" s="34"/>
      <c r="B92" s="35"/>
      <c r="C92" s="29" t="s">
        <v>28</v>
      </c>
      <c r="D92" s="36"/>
      <c r="E92" s="36"/>
      <c r="F92" s="27" t="str">
        <f>IF(E18="","",E18)</f>
        <v>Vyplň údaj</v>
      </c>
      <c r="G92" s="36"/>
      <c r="H92" s="36"/>
      <c r="I92" s="29" t="s">
        <v>33</v>
      </c>
      <c r="J92" s="32" t="str">
        <f>E24</f>
        <v>Ing.P.Čoudek</v>
      </c>
      <c r="K92" s="36"/>
      <c r="L92" s="51"/>
      <c r="S92" s="34"/>
      <c r="T92" s="34"/>
      <c r="U92" s="34"/>
      <c r="V92" s="34"/>
      <c r="W92" s="34"/>
      <c r="X92" s="34"/>
      <c r="Y92" s="34"/>
      <c r="Z92" s="34"/>
      <c r="AA92" s="34"/>
      <c r="AB92" s="34"/>
      <c r="AC92" s="34"/>
      <c r="AD92" s="34"/>
      <c r="AE92" s="34"/>
    </row>
    <row r="93" spans="1:47" s="2" customFormat="1" ht="10.4"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47" s="2" customFormat="1" ht="29.25" customHeight="1">
      <c r="A94" s="34"/>
      <c r="B94" s="35"/>
      <c r="C94" s="143" t="s">
        <v>92</v>
      </c>
      <c r="D94" s="144"/>
      <c r="E94" s="144"/>
      <c r="F94" s="144"/>
      <c r="G94" s="144"/>
      <c r="H94" s="144"/>
      <c r="I94" s="144"/>
      <c r="J94" s="145" t="s">
        <v>93</v>
      </c>
      <c r="K94" s="144"/>
      <c r="L94" s="51"/>
      <c r="S94" s="34"/>
      <c r="T94" s="34"/>
      <c r="U94" s="34"/>
      <c r="V94" s="34"/>
      <c r="W94" s="34"/>
      <c r="X94" s="34"/>
      <c r="Y94" s="34"/>
      <c r="Z94" s="34"/>
      <c r="AA94" s="34"/>
      <c r="AB94" s="34"/>
      <c r="AC94" s="34"/>
      <c r="AD94" s="34"/>
      <c r="AE94" s="34"/>
    </row>
    <row r="95" spans="1:47" s="2" customFormat="1" ht="10.4"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5" customHeight="1">
      <c r="A96" s="34"/>
      <c r="B96" s="35"/>
      <c r="C96" s="146" t="s">
        <v>94</v>
      </c>
      <c r="D96" s="36"/>
      <c r="E96" s="36"/>
      <c r="F96" s="36"/>
      <c r="G96" s="36"/>
      <c r="H96" s="36"/>
      <c r="I96" s="36"/>
      <c r="J96" s="84">
        <f>J119</f>
        <v>0</v>
      </c>
      <c r="K96" s="36"/>
      <c r="L96" s="51"/>
      <c r="S96" s="34"/>
      <c r="T96" s="34"/>
      <c r="U96" s="34"/>
      <c r="V96" s="34"/>
      <c r="W96" s="34"/>
      <c r="X96" s="34"/>
      <c r="Y96" s="34"/>
      <c r="Z96" s="34"/>
      <c r="AA96" s="34"/>
      <c r="AB96" s="34"/>
      <c r="AC96" s="34"/>
      <c r="AD96" s="34"/>
      <c r="AE96" s="34"/>
      <c r="AU96" s="17" t="s">
        <v>95</v>
      </c>
    </row>
    <row r="97" spans="1:31" s="9" customFormat="1" ht="25" customHeight="1">
      <c r="B97" s="147"/>
      <c r="C97" s="148"/>
      <c r="D97" s="149" t="s">
        <v>123</v>
      </c>
      <c r="E97" s="150"/>
      <c r="F97" s="150"/>
      <c r="G97" s="150"/>
      <c r="H97" s="150"/>
      <c r="I97" s="150"/>
      <c r="J97" s="151">
        <f>J120</f>
        <v>0</v>
      </c>
      <c r="K97" s="148"/>
      <c r="L97" s="152"/>
    </row>
    <row r="98" spans="1:31" s="10" customFormat="1" ht="19.95" customHeight="1">
      <c r="B98" s="153"/>
      <c r="C98" s="154"/>
      <c r="D98" s="155" t="s">
        <v>124</v>
      </c>
      <c r="E98" s="156"/>
      <c r="F98" s="156"/>
      <c r="G98" s="156"/>
      <c r="H98" s="156"/>
      <c r="I98" s="156"/>
      <c r="J98" s="157">
        <f>J121</f>
        <v>0</v>
      </c>
      <c r="K98" s="154"/>
      <c r="L98" s="158"/>
    </row>
    <row r="99" spans="1:31" s="10" customFormat="1" ht="19.95" customHeight="1">
      <c r="B99" s="153"/>
      <c r="C99" s="154"/>
      <c r="D99" s="155" t="s">
        <v>130</v>
      </c>
      <c r="E99" s="156"/>
      <c r="F99" s="156"/>
      <c r="G99" s="156"/>
      <c r="H99" s="156"/>
      <c r="I99" s="156"/>
      <c r="J99" s="157">
        <f>J123</f>
        <v>0</v>
      </c>
      <c r="K99" s="154"/>
      <c r="L99" s="158"/>
    </row>
    <row r="100" spans="1:31" s="2" customFormat="1" ht="21.75" customHeight="1">
      <c r="A100" s="34"/>
      <c r="B100" s="35"/>
      <c r="C100" s="36"/>
      <c r="D100" s="36"/>
      <c r="E100" s="36"/>
      <c r="F100" s="36"/>
      <c r="G100" s="36"/>
      <c r="H100" s="36"/>
      <c r="I100" s="36"/>
      <c r="J100" s="36"/>
      <c r="K100" s="36"/>
      <c r="L100" s="51"/>
      <c r="S100" s="34"/>
      <c r="T100" s="34"/>
      <c r="U100" s="34"/>
      <c r="V100" s="34"/>
      <c r="W100" s="34"/>
      <c r="X100" s="34"/>
      <c r="Y100" s="34"/>
      <c r="Z100" s="34"/>
      <c r="AA100" s="34"/>
      <c r="AB100" s="34"/>
      <c r="AC100" s="34"/>
      <c r="AD100" s="34"/>
      <c r="AE100" s="34"/>
    </row>
    <row r="101" spans="1:31" s="2" customFormat="1" ht="7" customHeight="1">
      <c r="A101" s="34"/>
      <c r="B101" s="54"/>
      <c r="C101" s="55"/>
      <c r="D101" s="55"/>
      <c r="E101" s="55"/>
      <c r="F101" s="55"/>
      <c r="G101" s="55"/>
      <c r="H101" s="55"/>
      <c r="I101" s="55"/>
      <c r="J101" s="55"/>
      <c r="K101" s="55"/>
      <c r="L101" s="51"/>
      <c r="S101" s="34"/>
      <c r="T101" s="34"/>
      <c r="U101" s="34"/>
      <c r="V101" s="34"/>
      <c r="W101" s="34"/>
      <c r="X101" s="34"/>
      <c r="Y101" s="34"/>
      <c r="Z101" s="34"/>
      <c r="AA101" s="34"/>
      <c r="AB101" s="34"/>
      <c r="AC101" s="34"/>
      <c r="AD101" s="34"/>
      <c r="AE101" s="34"/>
    </row>
    <row r="105" spans="1:31" s="2" customFormat="1" ht="7" customHeight="1">
      <c r="A105" s="34"/>
      <c r="B105" s="56"/>
      <c r="C105" s="57"/>
      <c r="D105" s="57"/>
      <c r="E105" s="57"/>
      <c r="F105" s="57"/>
      <c r="G105" s="57"/>
      <c r="H105" s="57"/>
      <c r="I105" s="57"/>
      <c r="J105" s="57"/>
      <c r="K105" s="57"/>
      <c r="L105" s="51"/>
      <c r="S105" s="34"/>
      <c r="T105" s="34"/>
      <c r="U105" s="34"/>
      <c r="V105" s="34"/>
      <c r="W105" s="34"/>
      <c r="X105" s="34"/>
      <c r="Y105" s="34"/>
      <c r="Z105" s="34"/>
      <c r="AA105" s="34"/>
      <c r="AB105" s="34"/>
      <c r="AC105" s="34"/>
      <c r="AD105" s="34"/>
      <c r="AE105" s="34"/>
    </row>
    <row r="106" spans="1:31" s="2" customFormat="1" ht="25" customHeight="1">
      <c r="A106" s="34"/>
      <c r="B106" s="35"/>
      <c r="C106" s="23" t="s">
        <v>131</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7" customHeight="1">
      <c r="A107" s="34"/>
      <c r="B107" s="35"/>
      <c r="C107" s="36"/>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16</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739" t="str">
        <f>E7</f>
        <v>Stavební úpravy a dostavba KD v Zábřehu - 02/2022 z 01/2019</v>
      </c>
      <c r="F109" s="740"/>
      <c r="G109" s="740"/>
      <c r="H109" s="740"/>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89</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30" customHeight="1">
      <c r="A111" s="34"/>
      <c r="B111" s="35"/>
      <c r="C111" s="36"/>
      <c r="D111" s="36"/>
      <c r="E111" s="736" t="str">
        <f>E9</f>
        <v>D2Technicke vybaveni - D2 Jevištní mechanika a technické vybavení</v>
      </c>
      <c r="F111" s="738"/>
      <c r="G111" s="738"/>
      <c r="H111" s="738"/>
      <c r="I111" s="36"/>
      <c r="J111" s="36"/>
      <c r="K111" s="36"/>
      <c r="L111" s="51"/>
      <c r="S111" s="34"/>
      <c r="T111" s="34"/>
      <c r="U111" s="34"/>
      <c r="V111" s="34"/>
      <c r="W111" s="34"/>
      <c r="X111" s="34"/>
      <c r="Y111" s="34"/>
      <c r="Z111" s="34"/>
      <c r="AA111" s="34"/>
      <c r="AB111" s="34"/>
      <c r="AC111" s="34"/>
      <c r="AD111" s="34"/>
      <c r="AE111" s="34"/>
    </row>
    <row r="112" spans="1:31" s="2" customFormat="1" ht="7"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65" s="2" customFormat="1" ht="12" customHeight="1">
      <c r="A113" s="34"/>
      <c r="B113" s="35"/>
      <c r="C113" s="29" t="s">
        <v>20</v>
      </c>
      <c r="D113" s="36"/>
      <c r="E113" s="36"/>
      <c r="F113" s="27" t="str">
        <f>F12</f>
        <v>Zábřeh</v>
      </c>
      <c r="G113" s="36"/>
      <c r="H113" s="36"/>
      <c r="I113" s="29" t="s">
        <v>22</v>
      </c>
      <c r="J113" s="66" t="str">
        <f>IF(J12="","",J12)</f>
        <v>24. 8. 2022</v>
      </c>
      <c r="K113" s="36"/>
      <c r="L113" s="51"/>
      <c r="S113" s="34"/>
      <c r="T113" s="34"/>
      <c r="U113" s="34"/>
      <c r="V113" s="34"/>
      <c r="W113" s="34"/>
      <c r="X113" s="34"/>
      <c r="Y113" s="34"/>
      <c r="Z113" s="34"/>
      <c r="AA113" s="34"/>
      <c r="AB113" s="34"/>
      <c r="AC113" s="34"/>
      <c r="AD113" s="34"/>
      <c r="AE113" s="34"/>
    </row>
    <row r="114" spans="1:65" s="2" customFormat="1" ht="7"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65" s="2" customFormat="1" ht="15.25" customHeight="1">
      <c r="A115" s="34"/>
      <c r="B115" s="35"/>
      <c r="C115" s="29" t="s">
        <v>24</v>
      </c>
      <c r="D115" s="36"/>
      <c r="E115" s="36"/>
      <c r="F115" s="27" t="str">
        <f>E15</f>
        <v>Město Zábřeh</v>
      </c>
      <c r="G115" s="36"/>
      <c r="H115" s="36"/>
      <c r="I115" s="29" t="s">
        <v>30</v>
      </c>
      <c r="J115" s="32" t="str">
        <f>E21</f>
        <v>BDA Architekti s.r.o.</v>
      </c>
      <c r="K115" s="36"/>
      <c r="L115" s="51"/>
      <c r="S115" s="34"/>
      <c r="T115" s="34"/>
      <c r="U115" s="34"/>
      <c r="V115" s="34"/>
      <c r="W115" s="34"/>
      <c r="X115" s="34"/>
      <c r="Y115" s="34"/>
      <c r="Z115" s="34"/>
      <c r="AA115" s="34"/>
      <c r="AB115" s="34"/>
      <c r="AC115" s="34"/>
      <c r="AD115" s="34"/>
      <c r="AE115" s="34"/>
    </row>
    <row r="116" spans="1:65" s="2" customFormat="1" ht="15.25" customHeight="1">
      <c r="A116" s="34"/>
      <c r="B116" s="35"/>
      <c r="C116" s="29" t="s">
        <v>28</v>
      </c>
      <c r="D116" s="36"/>
      <c r="E116" s="36"/>
      <c r="F116" s="27" t="str">
        <f>IF(E18="","",E18)</f>
        <v>Vyplň údaj</v>
      </c>
      <c r="G116" s="36"/>
      <c r="H116" s="36"/>
      <c r="I116" s="29" t="s">
        <v>33</v>
      </c>
      <c r="J116" s="32" t="str">
        <f>E24</f>
        <v>Ing.P.Čoudek</v>
      </c>
      <c r="K116" s="36"/>
      <c r="L116" s="51"/>
      <c r="S116" s="34"/>
      <c r="T116" s="34"/>
      <c r="U116" s="34"/>
      <c r="V116" s="34"/>
      <c r="W116" s="34"/>
      <c r="X116" s="34"/>
      <c r="Y116" s="34"/>
      <c r="Z116" s="34"/>
      <c r="AA116" s="34"/>
      <c r="AB116" s="34"/>
      <c r="AC116" s="34"/>
      <c r="AD116" s="34"/>
      <c r="AE116" s="34"/>
    </row>
    <row r="117" spans="1:65" s="2" customFormat="1" ht="10.4"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65" s="11" customFormat="1" ht="29.25" customHeight="1">
      <c r="A118" s="159"/>
      <c r="B118" s="160"/>
      <c r="C118" s="161" t="s">
        <v>132</v>
      </c>
      <c r="D118" s="162" t="s">
        <v>61</v>
      </c>
      <c r="E118" s="162" t="s">
        <v>57</v>
      </c>
      <c r="F118" s="162" t="s">
        <v>58</v>
      </c>
      <c r="G118" s="162" t="s">
        <v>133</v>
      </c>
      <c r="H118" s="162" t="s">
        <v>134</v>
      </c>
      <c r="I118" s="162" t="s">
        <v>135</v>
      </c>
      <c r="J118" s="163" t="s">
        <v>93</v>
      </c>
      <c r="K118" s="164" t="s">
        <v>136</v>
      </c>
      <c r="L118" s="165"/>
      <c r="M118" s="75" t="s">
        <v>1</v>
      </c>
      <c r="N118" s="76" t="s">
        <v>40</v>
      </c>
      <c r="O118" s="76" t="s">
        <v>137</v>
      </c>
      <c r="P118" s="76" t="s">
        <v>138</v>
      </c>
      <c r="Q118" s="76" t="s">
        <v>139</v>
      </c>
      <c r="R118" s="76" t="s">
        <v>140</v>
      </c>
      <c r="S118" s="76" t="s">
        <v>141</v>
      </c>
      <c r="T118" s="77" t="s">
        <v>142</v>
      </c>
      <c r="U118" s="159"/>
      <c r="V118" s="159"/>
      <c r="W118" s="159"/>
      <c r="X118" s="159"/>
      <c r="Y118" s="159"/>
      <c r="Z118" s="159"/>
      <c r="AA118" s="159"/>
      <c r="AB118" s="159"/>
      <c r="AC118" s="159"/>
      <c r="AD118" s="159"/>
      <c r="AE118" s="159"/>
    </row>
    <row r="119" spans="1:65" s="2" customFormat="1" ht="22.95" customHeight="1">
      <c r="A119" s="34"/>
      <c r="B119" s="35"/>
      <c r="C119" s="82" t="s">
        <v>143</v>
      </c>
      <c r="D119" s="36"/>
      <c r="E119" s="36"/>
      <c r="F119" s="36"/>
      <c r="G119" s="36"/>
      <c r="H119" s="36"/>
      <c r="I119" s="36"/>
      <c r="J119" s="166">
        <f>BK119</f>
        <v>0</v>
      </c>
      <c r="K119" s="36"/>
      <c r="L119" s="39"/>
      <c r="M119" s="78"/>
      <c r="N119" s="167"/>
      <c r="O119" s="79"/>
      <c r="P119" s="168">
        <f>P120</f>
        <v>0</v>
      </c>
      <c r="Q119" s="79"/>
      <c r="R119" s="168">
        <f>R120</f>
        <v>0</v>
      </c>
      <c r="S119" s="79"/>
      <c r="T119" s="169">
        <f>T120</f>
        <v>0</v>
      </c>
      <c r="U119" s="34"/>
      <c r="V119" s="34"/>
      <c r="W119" s="34"/>
      <c r="X119" s="34"/>
      <c r="Y119" s="34"/>
      <c r="Z119" s="34"/>
      <c r="AA119" s="34"/>
      <c r="AB119" s="34"/>
      <c r="AC119" s="34"/>
      <c r="AD119" s="34"/>
      <c r="AE119" s="34"/>
      <c r="AT119" s="17" t="s">
        <v>75</v>
      </c>
      <c r="AU119" s="17" t="s">
        <v>95</v>
      </c>
      <c r="BK119" s="170">
        <f>BK120</f>
        <v>0</v>
      </c>
    </row>
    <row r="120" spans="1:65" s="12" customFormat="1" ht="25.95" customHeight="1">
      <c r="B120" s="171"/>
      <c r="C120" s="172"/>
      <c r="D120" s="173" t="s">
        <v>75</v>
      </c>
      <c r="E120" s="174" t="s">
        <v>400</v>
      </c>
      <c r="F120" s="174" t="s">
        <v>1298</v>
      </c>
      <c r="G120" s="172"/>
      <c r="H120" s="172"/>
      <c r="I120" s="175"/>
      <c r="J120" s="176">
        <f>BK120</f>
        <v>0</v>
      </c>
      <c r="K120" s="172"/>
      <c r="L120" s="177"/>
      <c r="M120" s="178"/>
      <c r="N120" s="179"/>
      <c r="O120" s="179"/>
      <c r="P120" s="180">
        <f>P121+P123</f>
        <v>0</v>
      </c>
      <c r="Q120" s="179"/>
      <c r="R120" s="180">
        <f>R121+R123</f>
        <v>0</v>
      </c>
      <c r="S120" s="179"/>
      <c r="T120" s="181">
        <f>T121+T123</f>
        <v>0</v>
      </c>
      <c r="AR120" s="182" t="s">
        <v>160</v>
      </c>
      <c r="AT120" s="183" t="s">
        <v>75</v>
      </c>
      <c r="AU120" s="183" t="s">
        <v>76</v>
      </c>
      <c r="AY120" s="182" t="s">
        <v>146</v>
      </c>
      <c r="BK120" s="184">
        <f>BK121+BK123</f>
        <v>0</v>
      </c>
    </row>
    <row r="121" spans="1:65" s="12" customFormat="1" ht="22.95" customHeight="1">
      <c r="B121" s="171"/>
      <c r="C121" s="172"/>
      <c r="D121" s="173" t="s">
        <v>75</v>
      </c>
      <c r="E121" s="185" t="s">
        <v>1299</v>
      </c>
      <c r="F121" s="185" t="s">
        <v>1300</v>
      </c>
      <c r="G121" s="172"/>
      <c r="H121" s="172"/>
      <c r="I121" s="175"/>
      <c r="J121" s="186">
        <f>BK121</f>
        <v>0</v>
      </c>
      <c r="K121" s="172"/>
      <c r="L121" s="177"/>
      <c r="M121" s="178"/>
      <c r="N121" s="179"/>
      <c r="O121" s="179"/>
      <c r="P121" s="180">
        <f>P122</f>
        <v>0</v>
      </c>
      <c r="Q121" s="179"/>
      <c r="R121" s="180">
        <f>R122</f>
        <v>0</v>
      </c>
      <c r="S121" s="179"/>
      <c r="T121" s="181">
        <f>T122</f>
        <v>0</v>
      </c>
      <c r="AR121" s="182" t="s">
        <v>160</v>
      </c>
      <c r="AT121" s="183" t="s">
        <v>75</v>
      </c>
      <c r="AU121" s="183" t="s">
        <v>84</v>
      </c>
      <c r="AY121" s="182" t="s">
        <v>146</v>
      </c>
      <c r="BK121" s="184">
        <f>BK122</f>
        <v>0</v>
      </c>
    </row>
    <row r="122" spans="1:65" s="2" customFormat="1" ht="21.75" customHeight="1">
      <c r="A122" s="34"/>
      <c r="B122" s="35"/>
      <c r="C122" s="187" t="s">
        <v>84</v>
      </c>
      <c r="D122" s="187" t="s">
        <v>148</v>
      </c>
      <c r="E122" s="188" t="s">
        <v>1302</v>
      </c>
      <c r="F122" s="189" t="s">
        <v>1371</v>
      </c>
      <c r="G122" s="190" t="s">
        <v>455</v>
      </c>
      <c r="H122" s="191">
        <v>1</v>
      </c>
      <c r="I122" s="192">
        <f>D.2.1.JM!E59</f>
        <v>0</v>
      </c>
      <c r="J122" s="193">
        <f>ROUND(I122*H122,2)</f>
        <v>0</v>
      </c>
      <c r="K122" s="194"/>
      <c r="L122" s="39"/>
      <c r="M122" s="195" t="s">
        <v>1</v>
      </c>
      <c r="N122" s="196" t="s">
        <v>41</v>
      </c>
      <c r="O122" s="71"/>
      <c r="P122" s="197">
        <f>O122*H122</f>
        <v>0</v>
      </c>
      <c r="Q122" s="197">
        <v>0</v>
      </c>
      <c r="R122" s="197">
        <f>Q122*H122</f>
        <v>0</v>
      </c>
      <c r="S122" s="197">
        <v>0</v>
      </c>
      <c r="T122" s="198">
        <f>S122*H122</f>
        <v>0</v>
      </c>
      <c r="U122" s="34"/>
      <c r="V122" s="34"/>
      <c r="W122" s="34"/>
      <c r="X122" s="34"/>
      <c r="Y122" s="34"/>
      <c r="Z122" s="34"/>
      <c r="AA122" s="34"/>
      <c r="AB122" s="34"/>
      <c r="AC122" s="34"/>
      <c r="AD122" s="34"/>
      <c r="AE122" s="34"/>
      <c r="AR122" s="199" t="s">
        <v>527</v>
      </c>
      <c r="AT122" s="199" t="s">
        <v>148</v>
      </c>
      <c r="AU122" s="199" t="s">
        <v>86</v>
      </c>
      <c r="AY122" s="17" t="s">
        <v>146</v>
      </c>
      <c r="BE122" s="200">
        <f>IF(N122="základní",J122,0)</f>
        <v>0</v>
      </c>
      <c r="BF122" s="200">
        <f>IF(N122="snížená",J122,0)</f>
        <v>0</v>
      </c>
      <c r="BG122" s="200">
        <f>IF(N122="zákl. přenesená",J122,0)</f>
        <v>0</v>
      </c>
      <c r="BH122" s="200">
        <f>IF(N122="sníž. přenesená",J122,0)</f>
        <v>0</v>
      </c>
      <c r="BI122" s="200">
        <f>IF(N122="nulová",J122,0)</f>
        <v>0</v>
      </c>
      <c r="BJ122" s="17" t="s">
        <v>84</v>
      </c>
      <c r="BK122" s="200">
        <f>ROUND(I122*H122,2)</f>
        <v>0</v>
      </c>
      <c r="BL122" s="17" t="s">
        <v>527</v>
      </c>
      <c r="BM122" s="199" t="s">
        <v>1304</v>
      </c>
    </row>
    <row r="123" spans="1:65" s="12" customFormat="1" ht="22.95" customHeight="1">
      <c r="B123" s="171"/>
      <c r="C123" s="172"/>
      <c r="D123" s="173" t="s">
        <v>75</v>
      </c>
      <c r="E123" s="185" t="s">
        <v>1364</v>
      </c>
      <c r="F123" s="185" t="s">
        <v>1365</v>
      </c>
      <c r="G123" s="172"/>
      <c r="H123" s="172"/>
      <c r="I123" s="175"/>
      <c r="J123" s="186">
        <f>BK123</f>
        <v>0</v>
      </c>
      <c r="K123" s="172"/>
      <c r="L123" s="177"/>
      <c r="M123" s="178"/>
      <c r="N123" s="179"/>
      <c r="O123" s="179"/>
      <c r="P123" s="180">
        <f>P124</f>
        <v>0</v>
      </c>
      <c r="Q123" s="179"/>
      <c r="R123" s="180">
        <f>R124</f>
        <v>0</v>
      </c>
      <c r="S123" s="179"/>
      <c r="T123" s="181">
        <f>T124</f>
        <v>0</v>
      </c>
      <c r="AR123" s="182" t="s">
        <v>169</v>
      </c>
      <c r="AT123" s="183" t="s">
        <v>75</v>
      </c>
      <c r="AU123" s="183" t="s">
        <v>84</v>
      </c>
      <c r="AY123" s="182" t="s">
        <v>146</v>
      </c>
      <c r="BK123" s="184">
        <f>BK124</f>
        <v>0</v>
      </c>
    </row>
    <row r="124" spans="1:65" s="2" customFormat="1" ht="16.5" customHeight="1">
      <c r="A124" s="34"/>
      <c r="B124" s="35"/>
      <c r="C124" s="187" t="s">
        <v>86</v>
      </c>
      <c r="D124" s="187" t="s">
        <v>148</v>
      </c>
      <c r="E124" s="188" t="s">
        <v>1367</v>
      </c>
      <c r="F124" s="189" t="s">
        <v>1368</v>
      </c>
      <c r="G124" s="190" t="s">
        <v>1361</v>
      </c>
      <c r="H124" s="191">
        <v>1</v>
      </c>
      <c r="I124" s="192"/>
      <c r="J124" s="193">
        <f>ROUND(I124*H124,2)</f>
        <v>0</v>
      </c>
      <c r="K124" s="194"/>
      <c r="L124" s="39"/>
      <c r="M124" s="246" t="s">
        <v>1</v>
      </c>
      <c r="N124" s="247" t="s">
        <v>41</v>
      </c>
      <c r="O124" s="248"/>
      <c r="P124" s="249">
        <f>O124*H124</f>
        <v>0</v>
      </c>
      <c r="Q124" s="249">
        <v>0</v>
      </c>
      <c r="R124" s="249">
        <f>Q124*H124</f>
        <v>0</v>
      </c>
      <c r="S124" s="249">
        <v>0</v>
      </c>
      <c r="T124" s="250">
        <f>S124*H124</f>
        <v>0</v>
      </c>
      <c r="U124" s="34"/>
      <c r="V124" s="34"/>
      <c r="W124" s="34"/>
      <c r="X124" s="34"/>
      <c r="Y124" s="34"/>
      <c r="Z124" s="34"/>
      <c r="AA124" s="34"/>
      <c r="AB124" s="34"/>
      <c r="AC124" s="34"/>
      <c r="AD124" s="34"/>
      <c r="AE124" s="34"/>
      <c r="AR124" s="199" t="s">
        <v>1362</v>
      </c>
      <c r="AT124" s="199" t="s">
        <v>148</v>
      </c>
      <c r="AU124" s="199" t="s">
        <v>86</v>
      </c>
      <c r="AY124" s="17" t="s">
        <v>146</v>
      </c>
      <c r="BE124" s="200">
        <f>IF(N124="základní",J124,0)</f>
        <v>0</v>
      </c>
      <c r="BF124" s="200">
        <f>IF(N124="snížená",J124,0)</f>
        <v>0</v>
      </c>
      <c r="BG124" s="200">
        <f>IF(N124="zákl. přenesená",J124,0)</f>
        <v>0</v>
      </c>
      <c r="BH124" s="200">
        <f>IF(N124="sníž. přenesená",J124,0)</f>
        <v>0</v>
      </c>
      <c r="BI124" s="200">
        <f>IF(N124="nulová",J124,0)</f>
        <v>0</v>
      </c>
      <c r="BJ124" s="17" t="s">
        <v>84</v>
      </c>
      <c r="BK124" s="200">
        <f>ROUND(I124*H124,2)</f>
        <v>0</v>
      </c>
      <c r="BL124" s="17" t="s">
        <v>1362</v>
      </c>
      <c r="BM124" s="199" t="s">
        <v>1369</v>
      </c>
    </row>
    <row r="125" spans="1:65" s="2" customFormat="1" ht="7" customHeight="1">
      <c r="A125" s="34"/>
      <c r="B125" s="54"/>
      <c r="C125" s="55"/>
      <c r="D125" s="55"/>
      <c r="E125" s="55"/>
      <c r="F125" s="55"/>
      <c r="G125" s="55"/>
      <c r="H125" s="55"/>
      <c r="I125" s="55"/>
      <c r="J125" s="55"/>
      <c r="K125" s="55"/>
      <c r="L125" s="39"/>
      <c r="M125" s="34"/>
      <c r="O125" s="34"/>
      <c r="P125" s="34"/>
      <c r="Q125" s="34"/>
      <c r="R125" s="34"/>
      <c r="S125" s="34"/>
      <c r="T125" s="34"/>
      <c r="U125" s="34"/>
      <c r="V125" s="34"/>
      <c r="W125" s="34"/>
      <c r="X125" s="34"/>
      <c r="Y125" s="34"/>
      <c r="Z125" s="34"/>
      <c r="AA125" s="34"/>
      <c r="AB125" s="34"/>
      <c r="AC125" s="34"/>
      <c r="AD125" s="34"/>
      <c r="AE125" s="34"/>
    </row>
  </sheetData>
  <sheetProtection formatColumns="0" formatRows="0" autoFilter="0"/>
  <autoFilter ref="C118:K124"/>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73"/>
  <sheetViews>
    <sheetView workbookViewId="0">
      <selection activeCell="M12" sqref="M12"/>
    </sheetView>
  </sheetViews>
  <sheetFormatPr defaultColWidth="8.81640625" defaultRowHeight="12.45"/>
  <cols>
    <col min="1" max="1" width="8.81640625" style="255"/>
    <col min="2" max="2" width="54.36328125" style="255" customWidth="1"/>
    <col min="3" max="3" width="8.81640625" style="255"/>
    <col min="4" max="4" width="8.81640625" style="296"/>
    <col min="5" max="5" width="15.1796875" style="297" customWidth="1"/>
    <col min="6" max="6" width="10.6328125" style="255" customWidth="1"/>
    <col min="7" max="7" width="14.453125" style="255" customWidth="1"/>
    <col min="8" max="8" width="8.81640625" style="255"/>
    <col min="9" max="9" width="15.36328125" style="255" customWidth="1"/>
    <col min="10" max="1023" width="8.81640625" style="255"/>
    <col min="1024" max="16384" width="8.81640625" style="298"/>
  </cols>
  <sheetData>
    <row r="1" spans="1:9" ht="21.75" customHeight="1">
      <c r="A1" s="251"/>
      <c r="B1" s="251" t="s">
        <v>1372</v>
      </c>
      <c r="C1" s="251"/>
      <c r="D1" s="252"/>
      <c r="E1" s="253"/>
      <c r="F1" s="254"/>
      <c r="G1" s="254"/>
      <c r="H1" s="254"/>
      <c r="I1" s="254"/>
    </row>
    <row r="2" spans="1:9" ht="21.75" customHeight="1">
      <c r="A2" s="251"/>
      <c r="B2" s="251" t="s">
        <v>89</v>
      </c>
      <c r="C2" s="251"/>
      <c r="D2" s="252"/>
      <c r="E2" s="253"/>
      <c r="F2" s="254"/>
      <c r="G2" s="254"/>
      <c r="H2" s="254"/>
      <c r="I2" s="254"/>
    </row>
    <row r="3" spans="1:9" ht="11.5" customHeight="1" thickBot="1">
      <c r="A3" s="256"/>
      <c r="B3" s="256"/>
      <c r="C3" s="257"/>
      <c r="D3" s="257"/>
      <c r="E3" s="258"/>
      <c r="F3" s="258"/>
      <c r="G3" s="258"/>
      <c r="H3" s="258"/>
      <c r="I3" s="258"/>
    </row>
    <row r="4" spans="1:9" ht="11.5" customHeight="1" thickBot="1">
      <c r="A4" s="748" t="s">
        <v>1373</v>
      </c>
      <c r="B4" s="259" t="s">
        <v>1374</v>
      </c>
      <c r="C4" s="260" t="s">
        <v>1375</v>
      </c>
      <c r="D4" s="260" t="s">
        <v>1376</v>
      </c>
      <c r="E4" s="749" t="s">
        <v>1377</v>
      </c>
      <c r="F4" s="749"/>
      <c r="G4" s="749" t="s">
        <v>1378</v>
      </c>
      <c r="H4" s="749"/>
      <c r="I4" s="261" t="s">
        <v>1379</v>
      </c>
    </row>
    <row r="5" spans="1:9" ht="34.5" customHeight="1">
      <c r="A5" s="748"/>
      <c r="B5" s="262"/>
      <c r="C5" s="263" t="s">
        <v>1380</v>
      </c>
      <c r="D5" s="263" t="s">
        <v>1381</v>
      </c>
      <c r="E5" s="264" t="s">
        <v>1382</v>
      </c>
      <c r="F5" s="264" t="s">
        <v>1383</v>
      </c>
      <c r="G5" s="264" t="s">
        <v>1382</v>
      </c>
      <c r="H5" s="264" t="s">
        <v>1383</v>
      </c>
      <c r="I5" s="264" t="s">
        <v>1384</v>
      </c>
    </row>
    <row r="6" spans="1:9" ht="12.9" thickBot="1">
      <c r="A6" s="265"/>
      <c r="B6" s="265"/>
      <c r="C6" s="266"/>
      <c r="D6" s="266"/>
      <c r="E6" s="266" t="s">
        <v>1385</v>
      </c>
      <c r="F6" s="266" t="s">
        <v>1385</v>
      </c>
      <c r="G6" s="266" t="s">
        <v>1385</v>
      </c>
      <c r="H6" s="266" t="s">
        <v>1385</v>
      </c>
      <c r="I6" s="266" t="s">
        <v>1385</v>
      </c>
    </row>
    <row r="7" spans="1:9" s="272" customFormat="1" ht="29.5" customHeight="1">
      <c r="A7" s="251"/>
      <c r="B7" s="251" t="s">
        <v>1386</v>
      </c>
      <c r="C7" s="267"/>
      <c r="D7" s="268"/>
      <c r="E7" s="269"/>
      <c r="F7" s="270"/>
      <c r="G7" s="270"/>
      <c r="H7" s="270"/>
      <c r="I7" s="271">
        <f>I9+I14+I21+I49+I58+I65+I69+I72</f>
        <v>0</v>
      </c>
    </row>
    <row r="8" spans="1:9" s="280" customFormat="1" ht="17.149999999999999" customHeight="1">
      <c r="A8" s="273"/>
      <c r="B8" s="274"/>
      <c r="C8" s="274"/>
      <c r="D8" s="275"/>
      <c r="E8" s="276"/>
      <c r="F8" s="277"/>
      <c r="G8" s="278"/>
      <c r="H8" s="277"/>
      <c r="I8" s="279"/>
    </row>
    <row r="9" spans="1:9" ht="15.45">
      <c r="A9" s="281" t="s">
        <v>84</v>
      </c>
      <c r="B9" s="282" t="s">
        <v>1387</v>
      </c>
      <c r="C9" s="283"/>
      <c r="D9" s="284"/>
      <c r="E9" s="285"/>
      <c r="F9" s="285"/>
      <c r="G9" s="285"/>
      <c r="H9" s="285"/>
      <c r="I9" s="286">
        <f>SUM(I11:I12)</f>
        <v>0</v>
      </c>
    </row>
    <row r="10" spans="1:9" ht="15.45">
      <c r="A10" s="281"/>
      <c r="B10" s="287" t="s">
        <v>1388</v>
      </c>
      <c r="C10" s="283"/>
      <c r="D10" s="284"/>
      <c r="E10" s="285"/>
      <c r="F10" s="285"/>
      <c r="G10" s="285"/>
      <c r="H10" s="285"/>
      <c r="I10" s="285"/>
    </row>
    <row r="11" spans="1:9" ht="30">
      <c r="A11" s="287"/>
      <c r="B11" s="283" t="s">
        <v>1389</v>
      </c>
      <c r="C11" s="283" t="s">
        <v>1390</v>
      </c>
      <c r="D11" s="284">
        <v>1</v>
      </c>
      <c r="E11" s="288"/>
      <c r="F11" s="285"/>
      <c r="G11" s="285">
        <f>D11*E11</f>
        <v>0</v>
      </c>
      <c r="H11" s="285">
        <f>D11*F11</f>
        <v>0</v>
      </c>
      <c r="I11" s="285">
        <f>G11+H11</f>
        <v>0</v>
      </c>
    </row>
    <row r="12" spans="1:9" ht="30">
      <c r="A12" s="283"/>
      <c r="B12" s="283" t="s">
        <v>1391</v>
      </c>
      <c r="C12" s="283" t="s">
        <v>1390</v>
      </c>
      <c r="D12" s="284">
        <v>1</v>
      </c>
      <c r="E12" s="288"/>
      <c r="F12" s="285"/>
      <c r="G12" s="285">
        <f>D12*E12</f>
        <v>0</v>
      </c>
      <c r="H12" s="285">
        <f>D12*F12</f>
        <v>0</v>
      </c>
      <c r="I12" s="285">
        <f>G12+H12</f>
        <v>0</v>
      </c>
    </row>
    <row r="13" spans="1:9" ht="15">
      <c r="A13" s="283"/>
      <c r="B13" s="283"/>
      <c r="C13" s="283"/>
      <c r="D13" s="284"/>
      <c r="E13" s="285"/>
      <c r="F13" s="285"/>
      <c r="G13" s="285"/>
      <c r="H13" s="285"/>
      <c r="I13" s="285"/>
    </row>
    <row r="14" spans="1:9" ht="15.45">
      <c r="A14" s="281" t="s">
        <v>86</v>
      </c>
      <c r="B14" s="289" t="s">
        <v>1392</v>
      </c>
      <c r="C14" s="283"/>
      <c r="D14" s="284"/>
      <c r="E14" s="285"/>
      <c r="F14" s="285"/>
      <c r="G14" s="285"/>
      <c r="H14" s="285"/>
      <c r="I14" s="290">
        <f>SUM(I16:I19)</f>
        <v>0</v>
      </c>
    </row>
    <row r="15" spans="1:9" ht="12.75" customHeight="1">
      <c r="A15" s="281"/>
      <c r="B15" s="287" t="s">
        <v>1393</v>
      </c>
      <c r="C15" s="283"/>
      <c r="D15" s="284"/>
      <c r="E15" s="285"/>
      <c r="F15" s="285"/>
      <c r="G15" s="285"/>
      <c r="H15" s="285"/>
      <c r="I15" s="290"/>
    </row>
    <row r="16" spans="1:9" ht="15">
      <c r="A16" s="287" t="s">
        <v>1394</v>
      </c>
      <c r="B16" s="287" t="s">
        <v>1395</v>
      </c>
      <c r="C16" s="283" t="s">
        <v>242</v>
      </c>
      <c r="D16" s="284">
        <v>80</v>
      </c>
      <c r="E16" s="288"/>
      <c r="F16" s="285"/>
      <c r="G16" s="285">
        <f>D16*E16</f>
        <v>0</v>
      </c>
      <c r="H16" s="285">
        <f>D16*F16</f>
        <v>0</v>
      </c>
      <c r="I16" s="285">
        <f>G16+H16</f>
        <v>0</v>
      </c>
    </row>
    <row r="17" spans="1:9" ht="15">
      <c r="A17" s="287" t="s">
        <v>1396</v>
      </c>
      <c r="B17" s="287" t="s">
        <v>1397</v>
      </c>
      <c r="C17" s="283" t="s">
        <v>242</v>
      </c>
      <c r="D17" s="284">
        <v>35</v>
      </c>
      <c r="E17" s="288"/>
      <c r="F17" s="285"/>
      <c r="G17" s="285">
        <f>D17*E17</f>
        <v>0</v>
      </c>
      <c r="H17" s="285">
        <f>D17*F17</f>
        <v>0</v>
      </c>
      <c r="I17" s="285">
        <f>G17+H17</f>
        <v>0</v>
      </c>
    </row>
    <row r="18" spans="1:9" ht="15">
      <c r="A18" s="287" t="s">
        <v>1398</v>
      </c>
      <c r="B18" s="287" t="s">
        <v>1399</v>
      </c>
      <c r="C18" s="283" t="s">
        <v>242</v>
      </c>
      <c r="D18" s="284">
        <v>36</v>
      </c>
      <c r="E18" s="288"/>
      <c r="F18" s="285"/>
      <c r="G18" s="285">
        <f>D18*E18</f>
        <v>0</v>
      </c>
      <c r="H18" s="285">
        <f>D18*F18</f>
        <v>0</v>
      </c>
      <c r="I18" s="285">
        <f>G18+H18</f>
        <v>0</v>
      </c>
    </row>
    <row r="19" spans="1:9" ht="15">
      <c r="A19" s="287" t="s">
        <v>1400</v>
      </c>
      <c r="B19" s="287" t="s">
        <v>1401</v>
      </c>
      <c r="C19" s="283" t="s">
        <v>242</v>
      </c>
      <c r="D19" s="284">
        <v>22</v>
      </c>
      <c r="E19" s="288"/>
      <c r="F19" s="285"/>
      <c r="G19" s="285">
        <f>D19*E19</f>
        <v>0</v>
      </c>
      <c r="H19" s="285">
        <f>D19*F19</f>
        <v>0</v>
      </c>
      <c r="I19" s="285">
        <f>G19+H19</f>
        <v>0</v>
      </c>
    </row>
    <row r="20" spans="1:9" ht="15">
      <c r="A20" s="283"/>
      <c r="B20" s="283"/>
      <c r="C20" s="283"/>
      <c r="D20" s="284"/>
      <c r="E20" s="285"/>
      <c r="F20" s="285"/>
      <c r="G20" s="285"/>
      <c r="H20" s="285"/>
      <c r="I20" s="285"/>
    </row>
    <row r="21" spans="1:9" ht="15.45">
      <c r="A21" s="281" t="s">
        <v>160</v>
      </c>
      <c r="B21" s="289" t="s">
        <v>1402</v>
      </c>
      <c r="C21" s="283"/>
      <c r="D21" s="284"/>
      <c r="E21" s="285"/>
      <c r="F21" s="285"/>
      <c r="G21" s="285"/>
      <c r="H21" s="285"/>
      <c r="I21" s="290">
        <f>SUM(I23:I47)</f>
        <v>0</v>
      </c>
    </row>
    <row r="22" spans="1:9" ht="15.45">
      <c r="A22" s="281"/>
      <c r="B22" s="287" t="s">
        <v>1403</v>
      </c>
      <c r="C22" s="283"/>
      <c r="D22" s="284"/>
      <c r="E22" s="285"/>
      <c r="F22" s="285"/>
      <c r="G22" s="285"/>
      <c r="H22" s="285"/>
      <c r="I22" s="290"/>
    </row>
    <row r="23" spans="1:9" ht="15">
      <c r="A23" s="287"/>
      <c r="B23" s="287" t="s">
        <v>1404</v>
      </c>
      <c r="C23" s="283" t="s">
        <v>1390</v>
      </c>
      <c r="D23" s="284">
        <v>1</v>
      </c>
      <c r="E23" s="288"/>
      <c r="F23" s="285"/>
      <c r="G23" s="285">
        <f>D23*E23</f>
        <v>0</v>
      </c>
      <c r="H23" s="285">
        <f>D23*F23</f>
        <v>0</v>
      </c>
      <c r="I23" s="285">
        <f>G23+H23</f>
        <v>0</v>
      </c>
    </row>
    <row r="24" spans="1:9" ht="15">
      <c r="A24" s="287"/>
      <c r="B24" s="287" t="s">
        <v>1405</v>
      </c>
      <c r="C24" s="283" t="s">
        <v>1390</v>
      </c>
      <c r="D24" s="284">
        <v>1</v>
      </c>
      <c r="E24" s="288"/>
      <c r="F24" s="285"/>
      <c r="G24" s="285">
        <f>D24*E24</f>
        <v>0</v>
      </c>
      <c r="H24" s="285">
        <f>D24*F24</f>
        <v>0</v>
      </c>
      <c r="I24" s="285">
        <f>G24+H24</f>
        <v>0</v>
      </c>
    </row>
    <row r="25" spans="1:9" ht="15">
      <c r="A25" s="287"/>
      <c r="B25" s="287" t="s">
        <v>1406</v>
      </c>
      <c r="C25" s="283"/>
      <c r="D25" s="284"/>
      <c r="E25" s="285"/>
      <c r="F25" s="285"/>
      <c r="G25" s="285"/>
      <c r="H25" s="285"/>
      <c r="I25" s="285"/>
    </row>
    <row r="26" spans="1:9" ht="15">
      <c r="A26" s="287" t="s">
        <v>1407</v>
      </c>
      <c r="B26" s="287" t="s">
        <v>1399</v>
      </c>
      <c r="C26" s="283" t="s">
        <v>1390</v>
      </c>
      <c r="D26" s="284">
        <v>1</v>
      </c>
      <c r="E26" s="288"/>
      <c r="F26" s="285"/>
      <c r="G26" s="285">
        <f>D26*E26</f>
        <v>0</v>
      </c>
      <c r="H26" s="285">
        <f>D26*F26</f>
        <v>0</v>
      </c>
      <c r="I26" s="285">
        <f>G26+H26</f>
        <v>0</v>
      </c>
    </row>
    <row r="27" spans="1:9" ht="15">
      <c r="A27" s="287" t="s">
        <v>1408</v>
      </c>
      <c r="B27" s="287" t="s">
        <v>1401</v>
      </c>
      <c r="C27" s="283" t="s">
        <v>1390</v>
      </c>
      <c r="D27" s="284">
        <v>1</v>
      </c>
      <c r="E27" s="288"/>
      <c r="F27" s="285"/>
      <c r="G27" s="285">
        <f>D27*E27</f>
        <v>0</v>
      </c>
      <c r="H27" s="285">
        <f>D27*F27</f>
        <v>0</v>
      </c>
      <c r="I27" s="285">
        <f>G27+H27</f>
        <v>0</v>
      </c>
    </row>
    <row r="28" spans="1:9" ht="15">
      <c r="A28" s="283"/>
      <c r="B28" s="287" t="s">
        <v>1409</v>
      </c>
      <c r="C28" s="283"/>
      <c r="D28" s="284"/>
      <c r="E28" s="285"/>
      <c r="F28" s="285"/>
      <c r="G28" s="285"/>
      <c r="H28" s="285"/>
      <c r="I28" s="285"/>
    </row>
    <row r="29" spans="1:9" ht="15">
      <c r="A29" s="287" t="s">
        <v>1410</v>
      </c>
      <c r="B29" s="287" t="s">
        <v>1399</v>
      </c>
      <c r="C29" s="283" t="s">
        <v>1390</v>
      </c>
      <c r="D29" s="284">
        <v>1</v>
      </c>
      <c r="E29" s="288"/>
      <c r="F29" s="285"/>
      <c r="G29" s="285">
        <f>D29*E29</f>
        <v>0</v>
      </c>
      <c r="H29" s="285">
        <f>D29*F29</f>
        <v>0</v>
      </c>
      <c r="I29" s="285">
        <f>G29+H29</f>
        <v>0</v>
      </c>
    </row>
    <row r="30" spans="1:9" ht="15">
      <c r="A30" s="287" t="s">
        <v>1411</v>
      </c>
      <c r="B30" s="287" t="s">
        <v>1401</v>
      </c>
      <c r="C30" s="283" t="s">
        <v>1390</v>
      </c>
      <c r="D30" s="284">
        <v>1</v>
      </c>
      <c r="E30" s="288"/>
      <c r="F30" s="285"/>
      <c r="G30" s="285">
        <f>D30*E30</f>
        <v>0</v>
      </c>
      <c r="H30" s="285">
        <f>D30*F30</f>
        <v>0</v>
      </c>
      <c r="I30" s="285">
        <f>G30+H30</f>
        <v>0</v>
      </c>
    </row>
    <row r="31" spans="1:9" ht="15">
      <c r="A31" s="283"/>
      <c r="B31" s="287" t="s">
        <v>1412</v>
      </c>
      <c r="C31" s="283"/>
      <c r="D31" s="284"/>
      <c r="E31" s="285"/>
      <c r="F31" s="285"/>
      <c r="G31" s="285"/>
      <c r="H31" s="285"/>
      <c r="I31" s="285"/>
    </row>
    <row r="32" spans="1:9" ht="15">
      <c r="A32" s="291" t="s">
        <v>1413</v>
      </c>
      <c r="B32" s="287" t="s">
        <v>1399</v>
      </c>
      <c r="C32" s="283" t="s">
        <v>1390</v>
      </c>
      <c r="D32" s="284">
        <v>2</v>
      </c>
      <c r="E32" s="288"/>
      <c r="F32" s="285"/>
      <c r="G32" s="285">
        <f>D32*E32</f>
        <v>0</v>
      </c>
      <c r="H32" s="285">
        <f>D32*F32</f>
        <v>0</v>
      </c>
      <c r="I32" s="285">
        <f>G32+H32</f>
        <v>0</v>
      </c>
    </row>
    <row r="33" spans="1:9" ht="15">
      <c r="A33" s="291" t="s">
        <v>1414</v>
      </c>
      <c r="B33" s="287" t="s">
        <v>1401</v>
      </c>
      <c r="C33" s="283" t="s">
        <v>1390</v>
      </c>
      <c r="D33" s="284">
        <v>2</v>
      </c>
      <c r="E33" s="288"/>
      <c r="F33" s="285"/>
      <c r="G33" s="285">
        <f>D33*E33</f>
        <v>0</v>
      </c>
      <c r="H33" s="285">
        <f>D33*F33</f>
        <v>0</v>
      </c>
      <c r="I33" s="285">
        <f>G33+H33</f>
        <v>0</v>
      </c>
    </row>
    <row r="34" spans="1:9" ht="15">
      <c r="A34" s="283"/>
      <c r="B34" s="292"/>
      <c r="C34" s="283"/>
      <c r="D34" s="284"/>
      <c r="E34" s="285"/>
      <c r="F34" s="285"/>
      <c r="G34" s="285"/>
      <c r="H34" s="285"/>
      <c r="I34" s="285"/>
    </row>
    <row r="35" spans="1:9" ht="15">
      <c r="A35" s="287" t="s">
        <v>1415</v>
      </c>
      <c r="B35" s="292" t="s">
        <v>1416</v>
      </c>
      <c r="C35" s="283" t="s">
        <v>1390</v>
      </c>
      <c r="D35" s="284">
        <v>2</v>
      </c>
      <c r="E35" s="288"/>
      <c r="F35" s="285"/>
      <c r="G35" s="285">
        <f>D35*E35</f>
        <v>0</v>
      </c>
      <c r="H35" s="285">
        <f>D35*F35</f>
        <v>0</v>
      </c>
      <c r="I35" s="285">
        <f>G35+H35</f>
        <v>0</v>
      </c>
    </row>
    <row r="36" spans="1:9" ht="15">
      <c r="A36" s="287"/>
      <c r="B36" s="292"/>
      <c r="C36" s="283"/>
      <c r="D36" s="284"/>
      <c r="E36" s="285"/>
      <c r="F36" s="285"/>
      <c r="G36" s="285"/>
      <c r="H36" s="285"/>
      <c r="I36" s="285"/>
    </row>
    <row r="37" spans="1:9" ht="15">
      <c r="A37" s="287" t="s">
        <v>1417</v>
      </c>
      <c r="B37" s="292" t="s">
        <v>1418</v>
      </c>
      <c r="C37" s="283" t="s">
        <v>1390</v>
      </c>
      <c r="D37" s="284">
        <v>4</v>
      </c>
      <c r="E37" s="288"/>
      <c r="F37" s="285"/>
      <c r="G37" s="285">
        <f>D37*E37</f>
        <v>0</v>
      </c>
      <c r="H37" s="285">
        <f>D37*F37</f>
        <v>0</v>
      </c>
      <c r="I37" s="285">
        <f>G37+H37</f>
        <v>0</v>
      </c>
    </row>
    <row r="38" spans="1:9" ht="15">
      <c r="A38" s="287"/>
      <c r="B38" s="292"/>
      <c r="C38" s="283"/>
      <c r="D38" s="284"/>
      <c r="E38" s="285"/>
      <c r="F38" s="285"/>
      <c r="G38" s="285"/>
      <c r="H38" s="285"/>
      <c r="I38" s="285"/>
    </row>
    <row r="39" spans="1:9" ht="15">
      <c r="A39" s="287" t="s">
        <v>1419</v>
      </c>
      <c r="B39" s="292" t="s">
        <v>1420</v>
      </c>
      <c r="C39" s="283" t="s">
        <v>1390</v>
      </c>
      <c r="D39" s="284">
        <v>3</v>
      </c>
      <c r="E39" s="288"/>
      <c r="F39" s="285"/>
      <c r="G39" s="285">
        <f>D39*E39</f>
        <v>0</v>
      </c>
      <c r="H39" s="285">
        <f>D39*F39</f>
        <v>0</v>
      </c>
      <c r="I39" s="285">
        <f>G39+H39</f>
        <v>0</v>
      </c>
    </row>
    <row r="40" spans="1:9" ht="15">
      <c r="A40" s="287" t="s">
        <v>1421</v>
      </c>
      <c r="B40" s="292" t="s">
        <v>1422</v>
      </c>
      <c r="C40" s="283" t="s">
        <v>1390</v>
      </c>
      <c r="D40" s="284">
        <v>4</v>
      </c>
      <c r="E40" s="288"/>
      <c r="F40" s="285"/>
      <c r="G40" s="285">
        <f>D40*E40</f>
        <v>0</v>
      </c>
      <c r="H40" s="285">
        <f>D40*F40</f>
        <v>0</v>
      </c>
      <c r="I40" s="285">
        <f>G40+H40</f>
        <v>0</v>
      </c>
    </row>
    <row r="41" spans="1:9" ht="15">
      <c r="A41" s="287" t="s">
        <v>1423</v>
      </c>
      <c r="B41" s="287" t="s">
        <v>1424</v>
      </c>
      <c r="C41" s="283" t="s">
        <v>1390</v>
      </c>
      <c r="D41" s="284">
        <v>3</v>
      </c>
      <c r="E41" s="288"/>
      <c r="F41" s="285"/>
      <c r="G41" s="285">
        <f>D41*E41</f>
        <v>0</v>
      </c>
      <c r="H41" s="285">
        <f>D41*F41</f>
        <v>0</v>
      </c>
      <c r="I41" s="285">
        <f>G41+H41</f>
        <v>0</v>
      </c>
    </row>
    <row r="42" spans="1:9" ht="15">
      <c r="A42" s="287" t="s">
        <v>1425</v>
      </c>
      <c r="B42" s="287" t="s">
        <v>1426</v>
      </c>
      <c r="C42" s="283" t="s">
        <v>1390</v>
      </c>
      <c r="D42" s="284">
        <v>4</v>
      </c>
      <c r="E42" s="288"/>
      <c r="F42" s="285"/>
      <c r="G42" s="285">
        <f>D42*E42</f>
        <v>0</v>
      </c>
      <c r="H42" s="285">
        <f>D42*F42</f>
        <v>0</v>
      </c>
      <c r="I42" s="285">
        <f>G42+H42</f>
        <v>0</v>
      </c>
    </row>
    <row r="43" spans="1:9" ht="15">
      <c r="A43" s="283"/>
      <c r="B43" s="287"/>
      <c r="C43" s="283"/>
      <c r="D43" s="284"/>
      <c r="E43" s="285"/>
      <c r="F43" s="285"/>
      <c r="G43" s="285"/>
      <c r="H43" s="285"/>
      <c r="I43" s="285"/>
    </row>
    <row r="44" spans="1:9" ht="15">
      <c r="A44" s="287" t="s">
        <v>1427</v>
      </c>
      <c r="B44" s="292" t="s">
        <v>1428</v>
      </c>
      <c r="C44" s="283" t="s">
        <v>1390</v>
      </c>
      <c r="D44" s="284">
        <v>2</v>
      </c>
      <c r="E44" s="288"/>
      <c r="F44" s="285"/>
      <c r="G44" s="285">
        <f>D44*E44</f>
        <v>0</v>
      </c>
      <c r="H44" s="285">
        <f>D44*F44</f>
        <v>0</v>
      </c>
      <c r="I44" s="285">
        <f>G44+H44</f>
        <v>0</v>
      </c>
    </row>
    <row r="45" spans="1:9" ht="15">
      <c r="A45" s="287"/>
      <c r="B45" s="292"/>
      <c r="C45" s="283"/>
      <c r="D45" s="284"/>
      <c r="E45" s="285"/>
      <c r="F45" s="285"/>
      <c r="G45" s="285"/>
      <c r="H45" s="285"/>
      <c r="I45" s="285"/>
    </row>
    <row r="46" spans="1:9" ht="15">
      <c r="A46" s="287"/>
      <c r="B46" s="292" t="s">
        <v>1429</v>
      </c>
      <c r="C46" s="283" t="s">
        <v>1390</v>
      </c>
      <c r="D46" s="284">
        <v>1</v>
      </c>
      <c r="E46" s="288"/>
      <c r="F46" s="285"/>
      <c r="G46" s="285">
        <f>D46*E46</f>
        <v>0</v>
      </c>
      <c r="H46" s="285">
        <f>D46*F46</f>
        <v>0</v>
      </c>
      <c r="I46" s="285">
        <f>G46+H46</f>
        <v>0</v>
      </c>
    </row>
    <row r="47" spans="1:9" ht="15">
      <c r="A47" s="287"/>
      <c r="B47" s="292" t="s">
        <v>1430</v>
      </c>
      <c r="C47" s="283" t="s">
        <v>1390</v>
      </c>
      <c r="D47" s="284">
        <v>1</v>
      </c>
      <c r="E47" s="288"/>
      <c r="F47" s="285"/>
      <c r="G47" s="285">
        <f>D47*E47</f>
        <v>0</v>
      </c>
      <c r="H47" s="285">
        <f>D47*F47</f>
        <v>0</v>
      </c>
      <c r="I47" s="285">
        <f>G47+H47</f>
        <v>0</v>
      </c>
    </row>
    <row r="48" spans="1:9" ht="15">
      <c r="A48" s="287"/>
      <c r="B48" s="292"/>
      <c r="C48" s="283"/>
      <c r="D48" s="284"/>
      <c r="E48" s="285"/>
      <c r="F48" s="285"/>
      <c r="G48" s="285"/>
      <c r="H48" s="285"/>
      <c r="I48" s="285"/>
    </row>
    <row r="49" spans="1:9" ht="15.45">
      <c r="A49" s="281" t="s">
        <v>152</v>
      </c>
      <c r="B49" s="293" t="s">
        <v>1431</v>
      </c>
      <c r="C49" s="283"/>
      <c r="D49" s="284"/>
      <c r="E49" s="285"/>
      <c r="F49" s="285"/>
      <c r="G49" s="285"/>
      <c r="H49" s="285"/>
      <c r="I49" s="290">
        <f>SUM(I50:I56)</f>
        <v>0</v>
      </c>
    </row>
    <row r="50" spans="1:9" ht="15">
      <c r="A50" s="287"/>
      <c r="B50" s="283" t="s">
        <v>1432</v>
      </c>
      <c r="C50" s="283"/>
      <c r="D50" s="284"/>
      <c r="E50" s="285"/>
      <c r="F50" s="285"/>
      <c r="G50" s="285"/>
      <c r="H50" s="285"/>
      <c r="I50" s="285"/>
    </row>
    <row r="51" spans="1:9" ht="15">
      <c r="A51" s="283" t="s">
        <v>183</v>
      </c>
      <c r="B51" s="283" t="s">
        <v>1433</v>
      </c>
      <c r="C51" s="283" t="s">
        <v>1390</v>
      </c>
      <c r="D51" s="284">
        <v>3</v>
      </c>
      <c r="E51" s="288"/>
      <c r="F51" s="285"/>
      <c r="G51" s="285">
        <f>D51*E51</f>
        <v>0</v>
      </c>
      <c r="H51" s="285">
        <f>D51*F51</f>
        <v>0</v>
      </c>
      <c r="I51" s="285">
        <f>G51+H51</f>
        <v>0</v>
      </c>
    </row>
    <row r="52" spans="1:9" ht="15">
      <c r="A52" s="292"/>
      <c r="B52" s="283" t="s">
        <v>1434</v>
      </c>
      <c r="C52" s="283"/>
      <c r="D52" s="294"/>
      <c r="E52" s="283"/>
      <c r="F52" s="285"/>
      <c r="G52" s="285"/>
      <c r="H52" s="285"/>
      <c r="I52" s="285"/>
    </row>
    <row r="53" spans="1:9" ht="15">
      <c r="A53" s="283" t="s">
        <v>196</v>
      </c>
      <c r="B53" s="283" t="s">
        <v>1435</v>
      </c>
      <c r="C53" s="283" t="s">
        <v>1390</v>
      </c>
      <c r="D53" s="284">
        <v>2</v>
      </c>
      <c r="E53" s="288"/>
      <c r="F53" s="285"/>
      <c r="G53" s="285">
        <f>D53*E53</f>
        <v>0</v>
      </c>
      <c r="H53" s="285">
        <f>D53*F53</f>
        <v>0</v>
      </c>
      <c r="I53" s="285">
        <f>G53+H53</f>
        <v>0</v>
      </c>
    </row>
    <row r="54" spans="1:9" ht="15">
      <c r="A54" s="283"/>
      <c r="B54" s="283" t="s">
        <v>1436</v>
      </c>
      <c r="C54" s="283"/>
      <c r="D54" s="284"/>
      <c r="E54" s="285"/>
      <c r="F54" s="285"/>
      <c r="G54" s="285"/>
      <c r="H54" s="285"/>
      <c r="I54" s="285"/>
    </row>
    <row r="55" spans="1:9" ht="15">
      <c r="A55" s="283" t="s">
        <v>191</v>
      </c>
      <c r="B55" s="283" t="s">
        <v>1437</v>
      </c>
      <c r="C55" s="283" t="s">
        <v>1438</v>
      </c>
      <c r="D55" s="284">
        <v>75</v>
      </c>
      <c r="E55" s="288"/>
      <c r="F55" s="285"/>
      <c r="G55" s="285">
        <f>D55*E55</f>
        <v>0</v>
      </c>
      <c r="H55" s="285">
        <f>D55*F55</f>
        <v>0</v>
      </c>
      <c r="I55" s="285">
        <f>G55+H55</f>
        <v>0</v>
      </c>
    </row>
    <row r="56" spans="1:9" ht="15">
      <c r="A56" s="283" t="s">
        <v>196</v>
      </c>
      <c r="B56" s="283" t="s">
        <v>1439</v>
      </c>
      <c r="C56" s="283" t="s">
        <v>1438</v>
      </c>
      <c r="D56" s="284">
        <v>25</v>
      </c>
      <c r="E56" s="288"/>
      <c r="F56" s="285"/>
      <c r="G56" s="285">
        <f>D56*E56</f>
        <v>0</v>
      </c>
      <c r="H56" s="285">
        <f>D56*F56</f>
        <v>0</v>
      </c>
      <c r="I56" s="285">
        <f>G56+H56</f>
        <v>0</v>
      </c>
    </row>
    <row r="57" spans="1:9" ht="15">
      <c r="A57" s="283"/>
      <c r="B57" s="283"/>
      <c r="C57" s="283"/>
      <c r="D57" s="284"/>
      <c r="E57" s="285"/>
      <c r="F57" s="285"/>
      <c r="G57" s="285"/>
      <c r="H57" s="285"/>
      <c r="I57" s="285"/>
    </row>
    <row r="58" spans="1:9" ht="15.45">
      <c r="A58" s="281" t="s">
        <v>169</v>
      </c>
      <c r="B58" s="293" t="s">
        <v>1440</v>
      </c>
      <c r="C58" s="283"/>
      <c r="D58" s="284"/>
      <c r="E58" s="285"/>
      <c r="F58" s="285"/>
      <c r="G58" s="285"/>
      <c r="H58" s="285"/>
      <c r="I58" s="290">
        <f>SUM(I60:I63)</f>
        <v>0</v>
      </c>
    </row>
    <row r="59" spans="1:9" ht="15">
      <c r="A59" s="283"/>
      <c r="B59" s="283" t="s">
        <v>1441</v>
      </c>
      <c r="C59" s="283"/>
      <c r="D59" s="284"/>
      <c r="E59" s="285"/>
      <c r="F59" s="285"/>
      <c r="G59" s="285"/>
      <c r="H59" s="285"/>
      <c r="I59" s="285"/>
    </row>
    <row r="60" spans="1:9" ht="15">
      <c r="A60" s="283" t="s">
        <v>183</v>
      </c>
      <c r="B60" s="287" t="s">
        <v>1395</v>
      </c>
      <c r="C60" s="283" t="s">
        <v>242</v>
      </c>
      <c r="D60" s="284">
        <v>80</v>
      </c>
      <c r="E60" s="288"/>
      <c r="F60" s="285"/>
      <c r="G60" s="285">
        <f>D60*E60</f>
        <v>0</v>
      </c>
      <c r="H60" s="285">
        <f>D60*F60</f>
        <v>0</v>
      </c>
      <c r="I60" s="285">
        <f>G60+H60</f>
        <v>0</v>
      </c>
    </row>
    <row r="61" spans="1:9" ht="15">
      <c r="A61" s="283" t="s">
        <v>191</v>
      </c>
      <c r="B61" s="287" t="s">
        <v>1397</v>
      </c>
      <c r="C61" s="283" t="s">
        <v>242</v>
      </c>
      <c r="D61" s="284">
        <v>35</v>
      </c>
      <c r="E61" s="288"/>
      <c r="F61" s="285"/>
      <c r="G61" s="285">
        <f>D61*E61</f>
        <v>0</v>
      </c>
      <c r="H61" s="285">
        <f>D61*F61</f>
        <v>0</v>
      </c>
      <c r="I61" s="285">
        <f>G61+H61</f>
        <v>0</v>
      </c>
    </row>
    <row r="62" spans="1:9" ht="15">
      <c r="A62" s="283" t="s">
        <v>196</v>
      </c>
      <c r="B62" s="287" t="s">
        <v>1399</v>
      </c>
      <c r="C62" s="283" t="s">
        <v>242</v>
      </c>
      <c r="D62" s="284">
        <v>36</v>
      </c>
      <c r="E62" s="288"/>
      <c r="F62" s="285"/>
      <c r="G62" s="285">
        <f>D62*E62</f>
        <v>0</v>
      </c>
      <c r="H62" s="285">
        <f>D62*F62</f>
        <v>0</v>
      </c>
      <c r="I62" s="285">
        <f>G62+H62</f>
        <v>0</v>
      </c>
    </row>
    <row r="63" spans="1:9" ht="15">
      <c r="A63" s="283" t="s">
        <v>200</v>
      </c>
      <c r="B63" s="287" t="s">
        <v>1401</v>
      </c>
      <c r="C63" s="283" t="s">
        <v>242</v>
      </c>
      <c r="D63" s="284">
        <v>22</v>
      </c>
      <c r="E63" s="288"/>
      <c r="F63" s="285"/>
      <c r="G63" s="285">
        <f>D63*E63</f>
        <v>0</v>
      </c>
      <c r="H63" s="285">
        <f>D63*F63</f>
        <v>0</v>
      </c>
      <c r="I63" s="285">
        <f>G63+H63</f>
        <v>0</v>
      </c>
    </row>
    <row r="64" spans="1:9" ht="15">
      <c r="A64" s="283"/>
      <c r="B64" s="287"/>
      <c r="C64" s="283"/>
      <c r="D64" s="284"/>
      <c r="E64" s="285"/>
      <c r="F64" s="285"/>
      <c r="G64" s="285"/>
      <c r="H64" s="285"/>
      <c r="I64" s="285"/>
    </row>
    <row r="65" spans="1:9" ht="15.45">
      <c r="A65" s="281" t="s">
        <v>177</v>
      </c>
      <c r="B65" s="295" t="s">
        <v>1442</v>
      </c>
      <c r="C65" s="283"/>
      <c r="D65" s="284"/>
      <c r="E65" s="285"/>
      <c r="F65" s="285"/>
      <c r="G65" s="285"/>
      <c r="H65" s="285"/>
      <c r="I65" s="290">
        <f>SUM(I66:I67)</f>
        <v>0</v>
      </c>
    </row>
    <row r="66" spans="1:9" ht="15">
      <c r="A66" s="283" t="s">
        <v>191</v>
      </c>
      <c r="B66" s="283" t="s">
        <v>1443</v>
      </c>
      <c r="C66" s="283" t="s">
        <v>173</v>
      </c>
      <c r="D66" s="284">
        <f>0.255*90</f>
        <v>22.95</v>
      </c>
      <c r="E66" s="288"/>
      <c r="F66" s="285"/>
      <c r="G66" s="285">
        <f>D66*E66</f>
        <v>0</v>
      </c>
      <c r="H66" s="285">
        <f>D66*F66</f>
        <v>0</v>
      </c>
      <c r="I66" s="285">
        <f>G66+H66</f>
        <v>0</v>
      </c>
    </row>
    <row r="67" spans="1:9" ht="15">
      <c r="A67" s="283" t="s">
        <v>196</v>
      </c>
      <c r="B67" s="283" t="s">
        <v>1444</v>
      </c>
      <c r="C67" s="283" t="s">
        <v>173</v>
      </c>
      <c r="D67" s="284">
        <f>102*0.44</f>
        <v>44.88</v>
      </c>
      <c r="E67" s="288"/>
      <c r="F67" s="285"/>
      <c r="G67" s="285">
        <f>D67*E67</f>
        <v>0</v>
      </c>
      <c r="H67" s="285">
        <f>D67*F67</f>
        <v>0</v>
      </c>
      <c r="I67" s="285">
        <f>G67+H67</f>
        <v>0</v>
      </c>
    </row>
    <row r="68" spans="1:9" ht="15">
      <c r="A68" s="283"/>
      <c r="B68" s="283"/>
      <c r="C68" s="283"/>
      <c r="D68" s="284"/>
      <c r="E68" s="285"/>
      <c r="F68" s="285"/>
      <c r="G68" s="285"/>
      <c r="H68" s="285"/>
      <c r="I68" s="285"/>
    </row>
    <row r="69" spans="1:9" ht="15.45">
      <c r="A69" s="281" t="s">
        <v>183</v>
      </c>
      <c r="B69" s="293" t="s">
        <v>1445</v>
      </c>
      <c r="C69" s="283"/>
      <c r="D69" s="284"/>
      <c r="E69" s="285"/>
      <c r="F69" s="285"/>
      <c r="G69" s="285"/>
      <c r="H69" s="285"/>
      <c r="I69" s="290">
        <f>SUM(I70:I71)</f>
        <v>0</v>
      </c>
    </row>
    <row r="70" spans="1:9" ht="15">
      <c r="A70" s="283" t="s">
        <v>183</v>
      </c>
      <c r="B70" s="283" t="s">
        <v>1446</v>
      </c>
      <c r="C70" s="283" t="s">
        <v>1447</v>
      </c>
      <c r="D70" s="284">
        <v>72</v>
      </c>
      <c r="E70" s="288"/>
      <c r="F70" s="285"/>
      <c r="G70" s="285">
        <f>D70*E70</f>
        <v>0</v>
      </c>
      <c r="H70" s="285">
        <f>D70*F70</f>
        <v>0</v>
      </c>
      <c r="I70" s="285">
        <f>G70+H70</f>
        <v>0</v>
      </c>
    </row>
    <row r="71" spans="1:9" ht="15">
      <c r="A71" s="283"/>
      <c r="B71" s="283"/>
      <c r="C71" s="283"/>
      <c r="D71" s="284"/>
      <c r="E71" s="285"/>
      <c r="F71" s="285"/>
      <c r="G71" s="285"/>
      <c r="H71" s="285"/>
      <c r="I71" s="285"/>
    </row>
    <row r="72" spans="1:9" ht="15.45">
      <c r="A72" s="281" t="s">
        <v>191</v>
      </c>
      <c r="B72" s="293" t="s">
        <v>1448</v>
      </c>
      <c r="C72" s="283"/>
      <c r="D72" s="284"/>
      <c r="E72" s="285"/>
      <c r="F72" s="285"/>
      <c r="G72" s="285"/>
      <c r="H72" s="285"/>
      <c r="I72" s="290">
        <f>SUM(I73:I74)</f>
        <v>0</v>
      </c>
    </row>
    <row r="73" spans="1:9" ht="15">
      <c r="A73" s="283" t="s">
        <v>183</v>
      </c>
      <c r="B73" s="283" t="s">
        <v>1449</v>
      </c>
      <c r="C73" s="283" t="s">
        <v>173</v>
      </c>
      <c r="D73" s="284">
        <f>0.44*75</f>
        <v>33</v>
      </c>
      <c r="E73" s="288"/>
      <c r="F73" s="285"/>
      <c r="G73" s="285">
        <f>D73*E73</f>
        <v>0</v>
      </c>
      <c r="H73" s="285">
        <f>D73*F73</f>
        <v>0</v>
      </c>
      <c r="I73" s="285">
        <f>G73+H73</f>
        <v>0</v>
      </c>
    </row>
  </sheetData>
  <mergeCells count="3">
    <mergeCell ref="A4:A5"/>
    <mergeCell ref="E4:F4"/>
    <mergeCell ref="G4:H4"/>
  </mergeCells>
  <printOptions horizontalCentered="1"/>
  <pageMargins left="0.55118110236220474" right="0.39370078740157483" top="0.62992125984251968" bottom="0.6692913385826772" header="0.51181102362204722" footer="0.39370078740157483"/>
  <pageSetup paperSize="9" scale="80" firstPageNumber="0" orientation="portrait" horizontalDpi="4294967293" verticalDpi="0" r:id="rId1"/>
  <headerFooter>
    <oddFooter>&amp;LStavební část / Structural&amp;C&amp;8&amp;P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view="pageBreakPreview" topLeftCell="A4" zoomScale="120" zoomScaleNormal="130" zoomScaleSheetLayoutView="120" workbookViewId="0">
      <selection activeCell="M12" sqref="M12"/>
    </sheetView>
  </sheetViews>
  <sheetFormatPr defaultColWidth="8.81640625" defaultRowHeight="12.45"/>
  <cols>
    <col min="1" max="1" width="5.453125" style="299" customWidth="1"/>
    <col min="2" max="2" width="13.453125" style="299" customWidth="1"/>
    <col min="3" max="3" width="42.1796875" style="299" customWidth="1"/>
    <col min="4" max="4" width="17.1796875" style="299" customWidth="1"/>
    <col min="5" max="16384" width="8.81640625" style="299"/>
  </cols>
  <sheetData>
    <row r="1" spans="1:4" ht="15.45">
      <c r="A1" s="750" t="s">
        <v>1450</v>
      </c>
      <c r="B1" s="750"/>
      <c r="C1" s="750"/>
      <c r="D1" s="750"/>
    </row>
    <row r="2" spans="1:4">
      <c r="A2" s="300" t="s">
        <v>1451</v>
      </c>
      <c r="B2" s="301" t="s">
        <v>1452</v>
      </c>
      <c r="C2" s="751" t="s">
        <v>1453</v>
      </c>
      <c r="D2" s="752"/>
    </row>
    <row r="3" spans="1:4">
      <c r="A3" s="300" t="s">
        <v>1454</v>
      </c>
      <c r="B3" s="301" t="s">
        <v>714</v>
      </c>
      <c r="C3" s="753" t="s">
        <v>1455</v>
      </c>
      <c r="D3" s="752"/>
    </row>
    <row r="4" spans="1:4">
      <c r="A4" s="302" t="s">
        <v>1456</v>
      </c>
      <c r="B4" s="303" t="s">
        <v>1452</v>
      </c>
      <c r="C4" s="754" t="s">
        <v>1457</v>
      </c>
      <c r="D4" s="755"/>
    </row>
    <row r="5" spans="1:4">
      <c r="B5" s="304"/>
      <c r="C5" s="304"/>
    </row>
    <row r="6" spans="1:4">
      <c r="A6" s="305" t="s">
        <v>1458</v>
      </c>
      <c r="B6" s="306" t="s">
        <v>1459</v>
      </c>
      <c r="C6" s="306" t="s">
        <v>1460</v>
      </c>
      <c r="D6" s="305" t="s">
        <v>1461</v>
      </c>
    </row>
    <row r="7" spans="1:4">
      <c r="A7" s="307"/>
      <c r="B7" s="308"/>
      <c r="C7" s="308"/>
      <c r="D7" s="309"/>
    </row>
    <row r="8" spans="1:4">
      <c r="A8" s="310" t="s">
        <v>1462</v>
      </c>
      <c r="B8" s="311" t="s">
        <v>1463</v>
      </c>
      <c r="C8" s="312" t="s">
        <v>1464</v>
      </c>
      <c r="D8" s="313"/>
    </row>
    <row r="9" spans="1:4">
      <c r="B9" s="314">
        <v>721000000</v>
      </c>
      <c r="C9" s="299" t="s">
        <v>1465</v>
      </c>
      <c r="D9" s="315">
        <f>kanalizace!H32</f>
        <v>0</v>
      </c>
    </row>
    <row r="10" spans="1:4">
      <c r="B10" s="314">
        <v>722000000</v>
      </c>
      <c r="C10" s="299" t="s">
        <v>1466</v>
      </c>
      <c r="D10" s="315">
        <f>vodovod!H28</f>
        <v>0</v>
      </c>
    </row>
    <row r="11" spans="1:4">
      <c r="B11" s="314">
        <v>723000000</v>
      </c>
      <c r="C11" s="299" t="s">
        <v>1467</v>
      </c>
      <c r="D11" s="315">
        <f>'plynovod '!H18</f>
        <v>0</v>
      </c>
    </row>
    <row r="12" spans="1:4">
      <c r="B12" s="314">
        <v>725000000</v>
      </c>
      <c r="C12" s="299" t="s">
        <v>1468</v>
      </c>
      <c r="D12" s="315">
        <f>ZP!H15</f>
        <v>0</v>
      </c>
    </row>
    <row r="14" spans="1:4">
      <c r="C14" s="316" t="s">
        <v>1469</v>
      </c>
      <c r="D14" s="317">
        <f>SUM(D9:D13)</f>
        <v>0</v>
      </c>
    </row>
    <row r="16" spans="1:4">
      <c r="C16" s="318"/>
    </row>
  </sheetData>
  <mergeCells count="4">
    <mergeCell ref="A1:D1"/>
    <mergeCell ref="C2:D2"/>
    <mergeCell ref="C3:D3"/>
    <mergeCell ref="C4:D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zoomScale="160" zoomScaleNormal="160" zoomScaleSheetLayoutView="130" workbookViewId="0">
      <selection activeCell="M12" sqref="M12"/>
    </sheetView>
  </sheetViews>
  <sheetFormatPr defaultColWidth="8.81640625" defaultRowHeight="12.45"/>
  <cols>
    <col min="1" max="1" width="5.1796875" style="299" customWidth="1"/>
    <col min="2" max="2" width="12.1796875" style="299" customWidth="1"/>
    <col min="3" max="3" width="65.36328125" style="299" customWidth="1"/>
    <col min="4" max="4" width="34.453125" style="299" customWidth="1"/>
    <col min="5" max="5" width="4.36328125" style="299" bestFit="1" customWidth="1"/>
    <col min="6" max="6" width="10.1796875" style="299" bestFit="1" customWidth="1"/>
    <col min="7" max="7" width="8.81640625" style="299"/>
    <col min="8" max="8" width="12.453125" style="299" bestFit="1" customWidth="1"/>
    <col min="9" max="12" width="8.81640625" style="299"/>
    <col min="13" max="13" width="49.1796875" style="299" customWidth="1"/>
    <col min="14" max="16384" width="8.81640625" style="299"/>
  </cols>
  <sheetData>
    <row r="1" spans="1:16" ht="15.45">
      <c r="A1" s="750" t="s">
        <v>1450</v>
      </c>
      <c r="B1" s="750"/>
      <c r="C1" s="750"/>
      <c r="D1" s="750"/>
      <c r="E1" s="750"/>
      <c r="F1" s="750"/>
      <c r="G1" s="750"/>
      <c r="H1" s="750"/>
    </row>
    <row r="2" spans="1:16">
      <c r="A2" s="300" t="s">
        <v>1451</v>
      </c>
      <c r="B2" s="301" t="s">
        <v>1452</v>
      </c>
      <c r="C2" s="751" t="s">
        <v>1453</v>
      </c>
      <c r="D2" s="751"/>
      <c r="E2" s="756"/>
      <c r="F2" s="756"/>
      <c r="G2" s="756"/>
      <c r="H2" s="752"/>
    </row>
    <row r="3" spans="1:16">
      <c r="A3" s="300" t="s">
        <v>1454</v>
      </c>
      <c r="B3" s="301" t="s">
        <v>714</v>
      </c>
      <c r="C3" s="753" t="s">
        <v>1455</v>
      </c>
      <c r="D3" s="751"/>
      <c r="E3" s="756"/>
      <c r="F3" s="756"/>
      <c r="G3" s="756"/>
      <c r="H3" s="752"/>
    </row>
    <row r="4" spans="1:16">
      <c r="A4" s="302" t="s">
        <v>1456</v>
      </c>
      <c r="B4" s="303" t="s">
        <v>1452</v>
      </c>
      <c r="C4" s="754" t="s">
        <v>1457</v>
      </c>
      <c r="D4" s="754"/>
      <c r="E4" s="757"/>
      <c r="F4" s="757"/>
      <c r="G4" s="757"/>
      <c r="H4" s="755"/>
    </row>
    <row r="5" spans="1:16">
      <c r="B5" s="304"/>
      <c r="C5" s="304"/>
      <c r="D5" s="304"/>
      <c r="E5" s="319"/>
    </row>
    <row r="6" spans="1:16">
      <c r="A6" s="305" t="s">
        <v>1458</v>
      </c>
      <c r="B6" s="306" t="s">
        <v>1459</v>
      </c>
      <c r="C6" s="306" t="s">
        <v>1460</v>
      </c>
      <c r="D6" s="306" t="s">
        <v>1470</v>
      </c>
      <c r="E6" s="320" t="s">
        <v>133</v>
      </c>
      <c r="F6" s="305" t="s">
        <v>1471</v>
      </c>
      <c r="G6" s="321" t="s">
        <v>1472</v>
      </c>
      <c r="H6" s="305" t="s">
        <v>1461</v>
      </c>
    </row>
    <row r="7" spans="1:16">
      <c r="A7" s="307"/>
      <c r="B7" s="308"/>
      <c r="C7" s="308"/>
      <c r="D7" s="308"/>
      <c r="E7" s="322"/>
      <c r="F7" s="323"/>
      <c r="G7" s="309"/>
      <c r="H7" s="309"/>
    </row>
    <row r="8" spans="1:16">
      <c r="A8" s="310" t="s">
        <v>1462</v>
      </c>
      <c r="B8" s="311" t="s">
        <v>1473</v>
      </c>
      <c r="C8" s="312" t="s">
        <v>1468</v>
      </c>
      <c r="D8" s="312"/>
      <c r="E8" s="324"/>
      <c r="F8" s="325"/>
      <c r="G8" s="326"/>
      <c r="H8" s="313"/>
    </row>
    <row r="9" spans="1:16">
      <c r="A9" s="327">
        <v>1</v>
      </c>
      <c r="B9" s="328" t="s">
        <v>1474</v>
      </c>
      <c r="C9" s="329" t="s">
        <v>1475</v>
      </c>
      <c r="D9" s="330"/>
      <c r="E9" s="331" t="s">
        <v>455</v>
      </c>
      <c r="F9" s="332">
        <v>2</v>
      </c>
      <c r="G9" s="333"/>
      <c r="H9" s="334">
        <f t="shared" ref="H9:H14" si="0">F9*G9</f>
        <v>0</v>
      </c>
    </row>
    <row r="10" spans="1:16">
      <c r="A10" s="327">
        <v>2</v>
      </c>
      <c r="B10" s="328" t="s">
        <v>1476</v>
      </c>
      <c r="C10" s="329" t="s">
        <v>1477</v>
      </c>
      <c r="D10" s="330"/>
      <c r="E10" s="331" t="s">
        <v>455</v>
      </c>
      <c r="F10" s="332">
        <v>4</v>
      </c>
      <c r="G10" s="333"/>
      <c r="H10" s="334">
        <f t="shared" si="0"/>
        <v>0</v>
      </c>
    </row>
    <row r="11" spans="1:16" ht="21">
      <c r="A11" s="327">
        <v>3</v>
      </c>
      <c r="B11" s="328" t="s">
        <v>1478</v>
      </c>
      <c r="C11" s="329" t="s">
        <v>1479</v>
      </c>
      <c r="D11" s="330"/>
      <c r="E11" s="331" t="s">
        <v>455</v>
      </c>
      <c r="F11" s="332">
        <v>2</v>
      </c>
      <c r="G11" s="333"/>
      <c r="H11" s="334">
        <f t="shared" si="0"/>
        <v>0</v>
      </c>
      <c r="N11" s="335"/>
      <c r="O11" s="335"/>
      <c r="P11" s="335"/>
    </row>
    <row r="12" spans="1:16">
      <c r="A12" s="327">
        <v>4</v>
      </c>
      <c r="B12" s="328" t="s">
        <v>1480</v>
      </c>
      <c r="C12" s="329" t="s">
        <v>1481</v>
      </c>
      <c r="D12" s="330"/>
      <c r="E12" s="331" t="s">
        <v>455</v>
      </c>
      <c r="F12" s="332">
        <v>4</v>
      </c>
      <c r="G12" s="333"/>
      <c r="H12" s="334">
        <f t="shared" si="0"/>
        <v>0</v>
      </c>
      <c r="N12" s="335"/>
      <c r="O12" s="335"/>
      <c r="P12" s="335"/>
    </row>
    <row r="13" spans="1:16">
      <c r="A13" s="327">
        <v>5</v>
      </c>
      <c r="B13" s="328" t="s">
        <v>1482</v>
      </c>
      <c r="C13" s="329" t="s">
        <v>1483</v>
      </c>
      <c r="D13" s="330"/>
      <c r="E13" s="331" t="s">
        <v>455</v>
      </c>
      <c r="F13" s="332">
        <v>2</v>
      </c>
      <c r="G13" s="333"/>
      <c r="H13" s="334">
        <f t="shared" si="0"/>
        <v>0</v>
      </c>
      <c r="N13" s="335"/>
      <c r="O13" s="335"/>
      <c r="P13" s="335"/>
    </row>
    <row r="14" spans="1:16">
      <c r="A14" s="327">
        <v>6</v>
      </c>
      <c r="B14" s="328" t="s">
        <v>1484</v>
      </c>
      <c r="C14" s="329" t="s">
        <v>1485</v>
      </c>
      <c r="D14" s="330"/>
      <c r="E14" s="331" t="s">
        <v>455</v>
      </c>
      <c r="F14" s="332">
        <v>6</v>
      </c>
      <c r="G14" s="333"/>
      <c r="H14" s="334">
        <f t="shared" si="0"/>
        <v>0</v>
      </c>
      <c r="N14" s="335"/>
      <c r="O14" s="335"/>
      <c r="P14" s="335"/>
    </row>
    <row r="15" spans="1:16">
      <c r="H15" s="315">
        <f>SUM(H9:H14)</f>
        <v>0</v>
      </c>
    </row>
  </sheetData>
  <mergeCells count="4">
    <mergeCell ref="A1:H1"/>
    <mergeCell ref="C2:H2"/>
    <mergeCell ref="C3:H3"/>
    <mergeCell ref="C4:H4"/>
  </mergeCells>
  <pageMargins left="0.7" right="0.7" top="0.78740157499999996" bottom="0.78740157499999996"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I5015"/>
  <sheetViews>
    <sheetView view="pageBreakPreview" zoomScale="130" zoomScaleNormal="130" zoomScaleSheetLayoutView="130" workbookViewId="0">
      <selection activeCell="M12" sqref="M12"/>
    </sheetView>
  </sheetViews>
  <sheetFormatPr defaultColWidth="8.81640625" defaultRowHeight="12.45" outlineLevelRow="1"/>
  <cols>
    <col min="1" max="1" width="4.1796875" style="299" customWidth="1"/>
    <col min="2" max="2" width="15.36328125" style="304" customWidth="1"/>
    <col min="3" max="3" width="43.81640625" style="304" customWidth="1"/>
    <col min="4" max="4" width="46.453125" style="304" customWidth="1"/>
    <col min="5" max="5" width="5.81640625" style="299" customWidth="1"/>
    <col min="6" max="6" width="12.81640625" style="299" customWidth="1"/>
    <col min="7" max="7" width="12" style="299" customWidth="1"/>
    <col min="8" max="8" width="15.453125" style="299" customWidth="1"/>
    <col min="9" max="24" width="0" style="299" hidden="1" customWidth="1"/>
    <col min="25" max="25" width="8.81640625" style="299"/>
    <col min="26" max="26" width="17.453125" style="299" customWidth="1"/>
    <col min="27" max="29" width="8.81640625" style="299"/>
    <col min="30" max="30" width="0" style="299" hidden="1" customWidth="1"/>
    <col min="31" max="31" width="8.81640625" style="299"/>
    <col min="32" max="42" width="0" style="299" hidden="1" customWidth="1"/>
    <col min="43" max="53" width="8.81640625" style="299"/>
    <col min="54" max="54" width="90.1796875" style="299" customWidth="1"/>
    <col min="55" max="16384" width="8.81640625" style="299"/>
  </cols>
  <sheetData>
    <row r="1" spans="1:61" ht="15.75" customHeight="1">
      <c r="A1" s="750" t="s">
        <v>1450</v>
      </c>
      <c r="B1" s="750"/>
      <c r="C1" s="750"/>
      <c r="D1" s="750"/>
      <c r="E1" s="750"/>
      <c r="F1" s="750"/>
      <c r="G1" s="750"/>
      <c r="H1" s="750"/>
      <c r="AH1" s="299" t="s">
        <v>1486</v>
      </c>
    </row>
    <row r="2" spans="1:61" ht="12.75" customHeight="1">
      <c r="A2" s="300" t="s">
        <v>1451</v>
      </c>
      <c r="B2" s="301" t="s">
        <v>1452</v>
      </c>
      <c r="C2" s="751" t="s">
        <v>1453</v>
      </c>
      <c r="D2" s="751"/>
      <c r="E2" s="756"/>
      <c r="F2" s="756"/>
      <c r="G2" s="756"/>
      <c r="H2" s="752"/>
      <c r="AH2" s="299" t="s">
        <v>83</v>
      </c>
    </row>
    <row r="3" spans="1:61" ht="12.75" customHeight="1">
      <c r="A3" s="300" t="s">
        <v>1454</v>
      </c>
      <c r="B3" s="301" t="s">
        <v>714</v>
      </c>
      <c r="C3" s="753" t="s">
        <v>1487</v>
      </c>
      <c r="D3" s="751"/>
      <c r="E3" s="756"/>
      <c r="F3" s="756"/>
      <c r="G3" s="756"/>
      <c r="H3" s="752"/>
      <c r="AD3" s="304" t="s">
        <v>83</v>
      </c>
      <c r="AH3" s="299" t="s">
        <v>1488</v>
      </c>
    </row>
    <row r="4" spans="1:61" ht="12.75" customHeight="1">
      <c r="A4" s="302" t="s">
        <v>1456</v>
      </c>
      <c r="B4" s="303" t="s">
        <v>1452</v>
      </c>
      <c r="C4" s="754" t="s">
        <v>1489</v>
      </c>
      <c r="D4" s="754"/>
      <c r="E4" s="757"/>
      <c r="F4" s="757"/>
      <c r="G4" s="757"/>
      <c r="H4" s="755"/>
      <c r="AH4" s="299" t="s">
        <v>1490</v>
      </c>
    </row>
    <row r="5" spans="1:61">
      <c r="E5" s="319"/>
    </row>
    <row r="6" spans="1:61" ht="12.75" customHeight="1">
      <c r="A6" s="336" t="s">
        <v>1458</v>
      </c>
      <c r="B6" s="337" t="s">
        <v>1459</v>
      </c>
      <c r="C6" s="337" t="s">
        <v>1460</v>
      </c>
      <c r="D6" s="337" t="s">
        <v>1470</v>
      </c>
      <c r="E6" s="338" t="s">
        <v>133</v>
      </c>
      <c r="F6" s="336" t="s">
        <v>1471</v>
      </c>
      <c r="G6" s="339" t="s">
        <v>1472</v>
      </c>
      <c r="H6" s="336" t="s">
        <v>1461</v>
      </c>
      <c r="I6" s="340" t="s">
        <v>1491</v>
      </c>
      <c r="J6" s="340" t="s">
        <v>1492</v>
      </c>
      <c r="K6" s="340" t="s">
        <v>1493</v>
      </c>
      <c r="L6" s="340" t="s">
        <v>1494</v>
      </c>
      <c r="M6" s="340" t="s">
        <v>40</v>
      </c>
      <c r="N6" s="340" t="s">
        <v>1495</v>
      </c>
      <c r="O6" s="340" t="s">
        <v>1496</v>
      </c>
      <c r="P6" s="340" t="s">
        <v>1497</v>
      </c>
      <c r="Q6" s="340" t="s">
        <v>1498</v>
      </c>
      <c r="R6" s="340" t="s">
        <v>1499</v>
      </c>
      <c r="S6" s="340" t="s">
        <v>1500</v>
      </c>
      <c r="T6" s="340" t="s">
        <v>1501</v>
      </c>
      <c r="U6" s="340" t="s">
        <v>1502</v>
      </c>
      <c r="V6" s="340" t="s">
        <v>1503</v>
      </c>
      <c r="W6" s="340" t="s">
        <v>1504</v>
      </c>
      <c r="X6" s="340" t="s">
        <v>1505</v>
      </c>
    </row>
    <row r="7" spans="1:61" hidden="1">
      <c r="A7" s="307"/>
      <c r="B7" s="308"/>
      <c r="C7" s="308"/>
      <c r="D7" s="308"/>
      <c r="E7" s="322"/>
      <c r="F7" s="323"/>
      <c r="G7" s="309"/>
      <c r="H7" s="309"/>
      <c r="I7" s="309"/>
      <c r="J7" s="309"/>
      <c r="K7" s="309"/>
      <c r="L7" s="309"/>
      <c r="M7" s="309"/>
      <c r="N7" s="309"/>
      <c r="O7" s="309"/>
      <c r="P7" s="309"/>
      <c r="Q7" s="309"/>
      <c r="R7" s="309"/>
      <c r="S7" s="309"/>
      <c r="T7" s="309"/>
      <c r="U7" s="309"/>
      <c r="V7" s="309"/>
      <c r="W7" s="309"/>
      <c r="X7" s="309"/>
    </row>
    <row r="8" spans="1:61">
      <c r="A8" s="310" t="s">
        <v>1462</v>
      </c>
      <c r="B8" s="311" t="s">
        <v>1452</v>
      </c>
      <c r="C8" s="312" t="s">
        <v>1465</v>
      </c>
      <c r="D8" s="312"/>
      <c r="E8" s="324"/>
      <c r="F8" s="325"/>
      <c r="G8" s="326"/>
      <c r="H8" s="313"/>
      <c r="I8" s="341"/>
      <c r="J8" s="341">
        <f>SUM(J9:J31)</f>
        <v>0</v>
      </c>
      <c r="K8" s="341"/>
      <c r="L8" s="341">
        <f>SUM(L9:L31)</f>
        <v>68.400000000000006</v>
      </c>
      <c r="M8" s="341"/>
      <c r="N8" s="341">
        <f>SUM(N9:N31)</f>
        <v>0</v>
      </c>
      <c r="O8" s="341"/>
      <c r="P8" s="341">
        <f>SUM(P9:P31)</f>
        <v>0</v>
      </c>
      <c r="Q8" s="341"/>
      <c r="R8" s="341">
        <f>SUM(R9:R31)</f>
        <v>0</v>
      </c>
      <c r="S8" s="341"/>
      <c r="T8" s="341"/>
      <c r="U8" s="341"/>
      <c r="V8" s="341"/>
      <c r="W8" s="341">
        <f>SUM(W9:W31)</f>
        <v>0</v>
      </c>
      <c r="X8" s="341"/>
      <c r="AH8" s="299" t="s">
        <v>1506</v>
      </c>
    </row>
    <row r="9" spans="1:61" ht="20.6" outlineLevel="1">
      <c r="A9" s="342">
        <v>1</v>
      </c>
      <c r="B9" s="343" t="s">
        <v>1507</v>
      </c>
      <c r="C9" s="344" t="s">
        <v>1508</v>
      </c>
      <c r="D9" s="344" t="s">
        <v>1509</v>
      </c>
      <c r="E9" s="345" t="s">
        <v>242</v>
      </c>
      <c r="F9" s="346">
        <v>10</v>
      </c>
      <c r="G9" s="347"/>
      <c r="H9" s="348">
        <f t="shared" ref="H9:H31" si="0">F9*G9</f>
        <v>0</v>
      </c>
      <c r="I9" s="349"/>
      <c r="J9" s="349"/>
      <c r="K9" s="349"/>
      <c r="L9" s="349"/>
      <c r="M9" s="349"/>
      <c r="N9" s="349"/>
      <c r="O9" s="349"/>
      <c r="P9" s="349"/>
      <c r="Q9" s="349"/>
      <c r="R9" s="349"/>
      <c r="S9" s="349"/>
      <c r="T9" s="349"/>
      <c r="U9" s="349"/>
      <c r="V9" s="349"/>
      <c r="W9" s="349"/>
      <c r="X9" s="349"/>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row>
    <row r="10" spans="1:61" ht="20.6" outlineLevel="1">
      <c r="A10" s="342">
        <v>2</v>
      </c>
      <c r="B10" s="343" t="s">
        <v>1510</v>
      </c>
      <c r="C10" s="344" t="s">
        <v>1511</v>
      </c>
      <c r="D10" s="344" t="s">
        <v>1509</v>
      </c>
      <c r="E10" s="345" t="s">
        <v>242</v>
      </c>
      <c r="F10" s="346">
        <v>10</v>
      </c>
      <c r="G10" s="347"/>
      <c r="H10" s="348">
        <f t="shared" si="0"/>
        <v>0</v>
      </c>
      <c r="I10" s="349"/>
      <c r="J10" s="349"/>
      <c r="K10" s="349"/>
      <c r="L10" s="349"/>
      <c r="M10" s="349"/>
      <c r="N10" s="349"/>
      <c r="O10" s="349"/>
      <c r="P10" s="349"/>
      <c r="Q10" s="349"/>
      <c r="R10" s="349"/>
      <c r="S10" s="349"/>
      <c r="T10" s="349"/>
      <c r="U10" s="349"/>
      <c r="V10" s="349"/>
      <c r="W10" s="349"/>
      <c r="X10" s="349"/>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row>
    <row r="11" spans="1:61" ht="20.6" outlineLevel="1">
      <c r="A11" s="342">
        <v>3</v>
      </c>
      <c r="B11" s="343" t="s">
        <v>1512</v>
      </c>
      <c r="C11" s="344" t="s">
        <v>1513</v>
      </c>
      <c r="D11" s="344" t="s">
        <v>1509</v>
      </c>
      <c r="E11" s="345" t="s">
        <v>242</v>
      </c>
      <c r="F11" s="346">
        <v>15</v>
      </c>
      <c r="G11" s="347"/>
      <c r="H11" s="348">
        <f t="shared" si="0"/>
        <v>0</v>
      </c>
      <c r="I11" s="349"/>
      <c r="J11" s="349"/>
      <c r="K11" s="349"/>
      <c r="L11" s="349"/>
      <c r="M11" s="349"/>
      <c r="N11" s="349"/>
      <c r="O11" s="349"/>
      <c r="P11" s="349"/>
      <c r="Q11" s="349"/>
      <c r="R11" s="349"/>
      <c r="S11" s="349"/>
      <c r="T11" s="349"/>
      <c r="U11" s="349"/>
      <c r="V11" s="349"/>
      <c r="W11" s="349"/>
      <c r="X11" s="349"/>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row>
    <row r="12" spans="1:61" ht="20.6" outlineLevel="1">
      <c r="A12" s="342">
        <v>4</v>
      </c>
      <c r="B12" s="343" t="s">
        <v>1514</v>
      </c>
      <c r="C12" s="344" t="s">
        <v>1515</v>
      </c>
      <c r="D12" s="344" t="s">
        <v>1509</v>
      </c>
      <c r="E12" s="345" t="s">
        <v>242</v>
      </c>
      <c r="F12" s="346">
        <v>50</v>
      </c>
      <c r="G12" s="347"/>
      <c r="H12" s="348">
        <f t="shared" si="0"/>
        <v>0</v>
      </c>
      <c r="I12" s="349"/>
      <c r="J12" s="349"/>
      <c r="K12" s="349"/>
      <c r="L12" s="349"/>
      <c r="M12" s="349"/>
      <c r="N12" s="349"/>
      <c r="O12" s="349"/>
      <c r="P12" s="349"/>
      <c r="Q12" s="349"/>
      <c r="R12" s="349"/>
      <c r="S12" s="349"/>
      <c r="T12" s="349"/>
      <c r="U12" s="349"/>
      <c r="V12" s="349"/>
      <c r="W12" s="349"/>
      <c r="X12" s="349"/>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row>
    <row r="13" spans="1:61" ht="20.6" outlineLevel="1">
      <c r="A13" s="342">
        <v>5</v>
      </c>
      <c r="B13" s="343" t="s">
        <v>1516</v>
      </c>
      <c r="C13" s="344" t="s">
        <v>1517</v>
      </c>
      <c r="D13" s="344" t="s">
        <v>1509</v>
      </c>
      <c r="E13" s="345" t="s">
        <v>242</v>
      </c>
      <c r="F13" s="346">
        <v>10</v>
      </c>
      <c r="G13" s="347"/>
      <c r="H13" s="348">
        <f t="shared" si="0"/>
        <v>0</v>
      </c>
      <c r="I13" s="349"/>
      <c r="J13" s="349"/>
      <c r="K13" s="349"/>
      <c r="L13" s="349"/>
      <c r="M13" s="349"/>
      <c r="N13" s="349"/>
      <c r="O13" s="349"/>
      <c r="P13" s="349"/>
      <c r="Q13" s="349"/>
      <c r="R13" s="349"/>
      <c r="S13" s="349"/>
      <c r="T13" s="349"/>
      <c r="U13" s="349"/>
      <c r="V13" s="349"/>
      <c r="W13" s="349"/>
      <c r="X13" s="349"/>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row>
    <row r="14" spans="1:61" ht="20.6" outlineLevel="1">
      <c r="A14" s="342">
        <v>6</v>
      </c>
      <c r="B14" s="343" t="s">
        <v>1518</v>
      </c>
      <c r="C14" s="344" t="s">
        <v>1519</v>
      </c>
      <c r="D14" s="344" t="s">
        <v>1520</v>
      </c>
      <c r="E14" s="345" t="s">
        <v>242</v>
      </c>
      <c r="F14" s="346">
        <v>2</v>
      </c>
      <c r="G14" s="347"/>
      <c r="H14" s="348">
        <f t="shared" si="0"/>
        <v>0</v>
      </c>
      <c r="I14" s="349"/>
      <c r="J14" s="349"/>
      <c r="K14" s="349"/>
      <c r="L14" s="349"/>
      <c r="M14" s="349"/>
      <c r="N14" s="349"/>
      <c r="O14" s="349"/>
      <c r="P14" s="349"/>
      <c r="Q14" s="349"/>
      <c r="R14" s="349"/>
      <c r="S14" s="349"/>
      <c r="T14" s="349"/>
      <c r="U14" s="349"/>
      <c r="V14" s="349"/>
      <c r="W14" s="349"/>
      <c r="X14" s="349"/>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row>
    <row r="15" spans="1:61" ht="20.6" outlineLevel="1">
      <c r="A15" s="342">
        <v>7</v>
      </c>
      <c r="B15" s="343" t="s">
        <v>1521</v>
      </c>
      <c r="C15" s="344" t="s">
        <v>1522</v>
      </c>
      <c r="D15" s="344" t="s">
        <v>1509</v>
      </c>
      <c r="E15" s="345" t="s">
        <v>242</v>
      </c>
      <c r="F15" s="346">
        <v>30</v>
      </c>
      <c r="G15" s="347"/>
      <c r="H15" s="348">
        <f t="shared" si="0"/>
        <v>0</v>
      </c>
      <c r="I15" s="349"/>
      <c r="J15" s="349"/>
      <c r="K15" s="349"/>
      <c r="L15" s="349"/>
      <c r="M15" s="349"/>
      <c r="N15" s="349"/>
      <c r="O15" s="349"/>
      <c r="P15" s="349"/>
      <c r="Q15" s="349"/>
      <c r="R15" s="349"/>
      <c r="S15" s="349"/>
      <c r="T15" s="349"/>
      <c r="U15" s="349"/>
      <c r="V15" s="349"/>
      <c r="W15" s="349"/>
      <c r="X15" s="349"/>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row>
    <row r="16" spans="1:61" ht="20.6" outlineLevel="1">
      <c r="A16" s="342">
        <v>8</v>
      </c>
      <c r="B16" s="343" t="s">
        <v>1523</v>
      </c>
      <c r="C16" s="344" t="s">
        <v>1524</v>
      </c>
      <c r="D16" s="344" t="s">
        <v>1525</v>
      </c>
      <c r="E16" s="345" t="s">
        <v>151</v>
      </c>
      <c r="F16" s="346">
        <v>2</v>
      </c>
      <c r="G16" s="347"/>
      <c r="H16" s="348">
        <f t="shared" si="0"/>
        <v>0</v>
      </c>
      <c r="I16" s="349"/>
      <c r="J16" s="349"/>
      <c r="K16" s="349"/>
      <c r="L16" s="349"/>
      <c r="M16" s="349"/>
      <c r="N16" s="349"/>
      <c r="O16" s="349"/>
      <c r="P16" s="349"/>
      <c r="Q16" s="349"/>
      <c r="R16" s="349"/>
      <c r="S16" s="349"/>
      <c r="T16" s="349"/>
      <c r="U16" s="349"/>
      <c r="V16" s="349"/>
      <c r="W16" s="349"/>
      <c r="X16" s="349"/>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row>
    <row r="17" spans="1:61" outlineLevel="1">
      <c r="A17" s="342">
        <v>9</v>
      </c>
      <c r="B17" s="343" t="s">
        <v>1526</v>
      </c>
      <c r="C17" s="344" t="s">
        <v>1527</v>
      </c>
      <c r="D17" s="344" t="s">
        <v>1528</v>
      </c>
      <c r="E17" s="345" t="s">
        <v>151</v>
      </c>
      <c r="F17" s="346">
        <v>2</v>
      </c>
      <c r="G17" s="347"/>
      <c r="H17" s="348">
        <f t="shared" si="0"/>
        <v>0</v>
      </c>
      <c r="I17" s="349"/>
      <c r="J17" s="349"/>
      <c r="K17" s="349"/>
      <c r="L17" s="349"/>
      <c r="M17" s="349"/>
      <c r="N17" s="349"/>
      <c r="O17" s="349"/>
      <c r="P17" s="349"/>
      <c r="Q17" s="349"/>
      <c r="R17" s="349"/>
      <c r="S17" s="349"/>
      <c r="T17" s="349"/>
      <c r="U17" s="349"/>
      <c r="V17" s="349"/>
      <c r="W17" s="349"/>
      <c r="X17" s="349"/>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row>
    <row r="18" spans="1:61" outlineLevel="1">
      <c r="A18" s="342">
        <v>10</v>
      </c>
      <c r="B18" s="343" t="s">
        <v>1529</v>
      </c>
      <c r="C18" s="344" t="s">
        <v>1530</v>
      </c>
      <c r="D18" s="344" t="s">
        <v>1528</v>
      </c>
      <c r="E18" s="345" t="s">
        <v>151</v>
      </c>
      <c r="F18" s="346">
        <v>1</v>
      </c>
      <c r="G18" s="347"/>
      <c r="H18" s="348">
        <f t="shared" si="0"/>
        <v>0</v>
      </c>
      <c r="I18" s="349"/>
      <c r="J18" s="349"/>
      <c r="K18" s="349"/>
      <c r="L18" s="349"/>
      <c r="M18" s="349"/>
      <c r="N18" s="349"/>
      <c r="O18" s="349"/>
      <c r="P18" s="349"/>
      <c r="Q18" s="349"/>
      <c r="R18" s="349"/>
      <c r="S18" s="349"/>
      <c r="T18" s="349"/>
      <c r="U18" s="349"/>
      <c r="V18" s="349"/>
      <c r="W18" s="349"/>
      <c r="X18" s="349"/>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row>
    <row r="19" spans="1:61" ht="14.25" customHeight="1" outlineLevel="1">
      <c r="A19" s="342">
        <v>11</v>
      </c>
      <c r="B19" s="343" t="s">
        <v>1531</v>
      </c>
      <c r="C19" s="344" t="str">
        <f>[3]kanalizace!B14</f>
        <v>Krycí dvířka pro čistící kus 150x300mm(šxv)</v>
      </c>
      <c r="D19" s="344" t="s">
        <v>1532</v>
      </c>
      <c r="E19" s="345" t="s">
        <v>151</v>
      </c>
      <c r="F19" s="346">
        <v>2</v>
      </c>
      <c r="G19" s="347"/>
      <c r="H19" s="348">
        <f t="shared" si="0"/>
        <v>0</v>
      </c>
      <c r="I19" s="349"/>
      <c r="J19" s="349"/>
      <c r="K19" s="349"/>
      <c r="L19" s="349"/>
      <c r="M19" s="349"/>
      <c r="N19" s="349"/>
      <c r="O19" s="349"/>
      <c r="P19" s="349"/>
      <c r="Q19" s="349"/>
      <c r="R19" s="349"/>
      <c r="S19" s="349"/>
      <c r="T19" s="349"/>
      <c r="U19" s="349"/>
      <c r="V19" s="349"/>
      <c r="W19" s="349"/>
      <c r="X19" s="349"/>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row>
    <row r="20" spans="1:61" ht="41.15" outlineLevel="1">
      <c r="A20" s="342">
        <v>12</v>
      </c>
      <c r="B20" s="343" t="s">
        <v>1533</v>
      </c>
      <c r="C20" s="344" t="str">
        <f>[3]kanalizace!B15</f>
        <v>Přivzdušňovací ventil DN100</v>
      </c>
      <c r="D20" s="344" t="s">
        <v>1534</v>
      </c>
      <c r="E20" s="345" t="s">
        <v>151</v>
      </c>
      <c r="F20" s="346">
        <v>2</v>
      </c>
      <c r="G20" s="347"/>
      <c r="H20" s="348">
        <f t="shared" si="0"/>
        <v>0</v>
      </c>
      <c r="I20" s="349"/>
      <c r="J20" s="349"/>
      <c r="K20" s="349"/>
      <c r="L20" s="349"/>
      <c r="M20" s="349"/>
      <c r="N20" s="349"/>
      <c r="O20" s="349"/>
      <c r="P20" s="349"/>
      <c r="Q20" s="349"/>
      <c r="R20" s="349"/>
      <c r="S20" s="349"/>
      <c r="T20" s="349"/>
      <c r="U20" s="349"/>
      <c r="V20" s="349"/>
      <c r="W20" s="349"/>
      <c r="X20" s="349"/>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row>
    <row r="21" spans="1:61" ht="20.6" outlineLevel="1">
      <c r="A21" s="342">
        <v>13</v>
      </c>
      <c r="B21" s="343" t="s">
        <v>1535</v>
      </c>
      <c r="C21" s="344" t="str">
        <f>[3]kanalizace!B16</f>
        <v>Pohledová mřížka 300x300 pro přivzdušňovací ventil DN100</v>
      </c>
      <c r="D21" s="344" t="s">
        <v>1536</v>
      </c>
      <c r="E21" s="345" t="s">
        <v>151</v>
      </c>
      <c r="F21" s="346">
        <v>2</v>
      </c>
      <c r="G21" s="347"/>
      <c r="H21" s="348">
        <f t="shared" si="0"/>
        <v>0</v>
      </c>
      <c r="I21" s="349"/>
      <c r="J21" s="349"/>
      <c r="K21" s="349"/>
      <c r="L21" s="349"/>
      <c r="M21" s="349"/>
      <c r="N21" s="349"/>
      <c r="O21" s="349"/>
      <c r="P21" s="349"/>
      <c r="Q21" s="349"/>
      <c r="R21" s="349"/>
      <c r="S21" s="349"/>
      <c r="T21" s="349"/>
      <c r="U21" s="349"/>
      <c r="V21" s="349"/>
      <c r="W21" s="349"/>
      <c r="X21" s="349"/>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row>
    <row r="22" spans="1:61" ht="41.15" outlineLevel="1">
      <c r="A22" s="342">
        <v>14</v>
      </c>
      <c r="B22" s="343" t="s">
        <v>1537</v>
      </c>
      <c r="C22" s="344" t="s">
        <v>1538</v>
      </c>
      <c r="D22" s="344" t="s">
        <v>1539</v>
      </c>
      <c r="E22" s="345" t="s">
        <v>151</v>
      </c>
      <c r="F22" s="346">
        <v>3</v>
      </c>
      <c r="G22" s="347"/>
      <c r="H22" s="348">
        <f t="shared" si="0"/>
        <v>0</v>
      </c>
      <c r="I22" s="349"/>
      <c r="J22" s="349"/>
      <c r="K22" s="349"/>
      <c r="L22" s="349"/>
      <c r="M22" s="349"/>
      <c r="N22" s="349"/>
      <c r="O22" s="349"/>
      <c r="P22" s="349"/>
      <c r="Q22" s="349"/>
      <c r="R22" s="349"/>
      <c r="S22" s="349"/>
      <c r="T22" s="349"/>
      <c r="U22" s="349"/>
      <c r="V22" s="349"/>
      <c r="W22" s="349"/>
      <c r="X22" s="349"/>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row>
    <row r="23" spans="1:61" ht="60" customHeight="1" outlineLevel="1">
      <c r="A23" s="342">
        <v>15</v>
      </c>
      <c r="B23" s="343" t="s">
        <v>1540</v>
      </c>
      <c r="C23" s="344" t="s">
        <v>1541</v>
      </c>
      <c r="D23" s="344" t="s">
        <v>1542</v>
      </c>
      <c r="E23" s="345" t="s">
        <v>151</v>
      </c>
      <c r="F23" s="346">
        <v>2</v>
      </c>
      <c r="G23" s="347"/>
      <c r="H23" s="348">
        <f t="shared" si="0"/>
        <v>0</v>
      </c>
      <c r="I23" s="349"/>
      <c r="J23" s="349"/>
      <c r="K23" s="349"/>
      <c r="L23" s="349"/>
      <c r="M23" s="349"/>
      <c r="N23" s="349"/>
      <c r="O23" s="349"/>
      <c r="P23" s="349"/>
      <c r="Q23" s="349"/>
      <c r="R23" s="349"/>
      <c r="S23" s="349"/>
      <c r="T23" s="349"/>
      <c r="U23" s="349"/>
      <c r="V23" s="349"/>
      <c r="W23" s="349"/>
      <c r="X23" s="349"/>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row>
    <row r="24" spans="1:61" ht="20.6" outlineLevel="1">
      <c r="A24" s="342">
        <v>16</v>
      </c>
      <c r="B24" s="343" t="s">
        <v>1543</v>
      </c>
      <c r="C24" s="344" t="s">
        <v>1544</v>
      </c>
      <c r="D24" s="344"/>
      <c r="E24" s="345" t="s">
        <v>151</v>
      </c>
      <c r="F24" s="346">
        <v>2</v>
      </c>
      <c r="G24" s="347"/>
      <c r="H24" s="348">
        <f t="shared" si="0"/>
        <v>0</v>
      </c>
      <c r="I24" s="349"/>
      <c r="J24" s="349"/>
      <c r="K24" s="349"/>
      <c r="L24" s="349"/>
      <c r="M24" s="349"/>
      <c r="N24" s="349"/>
      <c r="O24" s="349"/>
      <c r="P24" s="349"/>
      <c r="Q24" s="349"/>
      <c r="R24" s="349"/>
      <c r="S24" s="349"/>
      <c r="T24" s="349"/>
      <c r="U24" s="349"/>
      <c r="V24" s="349"/>
      <c r="W24" s="349"/>
      <c r="X24" s="349"/>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row>
    <row r="25" spans="1:61" ht="20.6" outlineLevel="1">
      <c r="A25" s="342">
        <v>17</v>
      </c>
      <c r="B25" s="343" t="s">
        <v>1545</v>
      </c>
      <c r="C25" s="344" t="s">
        <v>1546</v>
      </c>
      <c r="D25" s="344" t="s">
        <v>1547</v>
      </c>
      <c r="E25" s="345" t="s">
        <v>151</v>
      </c>
      <c r="F25" s="346">
        <v>2</v>
      </c>
      <c r="G25" s="347"/>
      <c r="H25" s="348">
        <f t="shared" si="0"/>
        <v>0</v>
      </c>
      <c r="I25" s="349"/>
      <c r="J25" s="349"/>
      <c r="K25" s="349"/>
      <c r="L25" s="349"/>
      <c r="M25" s="349"/>
      <c r="N25" s="349"/>
      <c r="O25" s="349"/>
      <c r="P25" s="349"/>
      <c r="Q25" s="349"/>
      <c r="R25" s="349"/>
      <c r="S25" s="349"/>
      <c r="T25" s="349"/>
      <c r="U25" s="349"/>
      <c r="V25" s="349"/>
      <c r="W25" s="349"/>
      <c r="X25" s="349"/>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row>
    <row r="26" spans="1:61" ht="20.6" outlineLevel="1">
      <c r="A26" s="342">
        <v>18</v>
      </c>
      <c r="B26" s="343" t="s">
        <v>1548</v>
      </c>
      <c r="C26" s="344" t="s">
        <v>1549</v>
      </c>
      <c r="D26" s="344"/>
      <c r="E26" s="345" t="s">
        <v>151</v>
      </c>
      <c r="F26" s="346">
        <v>3</v>
      </c>
      <c r="G26" s="347"/>
      <c r="H26" s="348">
        <f t="shared" si="0"/>
        <v>0</v>
      </c>
      <c r="I26" s="349"/>
      <c r="J26" s="349"/>
      <c r="K26" s="349"/>
      <c r="L26" s="349"/>
      <c r="M26" s="349"/>
      <c r="N26" s="349"/>
      <c r="O26" s="349"/>
      <c r="P26" s="349"/>
      <c r="Q26" s="349"/>
      <c r="R26" s="349"/>
      <c r="S26" s="349"/>
      <c r="T26" s="349"/>
      <c r="U26" s="349"/>
      <c r="V26" s="349"/>
      <c r="W26" s="349"/>
      <c r="X26" s="349"/>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row>
    <row r="27" spans="1:61" ht="20.6" outlineLevel="1">
      <c r="A27" s="342">
        <v>19</v>
      </c>
      <c r="B27" s="343" t="s">
        <v>1550</v>
      </c>
      <c r="C27" s="344" t="s">
        <v>1551</v>
      </c>
      <c r="D27" s="344"/>
      <c r="E27" s="345" t="s">
        <v>151</v>
      </c>
      <c r="F27" s="346">
        <v>4</v>
      </c>
      <c r="G27" s="347"/>
      <c r="H27" s="348">
        <f t="shared" si="0"/>
        <v>0</v>
      </c>
      <c r="I27" s="349"/>
      <c r="J27" s="349"/>
      <c r="K27" s="349"/>
      <c r="L27" s="349"/>
      <c r="M27" s="349"/>
      <c r="N27" s="349"/>
      <c r="O27" s="349"/>
      <c r="P27" s="349"/>
      <c r="Q27" s="349"/>
      <c r="R27" s="349"/>
      <c r="S27" s="349"/>
      <c r="T27" s="349"/>
      <c r="U27" s="349"/>
      <c r="V27" s="349"/>
      <c r="W27" s="349"/>
      <c r="X27" s="349"/>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outlineLevel="1">
      <c r="A28" s="342">
        <v>20</v>
      </c>
      <c r="B28" s="343" t="s">
        <v>1552</v>
      </c>
      <c r="C28" s="344" t="s">
        <v>1553</v>
      </c>
      <c r="D28" s="344"/>
      <c r="E28" s="345" t="s">
        <v>151</v>
      </c>
      <c r="F28" s="346">
        <v>4</v>
      </c>
      <c r="G28" s="347"/>
      <c r="H28" s="348">
        <f t="shared" si="0"/>
        <v>0</v>
      </c>
      <c r="I28" s="349"/>
      <c r="J28" s="349"/>
      <c r="K28" s="349"/>
      <c r="L28" s="349"/>
      <c r="M28" s="349"/>
      <c r="N28" s="349"/>
      <c r="O28" s="349"/>
      <c r="P28" s="349"/>
      <c r="Q28" s="349"/>
      <c r="R28" s="349"/>
      <c r="S28" s="349"/>
      <c r="T28" s="349"/>
      <c r="U28" s="349"/>
      <c r="V28" s="349"/>
      <c r="W28" s="349"/>
      <c r="X28" s="349"/>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row>
    <row r="29" spans="1:61" ht="20.6" outlineLevel="1">
      <c r="A29" s="342">
        <v>21</v>
      </c>
      <c r="B29" s="343" t="s">
        <v>1554</v>
      </c>
      <c r="C29" s="344" t="s">
        <v>1555</v>
      </c>
      <c r="D29" s="344"/>
      <c r="E29" s="345" t="s">
        <v>242</v>
      </c>
      <c r="F29" s="346">
        <v>5</v>
      </c>
      <c r="G29" s="347"/>
      <c r="H29" s="348">
        <f t="shared" si="0"/>
        <v>0</v>
      </c>
      <c r="I29" s="349"/>
      <c r="J29" s="349"/>
      <c r="K29" s="349"/>
      <c r="L29" s="349"/>
      <c r="M29" s="349"/>
      <c r="N29" s="349"/>
      <c r="O29" s="349"/>
      <c r="P29" s="349"/>
      <c r="Q29" s="349"/>
      <c r="R29" s="349"/>
      <c r="S29" s="349"/>
      <c r="T29" s="349"/>
      <c r="U29" s="349"/>
      <c r="V29" s="349"/>
      <c r="W29" s="349"/>
      <c r="X29" s="349"/>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row>
    <row r="30" spans="1:61" ht="20.6" outlineLevel="1">
      <c r="A30" s="342">
        <v>22</v>
      </c>
      <c r="B30" s="343" t="s">
        <v>1556</v>
      </c>
      <c r="C30" s="344" t="s">
        <v>1557</v>
      </c>
      <c r="D30" s="344"/>
      <c r="E30" s="345" t="s">
        <v>242</v>
      </c>
      <c r="F30" s="346">
        <v>20</v>
      </c>
      <c r="G30" s="347"/>
      <c r="H30" s="348">
        <f t="shared" si="0"/>
        <v>0</v>
      </c>
      <c r="I30" s="349"/>
      <c r="J30" s="349"/>
      <c r="K30" s="349"/>
      <c r="L30" s="349"/>
      <c r="M30" s="349"/>
      <c r="N30" s="349"/>
      <c r="O30" s="349"/>
      <c r="P30" s="349"/>
      <c r="Q30" s="349"/>
      <c r="R30" s="349"/>
      <c r="S30" s="349"/>
      <c r="T30" s="349"/>
      <c r="U30" s="349"/>
      <c r="V30" s="349"/>
      <c r="W30" s="349"/>
      <c r="X30" s="349"/>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row>
    <row r="31" spans="1:61" outlineLevel="1">
      <c r="A31" s="342">
        <v>23</v>
      </c>
      <c r="B31" s="343" t="s">
        <v>1558</v>
      </c>
      <c r="C31" s="344" t="s">
        <v>1559</v>
      </c>
      <c r="D31" s="344"/>
      <c r="E31" s="345" t="s">
        <v>455</v>
      </c>
      <c r="F31" s="346">
        <v>1</v>
      </c>
      <c r="G31" s="347"/>
      <c r="H31" s="348">
        <f t="shared" si="0"/>
        <v>0</v>
      </c>
      <c r="I31" s="349">
        <v>0</v>
      </c>
      <c r="J31" s="349">
        <f>ROUND(F31*I31,2)</f>
        <v>0</v>
      </c>
      <c r="K31" s="349">
        <v>68.400000000000006</v>
      </c>
      <c r="L31" s="349">
        <f>ROUND(F31*K31,2)</f>
        <v>68.400000000000006</v>
      </c>
      <c r="M31" s="349">
        <v>21</v>
      </c>
      <c r="N31" s="349">
        <f>H31*(1+M31/100)</f>
        <v>0</v>
      </c>
      <c r="O31" s="349">
        <v>0</v>
      </c>
      <c r="P31" s="349">
        <f>ROUND(F31*O31,2)</f>
        <v>0</v>
      </c>
      <c r="Q31" s="349">
        <v>0</v>
      </c>
      <c r="R31" s="349">
        <f>ROUND(F31*Q31,2)</f>
        <v>0</v>
      </c>
      <c r="S31" s="349"/>
      <c r="T31" s="349" t="s">
        <v>1560</v>
      </c>
      <c r="U31" s="349" t="s">
        <v>1560</v>
      </c>
      <c r="V31" s="349">
        <v>0</v>
      </c>
      <c r="W31" s="349">
        <f>ROUND(F31*V31,2)</f>
        <v>0</v>
      </c>
      <c r="X31" s="349"/>
      <c r="Y31" s="350"/>
      <c r="Z31" s="350"/>
      <c r="AA31" s="350"/>
      <c r="AB31" s="350"/>
      <c r="AC31" s="350"/>
      <c r="AD31" s="350"/>
      <c r="AE31" s="350"/>
      <c r="AF31" s="350"/>
      <c r="AG31" s="350"/>
      <c r="AH31" s="350" t="s">
        <v>1561</v>
      </c>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row>
    <row r="32" spans="1:61">
      <c r="A32" s="342"/>
      <c r="B32" s="351"/>
      <c r="C32" s="352"/>
      <c r="D32" s="352"/>
      <c r="E32" s="353"/>
      <c r="F32" s="354"/>
      <c r="G32" s="349"/>
      <c r="H32" s="349">
        <f>SUM(H9:H31)</f>
        <v>0</v>
      </c>
      <c r="I32" s="341"/>
      <c r="J32" s="341" t="e">
        <f>SUM(#REF!)</f>
        <v>#REF!</v>
      </c>
      <c r="K32" s="341"/>
      <c r="L32" s="341" t="e">
        <f>SUM(#REF!)</f>
        <v>#REF!</v>
      </c>
      <c r="M32" s="341"/>
      <c r="N32" s="341" t="e">
        <f>SUM(#REF!)</f>
        <v>#REF!</v>
      </c>
      <c r="O32" s="341"/>
      <c r="P32" s="341" t="e">
        <f>SUM(#REF!)</f>
        <v>#REF!</v>
      </c>
      <c r="Q32" s="341"/>
      <c r="R32" s="341" t="e">
        <f>SUM(#REF!)</f>
        <v>#REF!</v>
      </c>
      <c r="S32" s="341"/>
      <c r="T32" s="341"/>
      <c r="U32" s="341"/>
      <c r="V32" s="341"/>
      <c r="W32" s="341" t="e">
        <f>SUM(#REF!)</f>
        <v>#REF!</v>
      </c>
      <c r="X32" s="341"/>
      <c r="AH32" s="299" t="s">
        <v>1506</v>
      </c>
    </row>
    <row r="33" spans="1:34" s="304" customFormat="1" ht="44.25" customHeight="1">
      <c r="AH33" s="304" t="s">
        <v>1562</v>
      </c>
    </row>
    <row r="34" spans="1:34" s="304" customFormat="1" ht="23.25" customHeight="1"/>
    <row r="35" spans="1:34" s="304" customFormat="1" ht="27.75" customHeight="1"/>
    <row r="36" spans="1:34" s="304" customFormat="1" ht="21.75" customHeight="1"/>
    <row r="37" spans="1:34" s="304" customFormat="1" ht="46.5" customHeight="1"/>
    <row r="38" spans="1:34" s="304" customFormat="1" ht="39.75" customHeight="1"/>
    <row r="39" spans="1:34" s="304" customFormat="1"/>
    <row r="40" spans="1:34" s="304" customFormat="1"/>
    <row r="41" spans="1:34" s="304" customFormat="1"/>
    <row r="42" spans="1:34" s="304" customFormat="1"/>
    <row r="43" spans="1:34" s="304" customFormat="1"/>
    <row r="44" spans="1:34" s="304" customFormat="1"/>
    <row r="45" spans="1:34" s="304" customFormat="1"/>
    <row r="46" spans="1:34" s="304" customFormat="1"/>
    <row r="47" spans="1:34">
      <c r="A47" s="355"/>
      <c r="E47" s="319"/>
    </row>
    <row r="48" spans="1:34">
      <c r="E48" s="319"/>
    </row>
    <row r="49" spans="5:5">
      <c r="E49" s="319"/>
    </row>
    <row r="50" spans="5:5">
      <c r="E50" s="319"/>
    </row>
    <row r="51" spans="5:5">
      <c r="E51" s="319"/>
    </row>
    <row r="52" spans="5:5">
      <c r="E52" s="319"/>
    </row>
    <row r="53" spans="5:5">
      <c r="E53" s="319"/>
    </row>
    <row r="54" spans="5:5">
      <c r="E54" s="319"/>
    </row>
    <row r="55" spans="5:5">
      <c r="E55" s="319"/>
    </row>
    <row r="56" spans="5:5">
      <c r="E56" s="319"/>
    </row>
    <row r="57" spans="5:5">
      <c r="E57" s="319"/>
    </row>
    <row r="58" spans="5:5">
      <c r="E58" s="319"/>
    </row>
    <row r="59" spans="5:5">
      <c r="E59" s="319"/>
    </row>
    <row r="60" spans="5:5">
      <c r="E60" s="319"/>
    </row>
    <row r="61" spans="5:5">
      <c r="E61" s="319"/>
    </row>
    <row r="62" spans="5:5">
      <c r="E62" s="319"/>
    </row>
    <row r="63" spans="5:5">
      <c r="E63" s="319"/>
    </row>
    <row r="64" spans="5:5">
      <c r="E64" s="319"/>
    </row>
    <row r="65" spans="5:5">
      <c r="E65" s="319"/>
    </row>
    <row r="66" spans="5:5">
      <c r="E66" s="319"/>
    </row>
    <row r="67" spans="5:5">
      <c r="E67" s="319"/>
    </row>
    <row r="68" spans="5:5">
      <c r="E68" s="319"/>
    </row>
    <row r="69" spans="5:5">
      <c r="E69" s="319"/>
    </row>
    <row r="70" spans="5:5">
      <c r="E70" s="319"/>
    </row>
    <row r="71" spans="5:5">
      <c r="E71" s="319"/>
    </row>
    <row r="72" spans="5:5">
      <c r="E72" s="319"/>
    </row>
    <row r="73" spans="5:5">
      <c r="E73" s="319"/>
    </row>
    <row r="74" spans="5:5">
      <c r="E74" s="319"/>
    </row>
    <row r="75" spans="5:5">
      <c r="E75" s="319"/>
    </row>
    <row r="76" spans="5:5">
      <c r="E76" s="319"/>
    </row>
    <row r="77" spans="5:5">
      <c r="E77" s="319"/>
    </row>
    <row r="78" spans="5:5">
      <c r="E78" s="319"/>
    </row>
    <row r="79" spans="5:5">
      <c r="E79" s="319"/>
    </row>
    <row r="80" spans="5:5">
      <c r="E80" s="319"/>
    </row>
    <row r="81" spans="5:5">
      <c r="E81" s="319"/>
    </row>
    <row r="82" spans="5:5">
      <c r="E82" s="319"/>
    </row>
    <row r="83" spans="5:5">
      <c r="E83" s="319"/>
    </row>
    <row r="84" spans="5:5">
      <c r="E84" s="319"/>
    </row>
    <row r="85" spans="5:5">
      <c r="E85" s="319"/>
    </row>
    <row r="86" spans="5:5">
      <c r="E86" s="319"/>
    </row>
    <row r="87" spans="5:5">
      <c r="E87" s="319"/>
    </row>
    <row r="88" spans="5:5">
      <c r="E88" s="319"/>
    </row>
    <row r="89" spans="5:5">
      <c r="E89" s="319"/>
    </row>
    <row r="90" spans="5:5">
      <c r="E90" s="319"/>
    </row>
    <row r="91" spans="5:5">
      <c r="E91" s="319"/>
    </row>
    <row r="92" spans="5:5">
      <c r="E92" s="319"/>
    </row>
    <row r="93" spans="5:5">
      <c r="E93" s="319"/>
    </row>
    <row r="94" spans="5:5">
      <c r="E94" s="319"/>
    </row>
    <row r="95" spans="5:5">
      <c r="E95" s="319"/>
    </row>
    <row r="96" spans="5:5">
      <c r="E96" s="319"/>
    </row>
    <row r="97" spans="5:5">
      <c r="E97" s="319"/>
    </row>
    <row r="98" spans="5:5">
      <c r="E98" s="319"/>
    </row>
    <row r="99" spans="5:5">
      <c r="E99" s="319"/>
    </row>
    <row r="100" spans="5:5">
      <c r="E100" s="319"/>
    </row>
    <row r="101" spans="5:5">
      <c r="E101" s="319"/>
    </row>
    <row r="102" spans="5:5">
      <c r="E102" s="319"/>
    </row>
    <row r="103" spans="5:5">
      <c r="E103" s="319"/>
    </row>
    <row r="104" spans="5:5">
      <c r="E104" s="319"/>
    </row>
    <row r="105" spans="5:5">
      <c r="E105" s="319"/>
    </row>
    <row r="106" spans="5:5">
      <c r="E106" s="319"/>
    </row>
    <row r="107" spans="5:5">
      <c r="E107" s="319"/>
    </row>
    <row r="108" spans="5:5">
      <c r="E108" s="319"/>
    </row>
    <row r="109" spans="5:5">
      <c r="E109" s="319"/>
    </row>
    <row r="110" spans="5:5">
      <c r="E110" s="319"/>
    </row>
    <row r="111" spans="5:5">
      <c r="E111" s="319"/>
    </row>
    <row r="112" spans="5:5">
      <c r="E112" s="319"/>
    </row>
    <row r="113" spans="5:5">
      <c r="E113" s="319"/>
    </row>
    <row r="114" spans="5:5">
      <c r="E114" s="319"/>
    </row>
    <row r="115" spans="5:5">
      <c r="E115" s="319"/>
    </row>
    <row r="116" spans="5:5">
      <c r="E116" s="319"/>
    </row>
    <row r="117" spans="5:5">
      <c r="E117" s="319"/>
    </row>
    <row r="118" spans="5:5">
      <c r="E118" s="319"/>
    </row>
    <row r="119" spans="5:5">
      <c r="E119" s="319"/>
    </row>
    <row r="120" spans="5:5">
      <c r="E120" s="319"/>
    </row>
    <row r="121" spans="5:5">
      <c r="E121" s="319"/>
    </row>
    <row r="122" spans="5:5">
      <c r="E122" s="319"/>
    </row>
    <row r="123" spans="5:5">
      <c r="E123" s="319"/>
    </row>
    <row r="124" spans="5:5">
      <c r="E124" s="319"/>
    </row>
    <row r="125" spans="5:5">
      <c r="E125" s="319"/>
    </row>
    <row r="126" spans="5:5">
      <c r="E126" s="319"/>
    </row>
    <row r="127" spans="5:5">
      <c r="E127" s="319"/>
    </row>
    <row r="128" spans="5:5">
      <c r="E128" s="319"/>
    </row>
    <row r="129" spans="5:5">
      <c r="E129" s="319"/>
    </row>
    <row r="130" spans="5:5">
      <c r="E130" s="319"/>
    </row>
    <row r="131" spans="5:5">
      <c r="E131" s="319"/>
    </row>
    <row r="132" spans="5:5">
      <c r="E132" s="319"/>
    </row>
    <row r="133" spans="5:5">
      <c r="E133" s="319"/>
    </row>
    <row r="134" spans="5:5">
      <c r="E134" s="319"/>
    </row>
    <row r="135" spans="5:5">
      <c r="E135" s="319"/>
    </row>
    <row r="136" spans="5:5">
      <c r="E136" s="319"/>
    </row>
    <row r="137" spans="5:5">
      <c r="E137" s="319"/>
    </row>
    <row r="138" spans="5:5">
      <c r="E138" s="319"/>
    </row>
    <row r="139" spans="5:5">
      <c r="E139" s="319"/>
    </row>
    <row r="140" spans="5:5">
      <c r="E140" s="319"/>
    </row>
    <row r="141" spans="5:5">
      <c r="E141" s="319"/>
    </row>
    <row r="142" spans="5:5">
      <c r="E142" s="319"/>
    </row>
    <row r="143" spans="5:5">
      <c r="E143" s="319"/>
    </row>
    <row r="144" spans="5:5">
      <c r="E144" s="319"/>
    </row>
    <row r="145" spans="5:5">
      <c r="E145" s="319"/>
    </row>
    <row r="146" spans="5:5">
      <c r="E146" s="319"/>
    </row>
    <row r="147" spans="5:5">
      <c r="E147" s="319"/>
    </row>
    <row r="148" spans="5:5">
      <c r="E148" s="319"/>
    </row>
    <row r="149" spans="5:5">
      <c r="E149" s="319"/>
    </row>
    <row r="150" spans="5:5">
      <c r="E150" s="319"/>
    </row>
    <row r="151" spans="5:5">
      <c r="E151" s="319"/>
    </row>
    <row r="152" spans="5:5">
      <c r="E152" s="319"/>
    </row>
    <row r="153" spans="5:5">
      <c r="E153" s="319"/>
    </row>
    <row r="154" spans="5:5">
      <c r="E154" s="319"/>
    </row>
    <row r="155" spans="5:5">
      <c r="E155" s="319"/>
    </row>
    <row r="156" spans="5:5">
      <c r="E156" s="319"/>
    </row>
    <row r="157" spans="5:5">
      <c r="E157" s="319"/>
    </row>
    <row r="158" spans="5:5">
      <c r="E158" s="319"/>
    </row>
    <row r="159" spans="5:5">
      <c r="E159" s="319"/>
    </row>
    <row r="160" spans="5:5">
      <c r="E160" s="319"/>
    </row>
    <row r="161" spans="5:5">
      <c r="E161" s="319"/>
    </row>
    <row r="162" spans="5:5">
      <c r="E162" s="319"/>
    </row>
    <row r="163" spans="5:5">
      <c r="E163" s="319"/>
    </row>
    <row r="164" spans="5:5">
      <c r="E164" s="319"/>
    </row>
    <row r="165" spans="5:5">
      <c r="E165" s="319"/>
    </row>
    <row r="166" spans="5:5">
      <c r="E166" s="319"/>
    </row>
    <row r="167" spans="5:5">
      <c r="E167" s="319"/>
    </row>
    <row r="168" spans="5:5">
      <c r="E168" s="319"/>
    </row>
    <row r="169" spans="5:5">
      <c r="E169" s="319"/>
    </row>
    <row r="170" spans="5:5">
      <c r="E170" s="319"/>
    </row>
    <row r="171" spans="5:5">
      <c r="E171" s="319"/>
    </row>
    <row r="172" spans="5:5">
      <c r="E172" s="319"/>
    </row>
    <row r="173" spans="5:5">
      <c r="E173" s="319"/>
    </row>
    <row r="174" spans="5:5">
      <c r="E174" s="319"/>
    </row>
    <row r="175" spans="5:5">
      <c r="E175" s="319"/>
    </row>
    <row r="176" spans="5:5">
      <c r="E176" s="319"/>
    </row>
    <row r="177" spans="5:5">
      <c r="E177" s="319"/>
    </row>
    <row r="178" spans="5:5">
      <c r="E178" s="319"/>
    </row>
    <row r="179" spans="5:5">
      <c r="E179" s="319"/>
    </row>
    <row r="180" spans="5:5">
      <c r="E180" s="319"/>
    </row>
    <row r="181" spans="5:5">
      <c r="E181" s="319"/>
    </row>
    <row r="182" spans="5:5">
      <c r="E182" s="319"/>
    </row>
    <row r="183" spans="5:5">
      <c r="E183" s="319"/>
    </row>
    <row r="184" spans="5:5">
      <c r="E184" s="319"/>
    </row>
    <row r="185" spans="5:5">
      <c r="E185" s="319"/>
    </row>
    <row r="186" spans="5:5">
      <c r="E186" s="319"/>
    </row>
    <row r="187" spans="5:5">
      <c r="E187" s="319"/>
    </row>
    <row r="188" spans="5:5">
      <c r="E188" s="319"/>
    </row>
    <row r="189" spans="5:5">
      <c r="E189" s="319"/>
    </row>
    <row r="190" spans="5:5">
      <c r="E190" s="319"/>
    </row>
    <row r="191" spans="5:5">
      <c r="E191" s="319"/>
    </row>
    <row r="192" spans="5:5">
      <c r="E192" s="319"/>
    </row>
    <row r="193" spans="5:5">
      <c r="E193" s="319"/>
    </row>
    <row r="194" spans="5:5">
      <c r="E194" s="319"/>
    </row>
    <row r="195" spans="5:5">
      <c r="E195" s="319"/>
    </row>
    <row r="196" spans="5:5">
      <c r="E196" s="319"/>
    </row>
    <row r="197" spans="5:5">
      <c r="E197" s="319"/>
    </row>
    <row r="198" spans="5:5">
      <c r="E198" s="319"/>
    </row>
    <row r="199" spans="5:5">
      <c r="E199" s="319"/>
    </row>
    <row r="200" spans="5:5">
      <c r="E200" s="319"/>
    </row>
    <row r="201" spans="5:5">
      <c r="E201" s="319"/>
    </row>
    <row r="202" spans="5:5">
      <c r="E202" s="319"/>
    </row>
    <row r="203" spans="5:5">
      <c r="E203" s="319"/>
    </row>
    <row r="204" spans="5:5">
      <c r="E204" s="319"/>
    </row>
    <row r="205" spans="5:5">
      <c r="E205" s="319"/>
    </row>
    <row r="206" spans="5:5">
      <c r="E206" s="319"/>
    </row>
    <row r="207" spans="5:5">
      <c r="E207" s="319"/>
    </row>
    <row r="208" spans="5:5">
      <c r="E208" s="319"/>
    </row>
    <row r="209" spans="5:5">
      <c r="E209" s="319"/>
    </row>
    <row r="210" spans="5:5">
      <c r="E210" s="319"/>
    </row>
    <row r="211" spans="5:5">
      <c r="E211" s="319"/>
    </row>
    <row r="212" spans="5:5">
      <c r="E212" s="319"/>
    </row>
    <row r="213" spans="5:5">
      <c r="E213" s="319"/>
    </row>
    <row r="214" spans="5:5">
      <c r="E214" s="319"/>
    </row>
    <row r="215" spans="5:5">
      <c r="E215" s="319"/>
    </row>
    <row r="216" spans="5:5">
      <c r="E216" s="319"/>
    </row>
    <row r="217" spans="5:5">
      <c r="E217" s="319"/>
    </row>
    <row r="218" spans="5:5">
      <c r="E218" s="319"/>
    </row>
    <row r="219" spans="5:5">
      <c r="E219" s="319"/>
    </row>
    <row r="220" spans="5:5">
      <c r="E220" s="319"/>
    </row>
    <row r="221" spans="5:5">
      <c r="E221" s="319"/>
    </row>
    <row r="222" spans="5:5">
      <c r="E222" s="319"/>
    </row>
    <row r="223" spans="5:5">
      <c r="E223" s="319"/>
    </row>
    <row r="224" spans="5:5">
      <c r="E224" s="319"/>
    </row>
    <row r="225" spans="5:5">
      <c r="E225" s="319"/>
    </row>
    <row r="226" spans="5:5">
      <c r="E226" s="319"/>
    </row>
    <row r="227" spans="5:5">
      <c r="E227" s="319"/>
    </row>
    <row r="228" spans="5:5">
      <c r="E228" s="319"/>
    </row>
    <row r="229" spans="5:5">
      <c r="E229" s="319"/>
    </row>
    <row r="230" spans="5:5">
      <c r="E230" s="319"/>
    </row>
    <row r="231" spans="5:5">
      <c r="E231" s="319"/>
    </row>
    <row r="232" spans="5:5">
      <c r="E232" s="319"/>
    </row>
    <row r="233" spans="5:5">
      <c r="E233" s="319"/>
    </row>
    <row r="234" spans="5:5">
      <c r="E234" s="319"/>
    </row>
    <row r="235" spans="5:5">
      <c r="E235" s="319"/>
    </row>
    <row r="236" spans="5:5">
      <c r="E236" s="319"/>
    </row>
    <row r="237" spans="5:5">
      <c r="E237" s="319"/>
    </row>
    <row r="238" spans="5:5">
      <c r="E238" s="319"/>
    </row>
    <row r="239" spans="5:5">
      <c r="E239" s="319"/>
    </row>
    <row r="240" spans="5:5">
      <c r="E240" s="319"/>
    </row>
    <row r="241" spans="5:5">
      <c r="E241" s="319"/>
    </row>
    <row r="242" spans="5:5">
      <c r="E242" s="319"/>
    </row>
    <row r="243" spans="5:5">
      <c r="E243" s="319"/>
    </row>
    <row r="244" spans="5:5">
      <c r="E244" s="319"/>
    </row>
    <row r="245" spans="5:5">
      <c r="E245" s="319"/>
    </row>
    <row r="246" spans="5:5">
      <c r="E246" s="319"/>
    </row>
    <row r="247" spans="5:5">
      <c r="E247" s="319"/>
    </row>
    <row r="248" spans="5:5">
      <c r="E248" s="319"/>
    </row>
    <row r="249" spans="5:5">
      <c r="E249" s="319"/>
    </row>
    <row r="250" spans="5:5">
      <c r="E250" s="319"/>
    </row>
    <row r="251" spans="5:5">
      <c r="E251" s="319"/>
    </row>
    <row r="252" spans="5:5">
      <c r="E252" s="319"/>
    </row>
    <row r="253" spans="5:5">
      <c r="E253" s="319"/>
    </row>
    <row r="254" spans="5:5">
      <c r="E254" s="319"/>
    </row>
    <row r="255" spans="5:5">
      <c r="E255" s="319"/>
    </row>
    <row r="256" spans="5:5">
      <c r="E256" s="319"/>
    </row>
    <row r="257" spans="5:5">
      <c r="E257" s="319"/>
    </row>
    <row r="258" spans="5:5">
      <c r="E258" s="319"/>
    </row>
    <row r="259" spans="5:5">
      <c r="E259" s="319"/>
    </row>
    <row r="260" spans="5:5">
      <c r="E260" s="319"/>
    </row>
    <row r="261" spans="5:5">
      <c r="E261" s="319"/>
    </row>
    <row r="262" spans="5:5">
      <c r="E262" s="319"/>
    </row>
    <row r="263" spans="5:5">
      <c r="E263" s="319"/>
    </row>
    <row r="264" spans="5:5">
      <c r="E264" s="319"/>
    </row>
    <row r="265" spans="5:5">
      <c r="E265" s="319"/>
    </row>
    <row r="266" spans="5:5">
      <c r="E266" s="319"/>
    </row>
    <row r="267" spans="5:5">
      <c r="E267" s="319"/>
    </row>
    <row r="268" spans="5:5">
      <c r="E268" s="319"/>
    </row>
    <row r="269" spans="5:5">
      <c r="E269" s="319"/>
    </row>
    <row r="270" spans="5:5">
      <c r="E270" s="319"/>
    </row>
    <row r="271" spans="5:5">
      <c r="E271" s="319"/>
    </row>
    <row r="272" spans="5:5">
      <c r="E272" s="319"/>
    </row>
    <row r="273" spans="5:5">
      <c r="E273" s="319"/>
    </row>
    <row r="274" spans="5:5">
      <c r="E274" s="319"/>
    </row>
    <row r="275" spans="5:5">
      <c r="E275" s="319"/>
    </row>
    <row r="276" spans="5:5">
      <c r="E276" s="319"/>
    </row>
    <row r="277" spans="5:5">
      <c r="E277" s="319"/>
    </row>
    <row r="278" spans="5:5">
      <c r="E278" s="319"/>
    </row>
    <row r="279" spans="5:5">
      <c r="E279" s="319"/>
    </row>
    <row r="280" spans="5:5">
      <c r="E280" s="319"/>
    </row>
    <row r="281" spans="5:5">
      <c r="E281" s="319"/>
    </row>
    <row r="282" spans="5:5">
      <c r="E282" s="319"/>
    </row>
    <row r="283" spans="5:5">
      <c r="E283" s="319"/>
    </row>
    <row r="284" spans="5:5">
      <c r="E284" s="319"/>
    </row>
    <row r="285" spans="5:5">
      <c r="E285" s="319"/>
    </row>
    <row r="286" spans="5:5">
      <c r="E286" s="319"/>
    </row>
    <row r="287" spans="5:5">
      <c r="E287" s="319"/>
    </row>
    <row r="288" spans="5:5">
      <c r="E288" s="319"/>
    </row>
    <row r="289" spans="5:5">
      <c r="E289" s="319"/>
    </row>
    <row r="290" spans="5:5">
      <c r="E290" s="319"/>
    </row>
    <row r="291" spans="5:5">
      <c r="E291" s="319"/>
    </row>
    <row r="292" spans="5:5">
      <c r="E292" s="319"/>
    </row>
    <row r="293" spans="5:5">
      <c r="E293" s="319"/>
    </row>
    <row r="294" spans="5:5">
      <c r="E294" s="319"/>
    </row>
    <row r="295" spans="5:5">
      <c r="E295" s="319"/>
    </row>
    <row r="296" spans="5:5">
      <c r="E296" s="319"/>
    </row>
    <row r="297" spans="5:5">
      <c r="E297" s="319"/>
    </row>
    <row r="298" spans="5:5">
      <c r="E298" s="319"/>
    </row>
    <row r="299" spans="5:5">
      <c r="E299" s="319"/>
    </row>
    <row r="300" spans="5:5">
      <c r="E300" s="319"/>
    </row>
    <row r="301" spans="5:5">
      <c r="E301" s="319"/>
    </row>
    <row r="302" spans="5:5">
      <c r="E302" s="319"/>
    </row>
    <row r="303" spans="5:5">
      <c r="E303" s="319"/>
    </row>
    <row r="304" spans="5:5">
      <c r="E304" s="319"/>
    </row>
    <row r="305" spans="5:5">
      <c r="E305" s="319"/>
    </row>
    <row r="306" spans="5:5">
      <c r="E306" s="319"/>
    </row>
    <row r="307" spans="5:5">
      <c r="E307" s="319"/>
    </row>
    <row r="308" spans="5:5">
      <c r="E308" s="319"/>
    </row>
    <row r="309" spans="5:5">
      <c r="E309" s="319"/>
    </row>
    <row r="310" spans="5:5">
      <c r="E310" s="319"/>
    </row>
    <row r="311" spans="5:5">
      <c r="E311" s="319"/>
    </row>
    <row r="312" spans="5:5">
      <c r="E312" s="319"/>
    </row>
    <row r="313" spans="5:5">
      <c r="E313" s="319"/>
    </row>
    <row r="314" spans="5:5">
      <c r="E314" s="319"/>
    </row>
    <row r="315" spans="5:5">
      <c r="E315" s="319"/>
    </row>
    <row r="316" spans="5:5">
      <c r="E316" s="319"/>
    </row>
    <row r="317" spans="5:5">
      <c r="E317" s="319"/>
    </row>
    <row r="318" spans="5:5">
      <c r="E318" s="319"/>
    </row>
    <row r="319" spans="5:5">
      <c r="E319" s="319"/>
    </row>
    <row r="320" spans="5:5">
      <c r="E320" s="319"/>
    </row>
    <row r="321" spans="5:5">
      <c r="E321" s="319"/>
    </row>
    <row r="322" spans="5:5">
      <c r="E322" s="319"/>
    </row>
    <row r="323" spans="5:5">
      <c r="E323" s="319"/>
    </row>
    <row r="324" spans="5:5">
      <c r="E324" s="319"/>
    </row>
    <row r="325" spans="5:5">
      <c r="E325" s="319"/>
    </row>
    <row r="326" spans="5:5">
      <c r="E326" s="319"/>
    </row>
    <row r="327" spans="5:5">
      <c r="E327" s="319"/>
    </row>
    <row r="328" spans="5:5">
      <c r="E328" s="319"/>
    </row>
    <row r="329" spans="5:5">
      <c r="E329" s="319"/>
    </row>
    <row r="330" spans="5:5">
      <c r="E330" s="319"/>
    </row>
    <row r="331" spans="5:5">
      <c r="E331" s="319"/>
    </row>
    <row r="332" spans="5:5">
      <c r="E332" s="319"/>
    </row>
    <row r="333" spans="5:5">
      <c r="E333" s="319"/>
    </row>
    <row r="334" spans="5:5">
      <c r="E334" s="319"/>
    </row>
    <row r="335" spans="5:5">
      <c r="E335" s="319"/>
    </row>
    <row r="336" spans="5:5">
      <c r="E336" s="319"/>
    </row>
    <row r="337" spans="5:5">
      <c r="E337" s="319"/>
    </row>
    <row r="338" spans="5:5">
      <c r="E338" s="319"/>
    </row>
    <row r="339" spans="5:5">
      <c r="E339" s="319"/>
    </row>
    <row r="340" spans="5:5">
      <c r="E340" s="319"/>
    </row>
    <row r="341" spans="5:5">
      <c r="E341" s="319"/>
    </row>
    <row r="342" spans="5:5">
      <c r="E342" s="319"/>
    </row>
    <row r="343" spans="5:5">
      <c r="E343" s="319"/>
    </row>
    <row r="344" spans="5:5">
      <c r="E344" s="319"/>
    </row>
    <row r="345" spans="5:5">
      <c r="E345" s="319"/>
    </row>
    <row r="346" spans="5:5">
      <c r="E346" s="319"/>
    </row>
    <row r="347" spans="5:5">
      <c r="E347" s="319"/>
    </row>
    <row r="348" spans="5:5">
      <c r="E348" s="319"/>
    </row>
    <row r="349" spans="5:5">
      <c r="E349" s="319"/>
    </row>
    <row r="350" spans="5:5">
      <c r="E350" s="319"/>
    </row>
    <row r="351" spans="5:5">
      <c r="E351" s="319"/>
    </row>
    <row r="352" spans="5:5">
      <c r="E352" s="319"/>
    </row>
    <row r="353" spans="5:5">
      <c r="E353" s="319"/>
    </row>
    <row r="354" spans="5:5">
      <c r="E354" s="319"/>
    </row>
    <row r="355" spans="5:5">
      <c r="E355" s="319"/>
    </row>
    <row r="356" spans="5:5">
      <c r="E356" s="319"/>
    </row>
    <row r="357" spans="5:5">
      <c r="E357" s="319"/>
    </row>
    <row r="358" spans="5:5">
      <c r="E358" s="319"/>
    </row>
    <row r="359" spans="5:5">
      <c r="E359" s="319"/>
    </row>
    <row r="360" spans="5:5">
      <c r="E360" s="319"/>
    </row>
    <row r="361" spans="5:5">
      <c r="E361" s="319"/>
    </row>
    <row r="362" spans="5:5">
      <c r="E362" s="319"/>
    </row>
    <row r="363" spans="5:5">
      <c r="E363" s="319"/>
    </row>
    <row r="364" spans="5:5">
      <c r="E364" s="319"/>
    </row>
    <row r="365" spans="5:5">
      <c r="E365" s="319"/>
    </row>
    <row r="366" spans="5:5">
      <c r="E366" s="319"/>
    </row>
    <row r="367" spans="5:5">
      <c r="E367" s="319"/>
    </row>
    <row r="368" spans="5:5">
      <c r="E368" s="319"/>
    </row>
    <row r="369" spans="5:5">
      <c r="E369" s="319"/>
    </row>
    <row r="370" spans="5:5">
      <c r="E370" s="319"/>
    </row>
    <row r="371" spans="5:5">
      <c r="E371" s="319"/>
    </row>
    <row r="372" spans="5:5">
      <c r="E372" s="319"/>
    </row>
    <row r="373" spans="5:5">
      <c r="E373" s="319"/>
    </row>
    <row r="374" spans="5:5">
      <c r="E374" s="319"/>
    </row>
    <row r="375" spans="5:5">
      <c r="E375" s="319"/>
    </row>
    <row r="376" spans="5:5">
      <c r="E376" s="319"/>
    </row>
    <row r="377" spans="5:5">
      <c r="E377" s="319"/>
    </row>
    <row r="378" spans="5:5">
      <c r="E378" s="319"/>
    </row>
    <row r="379" spans="5:5">
      <c r="E379" s="319"/>
    </row>
    <row r="380" spans="5:5">
      <c r="E380" s="319"/>
    </row>
    <row r="381" spans="5:5">
      <c r="E381" s="319"/>
    </row>
    <row r="382" spans="5:5">
      <c r="E382" s="319"/>
    </row>
    <row r="383" spans="5:5">
      <c r="E383" s="319"/>
    </row>
    <row r="384" spans="5:5">
      <c r="E384" s="319"/>
    </row>
    <row r="385" spans="5:5">
      <c r="E385" s="319"/>
    </row>
    <row r="386" spans="5:5">
      <c r="E386" s="319"/>
    </row>
    <row r="387" spans="5:5">
      <c r="E387" s="319"/>
    </row>
    <row r="388" spans="5:5">
      <c r="E388" s="319"/>
    </row>
    <row r="389" spans="5:5">
      <c r="E389" s="319"/>
    </row>
    <row r="390" spans="5:5">
      <c r="E390" s="319"/>
    </row>
    <row r="391" spans="5:5">
      <c r="E391" s="319"/>
    </row>
    <row r="392" spans="5:5">
      <c r="E392" s="319"/>
    </row>
    <row r="393" spans="5:5">
      <c r="E393" s="319"/>
    </row>
    <row r="394" spans="5:5">
      <c r="E394" s="319"/>
    </row>
    <row r="395" spans="5:5">
      <c r="E395" s="319"/>
    </row>
    <row r="396" spans="5:5">
      <c r="E396" s="319"/>
    </row>
    <row r="397" spans="5:5">
      <c r="E397" s="319"/>
    </row>
    <row r="398" spans="5:5">
      <c r="E398" s="319"/>
    </row>
    <row r="399" spans="5:5">
      <c r="E399" s="319"/>
    </row>
    <row r="400" spans="5:5">
      <c r="E400" s="319"/>
    </row>
    <row r="401" spans="5:5">
      <c r="E401" s="319"/>
    </row>
    <row r="402" spans="5:5">
      <c r="E402" s="319"/>
    </row>
    <row r="403" spans="5:5">
      <c r="E403" s="319"/>
    </row>
    <row r="404" spans="5:5">
      <c r="E404" s="319"/>
    </row>
    <row r="405" spans="5:5">
      <c r="E405" s="319"/>
    </row>
    <row r="406" spans="5:5">
      <c r="E406" s="319"/>
    </row>
    <row r="407" spans="5:5">
      <c r="E407" s="319"/>
    </row>
    <row r="408" spans="5:5">
      <c r="E408" s="319"/>
    </row>
    <row r="409" spans="5:5">
      <c r="E409" s="319"/>
    </row>
    <row r="410" spans="5:5">
      <c r="E410" s="319"/>
    </row>
    <row r="411" spans="5:5">
      <c r="E411" s="319"/>
    </row>
    <row r="412" spans="5:5">
      <c r="E412" s="319"/>
    </row>
    <row r="413" spans="5:5">
      <c r="E413" s="319"/>
    </row>
    <row r="414" spans="5:5">
      <c r="E414" s="319"/>
    </row>
    <row r="415" spans="5:5">
      <c r="E415" s="319"/>
    </row>
    <row r="416" spans="5:5">
      <c r="E416" s="319"/>
    </row>
    <row r="417" spans="5:5">
      <c r="E417" s="319"/>
    </row>
    <row r="418" spans="5:5">
      <c r="E418" s="319"/>
    </row>
    <row r="419" spans="5:5">
      <c r="E419" s="319"/>
    </row>
    <row r="420" spans="5:5">
      <c r="E420" s="319"/>
    </row>
    <row r="421" spans="5:5">
      <c r="E421" s="319"/>
    </row>
    <row r="422" spans="5:5">
      <c r="E422" s="319"/>
    </row>
    <row r="423" spans="5:5">
      <c r="E423" s="319"/>
    </row>
    <row r="424" spans="5:5">
      <c r="E424" s="319"/>
    </row>
    <row r="425" spans="5:5">
      <c r="E425" s="319"/>
    </row>
    <row r="426" spans="5:5">
      <c r="E426" s="319"/>
    </row>
    <row r="427" spans="5:5">
      <c r="E427" s="319"/>
    </row>
    <row r="428" spans="5:5">
      <c r="E428" s="319"/>
    </row>
    <row r="429" spans="5:5">
      <c r="E429" s="319"/>
    </row>
    <row r="430" spans="5:5">
      <c r="E430" s="319"/>
    </row>
    <row r="431" spans="5:5">
      <c r="E431" s="319"/>
    </row>
    <row r="432" spans="5:5">
      <c r="E432" s="319"/>
    </row>
    <row r="433" spans="5:5">
      <c r="E433" s="319"/>
    </row>
    <row r="434" spans="5:5">
      <c r="E434" s="319"/>
    </row>
    <row r="435" spans="5:5">
      <c r="E435" s="319"/>
    </row>
    <row r="436" spans="5:5">
      <c r="E436" s="319"/>
    </row>
    <row r="437" spans="5:5">
      <c r="E437" s="319"/>
    </row>
    <row r="438" spans="5:5">
      <c r="E438" s="319"/>
    </row>
    <row r="439" spans="5:5">
      <c r="E439" s="319"/>
    </row>
    <row r="440" spans="5:5">
      <c r="E440" s="319"/>
    </row>
    <row r="441" spans="5:5">
      <c r="E441" s="319"/>
    </row>
    <row r="442" spans="5:5">
      <c r="E442" s="319"/>
    </row>
    <row r="443" spans="5:5">
      <c r="E443" s="319"/>
    </row>
    <row r="444" spans="5:5">
      <c r="E444" s="319"/>
    </row>
    <row r="445" spans="5:5">
      <c r="E445" s="319"/>
    </row>
    <row r="446" spans="5:5">
      <c r="E446" s="319"/>
    </row>
    <row r="447" spans="5:5">
      <c r="E447" s="319"/>
    </row>
    <row r="448" spans="5:5">
      <c r="E448" s="319"/>
    </row>
    <row r="449" spans="5:5">
      <c r="E449" s="319"/>
    </row>
    <row r="450" spans="5:5">
      <c r="E450" s="319"/>
    </row>
    <row r="451" spans="5:5">
      <c r="E451" s="319"/>
    </row>
    <row r="452" spans="5:5">
      <c r="E452" s="319"/>
    </row>
    <row r="453" spans="5:5">
      <c r="E453" s="319"/>
    </row>
    <row r="454" spans="5:5">
      <c r="E454" s="319"/>
    </row>
    <row r="455" spans="5:5">
      <c r="E455" s="319"/>
    </row>
    <row r="456" spans="5:5">
      <c r="E456" s="319"/>
    </row>
    <row r="457" spans="5:5">
      <c r="E457" s="319"/>
    </row>
    <row r="458" spans="5:5">
      <c r="E458" s="319"/>
    </row>
    <row r="459" spans="5:5">
      <c r="E459" s="319"/>
    </row>
    <row r="460" spans="5:5">
      <c r="E460" s="319"/>
    </row>
    <row r="461" spans="5:5">
      <c r="E461" s="319"/>
    </row>
    <row r="462" spans="5:5">
      <c r="E462" s="319"/>
    </row>
    <row r="463" spans="5:5">
      <c r="E463" s="319"/>
    </row>
    <row r="464" spans="5:5">
      <c r="E464" s="319"/>
    </row>
    <row r="465" spans="5:5">
      <c r="E465" s="319"/>
    </row>
    <row r="466" spans="5:5">
      <c r="E466" s="319"/>
    </row>
    <row r="467" spans="5:5">
      <c r="E467" s="319"/>
    </row>
    <row r="468" spans="5:5">
      <c r="E468" s="319"/>
    </row>
    <row r="469" spans="5:5">
      <c r="E469" s="319"/>
    </row>
    <row r="470" spans="5:5">
      <c r="E470" s="319"/>
    </row>
    <row r="471" spans="5:5">
      <c r="E471" s="319"/>
    </row>
    <row r="472" spans="5:5">
      <c r="E472" s="319"/>
    </row>
    <row r="473" spans="5:5">
      <c r="E473" s="319"/>
    </row>
    <row r="474" spans="5:5">
      <c r="E474" s="319"/>
    </row>
    <row r="475" spans="5:5">
      <c r="E475" s="319"/>
    </row>
    <row r="476" spans="5:5">
      <c r="E476" s="319"/>
    </row>
    <row r="477" spans="5:5">
      <c r="E477" s="319"/>
    </row>
    <row r="478" spans="5:5">
      <c r="E478" s="319"/>
    </row>
    <row r="479" spans="5:5">
      <c r="E479" s="319"/>
    </row>
    <row r="480" spans="5:5">
      <c r="E480" s="319"/>
    </row>
    <row r="481" spans="5:5">
      <c r="E481" s="319"/>
    </row>
    <row r="482" spans="5:5">
      <c r="E482" s="319"/>
    </row>
    <row r="483" spans="5:5">
      <c r="E483" s="319"/>
    </row>
    <row r="484" spans="5:5">
      <c r="E484" s="319"/>
    </row>
    <row r="485" spans="5:5">
      <c r="E485" s="319"/>
    </row>
    <row r="486" spans="5:5">
      <c r="E486" s="319"/>
    </row>
    <row r="487" spans="5:5">
      <c r="E487" s="319"/>
    </row>
    <row r="488" spans="5:5">
      <c r="E488" s="319"/>
    </row>
    <row r="489" spans="5:5">
      <c r="E489" s="319"/>
    </row>
    <row r="490" spans="5:5">
      <c r="E490" s="319"/>
    </row>
    <row r="491" spans="5:5">
      <c r="E491" s="319"/>
    </row>
    <row r="492" spans="5:5">
      <c r="E492" s="319"/>
    </row>
    <row r="493" spans="5:5">
      <c r="E493" s="319"/>
    </row>
    <row r="494" spans="5:5">
      <c r="E494" s="319"/>
    </row>
    <row r="495" spans="5:5">
      <c r="E495" s="319"/>
    </row>
    <row r="496" spans="5:5">
      <c r="E496" s="319"/>
    </row>
    <row r="497" spans="5:5">
      <c r="E497" s="319"/>
    </row>
    <row r="498" spans="5:5">
      <c r="E498" s="319"/>
    </row>
    <row r="499" spans="5:5">
      <c r="E499" s="319"/>
    </row>
    <row r="500" spans="5:5">
      <c r="E500" s="319"/>
    </row>
    <row r="501" spans="5:5">
      <c r="E501" s="319"/>
    </row>
    <row r="502" spans="5:5">
      <c r="E502" s="319"/>
    </row>
    <row r="503" spans="5:5">
      <c r="E503" s="319"/>
    </row>
    <row r="504" spans="5:5">
      <c r="E504" s="319"/>
    </row>
    <row r="505" spans="5:5">
      <c r="E505" s="319"/>
    </row>
    <row r="506" spans="5:5">
      <c r="E506" s="319"/>
    </row>
    <row r="507" spans="5:5">
      <c r="E507" s="319"/>
    </row>
    <row r="508" spans="5:5">
      <c r="E508" s="319"/>
    </row>
    <row r="509" spans="5:5">
      <c r="E509" s="319"/>
    </row>
    <row r="510" spans="5:5">
      <c r="E510" s="319"/>
    </row>
    <row r="511" spans="5:5">
      <c r="E511" s="319"/>
    </row>
    <row r="512" spans="5:5">
      <c r="E512" s="319"/>
    </row>
    <row r="513" spans="5:5">
      <c r="E513" s="319"/>
    </row>
    <row r="514" spans="5:5">
      <c r="E514" s="319"/>
    </row>
    <row r="515" spans="5:5">
      <c r="E515" s="319"/>
    </row>
    <row r="516" spans="5:5">
      <c r="E516" s="319"/>
    </row>
    <row r="517" spans="5:5">
      <c r="E517" s="319"/>
    </row>
    <row r="518" spans="5:5">
      <c r="E518" s="319"/>
    </row>
    <row r="519" spans="5:5">
      <c r="E519" s="319"/>
    </row>
    <row r="520" spans="5:5">
      <c r="E520" s="319"/>
    </row>
    <row r="521" spans="5:5">
      <c r="E521" s="319"/>
    </row>
    <row r="522" spans="5:5">
      <c r="E522" s="319"/>
    </row>
    <row r="523" spans="5:5">
      <c r="E523" s="319"/>
    </row>
    <row r="524" spans="5:5">
      <c r="E524" s="319"/>
    </row>
    <row r="525" spans="5:5">
      <c r="E525" s="319"/>
    </row>
    <row r="526" spans="5:5">
      <c r="E526" s="319"/>
    </row>
    <row r="527" spans="5:5">
      <c r="E527" s="319"/>
    </row>
    <row r="528" spans="5:5">
      <c r="E528" s="319"/>
    </row>
    <row r="529" spans="5:5">
      <c r="E529" s="319"/>
    </row>
    <row r="530" spans="5:5">
      <c r="E530" s="319"/>
    </row>
    <row r="531" spans="5:5">
      <c r="E531" s="319"/>
    </row>
    <row r="532" spans="5:5">
      <c r="E532" s="319"/>
    </row>
    <row r="533" spans="5:5">
      <c r="E533" s="319"/>
    </row>
    <row r="534" spans="5:5">
      <c r="E534" s="319"/>
    </row>
    <row r="535" spans="5:5">
      <c r="E535" s="319"/>
    </row>
    <row r="536" spans="5:5">
      <c r="E536" s="319"/>
    </row>
    <row r="537" spans="5:5">
      <c r="E537" s="319"/>
    </row>
    <row r="538" spans="5:5">
      <c r="E538" s="319"/>
    </row>
    <row r="539" spans="5:5">
      <c r="E539" s="319"/>
    </row>
    <row r="540" spans="5:5">
      <c r="E540" s="319"/>
    </row>
    <row r="541" spans="5:5">
      <c r="E541" s="319"/>
    </row>
    <row r="542" spans="5:5">
      <c r="E542" s="319"/>
    </row>
    <row r="543" spans="5:5">
      <c r="E543" s="319"/>
    </row>
    <row r="544" spans="5:5">
      <c r="E544" s="319"/>
    </row>
    <row r="545" spans="5:5">
      <c r="E545" s="319"/>
    </row>
    <row r="546" spans="5:5">
      <c r="E546" s="319"/>
    </row>
    <row r="547" spans="5:5">
      <c r="E547" s="319"/>
    </row>
    <row r="548" spans="5:5">
      <c r="E548" s="319"/>
    </row>
    <row r="549" spans="5:5">
      <c r="E549" s="319"/>
    </row>
    <row r="550" spans="5:5">
      <c r="E550" s="319"/>
    </row>
    <row r="551" spans="5:5">
      <c r="E551" s="319"/>
    </row>
    <row r="552" spans="5:5">
      <c r="E552" s="319"/>
    </row>
    <row r="553" spans="5:5">
      <c r="E553" s="319"/>
    </row>
    <row r="554" spans="5:5">
      <c r="E554" s="319"/>
    </row>
    <row r="555" spans="5:5">
      <c r="E555" s="319"/>
    </row>
    <row r="556" spans="5:5">
      <c r="E556" s="319"/>
    </row>
    <row r="557" spans="5:5">
      <c r="E557" s="319"/>
    </row>
    <row r="558" spans="5:5">
      <c r="E558" s="319"/>
    </row>
    <row r="559" spans="5:5">
      <c r="E559" s="319"/>
    </row>
    <row r="560" spans="5:5">
      <c r="E560" s="319"/>
    </row>
    <row r="561" spans="5:5">
      <c r="E561" s="319"/>
    </row>
    <row r="562" spans="5:5">
      <c r="E562" s="319"/>
    </row>
    <row r="563" spans="5:5">
      <c r="E563" s="319"/>
    </row>
    <row r="564" spans="5:5">
      <c r="E564" s="319"/>
    </row>
    <row r="565" spans="5:5">
      <c r="E565" s="319"/>
    </row>
    <row r="566" spans="5:5">
      <c r="E566" s="319"/>
    </row>
    <row r="567" spans="5:5">
      <c r="E567" s="319"/>
    </row>
    <row r="568" spans="5:5">
      <c r="E568" s="319"/>
    </row>
    <row r="569" spans="5:5">
      <c r="E569" s="319"/>
    </row>
    <row r="570" spans="5:5">
      <c r="E570" s="319"/>
    </row>
    <row r="571" spans="5:5">
      <c r="E571" s="319"/>
    </row>
    <row r="572" spans="5:5">
      <c r="E572" s="319"/>
    </row>
    <row r="573" spans="5:5">
      <c r="E573" s="319"/>
    </row>
    <row r="574" spans="5:5">
      <c r="E574" s="319"/>
    </row>
    <row r="575" spans="5:5">
      <c r="E575" s="319"/>
    </row>
    <row r="576" spans="5:5">
      <c r="E576" s="319"/>
    </row>
    <row r="577" spans="5:5">
      <c r="E577" s="319"/>
    </row>
    <row r="578" spans="5:5">
      <c r="E578" s="319"/>
    </row>
    <row r="579" spans="5:5">
      <c r="E579" s="319"/>
    </row>
    <row r="580" spans="5:5">
      <c r="E580" s="319"/>
    </row>
    <row r="581" spans="5:5">
      <c r="E581" s="319"/>
    </row>
    <row r="582" spans="5:5">
      <c r="E582" s="319"/>
    </row>
    <row r="583" spans="5:5">
      <c r="E583" s="319"/>
    </row>
    <row r="584" spans="5:5">
      <c r="E584" s="319"/>
    </row>
    <row r="585" spans="5:5">
      <c r="E585" s="319"/>
    </row>
    <row r="586" spans="5:5">
      <c r="E586" s="319"/>
    </row>
    <row r="587" spans="5:5">
      <c r="E587" s="319"/>
    </row>
    <row r="588" spans="5:5">
      <c r="E588" s="319"/>
    </row>
    <row r="589" spans="5:5">
      <c r="E589" s="319"/>
    </row>
    <row r="590" spans="5:5">
      <c r="E590" s="319"/>
    </row>
    <row r="591" spans="5:5">
      <c r="E591" s="319"/>
    </row>
    <row r="592" spans="5:5">
      <c r="E592" s="319"/>
    </row>
    <row r="593" spans="5:5">
      <c r="E593" s="319"/>
    </row>
    <row r="594" spans="5:5">
      <c r="E594" s="319"/>
    </row>
    <row r="595" spans="5:5">
      <c r="E595" s="319"/>
    </row>
    <row r="596" spans="5:5">
      <c r="E596" s="319"/>
    </row>
    <row r="597" spans="5:5">
      <c r="E597" s="319"/>
    </row>
    <row r="598" spans="5:5">
      <c r="E598" s="319"/>
    </row>
    <row r="599" spans="5:5">
      <c r="E599" s="319"/>
    </row>
    <row r="600" spans="5:5">
      <c r="E600" s="319"/>
    </row>
    <row r="601" spans="5:5">
      <c r="E601" s="319"/>
    </row>
    <row r="602" spans="5:5">
      <c r="E602" s="319"/>
    </row>
    <row r="603" spans="5:5">
      <c r="E603" s="319"/>
    </row>
    <row r="604" spans="5:5">
      <c r="E604" s="319"/>
    </row>
    <row r="605" spans="5:5">
      <c r="E605" s="319"/>
    </row>
    <row r="606" spans="5:5">
      <c r="E606" s="319"/>
    </row>
    <row r="607" spans="5:5">
      <c r="E607" s="319"/>
    </row>
    <row r="608" spans="5:5">
      <c r="E608" s="319"/>
    </row>
    <row r="609" spans="5:5">
      <c r="E609" s="319"/>
    </row>
    <row r="610" spans="5:5">
      <c r="E610" s="319"/>
    </row>
    <row r="611" spans="5:5">
      <c r="E611" s="319"/>
    </row>
    <row r="612" spans="5:5">
      <c r="E612" s="319"/>
    </row>
    <row r="613" spans="5:5">
      <c r="E613" s="319"/>
    </row>
    <row r="614" spans="5:5">
      <c r="E614" s="319"/>
    </row>
    <row r="615" spans="5:5">
      <c r="E615" s="319"/>
    </row>
    <row r="616" spans="5:5">
      <c r="E616" s="319"/>
    </row>
    <row r="617" spans="5:5">
      <c r="E617" s="319"/>
    </row>
    <row r="618" spans="5:5">
      <c r="E618" s="319"/>
    </row>
    <row r="619" spans="5:5">
      <c r="E619" s="319"/>
    </row>
    <row r="620" spans="5:5">
      <c r="E620" s="319"/>
    </row>
    <row r="621" spans="5:5">
      <c r="E621" s="319"/>
    </row>
    <row r="622" spans="5:5">
      <c r="E622" s="319"/>
    </row>
    <row r="623" spans="5:5">
      <c r="E623" s="319"/>
    </row>
    <row r="624" spans="5:5">
      <c r="E624" s="319"/>
    </row>
    <row r="625" spans="5:5">
      <c r="E625" s="319"/>
    </row>
    <row r="626" spans="5:5">
      <c r="E626" s="319"/>
    </row>
    <row r="627" spans="5:5">
      <c r="E627" s="319"/>
    </row>
    <row r="628" spans="5:5">
      <c r="E628" s="319"/>
    </row>
    <row r="629" spans="5:5">
      <c r="E629" s="319"/>
    </row>
    <row r="630" spans="5:5">
      <c r="E630" s="319"/>
    </row>
    <row r="631" spans="5:5">
      <c r="E631" s="319"/>
    </row>
    <row r="632" spans="5:5">
      <c r="E632" s="319"/>
    </row>
    <row r="633" spans="5:5">
      <c r="E633" s="319"/>
    </row>
    <row r="634" spans="5:5">
      <c r="E634" s="319"/>
    </row>
    <row r="635" spans="5:5">
      <c r="E635" s="319"/>
    </row>
    <row r="636" spans="5:5">
      <c r="E636" s="319"/>
    </row>
    <row r="637" spans="5:5">
      <c r="E637" s="319"/>
    </row>
    <row r="638" spans="5:5">
      <c r="E638" s="319"/>
    </row>
    <row r="639" spans="5:5">
      <c r="E639" s="319"/>
    </row>
    <row r="640" spans="5:5">
      <c r="E640" s="319"/>
    </row>
    <row r="641" spans="5:5">
      <c r="E641" s="319"/>
    </row>
    <row r="642" spans="5:5">
      <c r="E642" s="319"/>
    </row>
    <row r="643" spans="5:5">
      <c r="E643" s="319"/>
    </row>
    <row r="644" spans="5:5">
      <c r="E644" s="319"/>
    </row>
    <row r="645" spans="5:5">
      <c r="E645" s="319"/>
    </row>
    <row r="646" spans="5:5">
      <c r="E646" s="319"/>
    </row>
    <row r="647" spans="5:5">
      <c r="E647" s="319"/>
    </row>
    <row r="648" spans="5:5">
      <c r="E648" s="319"/>
    </row>
    <row r="649" spans="5:5">
      <c r="E649" s="319"/>
    </row>
    <row r="650" spans="5:5">
      <c r="E650" s="319"/>
    </row>
    <row r="651" spans="5:5">
      <c r="E651" s="319"/>
    </row>
    <row r="652" spans="5:5">
      <c r="E652" s="319"/>
    </row>
    <row r="653" spans="5:5">
      <c r="E653" s="319"/>
    </row>
    <row r="654" spans="5:5">
      <c r="E654" s="319"/>
    </row>
    <row r="655" spans="5:5">
      <c r="E655" s="319"/>
    </row>
    <row r="656" spans="5:5">
      <c r="E656" s="319"/>
    </row>
    <row r="657" spans="5:5">
      <c r="E657" s="319"/>
    </row>
    <row r="658" spans="5:5">
      <c r="E658" s="319"/>
    </row>
    <row r="659" spans="5:5">
      <c r="E659" s="319"/>
    </row>
    <row r="660" spans="5:5">
      <c r="E660" s="319"/>
    </row>
    <row r="661" spans="5:5">
      <c r="E661" s="319"/>
    </row>
    <row r="662" spans="5:5">
      <c r="E662" s="319"/>
    </row>
    <row r="663" spans="5:5">
      <c r="E663" s="319"/>
    </row>
    <row r="664" spans="5:5">
      <c r="E664" s="319"/>
    </row>
    <row r="665" spans="5:5">
      <c r="E665" s="319"/>
    </row>
    <row r="666" spans="5:5">
      <c r="E666" s="319"/>
    </row>
    <row r="667" spans="5:5">
      <c r="E667" s="319"/>
    </row>
    <row r="668" spans="5:5">
      <c r="E668" s="319"/>
    </row>
    <row r="669" spans="5:5">
      <c r="E669" s="319"/>
    </row>
    <row r="670" spans="5:5">
      <c r="E670" s="319"/>
    </row>
    <row r="671" spans="5:5">
      <c r="E671" s="319"/>
    </row>
    <row r="672" spans="5:5">
      <c r="E672" s="319"/>
    </row>
    <row r="673" spans="5:5">
      <c r="E673" s="319"/>
    </row>
    <row r="674" spans="5:5">
      <c r="E674" s="319"/>
    </row>
    <row r="675" spans="5:5">
      <c r="E675" s="319"/>
    </row>
    <row r="676" spans="5:5">
      <c r="E676" s="319"/>
    </row>
    <row r="677" spans="5:5">
      <c r="E677" s="319"/>
    </row>
    <row r="678" spans="5:5">
      <c r="E678" s="319"/>
    </row>
    <row r="679" spans="5:5">
      <c r="E679" s="319"/>
    </row>
    <row r="680" spans="5:5">
      <c r="E680" s="319"/>
    </row>
    <row r="681" spans="5:5">
      <c r="E681" s="319"/>
    </row>
    <row r="682" spans="5:5">
      <c r="E682" s="319"/>
    </row>
    <row r="683" spans="5:5">
      <c r="E683" s="319"/>
    </row>
    <row r="684" spans="5:5">
      <c r="E684" s="319"/>
    </row>
    <row r="685" spans="5:5">
      <c r="E685" s="319"/>
    </row>
    <row r="686" spans="5:5">
      <c r="E686" s="319"/>
    </row>
    <row r="687" spans="5:5">
      <c r="E687" s="319"/>
    </row>
    <row r="688" spans="5:5">
      <c r="E688" s="319"/>
    </row>
    <row r="689" spans="5:5">
      <c r="E689" s="319"/>
    </row>
    <row r="690" spans="5:5">
      <c r="E690" s="319"/>
    </row>
    <row r="691" spans="5:5">
      <c r="E691" s="319"/>
    </row>
    <row r="692" spans="5:5">
      <c r="E692" s="319"/>
    </row>
    <row r="693" spans="5:5">
      <c r="E693" s="319"/>
    </row>
    <row r="694" spans="5:5">
      <c r="E694" s="319"/>
    </row>
    <row r="695" spans="5:5">
      <c r="E695" s="319"/>
    </row>
    <row r="696" spans="5:5">
      <c r="E696" s="319"/>
    </row>
    <row r="697" spans="5:5">
      <c r="E697" s="319"/>
    </row>
    <row r="698" spans="5:5">
      <c r="E698" s="319"/>
    </row>
    <row r="699" spans="5:5">
      <c r="E699" s="319"/>
    </row>
    <row r="700" spans="5:5">
      <c r="E700" s="319"/>
    </row>
    <row r="701" spans="5:5">
      <c r="E701" s="319"/>
    </row>
    <row r="702" spans="5:5">
      <c r="E702" s="319"/>
    </row>
    <row r="703" spans="5:5">
      <c r="E703" s="319"/>
    </row>
    <row r="704" spans="5:5">
      <c r="E704" s="319"/>
    </row>
    <row r="705" spans="5:5">
      <c r="E705" s="319"/>
    </row>
    <row r="706" spans="5:5">
      <c r="E706" s="319"/>
    </row>
    <row r="707" spans="5:5">
      <c r="E707" s="319"/>
    </row>
    <row r="708" spans="5:5">
      <c r="E708" s="319"/>
    </row>
    <row r="709" spans="5:5">
      <c r="E709" s="319"/>
    </row>
    <row r="710" spans="5:5">
      <c r="E710" s="319"/>
    </row>
    <row r="711" spans="5:5">
      <c r="E711" s="319"/>
    </row>
    <row r="712" spans="5:5">
      <c r="E712" s="319"/>
    </row>
    <row r="713" spans="5:5">
      <c r="E713" s="319"/>
    </row>
    <row r="714" spans="5:5">
      <c r="E714" s="319"/>
    </row>
    <row r="715" spans="5:5">
      <c r="E715" s="319"/>
    </row>
    <row r="716" spans="5:5">
      <c r="E716" s="319"/>
    </row>
    <row r="717" spans="5:5">
      <c r="E717" s="319"/>
    </row>
    <row r="718" spans="5:5">
      <c r="E718" s="319"/>
    </row>
    <row r="719" spans="5:5">
      <c r="E719" s="319"/>
    </row>
    <row r="720" spans="5:5">
      <c r="E720" s="319"/>
    </row>
    <row r="721" spans="5:5">
      <c r="E721" s="319"/>
    </row>
    <row r="722" spans="5:5">
      <c r="E722" s="319"/>
    </row>
    <row r="723" spans="5:5">
      <c r="E723" s="319"/>
    </row>
    <row r="724" spans="5:5">
      <c r="E724" s="319"/>
    </row>
    <row r="725" spans="5:5">
      <c r="E725" s="319"/>
    </row>
    <row r="726" spans="5:5">
      <c r="E726" s="319"/>
    </row>
    <row r="727" spans="5:5">
      <c r="E727" s="319"/>
    </row>
    <row r="728" spans="5:5">
      <c r="E728" s="319"/>
    </row>
    <row r="729" spans="5:5">
      <c r="E729" s="319"/>
    </row>
    <row r="730" spans="5:5">
      <c r="E730" s="319"/>
    </row>
    <row r="731" spans="5:5">
      <c r="E731" s="319"/>
    </row>
    <row r="732" spans="5:5">
      <c r="E732" s="319"/>
    </row>
    <row r="733" spans="5:5">
      <c r="E733" s="319"/>
    </row>
    <row r="734" spans="5:5">
      <c r="E734" s="319"/>
    </row>
    <row r="735" spans="5:5">
      <c r="E735" s="319"/>
    </row>
    <row r="736" spans="5:5">
      <c r="E736" s="319"/>
    </row>
    <row r="737" spans="5:5">
      <c r="E737" s="319"/>
    </row>
    <row r="738" spans="5:5">
      <c r="E738" s="319"/>
    </row>
    <row r="739" spans="5:5">
      <c r="E739" s="319"/>
    </row>
    <row r="740" spans="5:5">
      <c r="E740" s="319"/>
    </row>
    <row r="741" spans="5:5">
      <c r="E741" s="319"/>
    </row>
    <row r="742" spans="5:5">
      <c r="E742" s="319"/>
    </row>
    <row r="743" spans="5:5">
      <c r="E743" s="319"/>
    </row>
    <row r="744" spans="5:5">
      <c r="E744" s="319"/>
    </row>
    <row r="745" spans="5:5">
      <c r="E745" s="319"/>
    </row>
    <row r="746" spans="5:5">
      <c r="E746" s="319"/>
    </row>
    <row r="747" spans="5:5">
      <c r="E747" s="319"/>
    </row>
    <row r="748" spans="5:5">
      <c r="E748" s="319"/>
    </row>
    <row r="749" spans="5:5">
      <c r="E749" s="319"/>
    </row>
    <row r="750" spans="5:5">
      <c r="E750" s="319"/>
    </row>
    <row r="751" spans="5:5">
      <c r="E751" s="319"/>
    </row>
    <row r="752" spans="5:5">
      <c r="E752" s="319"/>
    </row>
    <row r="753" spans="5:5">
      <c r="E753" s="319"/>
    </row>
    <row r="754" spans="5:5">
      <c r="E754" s="319"/>
    </row>
    <row r="755" spans="5:5">
      <c r="E755" s="319"/>
    </row>
    <row r="756" spans="5:5">
      <c r="E756" s="319"/>
    </row>
    <row r="757" spans="5:5">
      <c r="E757" s="319"/>
    </row>
    <row r="758" spans="5:5">
      <c r="E758" s="319"/>
    </row>
    <row r="759" spans="5:5">
      <c r="E759" s="319"/>
    </row>
    <row r="760" spans="5:5">
      <c r="E760" s="319"/>
    </row>
    <row r="761" spans="5:5">
      <c r="E761" s="319"/>
    </row>
    <row r="762" spans="5:5">
      <c r="E762" s="319"/>
    </row>
    <row r="763" spans="5:5">
      <c r="E763" s="319"/>
    </row>
    <row r="764" spans="5:5">
      <c r="E764" s="319"/>
    </row>
    <row r="765" spans="5:5">
      <c r="E765" s="319"/>
    </row>
    <row r="766" spans="5:5">
      <c r="E766" s="319"/>
    </row>
    <row r="767" spans="5:5">
      <c r="E767" s="319"/>
    </row>
    <row r="768" spans="5:5">
      <c r="E768" s="319"/>
    </row>
    <row r="769" spans="5:5">
      <c r="E769" s="319"/>
    </row>
    <row r="770" spans="5:5">
      <c r="E770" s="319"/>
    </row>
    <row r="771" spans="5:5">
      <c r="E771" s="319"/>
    </row>
    <row r="772" spans="5:5">
      <c r="E772" s="319"/>
    </row>
    <row r="773" spans="5:5">
      <c r="E773" s="319"/>
    </row>
    <row r="774" spans="5:5">
      <c r="E774" s="319"/>
    </row>
    <row r="775" spans="5:5">
      <c r="E775" s="319"/>
    </row>
    <row r="776" spans="5:5">
      <c r="E776" s="319"/>
    </row>
    <row r="777" spans="5:5">
      <c r="E777" s="319"/>
    </row>
    <row r="778" spans="5:5">
      <c r="E778" s="319"/>
    </row>
    <row r="779" spans="5:5">
      <c r="E779" s="319"/>
    </row>
    <row r="780" spans="5:5">
      <c r="E780" s="319"/>
    </row>
    <row r="781" spans="5:5">
      <c r="E781" s="319"/>
    </row>
    <row r="782" spans="5:5">
      <c r="E782" s="319"/>
    </row>
    <row r="783" spans="5:5">
      <c r="E783" s="319"/>
    </row>
    <row r="784" spans="5:5">
      <c r="E784" s="319"/>
    </row>
    <row r="785" spans="5:5">
      <c r="E785" s="319"/>
    </row>
    <row r="786" spans="5:5">
      <c r="E786" s="319"/>
    </row>
    <row r="787" spans="5:5">
      <c r="E787" s="319"/>
    </row>
    <row r="788" spans="5:5">
      <c r="E788" s="319"/>
    </row>
    <row r="789" spans="5:5">
      <c r="E789" s="319"/>
    </row>
    <row r="790" spans="5:5">
      <c r="E790" s="319"/>
    </row>
    <row r="791" spans="5:5">
      <c r="E791" s="319"/>
    </row>
    <row r="792" spans="5:5">
      <c r="E792" s="319"/>
    </row>
    <row r="793" spans="5:5">
      <c r="E793" s="319"/>
    </row>
    <row r="794" spans="5:5">
      <c r="E794" s="319"/>
    </row>
    <row r="795" spans="5:5">
      <c r="E795" s="319"/>
    </row>
    <row r="796" spans="5:5">
      <c r="E796" s="319"/>
    </row>
    <row r="797" spans="5:5">
      <c r="E797" s="319"/>
    </row>
    <row r="798" spans="5:5">
      <c r="E798" s="319"/>
    </row>
    <row r="799" spans="5:5">
      <c r="E799" s="319"/>
    </row>
    <row r="800" spans="5:5">
      <c r="E800" s="319"/>
    </row>
    <row r="801" spans="5:5">
      <c r="E801" s="319"/>
    </row>
    <row r="802" spans="5:5">
      <c r="E802" s="319"/>
    </row>
    <row r="803" spans="5:5">
      <c r="E803" s="319"/>
    </row>
    <row r="804" spans="5:5">
      <c r="E804" s="319"/>
    </row>
    <row r="805" spans="5:5">
      <c r="E805" s="319"/>
    </row>
    <row r="806" spans="5:5">
      <c r="E806" s="319"/>
    </row>
    <row r="807" spans="5:5">
      <c r="E807" s="319"/>
    </row>
    <row r="808" spans="5:5">
      <c r="E808" s="319"/>
    </row>
    <row r="809" spans="5:5">
      <c r="E809" s="319"/>
    </row>
    <row r="810" spans="5:5">
      <c r="E810" s="319"/>
    </row>
    <row r="811" spans="5:5">
      <c r="E811" s="319"/>
    </row>
    <row r="812" spans="5:5">
      <c r="E812" s="319"/>
    </row>
    <row r="813" spans="5:5">
      <c r="E813" s="319"/>
    </row>
    <row r="814" spans="5:5">
      <c r="E814" s="319"/>
    </row>
    <row r="815" spans="5:5">
      <c r="E815" s="319"/>
    </row>
    <row r="816" spans="5:5">
      <c r="E816" s="319"/>
    </row>
    <row r="817" spans="5:5">
      <c r="E817" s="319"/>
    </row>
    <row r="818" spans="5:5">
      <c r="E818" s="319"/>
    </row>
    <row r="819" spans="5:5">
      <c r="E819" s="319"/>
    </row>
    <row r="820" spans="5:5">
      <c r="E820" s="319"/>
    </row>
    <row r="821" spans="5:5">
      <c r="E821" s="319"/>
    </row>
    <row r="822" spans="5:5">
      <c r="E822" s="319"/>
    </row>
    <row r="823" spans="5:5">
      <c r="E823" s="319"/>
    </row>
    <row r="824" spans="5:5">
      <c r="E824" s="319"/>
    </row>
    <row r="825" spans="5:5">
      <c r="E825" s="319"/>
    </row>
    <row r="826" spans="5:5">
      <c r="E826" s="319"/>
    </row>
    <row r="827" spans="5:5">
      <c r="E827" s="319"/>
    </row>
    <row r="828" spans="5:5">
      <c r="E828" s="319"/>
    </row>
    <row r="829" spans="5:5">
      <c r="E829" s="319"/>
    </row>
    <row r="830" spans="5:5">
      <c r="E830" s="319"/>
    </row>
    <row r="831" spans="5:5">
      <c r="E831" s="319"/>
    </row>
    <row r="832" spans="5:5">
      <c r="E832" s="319"/>
    </row>
    <row r="833" spans="5:5">
      <c r="E833" s="319"/>
    </row>
    <row r="834" spans="5:5">
      <c r="E834" s="319"/>
    </row>
    <row r="835" spans="5:5">
      <c r="E835" s="319"/>
    </row>
    <row r="836" spans="5:5">
      <c r="E836" s="319"/>
    </row>
    <row r="837" spans="5:5">
      <c r="E837" s="319"/>
    </row>
    <row r="838" spans="5:5">
      <c r="E838" s="319"/>
    </row>
    <row r="839" spans="5:5">
      <c r="E839" s="319"/>
    </row>
    <row r="840" spans="5:5">
      <c r="E840" s="319"/>
    </row>
    <row r="841" spans="5:5">
      <c r="E841" s="319"/>
    </row>
    <row r="842" spans="5:5">
      <c r="E842" s="319"/>
    </row>
    <row r="843" spans="5:5">
      <c r="E843" s="319"/>
    </row>
    <row r="844" spans="5:5">
      <c r="E844" s="319"/>
    </row>
    <row r="845" spans="5:5">
      <c r="E845" s="319"/>
    </row>
    <row r="846" spans="5:5">
      <c r="E846" s="319"/>
    </row>
    <row r="847" spans="5:5">
      <c r="E847" s="319"/>
    </row>
    <row r="848" spans="5:5">
      <c r="E848" s="319"/>
    </row>
    <row r="849" spans="5:5">
      <c r="E849" s="319"/>
    </row>
    <row r="850" spans="5:5">
      <c r="E850" s="319"/>
    </row>
    <row r="851" spans="5:5">
      <c r="E851" s="319"/>
    </row>
    <row r="852" spans="5:5">
      <c r="E852" s="319"/>
    </row>
    <row r="853" spans="5:5">
      <c r="E853" s="319"/>
    </row>
    <row r="854" spans="5:5">
      <c r="E854" s="319"/>
    </row>
    <row r="855" spans="5:5">
      <c r="E855" s="319"/>
    </row>
    <row r="856" spans="5:5">
      <c r="E856" s="319"/>
    </row>
    <row r="857" spans="5:5">
      <c r="E857" s="319"/>
    </row>
    <row r="858" spans="5:5">
      <c r="E858" s="319"/>
    </row>
    <row r="859" spans="5:5">
      <c r="E859" s="319"/>
    </row>
    <row r="860" spans="5:5">
      <c r="E860" s="319"/>
    </row>
    <row r="861" spans="5:5">
      <c r="E861" s="319"/>
    </row>
    <row r="862" spans="5:5">
      <c r="E862" s="319"/>
    </row>
    <row r="863" spans="5:5">
      <c r="E863" s="319"/>
    </row>
    <row r="864" spans="5:5">
      <c r="E864" s="319"/>
    </row>
    <row r="865" spans="5:5">
      <c r="E865" s="319"/>
    </row>
    <row r="866" spans="5:5">
      <c r="E866" s="319"/>
    </row>
    <row r="867" spans="5:5">
      <c r="E867" s="319"/>
    </row>
    <row r="868" spans="5:5">
      <c r="E868" s="319"/>
    </row>
    <row r="869" spans="5:5">
      <c r="E869" s="319"/>
    </row>
    <row r="870" spans="5:5">
      <c r="E870" s="319"/>
    </row>
    <row r="871" spans="5:5">
      <c r="E871" s="319"/>
    </row>
    <row r="872" spans="5:5">
      <c r="E872" s="319"/>
    </row>
    <row r="873" spans="5:5">
      <c r="E873" s="319"/>
    </row>
    <row r="874" spans="5:5">
      <c r="E874" s="319"/>
    </row>
    <row r="875" spans="5:5">
      <c r="E875" s="319"/>
    </row>
    <row r="876" spans="5:5">
      <c r="E876" s="319"/>
    </row>
    <row r="877" spans="5:5">
      <c r="E877" s="319"/>
    </row>
    <row r="878" spans="5:5">
      <c r="E878" s="319"/>
    </row>
    <row r="879" spans="5:5">
      <c r="E879" s="319"/>
    </row>
    <row r="880" spans="5:5">
      <c r="E880" s="319"/>
    </row>
    <row r="881" spans="5:5">
      <c r="E881" s="319"/>
    </row>
    <row r="882" spans="5:5">
      <c r="E882" s="319"/>
    </row>
    <row r="883" spans="5:5">
      <c r="E883" s="319"/>
    </row>
    <row r="884" spans="5:5">
      <c r="E884" s="319"/>
    </row>
    <row r="885" spans="5:5">
      <c r="E885" s="319"/>
    </row>
    <row r="886" spans="5:5">
      <c r="E886" s="319"/>
    </row>
    <row r="887" spans="5:5">
      <c r="E887" s="319"/>
    </row>
    <row r="888" spans="5:5">
      <c r="E888" s="319"/>
    </row>
    <row r="889" spans="5:5">
      <c r="E889" s="319"/>
    </row>
    <row r="890" spans="5:5">
      <c r="E890" s="319"/>
    </row>
    <row r="891" spans="5:5">
      <c r="E891" s="319"/>
    </row>
    <row r="892" spans="5:5">
      <c r="E892" s="319"/>
    </row>
    <row r="893" spans="5:5">
      <c r="E893" s="319"/>
    </row>
    <row r="894" spans="5:5">
      <c r="E894" s="319"/>
    </row>
    <row r="895" spans="5:5">
      <c r="E895" s="319"/>
    </row>
    <row r="896" spans="5:5">
      <c r="E896" s="319"/>
    </row>
    <row r="897" spans="5:5">
      <c r="E897" s="319"/>
    </row>
    <row r="898" spans="5:5">
      <c r="E898" s="319"/>
    </row>
    <row r="899" spans="5:5">
      <c r="E899" s="319"/>
    </row>
    <row r="900" spans="5:5">
      <c r="E900" s="319"/>
    </row>
    <row r="901" spans="5:5">
      <c r="E901" s="319"/>
    </row>
    <row r="902" spans="5:5">
      <c r="E902" s="319"/>
    </row>
    <row r="903" spans="5:5">
      <c r="E903" s="319"/>
    </row>
    <row r="904" spans="5:5">
      <c r="E904" s="319"/>
    </row>
    <row r="905" spans="5:5">
      <c r="E905" s="319"/>
    </row>
    <row r="906" spans="5:5">
      <c r="E906" s="319"/>
    </row>
    <row r="907" spans="5:5">
      <c r="E907" s="319"/>
    </row>
    <row r="908" spans="5:5">
      <c r="E908" s="319"/>
    </row>
    <row r="909" spans="5:5">
      <c r="E909" s="319"/>
    </row>
    <row r="910" spans="5:5">
      <c r="E910" s="319"/>
    </row>
    <row r="911" spans="5:5">
      <c r="E911" s="319"/>
    </row>
    <row r="912" spans="5:5">
      <c r="E912" s="319"/>
    </row>
    <row r="913" spans="5:5">
      <c r="E913" s="319"/>
    </row>
    <row r="914" spans="5:5">
      <c r="E914" s="319"/>
    </row>
    <row r="915" spans="5:5">
      <c r="E915" s="319"/>
    </row>
    <row r="916" spans="5:5">
      <c r="E916" s="319"/>
    </row>
    <row r="917" spans="5:5">
      <c r="E917" s="319"/>
    </row>
    <row r="918" spans="5:5">
      <c r="E918" s="319"/>
    </row>
    <row r="919" spans="5:5">
      <c r="E919" s="319"/>
    </row>
    <row r="920" spans="5:5">
      <c r="E920" s="319"/>
    </row>
    <row r="921" spans="5:5">
      <c r="E921" s="319"/>
    </row>
    <row r="922" spans="5:5">
      <c r="E922" s="319"/>
    </row>
    <row r="923" spans="5:5">
      <c r="E923" s="319"/>
    </row>
    <row r="924" spans="5:5">
      <c r="E924" s="319"/>
    </row>
    <row r="925" spans="5:5">
      <c r="E925" s="319"/>
    </row>
    <row r="926" spans="5:5">
      <c r="E926" s="319"/>
    </row>
    <row r="927" spans="5:5">
      <c r="E927" s="319"/>
    </row>
    <row r="928" spans="5:5">
      <c r="E928" s="319"/>
    </row>
    <row r="929" spans="5:5">
      <c r="E929" s="319"/>
    </row>
    <row r="930" spans="5:5">
      <c r="E930" s="319"/>
    </row>
    <row r="931" spans="5:5">
      <c r="E931" s="319"/>
    </row>
    <row r="932" spans="5:5">
      <c r="E932" s="319"/>
    </row>
    <row r="933" spans="5:5">
      <c r="E933" s="319"/>
    </row>
    <row r="934" spans="5:5">
      <c r="E934" s="319"/>
    </row>
    <row r="935" spans="5:5">
      <c r="E935" s="319"/>
    </row>
    <row r="936" spans="5:5">
      <c r="E936" s="319"/>
    </row>
    <row r="937" spans="5:5">
      <c r="E937" s="319"/>
    </row>
    <row r="938" spans="5:5">
      <c r="E938" s="319"/>
    </row>
    <row r="939" spans="5:5">
      <c r="E939" s="319"/>
    </row>
    <row r="940" spans="5:5">
      <c r="E940" s="319"/>
    </row>
    <row r="941" spans="5:5">
      <c r="E941" s="319"/>
    </row>
    <row r="942" spans="5:5">
      <c r="E942" s="319"/>
    </row>
    <row r="943" spans="5:5">
      <c r="E943" s="319"/>
    </row>
    <row r="944" spans="5:5">
      <c r="E944" s="319"/>
    </row>
    <row r="945" spans="5:5">
      <c r="E945" s="319"/>
    </row>
    <row r="946" spans="5:5">
      <c r="E946" s="319"/>
    </row>
    <row r="947" spans="5:5">
      <c r="E947" s="319"/>
    </row>
    <row r="948" spans="5:5">
      <c r="E948" s="319"/>
    </row>
    <row r="949" spans="5:5">
      <c r="E949" s="319"/>
    </row>
    <row r="950" spans="5:5">
      <c r="E950" s="319"/>
    </row>
    <row r="951" spans="5:5">
      <c r="E951" s="319"/>
    </row>
    <row r="952" spans="5:5">
      <c r="E952" s="319"/>
    </row>
    <row r="953" spans="5:5">
      <c r="E953" s="319"/>
    </row>
    <row r="954" spans="5:5">
      <c r="E954" s="319"/>
    </row>
    <row r="955" spans="5:5">
      <c r="E955" s="319"/>
    </row>
    <row r="956" spans="5:5">
      <c r="E956" s="319"/>
    </row>
    <row r="957" spans="5:5">
      <c r="E957" s="319"/>
    </row>
    <row r="958" spans="5:5">
      <c r="E958" s="319"/>
    </row>
    <row r="959" spans="5:5">
      <c r="E959" s="319"/>
    </row>
    <row r="960" spans="5:5">
      <c r="E960" s="319"/>
    </row>
    <row r="961" spans="5:5">
      <c r="E961" s="319"/>
    </row>
    <row r="962" spans="5:5">
      <c r="E962" s="319"/>
    </row>
    <row r="963" spans="5:5">
      <c r="E963" s="319"/>
    </row>
    <row r="964" spans="5:5">
      <c r="E964" s="319"/>
    </row>
    <row r="965" spans="5:5">
      <c r="E965" s="319"/>
    </row>
    <row r="966" spans="5:5">
      <c r="E966" s="319"/>
    </row>
    <row r="967" spans="5:5">
      <c r="E967" s="319"/>
    </row>
    <row r="968" spans="5:5">
      <c r="E968" s="319"/>
    </row>
    <row r="969" spans="5:5">
      <c r="E969" s="319"/>
    </row>
    <row r="970" spans="5:5">
      <c r="E970" s="319"/>
    </row>
    <row r="971" spans="5:5">
      <c r="E971" s="319"/>
    </row>
    <row r="972" spans="5:5">
      <c r="E972" s="319"/>
    </row>
    <row r="973" spans="5:5">
      <c r="E973" s="319"/>
    </row>
    <row r="974" spans="5:5">
      <c r="E974" s="319"/>
    </row>
    <row r="975" spans="5:5">
      <c r="E975" s="319"/>
    </row>
    <row r="976" spans="5:5">
      <c r="E976" s="319"/>
    </row>
    <row r="977" spans="5:5">
      <c r="E977" s="319"/>
    </row>
    <row r="978" spans="5:5">
      <c r="E978" s="319"/>
    </row>
    <row r="979" spans="5:5">
      <c r="E979" s="319"/>
    </row>
    <row r="980" spans="5:5">
      <c r="E980" s="319"/>
    </row>
    <row r="981" spans="5:5">
      <c r="E981" s="319"/>
    </row>
    <row r="982" spans="5:5">
      <c r="E982" s="319"/>
    </row>
    <row r="983" spans="5:5">
      <c r="E983" s="319"/>
    </row>
    <row r="984" spans="5:5">
      <c r="E984" s="319"/>
    </row>
    <row r="985" spans="5:5">
      <c r="E985" s="319"/>
    </row>
    <row r="986" spans="5:5">
      <c r="E986" s="319"/>
    </row>
    <row r="987" spans="5:5">
      <c r="E987" s="319"/>
    </row>
    <row r="988" spans="5:5">
      <c r="E988" s="319"/>
    </row>
    <row r="989" spans="5:5">
      <c r="E989" s="319"/>
    </row>
    <row r="990" spans="5:5">
      <c r="E990" s="319"/>
    </row>
    <row r="991" spans="5:5">
      <c r="E991" s="319"/>
    </row>
    <row r="992" spans="5:5">
      <c r="E992" s="319"/>
    </row>
    <row r="993" spans="5:5">
      <c r="E993" s="319"/>
    </row>
    <row r="994" spans="5:5">
      <c r="E994" s="319"/>
    </row>
    <row r="995" spans="5:5">
      <c r="E995" s="319"/>
    </row>
    <row r="996" spans="5:5">
      <c r="E996" s="319"/>
    </row>
    <row r="997" spans="5:5">
      <c r="E997" s="319"/>
    </row>
    <row r="998" spans="5:5">
      <c r="E998" s="319"/>
    </row>
    <row r="999" spans="5:5">
      <c r="E999" s="319"/>
    </row>
    <row r="1000" spans="5:5">
      <c r="E1000" s="319"/>
    </row>
    <row r="1001" spans="5:5">
      <c r="E1001" s="319"/>
    </row>
    <row r="1002" spans="5:5">
      <c r="E1002" s="319"/>
    </row>
    <row r="1003" spans="5:5">
      <c r="E1003" s="319"/>
    </row>
    <row r="1004" spans="5:5">
      <c r="E1004" s="319"/>
    </row>
    <row r="1005" spans="5:5">
      <c r="E1005" s="319"/>
    </row>
    <row r="1006" spans="5:5">
      <c r="E1006" s="319"/>
    </row>
    <row r="1007" spans="5:5">
      <c r="E1007" s="319"/>
    </row>
    <row r="1008" spans="5:5">
      <c r="E1008" s="319"/>
    </row>
    <row r="1009" spans="5:5">
      <c r="E1009" s="319"/>
    </row>
    <row r="1010" spans="5:5">
      <c r="E1010" s="319"/>
    </row>
    <row r="1011" spans="5:5">
      <c r="E1011" s="319"/>
    </row>
    <row r="1012" spans="5:5">
      <c r="E1012" s="319"/>
    </row>
    <row r="1013" spans="5:5">
      <c r="E1013" s="319"/>
    </row>
    <row r="1014" spans="5:5">
      <c r="E1014" s="319"/>
    </row>
    <row r="1015" spans="5:5">
      <c r="E1015" s="319"/>
    </row>
    <row r="1016" spans="5:5">
      <c r="E1016" s="319"/>
    </row>
    <row r="1017" spans="5:5">
      <c r="E1017" s="319"/>
    </row>
    <row r="1018" spans="5:5">
      <c r="E1018" s="319"/>
    </row>
    <row r="1019" spans="5:5">
      <c r="E1019" s="319"/>
    </row>
    <row r="1020" spans="5:5">
      <c r="E1020" s="319"/>
    </row>
    <row r="1021" spans="5:5">
      <c r="E1021" s="319"/>
    </row>
    <row r="1022" spans="5:5">
      <c r="E1022" s="319"/>
    </row>
    <row r="1023" spans="5:5">
      <c r="E1023" s="319"/>
    </row>
    <row r="1024" spans="5:5">
      <c r="E1024" s="319"/>
    </row>
    <row r="1025" spans="5:5">
      <c r="E1025" s="319"/>
    </row>
    <row r="1026" spans="5:5">
      <c r="E1026" s="319"/>
    </row>
    <row r="1027" spans="5:5">
      <c r="E1027" s="319"/>
    </row>
    <row r="1028" spans="5:5">
      <c r="E1028" s="319"/>
    </row>
    <row r="1029" spans="5:5">
      <c r="E1029" s="319"/>
    </row>
    <row r="1030" spans="5:5">
      <c r="E1030" s="319"/>
    </row>
    <row r="1031" spans="5:5">
      <c r="E1031" s="319"/>
    </row>
    <row r="1032" spans="5:5">
      <c r="E1032" s="319"/>
    </row>
    <row r="1033" spans="5:5">
      <c r="E1033" s="319"/>
    </row>
    <row r="1034" spans="5:5">
      <c r="E1034" s="319"/>
    </row>
    <row r="1035" spans="5:5">
      <c r="E1035" s="319"/>
    </row>
    <row r="1036" spans="5:5">
      <c r="E1036" s="319"/>
    </row>
    <row r="1037" spans="5:5">
      <c r="E1037" s="319"/>
    </row>
    <row r="1038" spans="5:5">
      <c r="E1038" s="319"/>
    </row>
    <row r="1039" spans="5:5">
      <c r="E1039" s="319"/>
    </row>
    <row r="1040" spans="5:5">
      <c r="E1040" s="319"/>
    </row>
    <row r="1041" spans="5:5">
      <c r="E1041" s="319"/>
    </row>
    <row r="1042" spans="5:5">
      <c r="E1042" s="319"/>
    </row>
    <row r="1043" spans="5:5">
      <c r="E1043" s="319"/>
    </row>
    <row r="1044" spans="5:5">
      <c r="E1044" s="319"/>
    </row>
    <row r="1045" spans="5:5">
      <c r="E1045" s="319"/>
    </row>
    <row r="1046" spans="5:5">
      <c r="E1046" s="319"/>
    </row>
    <row r="1047" spans="5:5">
      <c r="E1047" s="319"/>
    </row>
    <row r="1048" spans="5:5">
      <c r="E1048" s="319"/>
    </row>
    <row r="1049" spans="5:5">
      <c r="E1049" s="319"/>
    </row>
    <row r="1050" spans="5:5">
      <c r="E1050" s="319"/>
    </row>
    <row r="1051" spans="5:5">
      <c r="E1051" s="319"/>
    </row>
    <row r="1052" spans="5:5">
      <c r="E1052" s="319"/>
    </row>
    <row r="1053" spans="5:5">
      <c r="E1053" s="319"/>
    </row>
    <row r="1054" spans="5:5">
      <c r="E1054" s="319"/>
    </row>
    <row r="1055" spans="5:5">
      <c r="E1055" s="319"/>
    </row>
    <row r="1056" spans="5:5">
      <c r="E1056" s="319"/>
    </row>
    <row r="1057" spans="5:5">
      <c r="E1057" s="319"/>
    </row>
    <row r="1058" spans="5:5">
      <c r="E1058" s="319"/>
    </row>
    <row r="1059" spans="5:5">
      <c r="E1059" s="319"/>
    </row>
    <row r="1060" spans="5:5">
      <c r="E1060" s="319"/>
    </row>
    <row r="1061" spans="5:5">
      <c r="E1061" s="319"/>
    </row>
    <row r="1062" spans="5:5">
      <c r="E1062" s="319"/>
    </row>
    <row r="1063" spans="5:5">
      <c r="E1063" s="319"/>
    </row>
    <row r="1064" spans="5:5">
      <c r="E1064" s="319"/>
    </row>
    <row r="1065" spans="5:5">
      <c r="E1065" s="319"/>
    </row>
    <row r="1066" spans="5:5">
      <c r="E1066" s="319"/>
    </row>
    <row r="1067" spans="5:5">
      <c r="E1067" s="319"/>
    </row>
    <row r="1068" spans="5:5">
      <c r="E1068" s="319"/>
    </row>
    <row r="1069" spans="5:5">
      <c r="E1069" s="319"/>
    </row>
    <row r="1070" spans="5:5">
      <c r="E1070" s="319"/>
    </row>
    <row r="1071" spans="5:5">
      <c r="E1071" s="319"/>
    </row>
    <row r="1072" spans="5:5">
      <c r="E1072" s="319"/>
    </row>
    <row r="1073" spans="5:5">
      <c r="E1073" s="319"/>
    </row>
    <row r="1074" spans="5:5">
      <c r="E1074" s="319"/>
    </row>
    <row r="1075" spans="5:5">
      <c r="E1075" s="319"/>
    </row>
    <row r="1076" spans="5:5">
      <c r="E1076" s="319"/>
    </row>
    <row r="1077" spans="5:5">
      <c r="E1077" s="319"/>
    </row>
    <row r="1078" spans="5:5">
      <c r="E1078" s="319"/>
    </row>
    <row r="1079" spans="5:5">
      <c r="E1079" s="319"/>
    </row>
    <row r="1080" spans="5:5">
      <c r="E1080" s="319"/>
    </row>
    <row r="1081" spans="5:5">
      <c r="E1081" s="319"/>
    </row>
    <row r="1082" spans="5:5">
      <c r="E1082" s="319"/>
    </row>
    <row r="1083" spans="5:5">
      <c r="E1083" s="319"/>
    </row>
    <row r="1084" spans="5:5">
      <c r="E1084" s="319"/>
    </row>
    <row r="1085" spans="5:5">
      <c r="E1085" s="319"/>
    </row>
    <row r="1086" spans="5:5">
      <c r="E1086" s="319"/>
    </row>
    <row r="1087" spans="5:5">
      <c r="E1087" s="319"/>
    </row>
    <row r="1088" spans="5:5">
      <c r="E1088" s="319"/>
    </row>
    <row r="1089" spans="5:5">
      <c r="E1089" s="319"/>
    </row>
    <row r="1090" spans="5:5">
      <c r="E1090" s="319"/>
    </row>
    <row r="1091" spans="5:5">
      <c r="E1091" s="319"/>
    </row>
    <row r="1092" spans="5:5">
      <c r="E1092" s="319"/>
    </row>
    <row r="1093" spans="5:5">
      <c r="E1093" s="319"/>
    </row>
    <row r="1094" spans="5:5">
      <c r="E1094" s="319"/>
    </row>
    <row r="1095" spans="5:5">
      <c r="E1095" s="319"/>
    </row>
    <row r="1096" spans="5:5">
      <c r="E1096" s="319"/>
    </row>
    <row r="1097" spans="5:5">
      <c r="E1097" s="319"/>
    </row>
    <row r="1098" spans="5:5">
      <c r="E1098" s="319"/>
    </row>
    <row r="1099" spans="5:5">
      <c r="E1099" s="319"/>
    </row>
    <row r="1100" spans="5:5">
      <c r="E1100" s="319"/>
    </row>
    <row r="1101" spans="5:5">
      <c r="E1101" s="319"/>
    </row>
    <row r="1102" spans="5:5">
      <c r="E1102" s="319"/>
    </row>
    <row r="1103" spans="5:5">
      <c r="E1103" s="319"/>
    </row>
    <row r="1104" spans="5:5">
      <c r="E1104" s="319"/>
    </row>
    <row r="1105" spans="5:5">
      <c r="E1105" s="319"/>
    </row>
    <row r="1106" spans="5:5">
      <c r="E1106" s="319"/>
    </row>
    <row r="1107" spans="5:5">
      <c r="E1107" s="319"/>
    </row>
    <row r="1108" spans="5:5">
      <c r="E1108" s="319"/>
    </row>
    <row r="1109" spans="5:5">
      <c r="E1109" s="319"/>
    </row>
    <row r="1110" spans="5:5">
      <c r="E1110" s="319"/>
    </row>
    <row r="1111" spans="5:5">
      <c r="E1111" s="319"/>
    </row>
    <row r="1112" spans="5:5">
      <c r="E1112" s="319"/>
    </row>
    <row r="1113" spans="5:5">
      <c r="E1113" s="319"/>
    </row>
    <row r="1114" spans="5:5">
      <c r="E1114" s="319"/>
    </row>
    <row r="1115" spans="5:5">
      <c r="E1115" s="319"/>
    </row>
    <row r="1116" spans="5:5">
      <c r="E1116" s="319"/>
    </row>
    <row r="1117" spans="5:5">
      <c r="E1117" s="319"/>
    </row>
    <row r="1118" spans="5:5">
      <c r="E1118" s="319"/>
    </row>
    <row r="1119" spans="5:5">
      <c r="E1119" s="319"/>
    </row>
    <row r="1120" spans="5:5">
      <c r="E1120" s="319"/>
    </row>
    <row r="1121" spans="5:5">
      <c r="E1121" s="319"/>
    </row>
    <row r="1122" spans="5:5">
      <c r="E1122" s="319"/>
    </row>
    <row r="1123" spans="5:5">
      <c r="E1123" s="319"/>
    </row>
    <row r="1124" spans="5:5">
      <c r="E1124" s="319"/>
    </row>
    <row r="1125" spans="5:5">
      <c r="E1125" s="319"/>
    </row>
    <row r="1126" spans="5:5">
      <c r="E1126" s="319"/>
    </row>
    <row r="1127" spans="5:5">
      <c r="E1127" s="319"/>
    </row>
    <row r="1128" spans="5:5">
      <c r="E1128" s="319"/>
    </row>
    <row r="1129" spans="5:5">
      <c r="E1129" s="319"/>
    </row>
    <row r="1130" spans="5:5">
      <c r="E1130" s="319"/>
    </row>
    <row r="1131" spans="5:5">
      <c r="E1131" s="319"/>
    </row>
    <row r="1132" spans="5:5">
      <c r="E1132" s="319"/>
    </row>
    <row r="1133" spans="5:5">
      <c r="E1133" s="319"/>
    </row>
    <row r="1134" spans="5:5">
      <c r="E1134" s="319"/>
    </row>
    <row r="1135" spans="5:5">
      <c r="E1135" s="319"/>
    </row>
    <row r="1136" spans="5:5">
      <c r="E1136" s="319"/>
    </row>
    <row r="1137" spans="5:5">
      <c r="E1137" s="319"/>
    </row>
    <row r="1138" spans="5:5">
      <c r="E1138" s="319"/>
    </row>
    <row r="1139" spans="5:5">
      <c r="E1139" s="319"/>
    </row>
    <row r="1140" spans="5:5">
      <c r="E1140" s="319"/>
    </row>
    <row r="1141" spans="5:5">
      <c r="E1141" s="319"/>
    </row>
    <row r="1142" spans="5:5">
      <c r="E1142" s="319"/>
    </row>
    <row r="1143" spans="5:5">
      <c r="E1143" s="319"/>
    </row>
    <row r="1144" spans="5:5">
      <c r="E1144" s="319"/>
    </row>
    <row r="1145" spans="5:5">
      <c r="E1145" s="319"/>
    </row>
    <row r="1146" spans="5:5">
      <c r="E1146" s="319"/>
    </row>
    <row r="1147" spans="5:5">
      <c r="E1147" s="319"/>
    </row>
    <row r="1148" spans="5:5">
      <c r="E1148" s="319"/>
    </row>
    <row r="1149" spans="5:5">
      <c r="E1149" s="319"/>
    </row>
    <row r="1150" spans="5:5">
      <c r="E1150" s="319"/>
    </row>
    <row r="1151" spans="5:5">
      <c r="E1151" s="319"/>
    </row>
    <row r="1152" spans="5:5">
      <c r="E1152" s="319"/>
    </row>
    <row r="1153" spans="5:5">
      <c r="E1153" s="319"/>
    </row>
    <row r="1154" spans="5:5">
      <c r="E1154" s="319"/>
    </row>
    <row r="1155" spans="5:5">
      <c r="E1155" s="319"/>
    </row>
    <row r="1156" spans="5:5">
      <c r="E1156" s="319"/>
    </row>
    <row r="1157" spans="5:5">
      <c r="E1157" s="319"/>
    </row>
    <row r="1158" spans="5:5">
      <c r="E1158" s="319"/>
    </row>
    <row r="1159" spans="5:5">
      <c r="E1159" s="319"/>
    </row>
    <row r="1160" spans="5:5">
      <c r="E1160" s="319"/>
    </row>
    <row r="1161" spans="5:5">
      <c r="E1161" s="319"/>
    </row>
    <row r="1162" spans="5:5">
      <c r="E1162" s="319"/>
    </row>
    <row r="1163" spans="5:5">
      <c r="E1163" s="319"/>
    </row>
    <row r="1164" spans="5:5">
      <c r="E1164" s="319"/>
    </row>
    <row r="1165" spans="5:5">
      <c r="E1165" s="319"/>
    </row>
    <row r="1166" spans="5:5">
      <c r="E1166" s="319"/>
    </row>
    <row r="1167" spans="5:5">
      <c r="E1167" s="319"/>
    </row>
    <row r="1168" spans="5:5">
      <c r="E1168" s="319"/>
    </row>
    <row r="1169" spans="5:5">
      <c r="E1169" s="319"/>
    </row>
    <row r="1170" spans="5:5">
      <c r="E1170" s="319"/>
    </row>
    <row r="1171" spans="5:5">
      <c r="E1171" s="319"/>
    </row>
    <row r="1172" spans="5:5">
      <c r="E1172" s="319"/>
    </row>
    <row r="1173" spans="5:5">
      <c r="E1173" s="319"/>
    </row>
    <row r="1174" spans="5:5">
      <c r="E1174" s="319"/>
    </row>
    <row r="1175" spans="5:5">
      <c r="E1175" s="319"/>
    </row>
    <row r="1176" spans="5:5">
      <c r="E1176" s="319"/>
    </row>
    <row r="1177" spans="5:5">
      <c r="E1177" s="319"/>
    </row>
    <row r="1178" spans="5:5">
      <c r="E1178" s="319"/>
    </row>
    <row r="1179" spans="5:5">
      <c r="E1179" s="319"/>
    </row>
    <row r="1180" spans="5:5">
      <c r="E1180" s="319"/>
    </row>
    <row r="1181" spans="5:5">
      <c r="E1181" s="319"/>
    </row>
    <row r="1182" spans="5:5">
      <c r="E1182" s="319"/>
    </row>
    <row r="1183" spans="5:5">
      <c r="E1183" s="319"/>
    </row>
    <row r="1184" spans="5:5">
      <c r="E1184" s="319"/>
    </row>
    <row r="1185" spans="5:5">
      <c r="E1185" s="319"/>
    </row>
    <row r="1186" spans="5:5">
      <c r="E1186" s="319"/>
    </row>
    <row r="1187" spans="5:5">
      <c r="E1187" s="319"/>
    </row>
    <row r="1188" spans="5:5">
      <c r="E1188" s="319"/>
    </row>
    <row r="1189" spans="5:5">
      <c r="E1189" s="319"/>
    </row>
    <row r="1190" spans="5:5">
      <c r="E1190" s="319"/>
    </row>
    <row r="1191" spans="5:5">
      <c r="E1191" s="319"/>
    </row>
    <row r="1192" spans="5:5">
      <c r="E1192" s="319"/>
    </row>
    <row r="1193" spans="5:5">
      <c r="E1193" s="319"/>
    </row>
    <row r="1194" spans="5:5">
      <c r="E1194" s="319"/>
    </row>
    <row r="1195" spans="5:5">
      <c r="E1195" s="319"/>
    </row>
    <row r="1196" spans="5:5">
      <c r="E1196" s="319"/>
    </row>
    <row r="1197" spans="5:5">
      <c r="E1197" s="319"/>
    </row>
    <row r="1198" spans="5:5">
      <c r="E1198" s="319"/>
    </row>
    <row r="1199" spans="5:5">
      <c r="E1199" s="319"/>
    </row>
    <row r="1200" spans="5:5">
      <c r="E1200" s="319"/>
    </row>
    <row r="1201" spans="5:5">
      <c r="E1201" s="319"/>
    </row>
    <row r="1202" spans="5:5">
      <c r="E1202" s="319"/>
    </row>
    <row r="1203" spans="5:5">
      <c r="E1203" s="319"/>
    </row>
    <row r="1204" spans="5:5">
      <c r="E1204" s="319"/>
    </row>
    <row r="1205" spans="5:5">
      <c r="E1205" s="319"/>
    </row>
    <row r="1206" spans="5:5">
      <c r="E1206" s="319"/>
    </row>
    <row r="1207" spans="5:5">
      <c r="E1207" s="319"/>
    </row>
    <row r="1208" spans="5:5">
      <c r="E1208" s="319"/>
    </row>
    <row r="1209" spans="5:5">
      <c r="E1209" s="319"/>
    </row>
    <row r="1210" spans="5:5">
      <c r="E1210" s="319"/>
    </row>
    <row r="1211" spans="5:5">
      <c r="E1211" s="319"/>
    </row>
    <row r="1212" spans="5:5">
      <c r="E1212" s="319"/>
    </row>
    <row r="1213" spans="5:5">
      <c r="E1213" s="319"/>
    </row>
    <row r="1214" spans="5:5">
      <c r="E1214" s="319"/>
    </row>
    <row r="1215" spans="5:5">
      <c r="E1215" s="319"/>
    </row>
    <row r="1216" spans="5:5">
      <c r="E1216" s="319"/>
    </row>
    <row r="1217" spans="5:5">
      <c r="E1217" s="319"/>
    </row>
    <row r="1218" spans="5:5">
      <c r="E1218" s="319"/>
    </row>
    <row r="1219" spans="5:5">
      <c r="E1219" s="319"/>
    </row>
    <row r="1220" spans="5:5">
      <c r="E1220" s="319"/>
    </row>
    <row r="1221" spans="5:5">
      <c r="E1221" s="319"/>
    </row>
    <row r="1222" spans="5:5">
      <c r="E1222" s="319"/>
    </row>
    <row r="1223" spans="5:5">
      <c r="E1223" s="319"/>
    </row>
    <row r="1224" spans="5:5">
      <c r="E1224" s="319"/>
    </row>
    <row r="1225" spans="5:5">
      <c r="E1225" s="319"/>
    </row>
    <row r="1226" spans="5:5">
      <c r="E1226" s="319"/>
    </row>
    <row r="1227" spans="5:5">
      <c r="E1227" s="319"/>
    </row>
    <row r="1228" spans="5:5">
      <c r="E1228" s="319"/>
    </row>
    <row r="1229" spans="5:5">
      <c r="E1229" s="319"/>
    </row>
    <row r="1230" spans="5:5">
      <c r="E1230" s="319"/>
    </row>
    <row r="1231" spans="5:5">
      <c r="E1231" s="319"/>
    </row>
    <row r="1232" spans="5:5">
      <c r="E1232" s="319"/>
    </row>
    <row r="1233" spans="5:5">
      <c r="E1233" s="319"/>
    </row>
    <row r="1234" spans="5:5">
      <c r="E1234" s="319"/>
    </row>
    <row r="1235" spans="5:5">
      <c r="E1235" s="319"/>
    </row>
    <row r="1236" spans="5:5">
      <c r="E1236" s="319"/>
    </row>
    <row r="1237" spans="5:5">
      <c r="E1237" s="319"/>
    </row>
    <row r="1238" spans="5:5">
      <c r="E1238" s="319"/>
    </row>
    <row r="1239" spans="5:5">
      <c r="E1239" s="319"/>
    </row>
    <row r="1240" spans="5:5">
      <c r="E1240" s="319"/>
    </row>
    <row r="1241" spans="5:5">
      <c r="E1241" s="319"/>
    </row>
    <row r="1242" spans="5:5">
      <c r="E1242" s="319"/>
    </row>
    <row r="1243" spans="5:5">
      <c r="E1243" s="319"/>
    </row>
    <row r="1244" spans="5:5">
      <c r="E1244" s="319"/>
    </row>
    <row r="1245" spans="5:5">
      <c r="E1245" s="319"/>
    </row>
    <row r="1246" spans="5:5">
      <c r="E1246" s="319"/>
    </row>
    <row r="1247" spans="5:5">
      <c r="E1247" s="319"/>
    </row>
    <row r="1248" spans="5:5">
      <c r="E1248" s="319"/>
    </row>
    <row r="1249" spans="5:5">
      <c r="E1249" s="319"/>
    </row>
    <row r="1250" spans="5:5">
      <c r="E1250" s="319"/>
    </row>
    <row r="1251" spans="5:5">
      <c r="E1251" s="319"/>
    </row>
    <row r="1252" spans="5:5">
      <c r="E1252" s="319"/>
    </row>
    <row r="1253" spans="5:5">
      <c r="E1253" s="319"/>
    </row>
    <row r="1254" spans="5:5">
      <c r="E1254" s="319"/>
    </row>
    <row r="1255" spans="5:5">
      <c r="E1255" s="319"/>
    </row>
    <row r="1256" spans="5:5">
      <c r="E1256" s="319"/>
    </row>
    <row r="1257" spans="5:5">
      <c r="E1257" s="319"/>
    </row>
    <row r="1258" spans="5:5">
      <c r="E1258" s="319"/>
    </row>
    <row r="1259" spans="5:5">
      <c r="E1259" s="319"/>
    </row>
    <row r="1260" spans="5:5">
      <c r="E1260" s="319"/>
    </row>
    <row r="1261" spans="5:5">
      <c r="E1261" s="319"/>
    </row>
    <row r="1262" spans="5:5">
      <c r="E1262" s="319"/>
    </row>
    <row r="1263" spans="5:5">
      <c r="E1263" s="319"/>
    </row>
    <row r="1264" spans="5:5">
      <c r="E1264" s="319"/>
    </row>
    <row r="1265" spans="5:5">
      <c r="E1265" s="319"/>
    </row>
    <row r="1266" spans="5:5">
      <c r="E1266" s="319"/>
    </row>
    <row r="1267" spans="5:5">
      <c r="E1267" s="319"/>
    </row>
    <row r="1268" spans="5:5">
      <c r="E1268" s="319"/>
    </row>
    <row r="1269" spans="5:5">
      <c r="E1269" s="319"/>
    </row>
    <row r="1270" spans="5:5">
      <c r="E1270" s="319"/>
    </row>
    <row r="1271" spans="5:5">
      <c r="E1271" s="319"/>
    </row>
    <row r="1272" spans="5:5">
      <c r="E1272" s="319"/>
    </row>
    <row r="1273" spans="5:5">
      <c r="E1273" s="319"/>
    </row>
    <row r="1274" spans="5:5">
      <c r="E1274" s="319"/>
    </row>
    <row r="1275" spans="5:5">
      <c r="E1275" s="319"/>
    </row>
    <row r="1276" spans="5:5">
      <c r="E1276" s="319"/>
    </row>
    <row r="1277" spans="5:5">
      <c r="E1277" s="319"/>
    </row>
    <row r="1278" spans="5:5">
      <c r="E1278" s="319"/>
    </row>
    <row r="1279" spans="5:5">
      <c r="E1279" s="319"/>
    </row>
    <row r="1280" spans="5:5">
      <c r="E1280" s="319"/>
    </row>
    <row r="1281" spans="5:5">
      <c r="E1281" s="319"/>
    </row>
    <row r="1282" spans="5:5">
      <c r="E1282" s="319"/>
    </row>
    <row r="1283" spans="5:5">
      <c r="E1283" s="319"/>
    </row>
    <row r="1284" spans="5:5">
      <c r="E1284" s="319"/>
    </row>
    <row r="1285" spans="5:5">
      <c r="E1285" s="319"/>
    </row>
    <row r="1286" spans="5:5">
      <c r="E1286" s="319"/>
    </row>
    <row r="1287" spans="5:5">
      <c r="E1287" s="319"/>
    </row>
    <row r="1288" spans="5:5">
      <c r="E1288" s="319"/>
    </row>
    <row r="1289" spans="5:5">
      <c r="E1289" s="319"/>
    </row>
    <row r="1290" spans="5:5">
      <c r="E1290" s="319"/>
    </row>
    <row r="1291" spans="5:5">
      <c r="E1291" s="319"/>
    </row>
    <row r="1292" spans="5:5">
      <c r="E1292" s="319"/>
    </row>
    <row r="1293" spans="5:5">
      <c r="E1293" s="319"/>
    </row>
    <row r="1294" spans="5:5">
      <c r="E1294" s="319"/>
    </row>
    <row r="1295" spans="5:5">
      <c r="E1295" s="319"/>
    </row>
    <row r="1296" spans="5:5">
      <c r="E1296" s="319"/>
    </row>
    <row r="1297" spans="5:5">
      <c r="E1297" s="319"/>
    </row>
    <row r="1298" spans="5:5">
      <c r="E1298" s="319"/>
    </row>
    <row r="1299" spans="5:5">
      <c r="E1299" s="319"/>
    </row>
    <row r="1300" spans="5:5">
      <c r="E1300" s="319"/>
    </row>
    <row r="1301" spans="5:5">
      <c r="E1301" s="319"/>
    </row>
    <row r="1302" spans="5:5">
      <c r="E1302" s="319"/>
    </row>
    <row r="1303" spans="5:5">
      <c r="E1303" s="319"/>
    </row>
    <row r="1304" spans="5:5">
      <c r="E1304" s="319"/>
    </row>
    <row r="1305" spans="5:5">
      <c r="E1305" s="319"/>
    </row>
    <row r="1306" spans="5:5">
      <c r="E1306" s="319"/>
    </row>
    <row r="1307" spans="5:5">
      <c r="E1307" s="319"/>
    </row>
    <row r="1308" spans="5:5">
      <c r="E1308" s="319"/>
    </row>
    <row r="1309" spans="5:5">
      <c r="E1309" s="319"/>
    </row>
    <row r="1310" spans="5:5">
      <c r="E1310" s="319"/>
    </row>
    <row r="1311" spans="5:5">
      <c r="E1311" s="319"/>
    </row>
    <row r="1312" spans="5:5">
      <c r="E1312" s="319"/>
    </row>
    <row r="1313" spans="5:5">
      <c r="E1313" s="319"/>
    </row>
    <row r="1314" spans="5:5">
      <c r="E1314" s="319"/>
    </row>
    <row r="1315" spans="5:5">
      <c r="E1315" s="319"/>
    </row>
    <row r="1316" spans="5:5">
      <c r="E1316" s="319"/>
    </row>
    <row r="1317" spans="5:5">
      <c r="E1317" s="319"/>
    </row>
    <row r="1318" spans="5:5">
      <c r="E1318" s="319"/>
    </row>
    <row r="1319" spans="5:5">
      <c r="E1319" s="319"/>
    </row>
    <row r="1320" spans="5:5">
      <c r="E1320" s="319"/>
    </row>
    <row r="1321" spans="5:5">
      <c r="E1321" s="319"/>
    </row>
    <row r="1322" spans="5:5">
      <c r="E1322" s="319"/>
    </row>
    <row r="1323" spans="5:5">
      <c r="E1323" s="319"/>
    </row>
    <row r="1324" spans="5:5">
      <c r="E1324" s="319"/>
    </row>
    <row r="1325" spans="5:5">
      <c r="E1325" s="319"/>
    </row>
    <row r="1326" spans="5:5">
      <c r="E1326" s="319"/>
    </row>
    <row r="1327" spans="5:5">
      <c r="E1327" s="319"/>
    </row>
    <row r="1328" spans="5:5">
      <c r="E1328" s="319"/>
    </row>
    <row r="1329" spans="5:5">
      <c r="E1329" s="319"/>
    </row>
    <row r="1330" spans="5:5">
      <c r="E1330" s="319"/>
    </row>
    <row r="1331" spans="5:5">
      <c r="E1331" s="319"/>
    </row>
    <row r="1332" spans="5:5">
      <c r="E1332" s="319"/>
    </row>
    <row r="1333" spans="5:5">
      <c r="E1333" s="319"/>
    </row>
    <row r="1334" spans="5:5">
      <c r="E1334" s="319"/>
    </row>
    <row r="1335" spans="5:5">
      <c r="E1335" s="319"/>
    </row>
    <row r="1336" spans="5:5">
      <c r="E1336" s="319"/>
    </row>
    <row r="1337" spans="5:5">
      <c r="E1337" s="319"/>
    </row>
    <row r="1338" spans="5:5">
      <c r="E1338" s="319"/>
    </row>
    <row r="1339" spans="5:5">
      <c r="E1339" s="319"/>
    </row>
    <row r="1340" spans="5:5">
      <c r="E1340" s="319"/>
    </row>
    <row r="1341" spans="5:5">
      <c r="E1341" s="319"/>
    </row>
    <row r="1342" spans="5:5">
      <c r="E1342" s="319"/>
    </row>
    <row r="1343" spans="5:5">
      <c r="E1343" s="319"/>
    </row>
    <row r="1344" spans="5:5">
      <c r="E1344" s="319"/>
    </row>
    <row r="1345" spans="5:5">
      <c r="E1345" s="319"/>
    </row>
    <row r="1346" spans="5:5">
      <c r="E1346" s="319"/>
    </row>
    <row r="1347" spans="5:5">
      <c r="E1347" s="319"/>
    </row>
    <row r="1348" spans="5:5">
      <c r="E1348" s="319"/>
    </row>
    <row r="1349" spans="5:5">
      <c r="E1349" s="319"/>
    </row>
    <row r="1350" spans="5:5">
      <c r="E1350" s="319"/>
    </row>
    <row r="1351" spans="5:5">
      <c r="E1351" s="319"/>
    </row>
    <row r="1352" spans="5:5">
      <c r="E1352" s="319"/>
    </row>
    <row r="1353" spans="5:5">
      <c r="E1353" s="319"/>
    </row>
    <row r="1354" spans="5:5">
      <c r="E1354" s="319"/>
    </row>
    <row r="1355" spans="5:5">
      <c r="E1355" s="319"/>
    </row>
    <row r="1356" spans="5:5">
      <c r="E1356" s="319"/>
    </row>
    <row r="1357" spans="5:5">
      <c r="E1357" s="319"/>
    </row>
    <row r="1358" spans="5:5">
      <c r="E1358" s="319"/>
    </row>
    <row r="1359" spans="5:5">
      <c r="E1359" s="319"/>
    </row>
    <row r="1360" spans="5:5">
      <c r="E1360" s="319"/>
    </row>
    <row r="1361" spans="5:5">
      <c r="E1361" s="319"/>
    </row>
    <row r="1362" spans="5:5">
      <c r="E1362" s="319"/>
    </row>
    <row r="1363" spans="5:5">
      <c r="E1363" s="319"/>
    </row>
    <row r="1364" spans="5:5">
      <c r="E1364" s="319"/>
    </row>
    <row r="1365" spans="5:5">
      <c r="E1365" s="319"/>
    </row>
    <row r="1366" spans="5:5">
      <c r="E1366" s="319"/>
    </row>
    <row r="1367" spans="5:5">
      <c r="E1367" s="319"/>
    </row>
    <row r="1368" spans="5:5">
      <c r="E1368" s="319"/>
    </row>
    <row r="1369" spans="5:5">
      <c r="E1369" s="319"/>
    </row>
    <row r="1370" spans="5:5">
      <c r="E1370" s="319"/>
    </row>
    <row r="1371" spans="5:5">
      <c r="E1371" s="319"/>
    </row>
    <row r="1372" spans="5:5">
      <c r="E1372" s="319"/>
    </row>
    <row r="1373" spans="5:5">
      <c r="E1373" s="319"/>
    </row>
    <row r="1374" spans="5:5">
      <c r="E1374" s="319"/>
    </row>
    <row r="1375" spans="5:5">
      <c r="E1375" s="319"/>
    </row>
    <row r="1376" spans="5:5">
      <c r="E1376" s="319"/>
    </row>
    <row r="1377" spans="5:5">
      <c r="E1377" s="319"/>
    </row>
    <row r="1378" spans="5:5">
      <c r="E1378" s="319"/>
    </row>
    <row r="1379" spans="5:5">
      <c r="E1379" s="319"/>
    </row>
    <row r="1380" spans="5:5">
      <c r="E1380" s="319"/>
    </row>
    <row r="1381" spans="5:5">
      <c r="E1381" s="319"/>
    </row>
    <row r="1382" spans="5:5">
      <c r="E1382" s="319"/>
    </row>
    <row r="1383" spans="5:5">
      <c r="E1383" s="319"/>
    </row>
    <row r="1384" spans="5:5">
      <c r="E1384" s="319"/>
    </row>
    <row r="1385" spans="5:5">
      <c r="E1385" s="319"/>
    </row>
    <row r="1386" spans="5:5">
      <c r="E1386" s="319"/>
    </row>
    <row r="1387" spans="5:5">
      <c r="E1387" s="319"/>
    </row>
    <row r="1388" spans="5:5">
      <c r="E1388" s="319"/>
    </row>
    <row r="1389" spans="5:5">
      <c r="E1389" s="319"/>
    </row>
    <row r="1390" spans="5:5">
      <c r="E1390" s="319"/>
    </row>
    <row r="1391" spans="5:5">
      <c r="E1391" s="319"/>
    </row>
    <row r="1392" spans="5:5">
      <c r="E1392" s="319"/>
    </row>
    <row r="1393" spans="5:5">
      <c r="E1393" s="319"/>
    </row>
    <row r="1394" spans="5:5">
      <c r="E1394" s="319"/>
    </row>
    <row r="1395" spans="5:5">
      <c r="E1395" s="319"/>
    </row>
    <row r="1396" spans="5:5">
      <c r="E1396" s="319"/>
    </row>
    <row r="1397" spans="5:5">
      <c r="E1397" s="319"/>
    </row>
    <row r="1398" spans="5:5">
      <c r="E1398" s="319"/>
    </row>
    <row r="1399" spans="5:5">
      <c r="E1399" s="319"/>
    </row>
    <row r="1400" spans="5:5">
      <c r="E1400" s="319"/>
    </row>
    <row r="1401" spans="5:5">
      <c r="E1401" s="319"/>
    </row>
    <row r="1402" spans="5:5">
      <c r="E1402" s="319"/>
    </row>
    <row r="1403" spans="5:5">
      <c r="E1403" s="319"/>
    </row>
    <row r="1404" spans="5:5">
      <c r="E1404" s="319"/>
    </row>
    <row r="1405" spans="5:5">
      <c r="E1405" s="319"/>
    </row>
    <row r="1406" spans="5:5">
      <c r="E1406" s="319"/>
    </row>
    <row r="1407" spans="5:5">
      <c r="E1407" s="319"/>
    </row>
    <row r="1408" spans="5:5">
      <c r="E1408" s="319"/>
    </row>
    <row r="1409" spans="5:5">
      <c r="E1409" s="319"/>
    </row>
    <row r="1410" spans="5:5">
      <c r="E1410" s="319"/>
    </row>
    <row r="1411" spans="5:5">
      <c r="E1411" s="319"/>
    </row>
    <row r="1412" spans="5:5">
      <c r="E1412" s="319"/>
    </row>
    <row r="1413" spans="5:5">
      <c r="E1413" s="319"/>
    </row>
    <row r="1414" spans="5:5">
      <c r="E1414" s="319"/>
    </row>
    <row r="1415" spans="5:5">
      <c r="E1415" s="319"/>
    </row>
    <row r="1416" spans="5:5">
      <c r="E1416" s="319"/>
    </row>
    <row r="1417" spans="5:5">
      <c r="E1417" s="319"/>
    </row>
    <row r="1418" spans="5:5">
      <c r="E1418" s="319"/>
    </row>
    <row r="1419" spans="5:5">
      <c r="E1419" s="319"/>
    </row>
    <row r="1420" spans="5:5">
      <c r="E1420" s="319"/>
    </row>
    <row r="1421" spans="5:5">
      <c r="E1421" s="319"/>
    </row>
    <row r="1422" spans="5:5">
      <c r="E1422" s="319"/>
    </row>
    <row r="1423" spans="5:5">
      <c r="E1423" s="319"/>
    </row>
    <row r="1424" spans="5:5">
      <c r="E1424" s="319"/>
    </row>
    <row r="1425" spans="5:5">
      <c r="E1425" s="319"/>
    </row>
    <row r="1426" spans="5:5">
      <c r="E1426" s="319"/>
    </row>
    <row r="1427" spans="5:5">
      <c r="E1427" s="319"/>
    </row>
    <row r="1428" spans="5:5">
      <c r="E1428" s="319"/>
    </row>
    <row r="1429" spans="5:5">
      <c r="E1429" s="319"/>
    </row>
    <row r="1430" spans="5:5">
      <c r="E1430" s="319"/>
    </row>
    <row r="1431" spans="5:5">
      <c r="E1431" s="319"/>
    </row>
    <row r="1432" spans="5:5">
      <c r="E1432" s="319"/>
    </row>
    <row r="1433" spans="5:5">
      <c r="E1433" s="319"/>
    </row>
    <row r="1434" spans="5:5">
      <c r="E1434" s="319"/>
    </row>
    <row r="1435" spans="5:5">
      <c r="E1435" s="319"/>
    </row>
    <row r="1436" spans="5:5">
      <c r="E1436" s="319"/>
    </row>
    <row r="1437" spans="5:5">
      <c r="E1437" s="319"/>
    </row>
    <row r="1438" spans="5:5">
      <c r="E1438" s="319"/>
    </row>
    <row r="1439" spans="5:5">
      <c r="E1439" s="319"/>
    </row>
    <row r="1440" spans="5:5">
      <c r="E1440" s="319"/>
    </row>
    <row r="1441" spans="5:5">
      <c r="E1441" s="319"/>
    </row>
    <row r="1442" spans="5:5">
      <c r="E1442" s="319"/>
    </row>
    <row r="1443" spans="5:5">
      <c r="E1443" s="319"/>
    </row>
    <row r="1444" spans="5:5">
      <c r="E1444" s="319"/>
    </row>
    <row r="1445" spans="5:5">
      <c r="E1445" s="319"/>
    </row>
    <row r="1446" spans="5:5">
      <c r="E1446" s="319"/>
    </row>
    <row r="1447" spans="5:5">
      <c r="E1447" s="319"/>
    </row>
    <row r="1448" spans="5:5">
      <c r="E1448" s="319"/>
    </row>
    <row r="1449" spans="5:5">
      <c r="E1449" s="319"/>
    </row>
    <row r="1450" spans="5:5">
      <c r="E1450" s="319"/>
    </row>
    <row r="1451" spans="5:5">
      <c r="E1451" s="319"/>
    </row>
    <row r="1452" spans="5:5">
      <c r="E1452" s="319"/>
    </row>
    <row r="1453" spans="5:5">
      <c r="E1453" s="319"/>
    </row>
    <row r="1454" spans="5:5">
      <c r="E1454" s="319"/>
    </row>
    <row r="1455" spans="5:5">
      <c r="E1455" s="319"/>
    </row>
    <row r="1456" spans="5:5">
      <c r="E1456" s="319"/>
    </row>
    <row r="1457" spans="5:5">
      <c r="E1457" s="319"/>
    </row>
    <row r="1458" spans="5:5">
      <c r="E1458" s="319"/>
    </row>
    <row r="1459" spans="5:5">
      <c r="E1459" s="319"/>
    </row>
    <row r="1460" spans="5:5">
      <c r="E1460" s="319"/>
    </row>
    <row r="1461" spans="5:5">
      <c r="E1461" s="319"/>
    </row>
    <row r="1462" spans="5:5">
      <c r="E1462" s="319"/>
    </row>
    <row r="1463" spans="5:5">
      <c r="E1463" s="319"/>
    </row>
    <row r="1464" spans="5:5">
      <c r="E1464" s="319"/>
    </row>
    <row r="1465" spans="5:5">
      <c r="E1465" s="319"/>
    </row>
    <row r="1466" spans="5:5">
      <c r="E1466" s="319"/>
    </row>
    <row r="1467" spans="5:5">
      <c r="E1467" s="319"/>
    </row>
    <row r="1468" spans="5:5">
      <c r="E1468" s="319"/>
    </row>
    <row r="1469" spans="5:5">
      <c r="E1469" s="319"/>
    </row>
    <row r="1470" spans="5:5">
      <c r="E1470" s="319"/>
    </row>
    <row r="1471" spans="5:5">
      <c r="E1471" s="319"/>
    </row>
    <row r="1472" spans="5:5">
      <c r="E1472" s="319"/>
    </row>
    <row r="1473" spans="5:5">
      <c r="E1473" s="319"/>
    </row>
    <row r="1474" spans="5:5">
      <c r="E1474" s="319"/>
    </row>
    <row r="1475" spans="5:5">
      <c r="E1475" s="319"/>
    </row>
    <row r="1476" spans="5:5">
      <c r="E1476" s="319"/>
    </row>
    <row r="1477" spans="5:5">
      <c r="E1477" s="319"/>
    </row>
    <row r="1478" spans="5:5">
      <c r="E1478" s="319"/>
    </row>
    <row r="1479" spans="5:5">
      <c r="E1479" s="319"/>
    </row>
    <row r="1480" spans="5:5">
      <c r="E1480" s="319"/>
    </row>
    <row r="1481" spans="5:5">
      <c r="E1481" s="319"/>
    </row>
    <row r="1482" spans="5:5">
      <c r="E1482" s="319"/>
    </row>
    <row r="1483" spans="5:5">
      <c r="E1483" s="319"/>
    </row>
    <row r="1484" spans="5:5">
      <c r="E1484" s="319"/>
    </row>
    <row r="1485" spans="5:5">
      <c r="E1485" s="319"/>
    </row>
    <row r="1486" spans="5:5">
      <c r="E1486" s="319"/>
    </row>
    <row r="1487" spans="5:5">
      <c r="E1487" s="319"/>
    </row>
    <row r="1488" spans="5:5">
      <c r="E1488" s="319"/>
    </row>
    <row r="1489" spans="5:5">
      <c r="E1489" s="319"/>
    </row>
    <row r="1490" spans="5:5">
      <c r="E1490" s="319"/>
    </row>
    <row r="1491" spans="5:5">
      <c r="E1491" s="319"/>
    </row>
    <row r="1492" spans="5:5">
      <c r="E1492" s="319"/>
    </row>
    <row r="1493" spans="5:5">
      <c r="E1493" s="319"/>
    </row>
    <row r="1494" spans="5:5">
      <c r="E1494" s="319"/>
    </row>
    <row r="1495" spans="5:5">
      <c r="E1495" s="319"/>
    </row>
    <row r="1496" spans="5:5">
      <c r="E1496" s="319"/>
    </row>
    <row r="1497" spans="5:5">
      <c r="E1497" s="319"/>
    </row>
    <row r="1498" spans="5:5">
      <c r="E1498" s="319"/>
    </row>
    <row r="1499" spans="5:5">
      <c r="E1499" s="319"/>
    </row>
    <row r="1500" spans="5:5">
      <c r="E1500" s="319"/>
    </row>
    <row r="1501" spans="5:5">
      <c r="E1501" s="319"/>
    </row>
    <row r="1502" spans="5:5">
      <c r="E1502" s="319"/>
    </row>
    <row r="1503" spans="5:5">
      <c r="E1503" s="319"/>
    </row>
    <row r="1504" spans="5:5">
      <c r="E1504" s="319"/>
    </row>
    <row r="1505" spans="5:5">
      <c r="E1505" s="319"/>
    </row>
    <row r="1506" spans="5:5">
      <c r="E1506" s="319"/>
    </row>
    <row r="1507" spans="5:5">
      <c r="E1507" s="319"/>
    </row>
    <row r="1508" spans="5:5">
      <c r="E1508" s="319"/>
    </row>
    <row r="1509" spans="5:5">
      <c r="E1509" s="319"/>
    </row>
    <row r="1510" spans="5:5">
      <c r="E1510" s="319"/>
    </row>
    <row r="1511" spans="5:5">
      <c r="E1511" s="319"/>
    </row>
    <row r="1512" spans="5:5">
      <c r="E1512" s="319"/>
    </row>
    <row r="1513" spans="5:5">
      <c r="E1513" s="319"/>
    </row>
    <row r="1514" spans="5:5">
      <c r="E1514" s="319"/>
    </row>
    <row r="1515" spans="5:5">
      <c r="E1515" s="319"/>
    </row>
    <row r="1516" spans="5:5">
      <c r="E1516" s="319"/>
    </row>
    <row r="1517" spans="5:5">
      <c r="E1517" s="319"/>
    </row>
    <row r="1518" spans="5:5">
      <c r="E1518" s="319"/>
    </row>
    <row r="1519" spans="5:5">
      <c r="E1519" s="319"/>
    </row>
    <row r="1520" spans="5:5">
      <c r="E1520" s="319"/>
    </row>
    <row r="1521" spans="5:5">
      <c r="E1521" s="319"/>
    </row>
    <row r="1522" spans="5:5">
      <c r="E1522" s="319"/>
    </row>
    <row r="1523" spans="5:5">
      <c r="E1523" s="319"/>
    </row>
    <row r="1524" spans="5:5">
      <c r="E1524" s="319"/>
    </row>
    <row r="1525" spans="5:5">
      <c r="E1525" s="319"/>
    </row>
    <row r="1526" spans="5:5">
      <c r="E1526" s="319"/>
    </row>
    <row r="1527" spans="5:5">
      <c r="E1527" s="319"/>
    </row>
    <row r="1528" spans="5:5">
      <c r="E1528" s="319"/>
    </row>
    <row r="1529" spans="5:5">
      <c r="E1529" s="319"/>
    </row>
    <row r="1530" spans="5:5">
      <c r="E1530" s="319"/>
    </row>
    <row r="1531" spans="5:5">
      <c r="E1531" s="319"/>
    </row>
    <row r="1532" spans="5:5">
      <c r="E1532" s="319"/>
    </row>
    <row r="1533" spans="5:5">
      <c r="E1533" s="319"/>
    </row>
    <row r="1534" spans="5:5">
      <c r="E1534" s="319"/>
    </row>
    <row r="1535" spans="5:5">
      <c r="E1535" s="319"/>
    </row>
    <row r="1536" spans="5:5">
      <c r="E1536" s="319"/>
    </row>
    <row r="1537" spans="5:5">
      <c r="E1537" s="319"/>
    </row>
    <row r="1538" spans="5:5">
      <c r="E1538" s="319"/>
    </row>
    <row r="1539" spans="5:5">
      <c r="E1539" s="319"/>
    </row>
    <row r="1540" spans="5:5">
      <c r="E1540" s="319"/>
    </row>
    <row r="1541" spans="5:5">
      <c r="E1541" s="319"/>
    </row>
    <row r="1542" spans="5:5">
      <c r="E1542" s="319"/>
    </row>
    <row r="1543" spans="5:5">
      <c r="E1543" s="319"/>
    </row>
    <row r="1544" spans="5:5">
      <c r="E1544" s="319"/>
    </row>
    <row r="1545" spans="5:5">
      <c r="E1545" s="319"/>
    </row>
    <row r="1546" spans="5:5">
      <c r="E1546" s="319"/>
    </row>
    <row r="1547" spans="5:5">
      <c r="E1547" s="319"/>
    </row>
    <row r="1548" spans="5:5">
      <c r="E1548" s="319"/>
    </row>
    <row r="1549" spans="5:5">
      <c r="E1549" s="319"/>
    </row>
    <row r="1550" spans="5:5">
      <c r="E1550" s="319"/>
    </row>
    <row r="1551" spans="5:5">
      <c r="E1551" s="319"/>
    </row>
    <row r="1552" spans="5:5">
      <c r="E1552" s="319"/>
    </row>
    <row r="1553" spans="5:5">
      <c r="E1553" s="319"/>
    </row>
    <row r="1554" spans="5:5">
      <c r="E1554" s="319"/>
    </row>
    <row r="1555" spans="5:5">
      <c r="E1555" s="319"/>
    </row>
    <row r="1556" spans="5:5">
      <c r="E1556" s="319"/>
    </row>
    <row r="1557" spans="5:5">
      <c r="E1557" s="319"/>
    </row>
    <row r="1558" spans="5:5">
      <c r="E1558" s="319"/>
    </row>
    <row r="1559" spans="5:5">
      <c r="E1559" s="319"/>
    </row>
    <row r="1560" spans="5:5">
      <c r="E1560" s="319"/>
    </row>
    <row r="1561" spans="5:5">
      <c r="E1561" s="319"/>
    </row>
    <row r="1562" spans="5:5">
      <c r="E1562" s="319"/>
    </row>
    <row r="1563" spans="5:5">
      <c r="E1563" s="319"/>
    </row>
    <row r="1564" spans="5:5">
      <c r="E1564" s="319"/>
    </row>
    <row r="1565" spans="5:5">
      <c r="E1565" s="319"/>
    </row>
    <row r="1566" spans="5:5">
      <c r="E1566" s="319"/>
    </row>
    <row r="1567" spans="5:5">
      <c r="E1567" s="319"/>
    </row>
    <row r="1568" spans="5:5">
      <c r="E1568" s="319"/>
    </row>
    <row r="1569" spans="5:5">
      <c r="E1569" s="319"/>
    </row>
    <row r="1570" spans="5:5">
      <c r="E1570" s="319"/>
    </row>
    <row r="1571" spans="5:5">
      <c r="E1571" s="319"/>
    </row>
    <row r="1572" spans="5:5">
      <c r="E1572" s="319"/>
    </row>
    <row r="1573" spans="5:5">
      <c r="E1573" s="319"/>
    </row>
    <row r="1574" spans="5:5">
      <c r="E1574" s="319"/>
    </row>
    <row r="1575" spans="5:5">
      <c r="E1575" s="319"/>
    </row>
    <row r="1576" spans="5:5">
      <c r="E1576" s="319"/>
    </row>
    <row r="1577" spans="5:5">
      <c r="E1577" s="319"/>
    </row>
    <row r="1578" spans="5:5">
      <c r="E1578" s="319"/>
    </row>
    <row r="1579" spans="5:5">
      <c r="E1579" s="319"/>
    </row>
    <row r="1580" spans="5:5">
      <c r="E1580" s="319"/>
    </row>
    <row r="1581" spans="5:5">
      <c r="E1581" s="319"/>
    </row>
    <row r="1582" spans="5:5">
      <c r="E1582" s="319"/>
    </row>
    <row r="1583" spans="5:5">
      <c r="E1583" s="319"/>
    </row>
    <row r="1584" spans="5:5">
      <c r="E1584" s="319"/>
    </row>
    <row r="1585" spans="5:5">
      <c r="E1585" s="319"/>
    </row>
    <row r="1586" spans="5:5">
      <c r="E1586" s="319"/>
    </row>
    <row r="1587" spans="5:5">
      <c r="E1587" s="319"/>
    </row>
    <row r="1588" spans="5:5">
      <c r="E1588" s="319"/>
    </row>
    <row r="1589" spans="5:5">
      <c r="E1589" s="319"/>
    </row>
    <row r="1590" spans="5:5">
      <c r="E1590" s="319"/>
    </row>
    <row r="1591" spans="5:5">
      <c r="E1591" s="319"/>
    </row>
    <row r="1592" spans="5:5">
      <c r="E1592" s="319"/>
    </row>
    <row r="1593" spans="5:5">
      <c r="E1593" s="319"/>
    </row>
    <row r="1594" spans="5:5">
      <c r="E1594" s="319"/>
    </row>
    <row r="1595" spans="5:5">
      <c r="E1595" s="319"/>
    </row>
    <row r="1596" spans="5:5">
      <c r="E1596" s="319"/>
    </row>
    <row r="1597" spans="5:5">
      <c r="E1597" s="319"/>
    </row>
    <row r="1598" spans="5:5">
      <c r="E1598" s="319"/>
    </row>
    <row r="1599" spans="5:5">
      <c r="E1599" s="319"/>
    </row>
    <row r="1600" spans="5:5">
      <c r="E1600" s="319"/>
    </row>
    <row r="1601" spans="5:5">
      <c r="E1601" s="319"/>
    </row>
    <row r="1602" spans="5:5">
      <c r="E1602" s="319"/>
    </row>
    <row r="1603" spans="5:5">
      <c r="E1603" s="319"/>
    </row>
    <row r="1604" spans="5:5">
      <c r="E1604" s="319"/>
    </row>
    <row r="1605" spans="5:5">
      <c r="E1605" s="319"/>
    </row>
    <row r="1606" spans="5:5">
      <c r="E1606" s="319"/>
    </row>
    <row r="1607" spans="5:5">
      <c r="E1607" s="319"/>
    </row>
    <row r="1608" spans="5:5">
      <c r="E1608" s="319"/>
    </row>
    <row r="1609" spans="5:5">
      <c r="E1609" s="319"/>
    </row>
    <row r="1610" spans="5:5">
      <c r="E1610" s="319"/>
    </row>
    <row r="1611" spans="5:5">
      <c r="E1611" s="319"/>
    </row>
    <row r="1612" spans="5:5">
      <c r="E1612" s="319"/>
    </row>
    <row r="1613" spans="5:5">
      <c r="E1613" s="319"/>
    </row>
    <row r="1614" spans="5:5">
      <c r="E1614" s="319"/>
    </row>
    <row r="1615" spans="5:5">
      <c r="E1615" s="319"/>
    </row>
    <row r="1616" spans="5:5">
      <c r="E1616" s="319"/>
    </row>
    <row r="1617" spans="5:5">
      <c r="E1617" s="319"/>
    </row>
    <row r="1618" spans="5:5">
      <c r="E1618" s="319"/>
    </row>
    <row r="1619" spans="5:5">
      <c r="E1619" s="319"/>
    </row>
    <row r="1620" spans="5:5">
      <c r="E1620" s="319"/>
    </row>
    <row r="1621" spans="5:5">
      <c r="E1621" s="319"/>
    </row>
    <row r="1622" spans="5:5">
      <c r="E1622" s="319"/>
    </row>
    <row r="1623" spans="5:5">
      <c r="E1623" s="319"/>
    </row>
    <row r="1624" spans="5:5">
      <c r="E1624" s="319"/>
    </row>
    <row r="1625" spans="5:5">
      <c r="E1625" s="319"/>
    </row>
    <row r="1626" spans="5:5">
      <c r="E1626" s="319"/>
    </row>
    <row r="1627" spans="5:5">
      <c r="E1627" s="319"/>
    </row>
    <row r="1628" spans="5:5">
      <c r="E1628" s="319"/>
    </row>
    <row r="1629" spans="5:5">
      <c r="E1629" s="319"/>
    </row>
    <row r="1630" spans="5:5">
      <c r="E1630" s="319"/>
    </row>
    <row r="1631" spans="5:5">
      <c r="E1631" s="319"/>
    </row>
    <row r="1632" spans="5:5">
      <c r="E1632" s="319"/>
    </row>
    <row r="1633" spans="5:5">
      <c r="E1633" s="319"/>
    </row>
    <row r="1634" spans="5:5">
      <c r="E1634" s="319"/>
    </row>
    <row r="1635" spans="5:5">
      <c r="E1635" s="319"/>
    </row>
    <row r="1636" spans="5:5">
      <c r="E1636" s="319"/>
    </row>
    <row r="1637" spans="5:5">
      <c r="E1637" s="319"/>
    </row>
    <row r="1638" spans="5:5">
      <c r="E1638" s="319"/>
    </row>
    <row r="1639" spans="5:5">
      <c r="E1639" s="319"/>
    </row>
    <row r="1640" spans="5:5">
      <c r="E1640" s="319"/>
    </row>
    <row r="1641" spans="5:5">
      <c r="E1641" s="319"/>
    </row>
    <row r="1642" spans="5:5">
      <c r="E1642" s="319"/>
    </row>
    <row r="1643" spans="5:5">
      <c r="E1643" s="319"/>
    </row>
    <row r="1644" spans="5:5">
      <c r="E1644" s="319"/>
    </row>
    <row r="1645" spans="5:5">
      <c r="E1645" s="319"/>
    </row>
    <row r="1646" spans="5:5">
      <c r="E1646" s="319"/>
    </row>
    <row r="1647" spans="5:5">
      <c r="E1647" s="319"/>
    </row>
    <row r="1648" spans="5:5">
      <c r="E1648" s="319"/>
    </row>
    <row r="1649" spans="5:5">
      <c r="E1649" s="319"/>
    </row>
    <row r="1650" spans="5:5">
      <c r="E1650" s="319"/>
    </row>
    <row r="1651" spans="5:5">
      <c r="E1651" s="319"/>
    </row>
    <row r="1652" spans="5:5">
      <c r="E1652" s="319"/>
    </row>
    <row r="1653" spans="5:5">
      <c r="E1653" s="319"/>
    </row>
    <row r="1654" spans="5:5">
      <c r="E1654" s="319"/>
    </row>
    <row r="1655" spans="5:5">
      <c r="E1655" s="319"/>
    </row>
    <row r="1656" spans="5:5">
      <c r="E1656" s="319"/>
    </row>
    <row r="1657" spans="5:5">
      <c r="E1657" s="319"/>
    </row>
    <row r="1658" spans="5:5">
      <c r="E1658" s="319"/>
    </row>
    <row r="1659" spans="5:5">
      <c r="E1659" s="319"/>
    </row>
    <row r="1660" spans="5:5">
      <c r="E1660" s="319"/>
    </row>
    <row r="1661" spans="5:5">
      <c r="E1661" s="319"/>
    </row>
    <row r="1662" spans="5:5">
      <c r="E1662" s="319"/>
    </row>
    <row r="1663" spans="5:5">
      <c r="E1663" s="319"/>
    </row>
    <row r="1664" spans="5:5">
      <c r="E1664" s="319"/>
    </row>
    <row r="1665" spans="5:5">
      <c r="E1665" s="319"/>
    </row>
    <row r="1666" spans="5:5">
      <c r="E1666" s="319"/>
    </row>
    <row r="1667" spans="5:5">
      <c r="E1667" s="319"/>
    </row>
    <row r="1668" spans="5:5">
      <c r="E1668" s="319"/>
    </row>
    <row r="1669" spans="5:5">
      <c r="E1669" s="319"/>
    </row>
    <row r="1670" spans="5:5">
      <c r="E1670" s="319"/>
    </row>
    <row r="1671" spans="5:5">
      <c r="E1671" s="319"/>
    </row>
    <row r="1672" spans="5:5">
      <c r="E1672" s="319"/>
    </row>
    <row r="1673" spans="5:5">
      <c r="E1673" s="319"/>
    </row>
    <row r="1674" spans="5:5">
      <c r="E1674" s="319"/>
    </row>
    <row r="1675" spans="5:5">
      <c r="E1675" s="319"/>
    </row>
    <row r="1676" spans="5:5">
      <c r="E1676" s="319"/>
    </row>
    <row r="1677" spans="5:5">
      <c r="E1677" s="319"/>
    </row>
    <row r="1678" spans="5:5">
      <c r="E1678" s="319"/>
    </row>
    <row r="1679" spans="5:5">
      <c r="E1679" s="319"/>
    </row>
    <row r="1680" spans="5:5">
      <c r="E1680" s="319"/>
    </row>
    <row r="1681" spans="5:5">
      <c r="E1681" s="319"/>
    </row>
    <row r="1682" spans="5:5">
      <c r="E1682" s="319"/>
    </row>
    <row r="1683" spans="5:5">
      <c r="E1683" s="319"/>
    </row>
    <row r="1684" spans="5:5">
      <c r="E1684" s="319"/>
    </row>
    <row r="1685" spans="5:5">
      <c r="E1685" s="319"/>
    </row>
    <row r="1686" spans="5:5">
      <c r="E1686" s="319"/>
    </row>
    <row r="1687" spans="5:5">
      <c r="E1687" s="319"/>
    </row>
    <row r="1688" spans="5:5">
      <c r="E1688" s="319"/>
    </row>
    <row r="1689" spans="5:5">
      <c r="E1689" s="319"/>
    </row>
    <row r="1690" spans="5:5">
      <c r="E1690" s="319"/>
    </row>
    <row r="1691" spans="5:5">
      <c r="E1691" s="319"/>
    </row>
    <row r="1692" spans="5:5">
      <c r="E1692" s="319"/>
    </row>
    <row r="1693" spans="5:5">
      <c r="E1693" s="319"/>
    </row>
    <row r="1694" spans="5:5">
      <c r="E1694" s="319"/>
    </row>
    <row r="1695" spans="5:5">
      <c r="E1695" s="319"/>
    </row>
    <row r="1696" spans="5:5">
      <c r="E1696" s="319"/>
    </row>
    <row r="1697" spans="5:5">
      <c r="E1697" s="319"/>
    </row>
    <row r="1698" spans="5:5">
      <c r="E1698" s="319"/>
    </row>
    <row r="1699" spans="5:5">
      <c r="E1699" s="319"/>
    </row>
    <row r="1700" spans="5:5">
      <c r="E1700" s="319"/>
    </row>
    <row r="1701" spans="5:5">
      <c r="E1701" s="319"/>
    </row>
    <row r="1702" spans="5:5">
      <c r="E1702" s="319"/>
    </row>
    <row r="1703" spans="5:5">
      <c r="E1703" s="319"/>
    </row>
    <row r="1704" spans="5:5">
      <c r="E1704" s="319"/>
    </row>
    <row r="1705" spans="5:5">
      <c r="E1705" s="319"/>
    </row>
    <row r="1706" spans="5:5">
      <c r="E1706" s="319"/>
    </row>
    <row r="1707" spans="5:5">
      <c r="E1707" s="319"/>
    </row>
    <row r="1708" spans="5:5">
      <c r="E1708" s="319"/>
    </row>
    <row r="1709" spans="5:5">
      <c r="E1709" s="319"/>
    </row>
    <row r="1710" spans="5:5">
      <c r="E1710" s="319"/>
    </row>
    <row r="1711" spans="5:5">
      <c r="E1711" s="319"/>
    </row>
    <row r="1712" spans="5:5">
      <c r="E1712" s="319"/>
    </row>
    <row r="1713" spans="5:5">
      <c r="E1713" s="319"/>
    </row>
    <row r="1714" spans="5:5">
      <c r="E1714" s="319"/>
    </row>
    <row r="1715" spans="5:5">
      <c r="E1715" s="319"/>
    </row>
    <row r="1716" spans="5:5">
      <c r="E1716" s="319"/>
    </row>
    <row r="1717" spans="5:5">
      <c r="E1717" s="319"/>
    </row>
    <row r="1718" spans="5:5">
      <c r="E1718" s="319"/>
    </row>
    <row r="1719" spans="5:5">
      <c r="E1719" s="319"/>
    </row>
    <row r="1720" spans="5:5">
      <c r="E1720" s="319"/>
    </row>
    <row r="1721" spans="5:5">
      <c r="E1721" s="319"/>
    </row>
    <row r="1722" spans="5:5">
      <c r="E1722" s="319"/>
    </row>
    <row r="1723" spans="5:5">
      <c r="E1723" s="319"/>
    </row>
    <row r="1724" spans="5:5">
      <c r="E1724" s="319"/>
    </row>
    <row r="1725" spans="5:5">
      <c r="E1725" s="319"/>
    </row>
    <row r="1726" spans="5:5">
      <c r="E1726" s="319"/>
    </row>
    <row r="1727" spans="5:5">
      <c r="E1727" s="319"/>
    </row>
    <row r="1728" spans="5:5">
      <c r="E1728" s="319"/>
    </row>
    <row r="1729" spans="5:5">
      <c r="E1729" s="319"/>
    </row>
    <row r="1730" spans="5:5">
      <c r="E1730" s="319"/>
    </row>
    <row r="1731" spans="5:5">
      <c r="E1731" s="319"/>
    </row>
    <row r="1732" spans="5:5">
      <c r="E1732" s="319"/>
    </row>
    <row r="1733" spans="5:5">
      <c r="E1733" s="319"/>
    </row>
    <row r="1734" spans="5:5">
      <c r="E1734" s="319"/>
    </row>
    <row r="1735" spans="5:5">
      <c r="E1735" s="319"/>
    </row>
    <row r="1736" spans="5:5">
      <c r="E1736" s="319"/>
    </row>
    <row r="1737" spans="5:5">
      <c r="E1737" s="319"/>
    </row>
    <row r="1738" spans="5:5">
      <c r="E1738" s="319"/>
    </row>
    <row r="1739" spans="5:5">
      <c r="E1739" s="319"/>
    </row>
    <row r="1740" spans="5:5">
      <c r="E1740" s="319"/>
    </row>
    <row r="1741" spans="5:5">
      <c r="E1741" s="319"/>
    </row>
    <row r="1742" spans="5:5">
      <c r="E1742" s="319"/>
    </row>
    <row r="1743" spans="5:5">
      <c r="E1743" s="319"/>
    </row>
    <row r="1744" spans="5:5">
      <c r="E1744" s="319"/>
    </row>
    <row r="1745" spans="5:5">
      <c r="E1745" s="319"/>
    </row>
    <row r="1746" spans="5:5">
      <c r="E1746" s="319"/>
    </row>
    <row r="1747" spans="5:5">
      <c r="E1747" s="319"/>
    </row>
    <row r="1748" spans="5:5">
      <c r="E1748" s="319"/>
    </row>
    <row r="1749" spans="5:5">
      <c r="E1749" s="319"/>
    </row>
    <row r="1750" spans="5:5">
      <c r="E1750" s="319"/>
    </row>
    <row r="1751" spans="5:5">
      <c r="E1751" s="319"/>
    </row>
    <row r="1752" spans="5:5">
      <c r="E1752" s="319"/>
    </row>
    <row r="1753" spans="5:5">
      <c r="E1753" s="319"/>
    </row>
    <row r="1754" spans="5:5">
      <c r="E1754" s="319"/>
    </row>
    <row r="1755" spans="5:5">
      <c r="E1755" s="319"/>
    </row>
    <row r="1756" spans="5:5">
      <c r="E1756" s="319"/>
    </row>
    <row r="1757" spans="5:5">
      <c r="E1757" s="319"/>
    </row>
    <row r="1758" spans="5:5">
      <c r="E1758" s="319"/>
    </row>
    <row r="1759" spans="5:5">
      <c r="E1759" s="319"/>
    </row>
    <row r="1760" spans="5:5">
      <c r="E1760" s="319"/>
    </row>
    <row r="1761" spans="5:5">
      <c r="E1761" s="319"/>
    </row>
    <row r="1762" spans="5:5">
      <c r="E1762" s="319"/>
    </row>
    <row r="1763" spans="5:5">
      <c r="E1763" s="319"/>
    </row>
    <row r="1764" spans="5:5">
      <c r="E1764" s="319"/>
    </row>
    <row r="1765" spans="5:5">
      <c r="E1765" s="319"/>
    </row>
    <row r="1766" spans="5:5">
      <c r="E1766" s="319"/>
    </row>
    <row r="1767" spans="5:5">
      <c r="E1767" s="319"/>
    </row>
    <row r="1768" spans="5:5">
      <c r="E1768" s="319"/>
    </row>
    <row r="1769" spans="5:5">
      <c r="E1769" s="319"/>
    </row>
    <row r="1770" spans="5:5">
      <c r="E1770" s="319"/>
    </row>
    <row r="1771" spans="5:5">
      <c r="E1771" s="319"/>
    </row>
    <row r="1772" spans="5:5">
      <c r="E1772" s="319"/>
    </row>
    <row r="1773" spans="5:5">
      <c r="E1773" s="319"/>
    </row>
    <row r="1774" spans="5:5">
      <c r="E1774" s="319"/>
    </row>
    <row r="1775" spans="5:5">
      <c r="E1775" s="319"/>
    </row>
    <row r="1776" spans="5:5">
      <c r="E1776" s="319"/>
    </row>
    <row r="1777" spans="5:5">
      <c r="E1777" s="319"/>
    </row>
    <row r="1778" spans="5:5">
      <c r="E1778" s="319"/>
    </row>
    <row r="1779" spans="5:5">
      <c r="E1779" s="319"/>
    </row>
    <row r="1780" spans="5:5">
      <c r="E1780" s="319"/>
    </row>
    <row r="1781" spans="5:5">
      <c r="E1781" s="319"/>
    </row>
    <row r="1782" spans="5:5">
      <c r="E1782" s="319"/>
    </row>
    <row r="1783" spans="5:5">
      <c r="E1783" s="319"/>
    </row>
    <row r="1784" spans="5:5">
      <c r="E1784" s="319"/>
    </row>
    <row r="1785" spans="5:5">
      <c r="E1785" s="319"/>
    </row>
    <row r="1786" spans="5:5">
      <c r="E1786" s="319"/>
    </row>
    <row r="1787" spans="5:5">
      <c r="E1787" s="319"/>
    </row>
    <row r="1788" spans="5:5">
      <c r="E1788" s="319"/>
    </row>
    <row r="1789" spans="5:5">
      <c r="E1789" s="319"/>
    </row>
    <row r="1790" spans="5:5">
      <c r="E1790" s="319"/>
    </row>
    <row r="1791" spans="5:5">
      <c r="E1791" s="319"/>
    </row>
    <row r="1792" spans="5:5">
      <c r="E1792" s="319"/>
    </row>
    <row r="1793" spans="5:5">
      <c r="E1793" s="319"/>
    </row>
    <row r="1794" spans="5:5">
      <c r="E1794" s="319"/>
    </row>
    <row r="1795" spans="5:5">
      <c r="E1795" s="319"/>
    </row>
    <row r="1796" spans="5:5">
      <c r="E1796" s="319"/>
    </row>
    <row r="1797" spans="5:5">
      <c r="E1797" s="319"/>
    </row>
    <row r="1798" spans="5:5">
      <c r="E1798" s="319"/>
    </row>
    <row r="1799" spans="5:5">
      <c r="E1799" s="319"/>
    </row>
    <row r="1800" spans="5:5">
      <c r="E1800" s="319"/>
    </row>
    <row r="1801" spans="5:5">
      <c r="E1801" s="319"/>
    </row>
    <row r="1802" spans="5:5">
      <c r="E1802" s="319"/>
    </row>
    <row r="1803" spans="5:5">
      <c r="E1803" s="319"/>
    </row>
    <row r="1804" spans="5:5">
      <c r="E1804" s="319"/>
    </row>
    <row r="1805" spans="5:5">
      <c r="E1805" s="319"/>
    </row>
    <row r="1806" spans="5:5">
      <c r="E1806" s="319"/>
    </row>
    <row r="1807" spans="5:5">
      <c r="E1807" s="319"/>
    </row>
    <row r="1808" spans="5:5">
      <c r="E1808" s="319"/>
    </row>
    <row r="1809" spans="5:5">
      <c r="E1809" s="319"/>
    </row>
    <row r="1810" spans="5:5">
      <c r="E1810" s="319"/>
    </row>
    <row r="1811" spans="5:5">
      <c r="E1811" s="319"/>
    </row>
    <row r="1812" spans="5:5">
      <c r="E1812" s="319"/>
    </row>
    <row r="1813" spans="5:5">
      <c r="E1813" s="319"/>
    </row>
    <row r="1814" spans="5:5">
      <c r="E1814" s="319"/>
    </row>
    <row r="1815" spans="5:5">
      <c r="E1815" s="319"/>
    </row>
    <row r="1816" spans="5:5">
      <c r="E1816" s="319"/>
    </row>
    <row r="1817" spans="5:5">
      <c r="E1817" s="319"/>
    </row>
    <row r="1818" spans="5:5">
      <c r="E1818" s="319"/>
    </row>
    <row r="1819" spans="5:5">
      <c r="E1819" s="319"/>
    </row>
    <row r="1820" spans="5:5">
      <c r="E1820" s="319"/>
    </row>
    <row r="1821" spans="5:5">
      <c r="E1821" s="319"/>
    </row>
    <row r="1822" spans="5:5">
      <c r="E1822" s="319"/>
    </row>
    <row r="1823" spans="5:5">
      <c r="E1823" s="319"/>
    </row>
    <row r="1824" spans="5:5">
      <c r="E1824" s="319"/>
    </row>
    <row r="1825" spans="5:5">
      <c r="E1825" s="319"/>
    </row>
    <row r="1826" spans="5:5">
      <c r="E1826" s="319"/>
    </row>
    <row r="1827" spans="5:5">
      <c r="E1827" s="319"/>
    </row>
    <row r="1828" spans="5:5">
      <c r="E1828" s="319"/>
    </row>
    <row r="1829" spans="5:5">
      <c r="E1829" s="319"/>
    </row>
    <row r="1830" spans="5:5">
      <c r="E1830" s="319"/>
    </row>
    <row r="1831" spans="5:5">
      <c r="E1831" s="319"/>
    </row>
    <row r="1832" spans="5:5">
      <c r="E1832" s="319"/>
    </row>
    <row r="1833" spans="5:5">
      <c r="E1833" s="319"/>
    </row>
    <row r="1834" spans="5:5">
      <c r="E1834" s="319"/>
    </row>
    <row r="1835" spans="5:5">
      <c r="E1835" s="319"/>
    </row>
    <row r="1836" spans="5:5">
      <c r="E1836" s="319"/>
    </row>
    <row r="1837" spans="5:5">
      <c r="E1837" s="319"/>
    </row>
    <row r="1838" spans="5:5">
      <c r="E1838" s="319"/>
    </row>
    <row r="1839" spans="5:5">
      <c r="E1839" s="319"/>
    </row>
    <row r="1840" spans="5:5">
      <c r="E1840" s="319"/>
    </row>
    <row r="1841" spans="5:5">
      <c r="E1841" s="319"/>
    </row>
    <row r="1842" spans="5:5">
      <c r="E1842" s="319"/>
    </row>
    <row r="1843" spans="5:5">
      <c r="E1843" s="319"/>
    </row>
    <row r="1844" spans="5:5">
      <c r="E1844" s="319"/>
    </row>
    <row r="1845" spans="5:5">
      <c r="E1845" s="319"/>
    </row>
    <row r="1846" spans="5:5">
      <c r="E1846" s="319"/>
    </row>
    <row r="1847" spans="5:5">
      <c r="E1847" s="319"/>
    </row>
    <row r="1848" spans="5:5">
      <c r="E1848" s="319"/>
    </row>
    <row r="1849" spans="5:5">
      <c r="E1849" s="319"/>
    </row>
    <row r="1850" spans="5:5">
      <c r="E1850" s="319"/>
    </row>
    <row r="1851" spans="5:5">
      <c r="E1851" s="319"/>
    </row>
    <row r="1852" spans="5:5">
      <c r="E1852" s="319"/>
    </row>
    <row r="1853" spans="5:5">
      <c r="E1853" s="319"/>
    </row>
    <row r="1854" spans="5:5">
      <c r="E1854" s="319"/>
    </row>
    <row r="1855" spans="5:5">
      <c r="E1855" s="319"/>
    </row>
    <row r="1856" spans="5:5">
      <c r="E1856" s="319"/>
    </row>
    <row r="1857" spans="5:5">
      <c r="E1857" s="319"/>
    </row>
    <row r="1858" spans="5:5">
      <c r="E1858" s="319"/>
    </row>
    <row r="1859" spans="5:5">
      <c r="E1859" s="319"/>
    </row>
    <row r="1860" spans="5:5">
      <c r="E1860" s="319"/>
    </row>
    <row r="1861" spans="5:5">
      <c r="E1861" s="319"/>
    </row>
    <row r="1862" spans="5:5">
      <c r="E1862" s="319"/>
    </row>
    <row r="1863" spans="5:5">
      <c r="E1863" s="319"/>
    </row>
    <row r="1864" spans="5:5">
      <c r="E1864" s="319"/>
    </row>
    <row r="1865" spans="5:5">
      <c r="E1865" s="319"/>
    </row>
    <row r="1866" spans="5:5">
      <c r="E1866" s="319"/>
    </row>
    <row r="1867" spans="5:5">
      <c r="E1867" s="319"/>
    </row>
    <row r="1868" spans="5:5">
      <c r="E1868" s="319"/>
    </row>
    <row r="1869" spans="5:5">
      <c r="E1869" s="319"/>
    </row>
    <row r="1870" spans="5:5">
      <c r="E1870" s="319"/>
    </row>
    <row r="1871" spans="5:5">
      <c r="E1871" s="319"/>
    </row>
    <row r="1872" spans="5:5">
      <c r="E1872" s="319"/>
    </row>
    <row r="1873" spans="5:5">
      <c r="E1873" s="319"/>
    </row>
    <row r="1874" spans="5:5">
      <c r="E1874" s="319"/>
    </row>
    <row r="1875" spans="5:5">
      <c r="E1875" s="319"/>
    </row>
    <row r="1876" spans="5:5">
      <c r="E1876" s="319"/>
    </row>
    <row r="1877" spans="5:5">
      <c r="E1877" s="319"/>
    </row>
    <row r="1878" spans="5:5">
      <c r="E1878" s="319"/>
    </row>
    <row r="1879" spans="5:5">
      <c r="E1879" s="319"/>
    </row>
    <row r="1880" spans="5:5">
      <c r="E1880" s="319"/>
    </row>
    <row r="1881" spans="5:5">
      <c r="E1881" s="319"/>
    </row>
    <row r="1882" spans="5:5">
      <c r="E1882" s="319"/>
    </row>
    <row r="1883" spans="5:5">
      <c r="E1883" s="319"/>
    </row>
    <row r="1884" spans="5:5">
      <c r="E1884" s="319"/>
    </row>
    <row r="1885" spans="5:5">
      <c r="E1885" s="319"/>
    </row>
    <row r="1886" spans="5:5">
      <c r="E1886" s="319"/>
    </row>
    <row r="1887" spans="5:5">
      <c r="E1887" s="319"/>
    </row>
    <row r="1888" spans="5:5">
      <c r="E1888" s="319"/>
    </row>
    <row r="1889" spans="5:5">
      <c r="E1889" s="319"/>
    </row>
    <row r="1890" spans="5:5">
      <c r="E1890" s="319"/>
    </row>
    <row r="1891" spans="5:5">
      <c r="E1891" s="319"/>
    </row>
    <row r="1892" spans="5:5">
      <c r="E1892" s="319"/>
    </row>
    <row r="1893" spans="5:5">
      <c r="E1893" s="319"/>
    </row>
    <row r="1894" spans="5:5">
      <c r="E1894" s="319"/>
    </row>
    <row r="1895" spans="5:5">
      <c r="E1895" s="319"/>
    </row>
    <row r="1896" spans="5:5">
      <c r="E1896" s="319"/>
    </row>
    <row r="1897" spans="5:5">
      <c r="E1897" s="319"/>
    </row>
    <row r="1898" spans="5:5">
      <c r="E1898" s="319"/>
    </row>
    <row r="1899" spans="5:5">
      <c r="E1899" s="319"/>
    </row>
    <row r="1900" spans="5:5">
      <c r="E1900" s="319"/>
    </row>
    <row r="1901" spans="5:5">
      <c r="E1901" s="319"/>
    </row>
    <row r="1902" spans="5:5">
      <c r="E1902" s="319"/>
    </row>
    <row r="1903" spans="5:5">
      <c r="E1903" s="319"/>
    </row>
    <row r="1904" spans="5:5">
      <c r="E1904" s="319"/>
    </row>
    <row r="1905" spans="5:5">
      <c r="E1905" s="319"/>
    </row>
    <row r="1906" spans="5:5">
      <c r="E1906" s="319"/>
    </row>
    <row r="1907" spans="5:5">
      <c r="E1907" s="319"/>
    </row>
    <row r="1908" spans="5:5">
      <c r="E1908" s="319"/>
    </row>
    <row r="1909" spans="5:5">
      <c r="E1909" s="319"/>
    </row>
    <row r="1910" spans="5:5">
      <c r="E1910" s="319"/>
    </row>
    <row r="1911" spans="5:5">
      <c r="E1911" s="319"/>
    </row>
    <row r="1912" spans="5:5">
      <c r="E1912" s="319"/>
    </row>
    <row r="1913" spans="5:5">
      <c r="E1913" s="319"/>
    </row>
    <row r="1914" spans="5:5">
      <c r="E1914" s="319"/>
    </row>
    <row r="1915" spans="5:5">
      <c r="E1915" s="319"/>
    </row>
    <row r="1916" spans="5:5">
      <c r="E1916" s="319"/>
    </row>
    <row r="1917" spans="5:5">
      <c r="E1917" s="319"/>
    </row>
    <row r="1918" spans="5:5">
      <c r="E1918" s="319"/>
    </row>
    <row r="1919" spans="5:5">
      <c r="E1919" s="319"/>
    </row>
    <row r="1920" spans="5:5">
      <c r="E1920" s="319"/>
    </row>
    <row r="1921" spans="5:5">
      <c r="E1921" s="319"/>
    </row>
    <row r="1922" spans="5:5">
      <c r="E1922" s="319"/>
    </row>
    <row r="1923" spans="5:5">
      <c r="E1923" s="319"/>
    </row>
    <row r="1924" spans="5:5">
      <c r="E1924" s="319"/>
    </row>
    <row r="1925" spans="5:5">
      <c r="E1925" s="319"/>
    </row>
    <row r="1926" spans="5:5">
      <c r="E1926" s="319"/>
    </row>
    <row r="1927" spans="5:5">
      <c r="E1927" s="319"/>
    </row>
    <row r="1928" spans="5:5">
      <c r="E1928" s="319"/>
    </row>
    <row r="1929" spans="5:5">
      <c r="E1929" s="319"/>
    </row>
    <row r="1930" spans="5:5">
      <c r="E1930" s="319"/>
    </row>
    <row r="1931" spans="5:5">
      <c r="E1931" s="319"/>
    </row>
    <row r="1932" spans="5:5">
      <c r="E1932" s="319"/>
    </row>
    <row r="1933" spans="5:5">
      <c r="E1933" s="319"/>
    </row>
    <row r="1934" spans="5:5">
      <c r="E1934" s="319"/>
    </row>
    <row r="1935" spans="5:5">
      <c r="E1935" s="319"/>
    </row>
    <row r="1936" spans="5:5">
      <c r="E1936" s="319"/>
    </row>
    <row r="1937" spans="5:5">
      <c r="E1937" s="319"/>
    </row>
    <row r="1938" spans="5:5">
      <c r="E1938" s="319"/>
    </row>
    <row r="1939" spans="5:5">
      <c r="E1939" s="319"/>
    </row>
    <row r="1940" spans="5:5">
      <c r="E1940" s="319"/>
    </row>
    <row r="1941" spans="5:5">
      <c r="E1941" s="319"/>
    </row>
    <row r="1942" spans="5:5">
      <c r="E1942" s="319"/>
    </row>
    <row r="1943" spans="5:5">
      <c r="E1943" s="319"/>
    </row>
    <row r="1944" spans="5:5">
      <c r="E1944" s="319"/>
    </row>
    <row r="1945" spans="5:5">
      <c r="E1945" s="319"/>
    </row>
    <row r="1946" spans="5:5">
      <c r="E1946" s="319"/>
    </row>
    <row r="1947" spans="5:5">
      <c r="E1947" s="319"/>
    </row>
    <row r="1948" spans="5:5">
      <c r="E1948" s="319"/>
    </row>
    <row r="1949" spans="5:5">
      <c r="E1949" s="319"/>
    </row>
    <row r="1950" spans="5:5">
      <c r="E1950" s="319"/>
    </row>
    <row r="1951" spans="5:5">
      <c r="E1951" s="319"/>
    </row>
    <row r="1952" spans="5:5">
      <c r="E1952" s="319"/>
    </row>
    <row r="1953" spans="5:5">
      <c r="E1953" s="319"/>
    </row>
    <row r="1954" spans="5:5">
      <c r="E1954" s="319"/>
    </row>
    <row r="1955" spans="5:5">
      <c r="E1955" s="319"/>
    </row>
    <row r="1956" spans="5:5">
      <c r="E1956" s="319"/>
    </row>
    <row r="1957" spans="5:5">
      <c r="E1957" s="319"/>
    </row>
    <row r="1958" spans="5:5">
      <c r="E1958" s="319"/>
    </row>
    <row r="1959" spans="5:5">
      <c r="E1959" s="319"/>
    </row>
    <row r="1960" spans="5:5">
      <c r="E1960" s="319"/>
    </row>
    <row r="1961" spans="5:5">
      <c r="E1961" s="319"/>
    </row>
    <row r="1962" spans="5:5">
      <c r="E1962" s="319"/>
    </row>
    <row r="1963" spans="5:5">
      <c r="E1963" s="319"/>
    </row>
    <row r="1964" spans="5:5">
      <c r="E1964" s="319"/>
    </row>
    <row r="1965" spans="5:5">
      <c r="E1965" s="319"/>
    </row>
    <row r="1966" spans="5:5">
      <c r="E1966" s="319"/>
    </row>
    <row r="1967" spans="5:5">
      <c r="E1967" s="319"/>
    </row>
    <row r="1968" spans="5:5">
      <c r="E1968" s="319"/>
    </row>
    <row r="1969" spans="5:5">
      <c r="E1969" s="319"/>
    </row>
    <row r="1970" spans="5:5">
      <c r="E1970" s="319"/>
    </row>
    <row r="1971" spans="5:5">
      <c r="E1971" s="319"/>
    </row>
    <row r="1972" spans="5:5">
      <c r="E1972" s="319"/>
    </row>
    <row r="1973" spans="5:5">
      <c r="E1973" s="319"/>
    </row>
    <row r="1974" spans="5:5">
      <c r="E1974" s="319"/>
    </row>
    <row r="1975" spans="5:5">
      <c r="E1975" s="319"/>
    </row>
    <row r="1976" spans="5:5">
      <c r="E1976" s="319"/>
    </row>
    <row r="1977" spans="5:5">
      <c r="E1977" s="319"/>
    </row>
    <row r="1978" spans="5:5">
      <c r="E1978" s="319"/>
    </row>
    <row r="1979" spans="5:5">
      <c r="E1979" s="319"/>
    </row>
    <row r="1980" spans="5:5">
      <c r="E1980" s="319"/>
    </row>
    <row r="1981" spans="5:5">
      <c r="E1981" s="319"/>
    </row>
    <row r="1982" spans="5:5">
      <c r="E1982" s="319"/>
    </row>
    <row r="1983" spans="5:5">
      <c r="E1983" s="319"/>
    </row>
    <row r="1984" spans="5:5">
      <c r="E1984" s="319"/>
    </row>
    <row r="1985" spans="5:5">
      <c r="E1985" s="319"/>
    </row>
    <row r="1986" spans="5:5">
      <c r="E1986" s="319"/>
    </row>
    <row r="1987" spans="5:5">
      <c r="E1987" s="319"/>
    </row>
    <row r="1988" spans="5:5">
      <c r="E1988" s="319"/>
    </row>
    <row r="1989" spans="5:5">
      <c r="E1989" s="319"/>
    </row>
    <row r="1990" spans="5:5">
      <c r="E1990" s="319"/>
    </row>
    <row r="1991" spans="5:5">
      <c r="E1991" s="319"/>
    </row>
    <row r="1992" spans="5:5">
      <c r="E1992" s="319"/>
    </row>
    <row r="1993" spans="5:5">
      <c r="E1993" s="319"/>
    </row>
    <row r="1994" spans="5:5">
      <c r="E1994" s="319"/>
    </row>
    <row r="1995" spans="5:5">
      <c r="E1995" s="319"/>
    </row>
    <row r="1996" spans="5:5">
      <c r="E1996" s="319"/>
    </row>
    <row r="1997" spans="5:5">
      <c r="E1997" s="319"/>
    </row>
    <row r="1998" spans="5:5">
      <c r="E1998" s="319"/>
    </row>
    <row r="1999" spans="5:5">
      <c r="E1999" s="319"/>
    </row>
    <row r="2000" spans="5:5">
      <c r="E2000" s="319"/>
    </row>
    <row r="2001" spans="5:5">
      <c r="E2001" s="319"/>
    </row>
    <row r="2002" spans="5:5">
      <c r="E2002" s="319"/>
    </row>
    <row r="2003" spans="5:5">
      <c r="E2003" s="319"/>
    </row>
    <row r="2004" spans="5:5">
      <c r="E2004" s="319"/>
    </row>
    <row r="2005" spans="5:5">
      <c r="E2005" s="319"/>
    </row>
    <row r="2006" spans="5:5">
      <c r="E2006" s="319"/>
    </row>
    <row r="2007" spans="5:5">
      <c r="E2007" s="319"/>
    </row>
    <row r="2008" spans="5:5">
      <c r="E2008" s="319"/>
    </row>
    <row r="2009" spans="5:5">
      <c r="E2009" s="319"/>
    </row>
    <row r="2010" spans="5:5">
      <c r="E2010" s="319"/>
    </row>
    <row r="2011" spans="5:5">
      <c r="E2011" s="319"/>
    </row>
    <row r="2012" spans="5:5">
      <c r="E2012" s="319"/>
    </row>
    <row r="2013" spans="5:5">
      <c r="E2013" s="319"/>
    </row>
    <row r="2014" spans="5:5">
      <c r="E2014" s="319"/>
    </row>
    <row r="2015" spans="5:5">
      <c r="E2015" s="319"/>
    </row>
    <row r="2016" spans="5:5">
      <c r="E2016" s="319"/>
    </row>
    <row r="2017" spans="5:5">
      <c r="E2017" s="319"/>
    </row>
    <row r="2018" spans="5:5">
      <c r="E2018" s="319"/>
    </row>
    <row r="2019" spans="5:5">
      <c r="E2019" s="319"/>
    </row>
    <row r="2020" spans="5:5">
      <c r="E2020" s="319"/>
    </row>
    <row r="2021" spans="5:5">
      <c r="E2021" s="319"/>
    </row>
    <row r="2022" spans="5:5">
      <c r="E2022" s="319"/>
    </row>
    <row r="2023" spans="5:5">
      <c r="E2023" s="319"/>
    </row>
    <row r="2024" spans="5:5">
      <c r="E2024" s="319"/>
    </row>
    <row r="2025" spans="5:5">
      <c r="E2025" s="319"/>
    </row>
    <row r="2026" spans="5:5">
      <c r="E2026" s="319"/>
    </row>
    <row r="2027" spans="5:5">
      <c r="E2027" s="319"/>
    </row>
    <row r="2028" spans="5:5">
      <c r="E2028" s="319"/>
    </row>
    <row r="2029" spans="5:5">
      <c r="E2029" s="319"/>
    </row>
    <row r="2030" spans="5:5">
      <c r="E2030" s="319"/>
    </row>
    <row r="2031" spans="5:5">
      <c r="E2031" s="319"/>
    </row>
    <row r="2032" spans="5:5">
      <c r="E2032" s="319"/>
    </row>
    <row r="2033" spans="5:5">
      <c r="E2033" s="319"/>
    </row>
    <row r="2034" spans="5:5">
      <c r="E2034" s="319"/>
    </row>
    <row r="2035" spans="5:5">
      <c r="E2035" s="319"/>
    </row>
    <row r="2036" spans="5:5">
      <c r="E2036" s="319"/>
    </row>
    <row r="2037" spans="5:5">
      <c r="E2037" s="319"/>
    </row>
    <row r="2038" spans="5:5">
      <c r="E2038" s="319"/>
    </row>
    <row r="2039" spans="5:5">
      <c r="E2039" s="319"/>
    </row>
    <row r="2040" spans="5:5">
      <c r="E2040" s="319"/>
    </row>
    <row r="2041" spans="5:5">
      <c r="E2041" s="319"/>
    </row>
    <row r="2042" spans="5:5">
      <c r="E2042" s="319"/>
    </row>
    <row r="2043" spans="5:5">
      <c r="E2043" s="319"/>
    </row>
    <row r="2044" spans="5:5">
      <c r="E2044" s="319"/>
    </row>
    <row r="2045" spans="5:5">
      <c r="E2045" s="319"/>
    </row>
    <row r="2046" spans="5:5">
      <c r="E2046" s="319"/>
    </row>
    <row r="2047" spans="5:5">
      <c r="E2047" s="319"/>
    </row>
    <row r="2048" spans="5:5">
      <c r="E2048" s="319"/>
    </row>
    <row r="2049" spans="5:5">
      <c r="E2049" s="319"/>
    </row>
    <row r="2050" spans="5:5">
      <c r="E2050" s="319"/>
    </row>
    <row r="2051" spans="5:5">
      <c r="E2051" s="319"/>
    </row>
    <row r="2052" spans="5:5">
      <c r="E2052" s="319"/>
    </row>
    <row r="2053" spans="5:5">
      <c r="E2053" s="319"/>
    </row>
    <row r="2054" spans="5:5">
      <c r="E2054" s="319"/>
    </row>
    <row r="2055" spans="5:5">
      <c r="E2055" s="319"/>
    </row>
    <row r="2056" spans="5:5">
      <c r="E2056" s="319"/>
    </row>
    <row r="2057" spans="5:5">
      <c r="E2057" s="319"/>
    </row>
    <row r="2058" spans="5:5">
      <c r="E2058" s="319"/>
    </row>
    <row r="2059" spans="5:5">
      <c r="E2059" s="319"/>
    </row>
    <row r="2060" spans="5:5">
      <c r="E2060" s="319"/>
    </row>
    <row r="2061" spans="5:5">
      <c r="E2061" s="319"/>
    </row>
    <row r="2062" spans="5:5">
      <c r="E2062" s="319"/>
    </row>
    <row r="2063" spans="5:5">
      <c r="E2063" s="319"/>
    </row>
    <row r="2064" spans="5:5">
      <c r="E2064" s="319"/>
    </row>
    <row r="2065" spans="5:5">
      <c r="E2065" s="319"/>
    </row>
    <row r="2066" spans="5:5">
      <c r="E2066" s="319"/>
    </row>
    <row r="2067" spans="5:5">
      <c r="E2067" s="319"/>
    </row>
    <row r="2068" spans="5:5">
      <c r="E2068" s="319"/>
    </row>
    <row r="2069" spans="5:5">
      <c r="E2069" s="319"/>
    </row>
    <row r="2070" spans="5:5">
      <c r="E2070" s="319"/>
    </row>
    <row r="2071" spans="5:5">
      <c r="E2071" s="319"/>
    </row>
    <row r="2072" spans="5:5">
      <c r="E2072" s="319"/>
    </row>
    <row r="2073" spans="5:5">
      <c r="E2073" s="319"/>
    </row>
    <row r="2074" spans="5:5">
      <c r="E2074" s="319"/>
    </row>
    <row r="2075" spans="5:5">
      <c r="E2075" s="319"/>
    </row>
    <row r="2076" spans="5:5">
      <c r="E2076" s="319"/>
    </row>
    <row r="2077" spans="5:5">
      <c r="E2077" s="319"/>
    </row>
    <row r="2078" spans="5:5">
      <c r="E2078" s="319"/>
    </row>
    <row r="2079" spans="5:5">
      <c r="E2079" s="319"/>
    </row>
    <row r="2080" spans="5:5">
      <c r="E2080" s="319"/>
    </row>
    <row r="2081" spans="5:5">
      <c r="E2081" s="319"/>
    </row>
    <row r="2082" spans="5:5">
      <c r="E2082" s="319"/>
    </row>
    <row r="2083" spans="5:5">
      <c r="E2083" s="319"/>
    </row>
    <row r="2084" spans="5:5">
      <c r="E2084" s="319"/>
    </row>
    <row r="2085" spans="5:5">
      <c r="E2085" s="319"/>
    </row>
    <row r="2086" spans="5:5">
      <c r="E2086" s="319"/>
    </row>
    <row r="2087" spans="5:5">
      <c r="E2087" s="319"/>
    </row>
    <row r="2088" spans="5:5">
      <c r="E2088" s="319"/>
    </row>
    <row r="2089" spans="5:5">
      <c r="E2089" s="319"/>
    </row>
    <row r="2090" spans="5:5">
      <c r="E2090" s="319"/>
    </row>
    <row r="2091" spans="5:5">
      <c r="E2091" s="319"/>
    </row>
    <row r="2092" spans="5:5">
      <c r="E2092" s="319"/>
    </row>
    <row r="2093" spans="5:5">
      <c r="E2093" s="319"/>
    </row>
    <row r="2094" spans="5:5">
      <c r="E2094" s="319"/>
    </row>
    <row r="2095" spans="5:5">
      <c r="E2095" s="319"/>
    </row>
    <row r="2096" spans="5:5">
      <c r="E2096" s="319"/>
    </row>
    <row r="2097" spans="5:5">
      <c r="E2097" s="319"/>
    </row>
    <row r="2098" spans="5:5">
      <c r="E2098" s="319"/>
    </row>
    <row r="2099" spans="5:5">
      <c r="E2099" s="319"/>
    </row>
    <row r="2100" spans="5:5">
      <c r="E2100" s="319"/>
    </row>
    <row r="2101" spans="5:5">
      <c r="E2101" s="319"/>
    </row>
    <row r="2102" spans="5:5">
      <c r="E2102" s="319"/>
    </row>
    <row r="2103" spans="5:5">
      <c r="E2103" s="319"/>
    </row>
    <row r="2104" spans="5:5">
      <c r="E2104" s="319"/>
    </row>
    <row r="2105" spans="5:5">
      <c r="E2105" s="319"/>
    </row>
    <row r="2106" spans="5:5">
      <c r="E2106" s="319"/>
    </row>
    <row r="2107" spans="5:5">
      <c r="E2107" s="319"/>
    </row>
    <row r="2108" spans="5:5">
      <c r="E2108" s="319"/>
    </row>
    <row r="2109" spans="5:5">
      <c r="E2109" s="319"/>
    </row>
    <row r="2110" spans="5:5">
      <c r="E2110" s="319"/>
    </row>
    <row r="2111" spans="5:5">
      <c r="E2111" s="319"/>
    </row>
    <row r="2112" spans="5:5">
      <c r="E2112" s="319"/>
    </row>
    <row r="2113" spans="5:5">
      <c r="E2113" s="319"/>
    </row>
    <row r="2114" spans="5:5">
      <c r="E2114" s="319"/>
    </row>
    <row r="2115" spans="5:5">
      <c r="E2115" s="319"/>
    </row>
    <row r="2116" spans="5:5">
      <c r="E2116" s="319"/>
    </row>
    <row r="2117" spans="5:5">
      <c r="E2117" s="319"/>
    </row>
    <row r="2118" spans="5:5">
      <c r="E2118" s="319"/>
    </row>
    <row r="2119" spans="5:5">
      <c r="E2119" s="319"/>
    </row>
    <row r="2120" spans="5:5">
      <c r="E2120" s="319"/>
    </row>
    <row r="2121" spans="5:5">
      <c r="E2121" s="319"/>
    </row>
    <row r="2122" spans="5:5">
      <c r="E2122" s="319"/>
    </row>
    <row r="2123" spans="5:5">
      <c r="E2123" s="319"/>
    </row>
    <row r="2124" spans="5:5">
      <c r="E2124" s="319"/>
    </row>
    <row r="2125" spans="5:5">
      <c r="E2125" s="319"/>
    </row>
    <row r="2126" spans="5:5">
      <c r="E2126" s="319"/>
    </row>
    <row r="2127" spans="5:5">
      <c r="E2127" s="319"/>
    </row>
    <row r="2128" spans="5:5">
      <c r="E2128" s="319"/>
    </row>
    <row r="2129" spans="5:5">
      <c r="E2129" s="319"/>
    </row>
    <row r="2130" spans="5:5">
      <c r="E2130" s="319"/>
    </row>
    <row r="2131" spans="5:5">
      <c r="E2131" s="319"/>
    </row>
    <row r="2132" spans="5:5">
      <c r="E2132" s="319"/>
    </row>
    <row r="2133" spans="5:5">
      <c r="E2133" s="319"/>
    </row>
    <row r="2134" spans="5:5">
      <c r="E2134" s="319"/>
    </row>
    <row r="2135" spans="5:5">
      <c r="E2135" s="319"/>
    </row>
    <row r="2136" spans="5:5">
      <c r="E2136" s="319"/>
    </row>
    <row r="2137" spans="5:5">
      <c r="E2137" s="319"/>
    </row>
    <row r="2138" spans="5:5">
      <c r="E2138" s="319"/>
    </row>
    <row r="2139" spans="5:5">
      <c r="E2139" s="319"/>
    </row>
    <row r="2140" spans="5:5">
      <c r="E2140" s="319"/>
    </row>
    <row r="2141" spans="5:5">
      <c r="E2141" s="319"/>
    </row>
    <row r="2142" spans="5:5">
      <c r="E2142" s="319"/>
    </row>
    <row r="2143" spans="5:5">
      <c r="E2143" s="319"/>
    </row>
    <row r="2144" spans="5:5">
      <c r="E2144" s="319"/>
    </row>
    <row r="2145" spans="5:5">
      <c r="E2145" s="319"/>
    </row>
    <row r="2146" spans="5:5">
      <c r="E2146" s="319"/>
    </row>
    <row r="2147" spans="5:5">
      <c r="E2147" s="319"/>
    </row>
    <row r="2148" spans="5:5">
      <c r="E2148" s="319"/>
    </row>
    <row r="2149" spans="5:5">
      <c r="E2149" s="319"/>
    </row>
    <row r="2150" spans="5:5">
      <c r="E2150" s="319"/>
    </row>
    <row r="2151" spans="5:5">
      <c r="E2151" s="319"/>
    </row>
    <row r="2152" spans="5:5">
      <c r="E2152" s="319"/>
    </row>
    <row r="2153" spans="5:5">
      <c r="E2153" s="319"/>
    </row>
    <row r="2154" spans="5:5">
      <c r="E2154" s="319"/>
    </row>
    <row r="2155" spans="5:5">
      <c r="E2155" s="319"/>
    </row>
    <row r="2156" spans="5:5">
      <c r="E2156" s="319"/>
    </row>
    <row r="2157" spans="5:5">
      <c r="E2157" s="319"/>
    </row>
    <row r="2158" spans="5:5">
      <c r="E2158" s="319"/>
    </row>
    <row r="2159" spans="5:5">
      <c r="E2159" s="319"/>
    </row>
    <row r="2160" spans="5:5">
      <c r="E2160" s="319"/>
    </row>
    <row r="2161" spans="5:5">
      <c r="E2161" s="319"/>
    </row>
    <row r="2162" spans="5:5">
      <c r="E2162" s="319"/>
    </row>
    <row r="2163" spans="5:5">
      <c r="E2163" s="319"/>
    </row>
    <row r="2164" spans="5:5">
      <c r="E2164" s="319"/>
    </row>
    <row r="2165" spans="5:5">
      <c r="E2165" s="319"/>
    </row>
    <row r="2166" spans="5:5">
      <c r="E2166" s="319"/>
    </row>
    <row r="2167" spans="5:5">
      <c r="E2167" s="319"/>
    </row>
    <row r="2168" spans="5:5">
      <c r="E2168" s="319"/>
    </row>
    <row r="2169" spans="5:5">
      <c r="E2169" s="319"/>
    </row>
    <row r="2170" spans="5:5">
      <c r="E2170" s="319"/>
    </row>
    <row r="2171" spans="5:5">
      <c r="E2171" s="319"/>
    </row>
    <row r="2172" spans="5:5">
      <c r="E2172" s="319"/>
    </row>
    <row r="2173" spans="5:5">
      <c r="E2173" s="319"/>
    </row>
    <row r="2174" spans="5:5">
      <c r="E2174" s="319"/>
    </row>
    <row r="2175" spans="5:5">
      <c r="E2175" s="319"/>
    </row>
    <row r="2176" spans="5:5">
      <c r="E2176" s="319"/>
    </row>
    <row r="2177" spans="5:5">
      <c r="E2177" s="319"/>
    </row>
    <row r="2178" spans="5:5">
      <c r="E2178" s="319"/>
    </row>
    <row r="2179" spans="5:5">
      <c r="E2179" s="319"/>
    </row>
    <row r="2180" spans="5:5">
      <c r="E2180" s="319"/>
    </row>
    <row r="2181" spans="5:5">
      <c r="E2181" s="319"/>
    </row>
    <row r="2182" spans="5:5">
      <c r="E2182" s="319"/>
    </row>
    <row r="2183" spans="5:5">
      <c r="E2183" s="319"/>
    </row>
    <row r="2184" spans="5:5">
      <c r="E2184" s="319"/>
    </row>
    <row r="2185" spans="5:5">
      <c r="E2185" s="319"/>
    </row>
    <row r="2186" spans="5:5">
      <c r="E2186" s="319"/>
    </row>
    <row r="2187" spans="5:5">
      <c r="E2187" s="319"/>
    </row>
    <row r="2188" spans="5:5">
      <c r="E2188" s="319"/>
    </row>
    <row r="2189" spans="5:5">
      <c r="E2189" s="319"/>
    </row>
    <row r="2190" spans="5:5">
      <c r="E2190" s="319"/>
    </row>
    <row r="2191" spans="5:5">
      <c r="E2191" s="319"/>
    </row>
    <row r="2192" spans="5:5">
      <c r="E2192" s="319"/>
    </row>
    <row r="2193" spans="5:5">
      <c r="E2193" s="319"/>
    </row>
    <row r="2194" spans="5:5">
      <c r="E2194" s="319"/>
    </row>
    <row r="2195" spans="5:5">
      <c r="E2195" s="319"/>
    </row>
    <row r="2196" spans="5:5">
      <c r="E2196" s="319"/>
    </row>
    <row r="2197" spans="5:5">
      <c r="E2197" s="319"/>
    </row>
    <row r="2198" spans="5:5">
      <c r="E2198" s="319"/>
    </row>
    <row r="2199" spans="5:5">
      <c r="E2199" s="319"/>
    </row>
    <row r="2200" spans="5:5">
      <c r="E2200" s="319"/>
    </row>
    <row r="2201" spans="5:5">
      <c r="E2201" s="319"/>
    </row>
    <row r="2202" spans="5:5">
      <c r="E2202" s="319"/>
    </row>
    <row r="2203" spans="5:5">
      <c r="E2203" s="319"/>
    </row>
    <row r="2204" spans="5:5">
      <c r="E2204" s="319"/>
    </row>
    <row r="2205" spans="5:5">
      <c r="E2205" s="319"/>
    </row>
    <row r="2206" spans="5:5">
      <c r="E2206" s="319"/>
    </row>
    <row r="2207" spans="5:5">
      <c r="E2207" s="319"/>
    </row>
    <row r="2208" spans="5:5">
      <c r="E2208" s="319"/>
    </row>
    <row r="2209" spans="5:5">
      <c r="E2209" s="319"/>
    </row>
    <row r="2210" spans="5:5">
      <c r="E2210" s="319"/>
    </row>
    <row r="2211" spans="5:5">
      <c r="E2211" s="319"/>
    </row>
    <row r="2212" spans="5:5">
      <c r="E2212" s="319"/>
    </row>
    <row r="2213" spans="5:5">
      <c r="E2213" s="319"/>
    </row>
    <row r="2214" spans="5:5">
      <c r="E2214" s="319"/>
    </row>
    <row r="2215" spans="5:5">
      <c r="E2215" s="319"/>
    </row>
    <row r="2216" spans="5:5">
      <c r="E2216" s="319"/>
    </row>
    <row r="2217" spans="5:5">
      <c r="E2217" s="319"/>
    </row>
    <row r="2218" spans="5:5">
      <c r="E2218" s="319"/>
    </row>
    <row r="2219" spans="5:5">
      <c r="E2219" s="319"/>
    </row>
    <row r="2220" spans="5:5">
      <c r="E2220" s="319"/>
    </row>
    <row r="2221" spans="5:5">
      <c r="E2221" s="319"/>
    </row>
    <row r="2222" spans="5:5">
      <c r="E2222" s="319"/>
    </row>
    <row r="2223" spans="5:5">
      <c r="E2223" s="319"/>
    </row>
    <row r="2224" spans="5:5">
      <c r="E2224" s="319"/>
    </row>
    <row r="2225" spans="5:5">
      <c r="E2225" s="319"/>
    </row>
    <row r="2226" spans="5:5">
      <c r="E2226" s="319"/>
    </row>
    <row r="2227" spans="5:5">
      <c r="E2227" s="319"/>
    </row>
    <row r="2228" spans="5:5">
      <c r="E2228" s="319"/>
    </row>
    <row r="2229" spans="5:5">
      <c r="E2229" s="319"/>
    </row>
    <row r="2230" spans="5:5">
      <c r="E2230" s="319"/>
    </row>
    <row r="2231" spans="5:5">
      <c r="E2231" s="319"/>
    </row>
    <row r="2232" spans="5:5">
      <c r="E2232" s="319"/>
    </row>
    <row r="2233" spans="5:5">
      <c r="E2233" s="319"/>
    </row>
    <row r="2234" spans="5:5">
      <c r="E2234" s="319"/>
    </row>
    <row r="2235" spans="5:5">
      <c r="E2235" s="319"/>
    </row>
    <row r="2236" spans="5:5">
      <c r="E2236" s="319"/>
    </row>
    <row r="2237" spans="5:5">
      <c r="E2237" s="319"/>
    </row>
    <row r="2238" spans="5:5">
      <c r="E2238" s="319"/>
    </row>
    <row r="2239" spans="5:5">
      <c r="E2239" s="319"/>
    </row>
    <row r="2240" spans="5:5">
      <c r="E2240" s="319"/>
    </row>
    <row r="2241" spans="5:5">
      <c r="E2241" s="319"/>
    </row>
    <row r="2242" spans="5:5">
      <c r="E2242" s="319"/>
    </row>
    <row r="2243" spans="5:5">
      <c r="E2243" s="319"/>
    </row>
    <row r="2244" spans="5:5">
      <c r="E2244" s="319"/>
    </row>
    <row r="2245" spans="5:5">
      <c r="E2245" s="319"/>
    </row>
    <row r="2246" spans="5:5">
      <c r="E2246" s="319"/>
    </row>
    <row r="2247" spans="5:5">
      <c r="E2247" s="319"/>
    </row>
    <row r="2248" spans="5:5">
      <c r="E2248" s="319"/>
    </row>
    <row r="2249" spans="5:5">
      <c r="E2249" s="319"/>
    </row>
    <row r="2250" spans="5:5">
      <c r="E2250" s="319"/>
    </row>
    <row r="2251" spans="5:5">
      <c r="E2251" s="319"/>
    </row>
    <row r="2252" spans="5:5">
      <c r="E2252" s="319"/>
    </row>
    <row r="2253" spans="5:5">
      <c r="E2253" s="319"/>
    </row>
    <row r="2254" spans="5:5">
      <c r="E2254" s="319"/>
    </row>
    <row r="2255" spans="5:5">
      <c r="E2255" s="319"/>
    </row>
    <row r="2256" spans="5:5">
      <c r="E2256" s="319"/>
    </row>
    <row r="2257" spans="5:5">
      <c r="E2257" s="319"/>
    </row>
    <row r="2258" spans="5:5">
      <c r="E2258" s="319"/>
    </row>
    <row r="2259" spans="5:5">
      <c r="E2259" s="319"/>
    </row>
    <row r="2260" spans="5:5">
      <c r="E2260" s="319"/>
    </row>
    <row r="2261" spans="5:5">
      <c r="E2261" s="319"/>
    </row>
    <row r="2262" spans="5:5">
      <c r="E2262" s="319"/>
    </row>
    <row r="2263" spans="5:5">
      <c r="E2263" s="319"/>
    </row>
    <row r="2264" spans="5:5">
      <c r="E2264" s="319"/>
    </row>
    <row r="2265" spans="5:5">
      <c r="E2265" s="319"/>
    </row>
    <row r="2266" spans="5:5">
      <c r="E2266" s="319"/>
    </row>
    <row r="2267" spans="5:5">
      <c r="E2267" s="319"/>
    </row>
    <row r="2268" spans="5:5">
      <c r="E2268" s="319"/>
    </row>
    <row r="2269" spans="5:5">
      <c r="E2269" s="319"/>
    </row>
    <row r="2270" spans="5:5">
      <c r="E2270" s="319"/>
    </row>
    <row r="2271" spans="5:5">
      <c r="E2271" s="319"/>
    </row>
    <row r="2272" spans="5:5">
      <c r="E2272" s="319"/>
    </row>
    <row r="2273" spans="5:5">
      <c r="E2273" s="319"/>
    </row>
    <row r="2274" spans="5:5">
      <c r="E2274" s="319"/>
    </row>
    <row r="2275" spans="5:5">
      <c r="E2275" s="319"/>
    </row>
    <row r="2276" spans="5:5">
      <c r="E2276" s="319"/>
    </row>
    <row r="2277" spans="5:5">
      <c r="E2277" s="319"/>
    </row>
    <row r="2278" spans="5:5">
      <c r="E2278" s="319"/>
    </row>
    <row r="2279" spans="5:5">
      <c r="E2279" s="319"/>
    </row>
    <row r="2280" spans="5:5">
      <c r="E2280" s="319"/>
    </row>
    <row r="2281" spans="5:5">
      <c r="E2281" s="319"/>
    </row>
    <row r="2282" spans="5:5">
      <c r="E2282" s="319"/>
    </row>
    <row r="2283" spans="5:5">
      <c r="E2283" s="319"/>
    </row>
    <row r="2284" spans="5:5">
      <c r="E2284" s="319"/>
    </row>
    <row r="2285" spans="5:5">
      <c r="E2285" s="319"/>
    </row>
    <row r="2286" spans="5:5">
      <c r="E2286" s="319"/>
    </row>
    <row r="2287" spans="5:5">
      <c r="E2287" s="319"/>
    </row>
    <row r="2288" spans="5:5">
      <c r="E2288" s="319"/>
    </row>
    <row r="2289" spans="5:5">
      <c r="E2289" s="319"/>
    </row>
    <row r="2290" spans="5:5">
      <c r="E2290" s="319"/>
    </row>
    <row r="2291" spans="5:5">
      <c r="E2291" s="319"/>
    </row>
    <row r="2292" spans="5:5">
      <c r="E2292" s="319"/>
    </row>
    <row r="2293" spans="5:5">
      <c r="E2293" s="319"/>
    </row>
    <row r="2294" spans="5:5">
      <c r="E2294" s="319"/>
    </row>
    <row r="2295" spans="5:5">
      <c r="E2295" s="319"/>
    </row>
    <row r="2296" spans="5:5">
      <c r="E2296" s="319"/>
    </row>
    <row r="2297" spans="5:5">
      <c r="E2297" s="319"/>
    </row>
    <row r="2298" spans="5:5">
      <c r="E2298" s="319"/>
    </row>
    <row r="2299" spans="5:5">
      <c r="E2299" s="319"/>
    </row>
    <row r="2300" spans="5:5">
      <c r="E2300" s="319"/>
    </row>
    <row r="2301" spans="5:5">
      <c r="E2301" s="319"/>
    </row>
    <row r="2302" spans="5:5">
      <c r="E2302" s="319"/>
    </row>
    <row r="2303" spans="5:5">
      <c r="E2303" s="319"/>
    </row>
    <row r="2304" spans="5:5">
      <c r="E2304" s="319"/>
    </row>
    <row r="2305" spans="5:5">
      <c r="E2305" s="319"/>
    </row>
    <row r="2306" spans="5:5">
      <c r="E2306" s="319"/>
    </row>
    <row r="2307" spans="5:5">
      <c r="E2307" s="319"/>
    </row>
    <row r="2308" spans="5:5">
      <c r="E2308" s="319"/>
    </row>
    <row r="2309" spans="5:5">
      <c r="E2309" s="319"/>
    </row>
    <row r="2310" spans="5:5">
      <c r="E2310" s="319"/>
    </row>
    <row r="2311" spans="5:5">
      <c r="E2311" s="319"/>
    </row>
    <row r="2312" spans="5:5">
      <c r="E2312" s="319"/>
    </row>
    <row r="2313" spans="5:5">
      <c r="E2313" s="319"/>
    </row>
    <row r="2314" spans="5:5">
      <c r="E2314" s="319"/>
    </row>
    <row r="2315" spans="5:5">
      <c r="E2315" s="319"/>
    </row>
    <row r="2316" spans="5:5">
      <c r="E2316" s="319"/>
    </row>
    <row r="2317" spans="5:5">
      <c r="E2317" s="319"/>
    </row>
    <row r="2318" spans="5:5">
      <c r="E2318" s="319"/>
    </row>
    <row r="2319" spans="5:5">
      <c r="E2319" s="319"/>
    </row>
    <row r="2320" spans="5:5">
      <c r="E2320" s="319"/>
    </row>
    <row r="2321" spans="5:5">
      <c r="E2321" s="319"/>
    </row>
    <row r="2322" spans="5:5">
      <c r="E2322" s="319"/>
    </row>
    <row r="2323" spans="5:5">
      <c r="E2323" s="319"/>
    </row>
    <row r="2324" spans="5:5">
      <c r="E2324" s="319"/>
    </row>
    <row r="2325" spans="5:5">
      <c r="E2325" s="319"/>
    </row>
    <row r="2326" spans="5:5">
      <c r="E2326" s="319"/>
    </row>
    <row r="2327" spans="5:5">
      <c r="E2327" s="319"/>
    </row>
    <row r="2328" spans="5:5">
      <c r="E2328" s="319"/>
    </row>
    <row r="2329" spans="5:5">
      <c r="E2329" s="319"/>
    </row>
    <row r="2330" spans="5:5">
      <c r="E2330" s="319"/>
    </row>
    <row r="2331" spans="5:5">
      <c r="E2331" s="319"/>
    </row>
    <row r="2332" spans="5:5">
      <c r="E2332" s="319"/>
    </row>
    <row r="2333" spans="5:5">
      <c r="E2333" s="319"/>
    </row>
    <row r="2334" spans="5:5">
      <c r="E2334" s="319"/>
    </row>
    <row r="2335" spans="5:5">
      <c r="E2335" s="319"/>
    </row>
    <row r="2336" spans="5:5">
      <c r="E2336" s="319"/>
    </row>
    <row r="2337" spans="5:5">
      <c r="E2337" s="319"/>
    </row>
    <row r="2338" spans="5:5">
      <c r="E2338" s="319"/>
    </row>
    <row r="2339" spans="5:5">
      <c r="E2339" s="319"/>
    </row>
    <row r="2340" spans="5:5">
      <c r="E2340" s="319"/>
    </row>
    <row r="2341" spans="5:5">
      <c r="E2341" s="319"/>
    </row>
    <row r="2342" spans="5:5">
      <c r="E2342" s="319"/>
    </row>
    <row r="2343" spans="5:5">
      <c r="E2343" s="319"/>
    </row>
    <row r="2344" spans="5:5">
      <c r="E2344" s="319"/>
    </row>
    <row r="2345" spans="5:5">
      <c r="E2345" s="319"/>
    </row>
    <row r="2346" spans="5:5">
      <c r="E2346" s="319"/>
    </row>
    <row r="2347" spans="5:5">
      <c r="E2347" s="319"/>
    </row>
    <row r="2348" spans="5:5">
      <c r="E2348" s="319"/>
    </row>
    <row r="2349" spans="5:5">
      <c r="E2349" s="319"/>
    </row>
    <row r="2350" spans="5:5">
      <c r="E2350" s="319"/>
    </row>
    <row r="2351" spans="5:5">
      <c r="E2351" s="319"/>
    </row>
    <row r="2352" spans="5:5">
      <c r="E2352" s="319"/>
    </row>
    <row r="2353" spans="5:5">
      <c r="E2353" s="319"/>
    </row>
    <row r="2354" spans="5:5">
      <c r="E2354" s="319"/>
    </row>
    <row r="2355" spans="5:5">
      <c r="E2355" s="319"/>
    </row>
    <row r="2356" spans="5:5">
      <c r="E2356" s="319"/>
    </row>
    <row r="2357" spans="5:5">
      <c r="E2357" s="319"/>
    </row>
    <row r="2358" spans="5:5">
      <c r="E2358" s="319"/>
    </row>
    <row r="2359" spans="5:5">
      <c r="E2359" s="319"/>
    </row>
    <row r="2360" spans="5:5">
      <c r="E2360" s="319"/>
    </row>
    <row r="2361" spans="5:5">
      <c r="E2361" s="319"/>
    </row>
    <row r="2362" spans="5:5">
      <c r="E2362" s="319"/>
    </row>
    <row r="2363" spans="5:5">
      <c r="E2363" s="319"/>
    </row>
    <row r="2364" spans="5:5">
      <c r="E2364" s="319"/>
    </row>
    <row r="2365" spans="5:5">
      <c r="E2365" s="319"/>
    </row>
    <row r="2366" spans="5:5">
      <c r="E2366" s="319"/>
    </row>
    <row r="2367" spans="5:5">
      <c r="E2367" s="319"/>
    </row>
    <row r="2368" spans="5:5">
      <c r="E2368" s="319"/>
    </row>
    <row r="2369" spans="5:5">
      <c r="E2369" s="319"/>
    </row>
    <row r="2370" spans="5:5">
      <c r="E2370" s="319"/>
    </row>
    <row r="2371" spans="5:5">
      <c r="E2371" s="319"/>
    </row>
    <row r="2372" spans="5:5">
      <c r="E2372" s="319"/>
    </row>
    <row r="2373" spans="5:5">
      <c r="E2373" s="319"/>
    </row>
    <row r="2374" spans="5:5">
      <c r="E2374" s="319"/>
    </row>
    <row r="2375" spans="5:5">
      <c r="E2375" s="319"/>
    </row>
    <row r="2376" spans="5:5">
      <c r="E2376" s="319"/>
    </row>
    <row r="2377" spans="5:5">
      <c r="E2377" s="319"/>
    </row>
    <row r="2378" spans="5:5">
      <c r="E2378" s="319"/>
    </row>
    <row r="2379" spans="5:5">
      <c r="E2379" s="319"/>
    </row>
    <row r="2380" spans="5:5">
      <c r="E2380" s="319"/>
    </row>
    <row r="2381" spans="5:5">
      <c r="E2381" s="319"/>
    </row>
    <row r="2382" spans="5:5">
      <c r="E2382" s="319"/>
    </row>
    <row r="2383" spans="5:5">
      <c r="E2383" s="319"/>
    </row>
    <row r="2384" spans="5:5">
      <c r="E2384" s="319"/>
    </row>
    <row r="2385" spans="5:5">
      <c r="E2385" s="319"/>
    </row>
    <row r="2386" spans="5:5">
      <c r="E2386" s="319"/>
    </row>
    <row r="2387" spans="5:5">
      <c r="E2387" s="319"/>
    </row>
    <row r="2388" spans="5:5">
      <c r="E2388" s="319"/>
    </row>
    <row r="2389" spans="5:5">
      <c r="E2389" s="319"/>
    </row>
    <row r="2390" spans="5:5">
      <c r="E2390" s="319"/>
    </row>
    <row r="2391" spans="5:5">
      <c r="E2391" s="319"/>
    </row>
    <row r="2392" spans="5:5">
      <c r="E2392" s="319"/>
    </row>
    <row r="2393" spans="5:5">
      <c r="E2393" s="319"/>
    </row>
    <row r="2394" spans="5:5">
      <c r="E2394" s="319"/>
    </row>
    <row r="2395" spans="5:5">
      <c r="E2395" s="319"/>
    </row>
    <row r="2396" spans="5:5">
      <c r="E2396" s="319"/>
    </row>
    <row r="2397" spans="5:5">
      <c r="E2397" s="319"/>
    </row>
    <row r="2398" spans="5:5">
      <c r="E2398" s="319"/>
    </row>
    <row r="2399" spans="5:5">
      <c r="E2399" s="319"/>
    </row>
    <row r="2400" spans="5:5">
      <c r="E2400" s="319"/>
    </row>
    <row r="2401" spans="5:5">
      <c r="E2401" s="319"/>
    </row>
    <row r="2402" spans="5:5">
      <c r="E2402" s="319"/>
    </row>
    <row r="2403" spans="5:5">
      <c r="E2403" s="319"/>
    </row>
    <row r="2404" spans="5:5">
      <c r="E2404" s="319"/>
    </row>
    <row r="2405" spans="5:5">
      <c r="E2405" s="319"/>
    </row>
    <row r="2406" spans="5:5">
      <c r="E2406" s="319"/>
    </row>
    <row r="2407" spans="5:5">
      <c r="E2407" s="319"/>
    </row>
    <row r="2408" spans="5:5">
      <c r="E2408" s="319"/>
    </row>
    <row r="2409" spans="5:5">
      <c r="E2409" s="319"/>
    </row>
    <row r="2410" spans="5:5">
      <c r="E2410" s="319"/>
    </row>
    <row r="2411" spans="5:5">
      <c r="E2411" s="319"/>
    </row>
    <row r="2412" spans="5:5">
      <c r="E2412" s="319"/>
    </row>
    <row r="2413" spans="5:5">
      <c r="E2413" s="319"/>
    </row>
    <row r="2414" spans="5:5">
      <c r="E2414" s="319"/>
    </row>
    <row r="2415" spans="5:5">
      <c r="E2415" s="319"/>
    </row>
    <row r="2416" spans="5:5">
      <c r="E2416" s="319"/>
    </row>
    <row r="2417" spans="5:5">
      <c r="E2417" s="319"/>
    </row>
    <row r="2418" spans="5:5">
      <c r="E2418" s="319"/>
    </row>
    <row r="2419" spans="5:5">
      <c r="E2419" s="319"/>
    </row>
    <row r="2420" spans="5:5">
      <c r="E2420" s="319"/>
    </row>
    <row r="2421" spans="5:5">
      <c r="E2421" s="319"/>
    </row>
    <row r="2422" spans="5:5">
      <c r="E2422" s="319"/>
    </row>
    <row r="2423" spans="5:5">
      <c r="E2423" s="319"/>
    </row>
    <row r="2424" spans="5:5">
      <c r="E2424" s="319"/>
    </row>
    <row r="2425" spans="5:5">
      <c r="E2425" s="319"/>
    </row>
    <row r="2426" spans="5:5">
      <c r="E2426" s="319"/>
    </row>
    <row r="2427" spans="5:5">
      <c r="E2427" s="319"/>
    </row>
    <row r="2428" spans="5:5">
      <c r="E2428" s="319"/>
    </row>
    <row r="2429" spans="5:5">
      <c r="E2429" s="319"/>
    </row>
    <row r="2430" spans="5:5">
      <c r="E2430" s="319"/>
    </row>
    <row r="2431" spans="5:5">
      <c r="E2431" s="319"/>
    </row>
    <row r="2432" spans="5:5">
      <c r="E2432" s="319"/>
    </row>
    <row r="2433" spans="5:5">
      <c r="E2433" s="319"/>
    </row>
    <row r="2434" spans="5:5">
      <c r="E2434" s="319"/>
    </row>
    <row r="2435" spans="5:5">
      <c r="E2435" s="319"/>
    </row>
    <row r="2436" spans="5:5">
      <c r="E2436" s="319"/>
    </row>
    <row r="2437" spans="5:5">
      <c r="E2437" s="319"/>
    </row>
    <row r="2438" spans="5:5">
      <c r="E2438" s="319"/>
    </row>
    <row r="2439" spans="5:5">
      <c r="E2439" s="319"/>
    </row>
    <row r="2440" spans="5:5">
      <c r="E2440" s="319"/>
    </row>
    <row r="2441" spans="5:5">
      <c r="E2441" s="319"/>
    </row>
    <row r="2442" spans="5:5">
      <c r="E2442" s="319"/>
    </row>
    <row r="2443" spans="5:5">
      <c r="E2443" s="319"/>
    </row>
    <row r="2444" spans="5:5">
      <c r="E2444" s="319"/>
    </row>
    <row r="2445" spans="5:5">
      <c r="E2445" s="319"/>
    </row>
    <row r="2446" spans="5:5">
      <c r="E2446" s="319"/>
    </row>
    <row r="2447" spans="5:5">
      <c r="E2447" s="319"/>
    </row>
    <row r="2448" spans="5:5">
      <c r="E2448" s="319"/>
    </row>
    <row r="2449" spans="5:5">
      <c r="E2449" s="319"/>
    </row>
    <row r="2450" spans="5:5">
      <c r="E2450" s="319"/>
    </row>
    <row r="2451" spans="5:5">
      <c r="E2451" s="319"/>
    </row>
    <row r="2452" spans="5:5">
      <c r="E2452" s="319"/>
    </row>
    <row r="2453" spans="5:5">
      <c r="E2453" s="319"/>
    </row>
    <row r="2454" spans="5:5">
      <c r="E2454" s="319"/>
    </row>
    <row r="2455" spans="5:5">
      <c r="E2455" s="319"/>
    </row>
    <row r="2456" spans="5:5">
      <c r="E2456" s="319"/>
    </row>
    <row r="2457" spans="5:5">
      <c r="E2457" s="319"/>
    </row>
    <row r="2458" spans="5:5">
      <c r="E2458" s="319"/>
    </row>
    <row r="2459" spans="5:5">
      <c r="E2459" s="319"/>
    </row>
    <row r="2460" spans="5:5">
      <c r="E2460" s="319"/>
    </row>
    <row r="2461" spans="5:5">
      <c r="E2461" s="319"/>
    </row>
    <row r="2462" spans="5:5">
      <c r="E2462" s="319"/>
    </row>
    <row r="2463" spans="5:5">
      <c r="E2463" s="319"/>
    </row>
    <row r="2464" spans="5:5">
      <c r="E2464" s="319"/>
    </row>
    <row r="2465" spans="5:5">
      <c r="E2465" s="319"/>
    </row>
    <row r="2466" spans="5:5">
      <c r="E2466" s="319"/>
    </row>
    <row r="2467" spans="5:5">
      <c r="E2467" s="319"/>
    </row>
    <row r="2468" spans="5:5">
      <c r="E2468" s="319"/>
    </row>
    <row r="2469" spans="5:5">
      <c r="E2469" s="319"/>
    </row>
    <row r="2470" spans="5:5">
      <c r="E2470" s="319"/>
    </row>
    <row r="2471" spans="5:5">
      <c r="E2471" s="319"/>
    </row>
    <row r="2472" spans="5:5">
      <c r="E2472" s="319"/>
    </row>
    <row r="2473" spans="5:5">
      <c r="E2473" s="319"/>
    </row>
    <row r="2474" spans="5:5">
      <c r="E2474" s="319"/>
    </row>
    <row r="2475" spans="5:5">
      <c r="E2475" s="319"/>
    </row>
    <row r="2476" spans="5:5">
      <c r="E2476" s="319"/>
    </row>
    <row r="2477" spans="5:5">
      <c r="E2477" s="319"/>
    </row>
    <row r="2478" spans="5:5">
      <c r="E2478" s="319"/>
    </row>
    <row r="2479" spans="5:5">
      <c r="E2479" s="319"/>
    </row>
    <row r="2480" spans="5:5">
      <c r="E2480" s="319"/>
    </row>
    <row r="2481" spans="5:5">
      <c r="E2481" s="319"/>
    </row>
    <row r="2482" spans="5:5">
      <c r="E2482" s="319"/>
    </row>
    <row r="2483" spans="5:5">
      <c r="E2483" s="319"/>
    </row>
    <row r="2484" spans="5:5">
      <c r="E2484" s="319"/>
    </row>
    <row r="2485" spans="5:5">
      <c r="E2485" s="319"/>
    </row>
    <row r="2486" spans="5:5">
      <c r="E2486" s="319"/>
    </row>
    <row r="2487" spans="5:5">
      <c r="E2487" s="319"/>
    </row>
    <row r="2488" spans="5:5">
      <c r="E2488" s="319"/>
    </row>
    <row r="2489" spans="5:5">
      <c r="E2489" s="319"/>
    </row>
    <row r="2490" spans="5:5">
      <c r="E2490" s="319"/>
    </row>
    <row r="2491" spans="5:5">
      <c r="E2491" s="319"/>
    </row>
    <row r="2492" spans="5:5">
      <c r="E2492" s="319"/>
    </row>
    <row r="2493" spans="5:5">
      <c r="E2493" s="319"/>
    </row>
    <row r="2494" spans="5:5">
      <c r="E2494" s="319"/>
    </row>
    <row r="2495" spans="5:5">
      <c r="E2495" s="319"/>
    </row>
    <row r="2496" spans="5:5">
      <c r="E2496" s="319"/>
    </row>
    <row r="2497" spans="5:5">
      <c r="E2497" s="319"/>
    </row>
    <row r="2498" spans="5:5">
      <c r="E2498" s="319"/>
    </row>
    <row r="2499" spans="5:5">
      <c r="E2499" s="319"/>
    </row>
    <row r="2500" spans="5:5">
      <c r="E2500" s="319"/>
    </row>
    <row r="2501" spans="5:5">
      <c r="E2501" s="319"/>
    </row>
    <row r="2502" spans="5:5">
      <c r="E2502" s="319"/>
    </row>
    <row r="2503" spans="5:5">
      <c r="E2503" s="319"/>
    </row>
    <row r="2504" spans="5:5">
      <c r="E2504" s="319"/>
    </row>
    <row r="2505" spans="5:5">
      <c r="E2505" s="319"/>
    </row>
    <row r="2506" spans="5:5">
      <c r="E2506" s="319"/>
    </row>
    <row r="2507" spans="5:5">
      <c r="E2507" s="319"/>
    </row>
    <row r="2508" spans="5:5">
      <c r="E2508" s="319"/>
    </row>
    <row r="2509" spans="5:5">
      <c r="E2509" s="319"/>
    </row>
    <row r="2510" spans="5:5">
      <c r="E2510" s="319"/>
    </row>
    <row r="2511" spans="5:5">
      <c r="E2511" s="319"/>
    </row>
    <row r="2512" spans="5:5">
      <c r="E2512" s="319"/>
    </row>
    <row r="2513" spans="5:5">
      <c r="E2513" s="319"/>
    </row>
    <row r="2514" spans="5:5">
      <c r="E2514" s="319"/>
    </row>
    <row r="2515" spans="5:5">
      <c r="E2515" s="319"/>
    </row>
    <row r="2516" spans="5:5">
      <c r="E2516" s="319"/>
    </row>
    <row r="2517" spans="5:5">
      <c r="E2517" s="319"/>
    </row>
    <row r="2518" spans="5:5">
      <c r="E2518" s="319"/>
    </row>
    <row r="2519" spans="5:5">
      <c r="E2519" s="319"/>
    </row>
    <row r="2520" spans="5:5">
      <c r="E2520" s="319"/>
    </row>
    <row r="2521" spans="5:5">
      <c r="E2521" s="319"/>
    </row>
    <row r="2522" spans="5:5">
      <c r="E2522" s="319"/>
    </row>
    <row r="2523" spans="5:5">
      <c r="E2523" s="319"/>
    </row>
    <row r="2524" spans="5:5">
      <c r="E2524" s="319"/>
    </row>
    <row r="2525" spans="5:5">
      <c r="E2525" s="319"/>
    </row>
    <row r="2526" spans="5:5">
      <c r="E2526" s="319"/>
    </row>
    <row r="2527" spans="5:5">
      <c r="E2527" s="319"/>
    </row>
    <row r="2528" spans="5:5">
      <c r="E2528" s="319"/>
    </row>
    <row r="2529" spans="5:5">
      <c r="E2529" s="319"/>
    </row>
    <row r="2530" spans="5:5">
      <c r="E2530" s="319"/>
    </row>
    <row r="2531" spans="5:5">
      <c r="E2531" s="319"/>
    </row>
    <row r="2532" spans="5:5">
      <c r="E2532" s="319"/>
    </row>
    <row r="2533" spans="5:5">
      <c r="E2533" s="319"/>
    </row>
    <row r="2534" spans="5:5">
      <c r="E2534" s="319"/>
    </row>
    <row r="2535" spans="5:5">
      <c r="E2535" s="319"/>
    </row>
    <row r="2536" spans="5:5">
      <c r="E2536" s="319"/>
    </row>
    <row r="2537" spans="5:5">
      <c r="E2537" s="319"/>
    </row>
    <row r="2538" spans="5:5">
      <c r="E2538" s="319"/>
    </row>
    <row r="2539" spans="5:5">
      <c r="E2539" s="319"/>
    </row>
    <row r="2540" spans="5:5">
      <c r="E2540" s="319"/>
    </row>
    <row r="2541" spans="5:5">
      <c r="E2541" s="319"/>
    </row>
    <row r="2542" spans="5:5">
      <c r="E2542" s="319"/>
    </row>
    <row r="2543" spans="5:5">
      <c r="E2543" s="319"/>
    </row>
    <row r="2544" spans="5:5">
      <c r="E2544" s="319"/>
    </row>
    <row r="2545" spans="5:5">
      <c r="E2545" s="319"/>
    </row>
    <row r="2546" spans="5:5">
      <c r="E2546" s="319"/>
    </row>
    <row r="2547" spans="5:5">
      <c r="E2547" s="319"/>
    </row>
    <row r="2548" spans="5:5">
      <c r="E2548" s="319"/>
    </row>
    <row r="2549" spans="5:5">
      <c r="E2549" s="319"/>
    </row>
    <row r="2550" spans="5:5">
      <c r="E2550" s="319"/>
    </row>
    <row r="2551" spans="5:5">
      <c r="E2551" s="319"/>
    </row>
    <row r="2552" spans="5:5">
      <c r="E2552" s="319"/>
    </row>
    <row r="2553" spans="5:5">
      <c r="E2553" s="319"/>
    </row>
    <row r="2554" spans="5:5">
      <c r="E2554" s="319"/>
    </row>
    <row r="2555" spans="5:5">
      <c r="E2555" s="319"/>
    </row>
    <row r="2556" spans="5:5">
      <c r="E2556" s="319"/>
    </row>
    <row r="2557" spans="5:5">
      <c r="E2557" s="319"/>
    </row>
    <row r="2558" spans="5:5">
      <c r="E2558" s="319"/>
    </row>
    <row r="2559" spans="5:5">
      <c r="E2559" s="319"/>
    </row>
    <row r="2560" spans="5:5">
      <c r="E2560" s="319"/>
    </row>
    <row r="2561" spans="5:5">
      <c r="E2561" s="319"/>
    </row>
    <row r="2562" spans="5:5">
      <c r="E2562" s="319"/>
    </row>
    <row r="2563" spans="5:5">
      <c r="E2563" s="319"/>
    </row>
    <row r="2564" spans="5:5">
      <c r="E2564" s="319"/>
    </row>
    <row r="2565" spans="5:5">
      <c r="E2565" s="319"/>
    </row>
    <row r="2566" spans="5:5">
      <c r="E2566" s="319"/>
    </row>
    <row r="2567" spans="5:5">
      <c r="E2567" s="319"/>
    </row>
    <row r="2568" spans="5:5">
      <c r="E2568" s="319"/>
    </row>
    <row r="2569" spans="5:5">
      <c r="E2569" s="319"/>
    </row>
    <row r="2570" spans="5:5">
      <c r="E2570" s="319"/>
    </row>
    <row r="2571" spans="5:5">
      <c r="E2571" s="319"/>
    </row>
    <row r="2572" spans="5:5">
      <c r="E2572" s="319"/>
    </row>
    <row r="2573" spans="5:5">
      <c r="E2573" s="319"/>
    </row>
    <row r="2574" spans="5:5">
      <c r="E2574" s="319"/>
    </row>
    <row r="2575" spans="5:5">
      <c r="E2575" s="319"/>
    </row>
    <row r="2576" spans="5:5">
      <c r="E2576" s="319"/>
    </row>
    <row r="2577" spans="5:5">
      <c r="E2577" s="319"/>
    </row>
    <row r="2578" spans="5:5">
      <c r="E2578" s="319"/>
    </row>
    <row r="2579" spans="5:5">
      <c r="E2579" s="319"/>
    </row>
    <row r="2580" spans="5:5">
      <c r="E2580" s="319"/>
    </row>
    <row r="2581" spans="5:5">
      <c r="E2581" s="319"/>
    </row>
    <row r="2582" spans="5:5">
      <c r="E2582" s="319"/>
    </row>
    <row r="2583" spans="5:5">
      <c r="E2583" s="319"/>
    </row>
    <row r="2584" spans="5:5">
      <c r="E2584" s="319"/>
    </row>
    <row r="2585" spans="5:5">
      <c r="E2585" s="319"/>
    </row>
    <row r="2586" spans="5:5">
      <c r="E2586" s="319"/>
    </row>
    <row r="2587" spans="5:5">
      <c r="E2587" s="319"/>
    </row>
    <row r="2588" spans="5:5">
      <c r="E2588" s="319"/>
    </row>
    <row r="2589" spans="5:5">
      <c r="E2589" s="319"/>
    </row>
    <row r="2590" spans="5:5">
      <c r="E2590" s="319"/>
    </row>
    <row r="2591" spans="5:5">
      <c r="E2591" s="319"/>
    </row>
    <row r="2592" spans="5:5">
      <c r="E2592" s="319"/>
    </row>
    <row r="2593" spans="5:5">
      <c r="E2593" s="319"/>
    </row>
    <row r="2594" spans="5:5">
      <c r="E2594" s="319"/>
    </row>
    <row r="2595" spans="5:5">
      <c r="E2595" s="319"/>
    </row>
    <row r="2596" spans="5:5">
      <c r="E2596" s="319"/>
    </row>
    <row r="2597" spans="5:5">
      <c r="E2597" s="319"/>
    </row>
    <row r="2598" spans="5:5">
      <c r="E2598" s="319"/>
    </row>
    <row r="2599" spans="5:5">
      <c r="E2599" s="319"/>
    </row>
    <row r="2600" spans="5:5">
      <c r="E2600" s="319"/>
    </row>
    <row r="2601" spans="5:5">
      <c r="E2601" s="319"/>
    </row>
    <row r="2602" spans="5:5">
      <c r="E2602" s="319"/>
    </row>
    <row r="2603" spans="5:5">
      <c r="E2603" s="319"/>
    </row>
    <row r="2604" spans="5:5">
      <c r="E2604" s="319"/>
    </row>
    <row r="2605" spans="5:5">
      <c r="E2605" s="319"/>
    </row>
    <row r="2606" spans="5:5">
      <c r="E2606" s="319"/>
    </row>
    <row r="2607" spans="5:5">
      <c r="E2607" s="319"/>
    </row>
    <row r="2608" spans="5:5">
      <c r="E2608" s="319"/>
    </row>
    <row r="2609" spans="5:5">
      <c r="E2609" s="319"/>
    </row>
    <row r="2610" spans="5:5">
      <c r="E2610" s="319"/>
    </row>
    <row r="2611" spans="5:5">
      <c r="E2611" s="319"/>
    </row>
    <row r="2612" spans="5:5">
      <c r="E2612" s="319"/>
    </row>
    <row r="2613" spans="5:5">
      <c r="E2613" s="319"/>
    </row>
    <row r="2614" spans="5:5">
      <c r="E2614" s="319"/>
    </row>
    <row r="2615" spans="5:5">
      <c r="E2615" s="319"/>
    </row>
    <row r="2616" spans="5:5">
      <c r="E2616" s="319"/>
    </row>
    <row r="2617" spans="5:5">
      <c r="E2617" s="319"/>
    </row>
    <row r="2618" spans="5:5">
      <c r="E2618" s="319"/>
    </row>
    <row r="2619" spans="5:5">
      <c r="E2619" s="319"/>
    </row>
    <row r="2620" spans="5:5">
      <c r="E2620" s="319"/>
    </row>
    <row r="2621" spans="5:5">
      <c r="E2621" s="319"/>
    </row>
    <row r="2622" spans="5:5">
      <c r="E2622" s="319"/>
    </row>
    <row r="2623" spans="5:5">
      <c r="E2623" s="319"/>
    </row>
    <row r="2624" spans="5:5">
      <c r="E2624" s="319"/>
    </row>
    <row r="2625" spans="5:5">
      <c r="E2625" s="319"/>
    </row>
    <row r="2626" spans="5:5">
      <c r="E2626" s="319"/>
    </row>
    <row r="2627" spans="5:5">
      <c r="E2627" s="319"/>
    </row>
    <row r="2628" spans="5:5">
      <c r="E2628" s="319"/>
    </row>
    <row r="2629" spans="5:5">
      <c r="E2629" s="319"/>
    </row>
    <row r="2630" spans="5:5">
      <c r="E2630" s="319"/>
    </row>
    <row r="2631" spans="5:5">
      <c r="E2631" s="319"/>
    </row>
    <row r="2632" spans="5:5">
      <c r="E2632" s="319"/>
    </row>
    <row r="2633" spans="5:5">
      <c r="E2633" s="319"/>
    </row>
    <row r="2634" spans="5:5">
      <c r="E2634" s="319"/>
    </row>
    <row r="2635" spans="5:5">
      <c r="E2635" s="319"/>
    </row>
    <row r="2636" spans="5:5">
      <c r="E2636" s="319"/>
    </row>
    <row r="2637" spans="5:5">
      <c r="E2637" s="319"/>
    </row>
    <row r="2638" spans="5:5">
      <c r="E2638" s="319"/>
    </row>
    <row r="2639" spans="5:5">
      <c r="E2639" s="319"/>
    </row>
    <row r="2640" spans="5:5">
      <c r="E2640" s="319"/>
    </row>
    <row r="2641" spans="5:5">
      <c r="E2641" s="319"/>
    </row>
    <row r="2642" spans="5:5">
      <c r="E2642" s="319"/>
    </row>
    <row r="2643" spans="5:5">
      <c r="E2643" s="319"/>
    </row>
    <row r="2644" spans="5:5">
      <c r="E2644" s="319"/>
    </row>
    <row r="2645" spans="5:5">
      <c r="E2645" s="319"/>
    </row>
    <row r="2646" spans="5:5">
      <c r="E2646" s="319"/>
    </row>
    <row r="2647" spans="5:5">
      <c r="E2647" s="319"/>
    </row>
    <row r="2648" spans="5:5">
      <c r="E2648" s="319"/>
    </row>
    <row r="2649" spans="5:5">
      <c r="E2649" s="319"/>
    </row>
    <row r="2650" spans="5:5">
      <c r="E2650" s="319"/>
    </row>
    <row r="2651" spans="5:5">
      <c r="E2651" s="319"/>
    </row>
    <row r="2652" spans="5:5">
      <c r="E2652" s="319"/>
    </row>
    <row r="2653" spans="5:5">
      <c r="E2653" s="319"/>
    </row>
    <row r="2654" spans="5:5">
      <c r="E2654" s="319"/>
    </row>
    <row r="2655" spans="5:5">
      <c r="E2655" s="319"/>
    </row>
    <row r="2656" spans="5:5">
      <c r="E2656" s="319"/>
    </row>
    <row r="2657" spans="5:5">
      <c r="E2657" s="319"/>
    </row>
    <row r="2658" spans="5:5">
      <c r="E2658" s="319"/>
    </row>
    <row r="2659" spans="5:5">
      <c r="E2659" s="319"/>
    </row>
    <row r="2660" spans="5:5">
      <c r="E2660" s="319"/>
    </row>
    <row r="2661" spans="5:5">
      <c r="E2661" s="319"/>
    </row>
    <row r="2662" spans="5:5">
      <c r="E2662" s="319"/>
    </row>
    <row r="2663" spans="5:5">
      <c r="E2663" s="319"/>
    </row>
    <row r="2664" spans="5:5">
      <c r="E2664" s="319"/>
    </row>
    <row r="2665" spans="5:5">
      <c r="E2665" s="319"/>
    </row>
    <row r="2666" spans="5:5">
      <c r="E2666" s="319"/>
    </row>
    <row r="2667" spans="5:5">
      <c r="E2667" s="319"/>
    </row>
    <row r="2668" spans="5:5">
      <c r="E2668" s="319"/>
    </row>
    <row r="2669" spans="5:5">
      <c r="E2669" s="319"/>
    </row>
    <row r="2670" spans="5:5">
      <c r="E2670" s="319"/>
    </row>
    <row r="2671" spans="5:5">
      <c r="E2671" s="319"/>
    </row>
    <row r="2672" spans="5:5">
      <c r="E2672" s="319"/>
    </row>
    <row r="2673" spans="5:5">
      <c r="E2673" s="319"/>
    </row>
    <row r="2674" spans="5:5">
      <c r="E2674" s="319"/>
    </row>
    <row r="2675" spans="5:5">
      <c r="E2675" s="319"/>
    </row>
    <row r="2676" spans="5:5">
      <c r="E2676" s="319"/>
    </row>
    <row r="2677" spans="5:5">
      <c r="E2677" s="319"/>
    </row>
    <row r="2678" spans="5:5">
      <c r="E2678" s="319"/>
    </row>
    <row r="2679" spans="5:5">
      <c r="E2679" s="319"/>
    </row>
    <row r="2680" spans="5:5">
      <c r="E2680" s="319"/>
    </row>
    <row r="2681" spans="5:5">
      <c r="E2681" s="319"/>
    </row>
    <row r="2682" spans="5:5">
      <c r="E2682" s="319"/>
    </row>
    <row r="2683" spans="5:5">
      <c r="E2683" s="319"/>
    </row>
    <row r="2684" spans="5:5">
      <c r="E2684" s="319"/>
    </row>
    <row r="2685" spans="5:5">
      <c r="E2685" s="319"/>
    </row>
    <row r="2686" spans="5:5">
      <c r="E2686" s="319"/>
    </row>
    <row r="2687" spans="5:5">
      <c r="E2687" s="319"/>
    </row>
    <row r="2688" spans="5:5">
      <c r="E2688" s="319"/>
    </row>
    <row r="2689" spans="5:5">
      <c r="E2689" s="319"/>
    </row>
    <row r="2690" spans="5:5">
      <c r="E2690" s="319"/>
    </row>
    <row r="2691" spans="5:5">
      <c r="E2691" s="319"/>
    </row>
    <row r="2692" spans="5:5">
      <c r="E2692" s="319"/>
    </row>
    <row r="2693" spans="5:5">
      <c r="E2693" s="319"/>
    </row>
    <row r="2694" spans="5:5">
      <c r="E2694" s="319"/>
    </row>
    <row r="2695" spans="5:5">
      <c r="E2695" s="319"/>
    </row>
    <row r="2696" spans="5:5">
      <c r="E2696" s="319"/>
    </row>
    <row r="2697" spans="5:5">
      <c r="E2697" s="319"/>
    </row>
    <row r="2698" spans="5:5">
      <c r="E2698" s="319"/>
    </row>
    <row r="2699" spans="5:5">
      <c r="E2699" s="319"/>
    </row>
    <row r="2700" spans="5:5">
      <c r="E2700" s="319"/>
    </row>
    <row r="2701" spans="5:5">
      <c r="E2701" s="319"/>
    </row>
    <row r="2702" spans="5:5">
      <c r="E2702" s="319"/>
    </row>
    <row r="2703" spans="5:5">
      <c r="E2703" s="319"/>
    </row>
    <row r="2704" spans="5:5">
      <c r="E2704" s="319"/>
    </row>
    <row r="2705" spans="5:5">
      <c r="E2705" s="319"/>
    </row>
    <row r="2706" spans="5:5">
      <c r="E2706" s="319"/>
    </row>
    <row r="2707" spans="5:5">
      <c r="E2707" s="319"/>
    </row>
    <row r="2708" spans="5:5">
      <c r="E2708" s="319"/>
    </row>
    <row r="2709" spans="5:5">
      <c r="E2709" s="319"/>
    </row>
    <row r="2710" spans="5:5">
      <c r="E2710" s="319"/>
    </row>
    <row r="2711" spans="5:5">
      <c r="E2711" s="319"/>
    </row>
    <row r="2712" spans="5:5">
      <c r="E2712" s="319"/>
    </row>
    <row r="2713" spans="5:5">
      <c r="E2713" s="319"/>
    </row>
    <row r="2714" spans="5:5">
      <c r="E2714" s="319"/>
    </row>
    <row r="2715" spans="5:5">
      <c r="E2715" s="319"/>
    </row>
    <row r="2716" spans="5:5">
      <c r="E2716" s="319"/>
    </row>
    <row r="2717" spans="5:5">
      <c r="E2717" s="319"/>
    </row>
    <row r="2718" spans="5:5">
      <c r="E2718" s="319"/>
    </row>
    <row r="2719" spans="5:5">
      <c r="E2719" s="319"/>
    </row>
    <row r="2720" spans="5:5">
      <c r="E2720" s="319"/>
    </row>
    <row r="2721" spans="5:5">
      <c r="E2721" s="319"/>
    </row>
    <row r="2722" spans="5:5">
      <c r="E2722" s="319"/>
    </row>
    <row r="2723" spans="5:5">
      <c r="E2723" s="319"/>
    </row>
    <row r="2724" spans="5:5">
      <c r="E2724" s="319"/>
    </row>
    <row r="2725" spans="5:5">
      <c r="E2725" s="319"/>
    </row>
    <row r="2726" spans="5:5">
      <c r="E2726" s="319"/>
    </row>
    <row r="2727" spans="5:5">
      <c r="E2727" s="319"/>
    </row>
    <row r="2728" spans="5:5">
      <c r="E2728" s="319"/>
    </row>
    <row r="2729" spans="5:5">
      <c r="E2729" s="319"/>
    </row>
    <row r="2730" spans="5:5">
      <c r="E2730" s="319"/>
    </row>
    <row r="2731" spans="5:5">
      <c r="E2731" s="319"/>
    </row>
    <row r="2732" spans="5:5">
      <c r="E2732" s="319"/>
    </row>
    <row r="2733" spans="5:5">
      <c r="E2733" s="319"/>
    </row>
    <row r="2734" spans="5:5">
      <c r="E2734" s="319"/>
    </row>
    <row r="2735" spans="5:5">
      <c r="E2735" s="319"/>
    </row>
    <row r="2736" spans="5:5">
      <c r="E2736" s="319"/>
    </row>
    <row r="2737" spans="5:5">
      <c r="E2737" s="319"/>
    </row>
    <row r="2738" spans="5:5">
      <c r="E2738" s="319"/>
    </row>
    <row r="2739" spans="5:5">
      <c r="E2739" s="319"/>
    </row>
    <row r="2740" spans="5:5">
      <c r="E2740" s="319"/>
    </row>
    <row r="2741" spans="5:5">
      <c r="E2741" s="319"/>
    </row>
    <row r="2742" spans="5:5">
      <c r="E2742" s="319"/>
    </row>
    <row r="2743" spans="5:5">
      <c r="E2743" s="319"/>
    </row>
    <row r="2744" spans="5:5">
      <c r="E2744" s="319"/>
    </row>
    <row r="2745" spans="5:5">
      <c r="E2745" s="319"/>
    </row>
    <row r="2746" spans="5:5">
      <c r="E2746" s="319"/>
    </row>
    <row r="2747" spans="5:5">
      <c r="E2747" s="319"/>
    </row>
    <row r="2748" spans="5:5">
      <c r="E2748" s="319"/>
    </row>
    <row r="2749" spans="5:5">
      <c r="E2749" s="319"/>
    </row>
    <row r="2750" spans="5:5">
      <c r="E2750" s="319"/>
    </row>
    <row r="2751" spans="5:5">
      <c r="E2751" s="319"/>
    </row>
    <row r="2752" spans="5:5">
      <c r="E2752" s="319"/>
    </row>
    <row r="2753" spans="5:5">
      <c r="E2753" s="319"/>
    </row>
    <row r="2754" spans="5:5">
      <c r="E2754" s="319"/>
    </row>
    <row r="2755" spans="5:5">
      <c r="E2755" s="319"/>
    </row>
    <row r="2756" spans="5:5">
      <c r="E2756" s="319"/>
    </row>
    <row r="2757" spans="5:5">
      <c r="E2757" s="319"/>
    </row>
    <row r="2758" spans="5:5">
      <c r="E2758" s="319"/>
    </row>
    <row r="2759" spans="5:5">
      <c r="E2759" s="319"/>
    </row>
    <row r="2760" spans="5:5">
      <c r="E2760" s="319"/>
    </row>
    <row r="2761" spans="5:5">
      <c r="E2761" s="319"/>
    </row>
    <row r="2762" spans="5:5">
      <c r="E2762" s="319"/>
    </row>
    <row r="2763" spans="5:5">
      <c r="E2763" s="319"/>
    </row>
    <row r="2764" spans="5:5">
      <c r="E2764" s="319"/>
    </row>
    <row r="2765" spans="5:5">
      <c r="E2765" s="319"/>
    </row>
    <row r="2766" spans="5:5">
      <c r="E2766" s="319"/>
    </row>
    <row r="2767" spans="5:5">
      <c r="E2767" s="319"/>
    </row>
    <row r="2768" spans="5:5">
      <c r="E2768" s="319"/>
    </row>
    <row r="2769" spans="5:5">
      <c r="E2769" s="319"/>
    </row>
    <row r="2770" spans="5:5">
      <c r="E2770" s="319"/>
    </row>
    <row r="2771" spans="5:5">
      <c r="E2771" s="319"/>
    </row>
    <row r="2772" spans="5:5">
      <c r="E2772" s="319"/>
    </row>
    <row r="2773" spans="5:5">
      <c r="E2773" s="319"/>
    </row>
    <row r="2774" spans="5:5">
      <c r="E2774" s="319"/>
    </row>
    <row r="2775" spans="5:5">
      <c r="E2775" s="319"/>
    </row>
    <row r="2776" spans="5:5">
      <c r="E2776" s="319"/>
    </row>
    <row r="2777" spans="5:5">
      <c r="E2777" s="319"/>
    </row>
    <row r="2778" spans="5:5">
      <c r="E2778" s="319"/>
    </row>
    <row r="2779" spans="5:5">
      <c r="E2779" s="319"/>
    </row>
    <row r="2780" spans="5:5">
      <c r="E2780" s="319"/>
    </row>
    <row r="2781" spans="5:5">
      <c r="E2781" s="319"/>
    </row>
    <row r="2782" spans="5:5">
      <c r="E2782" s="319"/>
    </row>
    <row r="2783" spans="5:5">
      <c r="E2783" s="319"/>
    </row>
    <row r="2784" spans="5:5">
      <c r="E2784" s="319"/>
    </row>
    <row r="2785" spans="5:5">
      <c r="E2785" s="319"/>
    </row>
    <row r="2786" spans="5:5">
      <c r="E2786" s="319"/>
    </row>
    <row r="2787" spans="5:5">
      <c r="E2787" s="319"/>
    </row>
    <row r="2788" spans="5:5">
      <c r="E2788" s="319"/>
    </row>
    <row r="2789" spans="5:5">
      <c r="E2789" s="319"/>
    </row>
    <row r="2790" spans="5:5">
      <c r="E2790" s="319"/>
    </row>
    <row r="2791" spans="5:5">
      <c r="E2791" s="319"/>
    </row>
    <row r="2792" spans="5:5">
      <c r="E2792" s="319"/>
    </row>
    <row r="2793" spans="5:5">
      <c r="E2793" s="319"/>
    </row>
    <row r="2794" spans="5:5">
      <c r="E2794" s="319"/>
    </row>
    <row r="2795" spans="5:5">
      <c r="E2795" s="319"/>
    </row>
    <row r="2796" spans="5:5">
      <c r="E2796" s="319"/>
    </row>
    <row r="2797" spans="5:5">
      <c r="E2797" s="319"/>
    </row>
    <row r="2798" spans="5:5">
      <c r="E2798" s="319"/>
    </row>
    <row r="2799" spans="5:5">
      <c r="E2799" s="319"/>
    </row>
    <row r="2800" spans="5:5">
      <c r="E2800" s="319"/>
    </row>
    <row r="2801" spans="5:5">
      <c r="E2801" s="319"/>
    </row>
    <row r="2802" spans="5:5">
      <c r="E2802" s="319"/>
    </row>
    <row r="2803" spans="5:5">
      <c r="E2803" s="319"/>
    </row>
    <row r="2804" spans="5:5">
      <c r="E2804" s="319"/>
    </row>
    <row r="2805" spans="5:5">
      <c r="E2805" s="319"/>
    </row>
    <row r="2806" spans="5:5">
      <c r="E2806" s="319"/>
    </row>
    <row r="2807" spans="5:5">
      <c r="E2807" s="319"/>
    </row>
    <row r="2808" spans="5:5">
      <c r="E2808" s="319"/>
    </row>
    <row r="2809" spans="5:5">
      <c r="E2809" s="319"/>
    </row>
    <row r="2810" spans="5:5">
      <c r="E2810" s="319"/>
    </row>
    <row r="2811" spans="5:5">
      <c r="E2811" s="319"/>
    </row>
    <row r="2812" spans="5:5">
      <c r="E2812" s="319"/>
    </row>
    <row r="2813" spans="5:5">
      <c r="E2813" s="319"/>
    </row>
    <row r="2814" spans="5:5">
      <c r="E2814" s="319"/>
    </row>
    <row r="2815" spans="5:5">
      <c r="E2815" s="319"/>
    </row>
    <row r="2816" spans="5:5">
      <c r="E2816" s="319"/>
    </row>
    <row r="2817" spans="5:5">
      <c r="E2817" s="319"/>
    </row>
    <row r="2818" spans="5:5">
      <c r="E2818" s="319"/>
    </row>
    <row r="2819" spans="5:5">
      <c r="E2819" s="319"/>
    </row>
    <row r="2820" spans="5:5">
      <c r="E2820" s="319"/>
    </row>
    <row r="2821" spans="5:5">
      <c r="E2821" s="319"/>
    </row>
    <row r="2822" spans="5:5">
      <c r="E2822" s="319"/>
    </row>
    <row r="2823" spans="5:5">
      <c r="E2823" s="319"/>
    </row>
    <row r="2824" spans="5:5">
      <c r="E2824" s="319"/>
    </row>
    <row r="2825" spans="5:5">
      <c r="E2825" s="319"/>
    </row>
    <row r="2826" spans="5:5">
      <c r="E2826" s="319"/>
    </row>
    <row r="2827" spans="5:5">
      <c r="E2827" s="319"/>
    </row>
    <row r="2828" spans="5:5">
      <c r="E2828" s="319"/>
    </row>
    <row r="2829" spans="5:5">
      <c r="E2829" s="319"/>
    </row>
    <row r="2830" spans="5:5">
      <c r="E2830" s="319"/>
    </row>
    <row r="2831" spans="5:5">
      <c r="E2831" s="319"/>
    </row>
    <row r="2832" spans="5:5">
      <c r="E2832" s="319"/>
    </row>
    <row r="2833" spans="5:5">
      <c r="E2833" s="319"/>
    </row>
    <row r="2834" spans="5:5">
      <c r="E2834" s="319"/>
    </row>
    <row r="2835" spans="5:5">
      <c r="E2835" s="319"/>
    </row>
    <row r="2836" spans="5:5">
      <c r="E2836" s="319"/>
    </row>
    <row r="2837" spans="5:5">
      <c r="E2837" s="319"/>
    </row>
    <row r="2838" spans="5:5">
      <c r="E2838" s="319"/>
    </row>
    <row r="2839" spans="5:5">
      <c r="E2839" s="319"/>
    </row>
    <row r="2840" spans="5:5">
      <c r="E2840" s="319"/>
    </row>
    <row r="2841" spans="5:5">
      <c r="E2841" s="319"/>
    </row>
    <row r="2842" spans="5:5">
      <c r="E2842" s="319"/>
    </row>
    <row r="2843" spans="5:5">
      <c r="E2843" s="319"/>
    </row>
    <row r="2844" spans="5:5">
      <c r="E2844" s="319"/>
    </row>
    <row r="2845" spans="5:5">
      <c r="E2845" s="319"/>
    </row>
    <row r="2846" spans="5:5">
      <c r="E2846" s="319"/>
    </row>
    <row r="2847" spans="5:5">
      <c r="E2847" s="319"/>
    </row>
    <row r="2848" spans="5:5">
      <c r="E2848" s="319"/>
    </row>
    <row r="2849" spans="5:5">
      <c r="E2849" s="319"/>
    </row>
    <row r="2850" spans="5:5">
      <c r="E2850" s="319"/>
    </row>
    <row r="2851" spans="5:5">
      <c r="E2851" s="319"/>
    </row>
    <row r="2852" spans="5:5">
      <c r="E2852" s="319"/>
    </row>
    <row r="2853" spans="5:5">
      <c r="E2853" s="319"/>
    </row>
    <row r="2854" spans="5:5">
      <c r="E2854" s="319"/>
    </row>
    <row r="2855" spans="5:5">
      <c r="E2855" s="319"/>
    </row>
    <row r="2856" spans="5:5">
      <c r="E2856" s="319"/>
    </row>
    <row r="2857" spans="5:5">
      <c r="E2857" s="319"/>
    </row>
    <row r="2858" spans="5:5">
      <c r="E2858" s="319"/>
    </row>
    <row r="2859" spans="5:5">
      <c r="E2859" s="319"/>
    </row>
    <row r="2860" spans="5:5">
      <c r="E2860" s="319"/>
    </row>
    <row r="2861" spans="5:5">
      <c r="E2861" s="319"/>
    </row>
    <row r="2862" spans="5:5">
      <c r="E2862" s="319"/>
    </row>
    <row r="2863" spans="5:5">
      <c r="E2863" s="319"/>
    </row>
    <row r="2864" spans="5:5">
      <c r="E2864" s="319"/>
    </row>
    <row r="2865" spans="5:5">
      <c r="E2865" s="319"/>
    </row>
    <row r="2866" spans="5:5">
      <c r="E2866" s="319"/>
    </row>
    <row r="2867" spans="5:5">
      <c r="E2867" s="319"/>
    </row>
    <row r="2868" spans="5:5">
      <c r="E2868" s="319"/>
    </row>
    <row r="2869" spans="5:5">
      <c r="E2869" s="319"/>
    </row>
    <row r="2870" spans="5:5">
      <c r="E2870" s="319"/>
    </row>
    <row r="2871" spans="5:5">
      <c r="E2871" s="319"/>
    </row>
    <row r="2872" spans="5:5">
      <c r="E2872" s="319"/>
    </row>
    <row r="2873" spans="5:5">
      <c r="E2873" s="319"/>
    </row>
    <row r="2874" spans="5:5">
      <c r="E2874" s="319"/>
    </row>
    <row r="2875" spans="5:5">
      <c r="E2875" s="319"/>
    </row>
    <row r="2876" spans="5:5">
      <c r="E2876" s="319"/>
    </row>
    <row r="2877" spans="5:5">
      <c r="E2877" s="319"/>
    </row>
    <row r="2878" spans="5:5">
      <c r="E2878" s="319"/>
    </row>
    <row r="2879" spans="5:5">
      <c r="E2879" s="319"/>
    </row>
    <row r="2880" spans="5:5">
      <c r="E2880" s="319"/>
    </row>
    <row r="2881" spans="5:5">
      <c r="E2881" s="319"/>
    </row>
    <row r="2882" spans="5:5">
      <c r="E2882" s="319"/>
    </row>
    <row r="2883" spans="5:5">
      <c r="E2883" s="319"/>
    </row>
    <row r="2884" spans="5:5">
      <c r="E2884" s="319"/>
    </row>
    <row r="2885" spans="5:5">
      <c r="E2885" s="319"/>
    </row>
    <row r="2886" spans="5:5">
      <c r="E2886" s="319"/>
    </row>
    <row r="2887" spans="5:5">
      <c r="E2887" s="319"/>
    </row>
    <row r="2888" spans="5:5">
      <c r="E2888" s="319"/>
    </row>
    <row r="2889" spans="5:5">
      <c r="E2889" s="319"/>
    </row>
    <row r="2890" spans="5:5">
      <c r="E2890" s="319"/>
    </row>
    <row r="2891" spans="5:5">
      <c r="E2891" s="319"/>
    </row>
    <row r="2892" spans="5:5">
      <c r="E2892" s="319"/>
    </row>
    <row r="2893" spans="5:5">
      <c r="E2893" s="319"/>
    </row>
    <row r="2894" spans="5:5">
      <c r="E2894" s="319"/>
    </row>
    <row r="2895" spans="5:5">
      <c r="E2895" s="319"/>
    </row>
    <row r="2896" spans="5:5">
      <c r="E2896" s="319"/>
    </row>
    <row r="2897" spans="5:5">
      <c r="E2897" s="319"/>
    </row>
    <row r="2898" spans="5:5">
      <c r="E2898" s="319"/>
    </row>
    <row r="2899" spans="5:5">
      <c r="E2899" s="319"/>
    </row>
    <row r="2900" spans="5:5">
      <c r="E2900" s="319"/>
    </row>
    <row r="2901" spans="5:5">
      <c r="E2901" s="319"/>
    </row>
    <row r="2902" spans="5:5">
      <c r="E2902" s="319"/>
    </row>
    <row r="2903" spans="5:5">
      <c r="E2903" s="319"/>
    </row>
    <row r="2904" spans="5:5">
      <c r="E2904" s="319"/>
    </row>
    <row r="2905" spans="5:5">
      <c r="E2905" s="319"/>
    </row>
    <row r="2906" spans="5:5">
      <c r="E2906" s="319"/>
    </row>
    <row r="2907" spans="5:5">
      <c r="E2907" s="319"/>
    </row>
    <row r="2908" spans="5:5">
      <c r="E2908" s="319"/>
    </row>
    <row r="2909" spans="5:5">
      <c r="E2909" s="319"/>
    </row>
    <row r="2910" spans="5:5">
      <c r="E2910" s="319"/>
    </row>
    <row r="2911" spans="5:5">
      <c r="E2911" s="319"/>
    </row>
    <row r="2912" spans="5:5">
      <c r="E2912" s="319"/>
    </row>
    <row r="2913" spans="5:5">
      <c r="E2913" s="319"/>
    </row>
    <row r="2914" spans="5:5">
      <c r="E2914" s="319"/>
    </row>
    <row r="2915" spans="5:5">
      <c r="E2915" s="319"/>
    </row>
    <row r="2916" spans="5:5">
      <c r="E2916" s="319"/>
    </row>
    <row r="2917" spans="5:5">
      <c r="E2917" s="319"/>
    </row>
    <row r="2918" spans="5:5">
      <c r="E2918" s="319"/>
    </row>
    <row r="2919" spans="5:5">
      <c r="E2919" s="319"/>
    </row>
    <row r="2920" spans="5:5">
      <c r="E2920" s="319"/>
    </row>
    <row r="2921" spans="5:5">
      <c r="E2921" s="319"/>
    </row>
    <row r="2922" spans="5:5">
      <c r="E2922" s="319"/>
    </row>
    <row r="2923" spans="5:5">
      <c r="E2923" s="319"/>
    </row>
    <row r="2924" spans="5:5">
      <c r="E2924" s="319"/>
    </row>
    <row r="2925" spans="5:5">
      <c r="E2925" s="319"/>
    </row>
    <row r="2926" spans="5:5">
      <c r="E2926" s="319"/>
    </row>
    <row r="2927" spans="5:5">
      <c r="E2927" s="319"/>
    </row>
    <row r="2928" spans="5:5">
      <c r="E2928" s="319"/>
    </row>
    <row r="2929" spans="5:5">
      <c r="E2929" s="319"/>
    </row>
    <row r="2930" spans="5:5">
      <c r="E2930" s="319"/>
    </row>
    <row r="2931" spans="5:5">
      <c r="E2931" s="319"/>
    </row>
    <row r="2932" spans="5:5">
      <c r="E2932" s="319"/>
    </row>
    <row r="2933" spans="5:5">
      <c r="E2933" s="319"/>
    </row>
    <row r="2934" spans="5:5">
      <c r="E2934" s="319"/>
    </row>
    <row r="2935" spans="5:5">
      <c r="E2935" s="319"/>
    </row>
    <row r="2936" spans="5:5">
      <c r="E2936" s="319"/>
    </row>
    <row r="2937" spans="5:5">
      <c r="E2937" s="319"/>
    </row>
    <row r="2938" spans="5:5">
      <c r="E2938" s="319"/>
    </row>
    <row r="2939" spans="5:5">
      <c r="E2939" s="319"/>
    </row>
    <row r="2940" spans="5:5">
      <c r="E2940" s="319"/>
    </row>
    <row r="2941" spans="5:5">
      <c r="E2941" s="319"/>
    </row>
    <row r="2942" spans="5:5">
      <c r="E2942" s="319"/>
    </row>
    <row r="2943" spans="5:5">
      <c r="E2943" s="319"/>
    </row>
    <row r="2944" spans="5:5">
      <c r="E2944" s="319"/>
    </row>
    <row r="2945" spans="5:5">
      <c r="E2945" s="319"/>
    </row>
    <row r="2946" spans="5:5">
      <c r="E2946" s="319"/>
    </row>
    <row r="2947" spans="5:5">
      <c r="E2947" s="319"/>
    </row>
    <row r="2948" spans="5:5">
      <c r="E2948" s="319"/>
    </row>
    <row r="2949" spans="5:5">
      <c r="E2949" s="319"/>
    </row>
    <row r="2950" spans="5:5">
      <c r="E2950" s="319"/>
    </row>
    <row r="2951" spans="5:5">
      <c r="E2951" s="319"/>
    </row>
    <row r="2952" spans="5:5">
      <c r="E2952" s="319"/>
    </row>
    <row r="2953" spans="5:5">
      <c r="E2953" s="319"/>
    </row>
    <row r="2954" spans="5:5">
      <c r="E2954" s="319"/>
    </row>
    <row r="2955" spans="5:5">
      <c r="E2955" s="319"/>
    </row>
    <row r="2956" spans="5:5">
      <c r="E2956" s="319"/>
    </row>
    <row r="2957" spans="5:5">
      <c r="E2957" s="319"/>
    </row>
    <row r="2958" spans="5:5">
      <c r="E2958" s="319"/>
    </row>
    <row r="2959" spans="5:5">
      <c r="E2959" s="319"/>
    </row>
    <row r="2960" spans="5:5">
      <c r="E2960" s="319"/>
    </row>
    <row r="2961" spans="5:5">
      <c r="E2961" s="319"/>
    </row>
    <row r="2962" spans="5:5">
      <c r="E2962" s="319"/>
    </row>
    <row r="2963" spans="5:5">
      <c r="E2963" s="319"/>
    </row>
    <row r="2964" spans="5:5">
      <c r="E2964" s="319"/>
    </row>
    <row r="2965" spans="5:5">
      <c r="E2965" s="319"/>
    </row>
    <row r="2966" spans="5:5">
      <c r="E2966" s="319"/>
    </row>
    <row r="2967" spans="5:5">
      <c r="E2967" s="319"/>
    </row>
    <row r="2968" spans="5:5">
      <c r="E2968" s="319"/>
    </row>
    <row r="2969" spans="5:5">
      <c r="E2969" s="319"/>
    </row>
    <row r="2970" spans="5:5">
      <c r="E2970" s="319"/>
    </row>
    <row r="2971" spans="5:5">
      <c r="E2971" s="319"/>
    </row>
    <row r="2972" spans="5:5">
      <c r="E2972" s="319"/>
    </row>
    <row r="2973" spans="5:5">
      <c r="E2973" s="319"/>
    </row>
    <row r="2974" spans="5:5">
      <c r="E2974" s="319"/>
    </row>
    <row r="2975" spans="5:5">
      <c r="E2975" s="319"/>
    </row>
    <row r="2976" spans="5:5">
      <c r="E2976" s="319"/>
    </row>
    <row r="2977" spans="5:5">
      <c r="E2977" s="319"/>
    </row>
    <row r="2978" spans="5:5">
      <c r="E2978" s="319"/>
    </row>
    <row r="2979" spans="5:5">
      <c r="E2979" s="319"/>
    </row>
    <row r="2980" spans="5:5">
      <c r="E2980" s="319"/>
    </row>
    <row r="2981" spans="5:5">
      <c r="E2981" s="319"/>
    </row>
    <row r="2982" spans="5:5">
      <c r="E2982" s="319"/>
    </row>
    <row r="2983" spans="5:5">
      <c r="E2983" s="319"/>
    </row>
    <row r="2984" spans="5:5">
      <c r="E2984" s="319"/>
    </row>
    <row r="2985" spans="5:5">
      <c r="E2985" s="319"/>
    </row>
    <row r="2986" spans="5:5">
      <c r="E2986" s="319"/>
    </row>
    <row r="2987" spans="5:5">
      <c r="E2987" s="319"/>
    </row>
    <row r="2988" spans="5:5">
      <c r="E2988" s="319"/>
    </row>
    <row r="2989" spans="5:5">
      <c r="E2989" s="319"/>
    </row>
    <row r="2990" spans="5:5">
      <c r="E2990" s="319"/>
    </row>
    <row r="2991" spans="5:5">
      <c r="E2991" s="319"/>
    </row>
    <row r="2992" spans="5:5">
      <c r="E2992" s="319"/>
    </row>
    <row r="2993" spans="5:5">
      <c r="E2993" s="319"/>
    </row>
    <row r="2994" spans="5:5">
      <c r="E2994" s="319"/>
    </row>
    <row r="2995" spans="5:5">
      <c r="E2995" s="319"/>
    </row>
    <row r="2996" spans="5:5">
      <c r="E2996" s="319"/>
    </row>
    <row r="2997" spans="5:5">
      <c r="E2997" s="319"/>
    </row>
    <row r="2998" spans="5:5">
      <c r="E2998" s="319"/>
    </row>
    <row r="2999" spans="5:5">
      <c r="E2999" s="319"/>
    </row>
    <row r="3000" spans="5:5">
      <c r="E3000" s="319"/>
    </row>
    <row r="3001" spans="5:5">
      <c r="E3001" s="319"/>
    </row>
    <row r="3002" spans="5:5">
      <c r="E3002" s="319"/>
    </row>
    <row r="3003" spans="5:5">
      <c r="E3003" s="319"/>
    </row>
    <row r="3004" spans="5:5">
      <c r="E3004" s="319"/>
    </row>
    <row r="3005" spans="5:5">
      <c r="E3005" s="319"/>
    </row>
    <row r="3006" spans="5:5">
      <c r="E3006" s="319"/>
    </row>
    <row r="3007" spans="5:5">
      <c r="E3007" s="319"/>
    </row>
    <row r="3008" spans="5:5">
      <c r="E3008" s="319"/>
    </row>
    <row r="3009" spans="5:5">
      <c r="E3009" s="319"/>
    </row>
    <row r="3010" spans="5:5">
      <c r="E3010" s="319"/>
    </row>
    <row r="3011" spans="5:5">
      <c r="E3011" s="319"/>
    </row>
    <row r="3012" spans="5:5">
      <c r="E3012" s="319"/>
    </row>
    <row r="3013" spans="5:5">
      <c r="E3013" s="319"/>
    </row>
    <row r="3014" spans="5:5">
      <c r="E3014" s="319"/>
    </row>
    <row r="3015" spans="5:5">
      <c r="E3015" s="319"/>
    </row>
    <row r="3016" spans="5:5">
      <c r="E3016" s="319"/>
    </row>
    <row r="3017" spans="5:5">
      <c r="E3017" s="319"/>
    </row>
    <row r="3018" spans="5:5">
      <c r="E3018" s="319"/>
    </row>
    <row r="3019" spans="5:5">
      <c r="E3019" s="319"/>
    </row>
    <row r="3020" spans="5:5">
      <c r="E3020" s="319"/>
    </row>
    <row r="3021" spans="5:5">
      <c r="E3021" s="319"/>
    </row>
    <row r="3022" spans="5:5">
      <c r="E3022" s="319"/>
    </row>
    <row r="3023" spans="5:5">
      <c r="E3023" s="319"/>
    </row>
    <row r="3024" spans="5:5">
      <c r="E3024" s="319"/>
    </row>
    <row r="3025" spans="5:5">
      <c r="E3025" s="319"/>
    </row>
    <row r="3026" spans="5:5">
      <c r="E3026" s="319"/>
    </row>
    <row r="3027" spans="5:5">
      <c r="E3027" s="319"/>
    </row>
    <row r="3028" spans="5:5">
      <c r="E3028" s="319"/>
    </row>
    <row r="3029" spans="5:5">
      <c r="E3029" s="319"/>
    </row>
    <row r="3030" spans="5:5">
      <c r="E3030" s="319"/>
    </row>
    <row r="3031" spans="5:5">
      <c r="E3031" s="319"/>
    </row>
    <row r="3032" spans="5:5">
      <c r="E3032" s="319"/>
    </row>
    <row r="3033" spans="5:5">
      <c r="E3033" s="319"/>
    </row>
    <row r="3034" spans="5:5">
      <c r="E3034" s="319"/>
    </row>
    <row r="3035" spans="5:5">
      <c r="E3035" s="319"/>
    </row>
    <row r="3036" spans="5:5">
      <c r="E3036" s="319"/>
    </row>
    <row r="3037" spans="5:5">
      <c r="E3037" s="319"/>
    </row>
    <row r="3038" spans="5:5">
      <c r="E3038" s="319"/>
    </row>
    <row r="3039" spans="5:5">
      <c r="E3039" s="319"/>
    </row>
    <row r="3040" spans="5:5">
      <c r="E3040" s="319"/>
    </row>
    <row r="3041" spans="5:5">
      <c r="E3041" s="319"/>
    </row>
    <row r="3042" spans="5:5">
      <c r="E3042" s="319"/>
    </row>
    <row r="3043" spans="5:5">
      <c r="E3043" s="319"/>
    </row>
    <row r="3044" spans="5:5">
      <c r="E3044" s="319"/>
    </row>
    <row r="3045" spans="5:5">
      <c r="E3045" s="319"/>
    </row>
    <row r="3046" spans="5:5">
      <c r="E3046" s="319"/>
    </row>
    <row r="3047" spans="5:5">
      <c r="E3047" s="319"/>
    </row>
    <row r="3048" spans="5:5">
      <c r="E3048" s="319"/>
    </row>
    <row r="3049" spans="5:5">
      <c r="E3049" s="319"/>
    </row>
    <row r="3050" spans="5:5">
      <c r="E3050" s="319"/>
    </row>
    <row r="3051" spans="5:5">
      <c r="E3051" s="319"/>
    </row>
    <row r="3052" spans="5:5">
      <c r="E3052" s="319"/>
    </row>
    <row r="3053" spans="5:5">
      <c r="E3053" s="319"/>
    </row>
    <row r="3054" spans="5:5">
      <c r="E3054" s="319"/>
    </row>
    <row r="3055" spans="5:5">
      <c r="E3055" s="319"/>
    </row>
    <row r="3056" spans="5:5">
      <c r="E3056" s="319"/>
    </row>
    <row r="3057" spans="5:5">
      <c r="E3057" s="319"/>
    </row>
    <row r="3058" spans="5:5">
      <c r="E3058" s="319"/>
    </row>
    <row r="3059" spans="5:5">
      <c r="E3059" s="319"/>
    </row>
    <row r="3060" spans="5:5">
      <c r="E3060" s="319"/>
    </row>
    <row r="3061" spans="5:5">
      <c r="E3061" s="319"/>
    </row>
    <row r="3062" spans="5:5">
      <c r="E3062" s="319"/>
    </row>
    <row r="3063" spans="5:5">
      <c r="E3063" s="319"/>
    </row>
    <row r="3064" spans="5:5">
      <c r="E3064" s="319"/>
    </row>
    <row r="3065" spans="5:5">
      <c r="E3065" s="319"/>
    </row>
    <row r="3066" spans="5:5">
      <c r="E3066" s="319"/>
    </row>
    <row r="3067" spans="5:5">
      <c r="E3067" s="319"/>
    </row>
    <row r="3068" spans="5:5">
      <c r="E3068" s="319"/>
    </row>
    <row r="3069" spans="5:5">
      <c r="E3069" s="319"/>
    </row>
    <row r="3070" spans="5:5">
      <c r="E3070" s="319"/>
    </row>
    <row r="3071" spans="5:5">
      <c r="E3071" s="319"/>
    </row>
    <row r="3072" spans="5:5">
      <c r="E3072" s="319"/>
    </row>
    <row r="3073" spans="5:5">
      <c r="E3073" s="319"/>
    </row>
    <row r="3074" spans="5:5">
      <c r="E3074" s="319"/>
    </row>
    <row r="3075" spans="5:5">
      <c r="E3075" s="319"/>
    </row>
    <row r="3076" spans="5:5">
      <c r="E3076" s="319"/>
    </row>
    <row r="3077" spans="5:5">
      <c r="E3077" s="319"/>
    </row>
    <row r="3078" spans="5:5">
      <c r="E3078" s="319"/>
    </row>
    <row r="3079" spans="5:5">
      <c r="E3079" s="319"/>
    </row>
    <row r="3080" spans="5:5">
      <c r="E3080" s="319"/>
    </row>
    <row r="3081" spans="5:5">
      <c r="E3081" s="319"/>
    </row>
    <row r="3082" spans="5:5">
      <c r="E3082" s="319"/>
    </row>
    <row r="3083" spans="5:5">
      <c r="E3083" s="319"/>
    </row>
    <row r="3084" spans="5:5">
      <c r="E3084" s="319"/>
    </row>
    <row r="3085" spans="5:5">
      <c r="E3085" s="319"/>
    </row>
    <row r="3086" spans="5:5">
      <c r="E3086" s="319"/>
    </row>
    <row r="3087" spans="5:5">
      <c r="E3087" s="319"/>
    </row>
    <row r="3088" spans="5:5">
      <c r="E3088" s="319"/>
    </row>
    <row r="3089" spans="5:5">
      <c r="E3089" s="319"/>
    </row>
    <row r="3090" spans="5:5">
      <c r="E3090" s="319"/>
    </row>
    <row r="3091" spans="5:5">
      <c r="E3091" s="319"/>
    </row>
    <row r="3092" spans="5:5">
      <c r="E3092" s="319"/>
    </row>
    <row r="3093" spans="5:5">
      <c r="E3093" s="319"/>
    </row>
    <row r="3094" spans="5:5">
      <c r="E3094" s="319"/>
    </row>
    <row r="3095" spans="5:5">
      <c r="E3095" s="319"/>
    </row>
    <row r="3096" spans="5:5">
      <c r="E3096" s="319"/>
    </row>
    <row r="3097" spans="5:5">
      <c r="E3097" s="319"/>
    </row>
    <row r="3098" spans="5:5">
      <c r="E3098" s="319"/>
    </row>
    <row r="3099" spans="5:5">
      <c r="E3099" s="319"/>
    </row>
    <row r="3100" spans="5:5">
      <c r="E3100" s="319"/>
    </row>
    <row r="3101" spans="5:5">
      <c r="E3101" s="319"/>
    </row>
    <row r="3102" spans="5:5">
      <c r="E3102" s="319"/>
    </row>
    <row r="3103" spans="5:5">
      <c r="E3103" s="319"/>
    </row>
    <row r="3104" spans="5:5">
      <c r="E3104" s="319"/>
    </row>
    <row r="3105" spans="5:5">
      <c r="E3105" s="319"/>
    </row>
    <row r="3106" spans="5:5">
      <c r="E3106" s="319"/>
    </row>
    <row r="3107" spans="5:5">
      <c r="E3107" s="319"/>
    </row>
    <row r="3108" spans="5:5">
      <c r="E3108" s="319"/>
    </row>
    <row r="3109" spans="5:5">
      <c r="E3109" s="319"/>
    </row>
    <row r="3110" spans="5:5">
      <c r="E3110" s="319"/>
    </row>
    <row r="3111" spans="5:5">
      <c r="E3111" s="319"/>
    </row>
    <row r="3112" spans="5:5">
      <c r="E3112" s="319"/>
    </row>
    <row r="3113" spans="5:5">
      <c r="E3113" s="319"/>
    </row>
    <row r="3114" spans="5:5">
      <c r="E3114" s="319"/>
    </row>
    <row r="3115" spans="5:5">
      <c r="E3115" s="319"/>
    </row>
    <row r="3116" spans="5:5">
      <c r="E3116" s="319"/>
    </row>
    <row r="3117" spans="5:5">
      <c r="E3117" s="319"/>
    </row>
    <row r="3118" spans="5:5">
      <c r="E3118" s="319"/>
    </row>
    <row r="3119" spans="5:5">
      <c r="E3119" s="319"/>
    </row>
    <row r="3120" spans="5:5">
      <c r="E3120" s="319"/>
    </row>
    <row r="3121" spans="5:5">
      <c r="E3121" s="319"/>
    </row>
    <row r="3122" spans="5:5">
      <c r="E3122" s="319"/>
    </row>
    <row r="3123" spans="5:5">
      <c r="E3123" s="319"/>
    </row>
    <row r="3124" spans="5:5">
      <c r="E3124" s="319"/>
    </row>
    <row r="3125" spans="5:5">
      <c r="E3125" s="319"/>
    </row>
    <row r="3126" spans="5:5">
      <c r="E3126" s="319"/>
    </row>
    <row r="3127" spans="5:5">
      <c r="E3127" s="319"/>
    </row>
    <row r="3128" spans="5:5">
      <c r="E3128" s="319"/>
    </row>
    <row r="3129" spans="5:5">
      <c r="E3129" s="319"/>
    </row>
    <row r="3130" spans="5:5">
      <c r="E3130" s="319"/>
    </row>
    <row r="3131" spans="5:5">
      <c r="E3131" s="319"/>
    </row>
    <row r="3132" spans="5:5">
      <c r="E3132" s="319"/>
    </row>
    <row r="3133" spans="5:5">
      <c r="E3133" s="319"/>
    </row>
    <row r="3134" spans="5:5">
      <c r="E3134" s="319"/>
    </row>
    <row r="3135" spans="5:5">
      <c r="E3135" s="319"/>
    </row>
    <row r="3136" spans="5:5">
      <c r="E3136" s="319"/>
    </row>
    <row r="3137" spans="5:5">
      <c r="E3137" s="319"/>
    </row>
    <row r="3138" spans="5:5">
      <c r="E3138" s="319"/>
    </row>
    <row r="3139" spans="5:5">
      <c r="E3139" s="319"/>
    </row>
    <row r="3140" spans="5:5">
      <c r="E3140" s="319"/>
    </row>
    <row r="3141" spans="5:5">
      <c r="E3141" s="319"/>
    </row>
    <row r="3142" spans="5:5">
      <c r="E3142" s="319"/>
    </row>
    <row r="3143" spans="5:5">
      <c r="E3143" s="319"/>
    </row>
    <row r="3144" spans="5:5">
      <c r="E3144" s="319"/>
    </row>
    <row r="3145" spans="5:5">
      <c r="E3145" s="319"/>
    </row>
    <row r="3146" spans="5:5">
      <c r="E3146" s="319"/>
    </row>
    <row r="3147" spans="5:5">
      <c r="E3147" s="319"/>
    </row>
    <row r="3148" spans="5:5">
      <c r="E3148" s="319"/>
    </row>
    <row r="3149" spans="5:5">
      <c r="E3149" s="319"/>
    </row>
    <row r="3150" spans="5:5">
      <c r="E3150" s="319"/>
    </row>
    <row r="3151" spans="5:5">
      <c r="E3151" s="319"/>
    </row>
    <row r="3152" spans="5:5">
      <c r="E3152" s="319"/>
    </row>
    <row r="3153" spans="5:5">
      <c r="E3153" s="319"/>
    </row>
    <row r="3154" spans="5:5">
      <c r="E3154" s="319"/>
    </row>
    <row r="3155" spans="5:5">
      <c r="E3155" s="319"/>
    </row>
    <row r="3156" spans="5:5">
      <c r="E3156" s="319"/>
    </row>
    <row r="3157" spans="5:5">
      <c r="E3157" s="319"/>
    </row>
    <row r="3158" spans="5:5">
      <c r="E3158" s="319"/>
    </row>
    <row r="3159" spans="5:5">
      <c r="E3159" s="319"/>
    </row>
    <row r="3160" spans="5:5">
      <c r="E3160" s="319"/>
    </row>
    <row r="3161" spans="5:5">
      <c r="E3161" s="319"/>
    </row>
    <row r="3162" spans="5:5">
      <c r="E3162" s="319"/>
    </row>
    <row r="3163" spans="5:5">
      <c r="E3163" s="319"/>
    </row>
    <row r="3164" spans="5:5">
      <c r="E3164" s="319"/>
    </row>
    <row r="3165" spans="5:5">
      <c r="E3165" s="319"/>
    </row>
    <row r="3166" spans="5:5">
      <c r="E3166" s="319"/>
    </row>
    <row r="3167" spans="5:5">
      <c r="E3167" s="319"/>
    </row>
    <row r="3168" spans="5:5">
      <c r="E3168" s="319"/>
    </row>
    <row r="3169" spans="5:5">
      <c r="E3169" s="319"/>
    </row>
    <row r="3170" spans="5:5">
      <c r="E3170" s="319"/>
    </row>
    <row r="3171" spans="5:5">
      <c r="E3171" s="319"/>
    </row>
    <row r="3172" spans="5:5">
      <c r="E3172" s="319"/>
    </row>
    <row r="3173" spans="5:5">
      <c r="E3173" s="319"/>
    </row>
    <row r="3174" spans="5:5">
      <c r="E3174" s="319"/>
    </row>
    <row r="3175" spans="5:5">
      <c r="E3175" s="319"/>
    </row>
    <row r="3176" spans="5:5">
      <c r="E3176" s="319"/>
    </row>
    <row r="3177" spans="5:5">
      <c r="E3177" s="319"/>
    </row>
    <row r="3178" spans="5:5">
      <c r="E3178" s="319"/>
    </row>
    <row r="3179" spans="5:5">
      <c r="E3179" s="319"/>
    </row>
    <row r="3180" spans="5:5">
      <c r="E3180" s="319"/>
    </row>
    <row r="3181" spans="5:5">
      <c r="E3181" s="319"/>
    </row>
    <row r="3182" spans="5:5">
      <c r="E3182" s="319"/>
    </row>
    <row r="3183" spans="5:5">
      <c r="E3183" s="319"/>
    </row>
    <row r="3184" spans="5:5">
      <c r="E3184" s="319"/>
    </row>
    <row r="3185" spans="5:5">
      <c r="E3185" s="319"/>
    </row>
    <row r="3186" spans="5:5">
      <c r="E3186" s="319"/>
    </row>
    <row r="3187" spans="5:5">
      <c r="E3187" s="319"/>
    </row>
    <row r="3188" spans="5:5">
      <c r="E3188" s="319"/>
    </row>
    <row r="3189" spans="5:5">
      <c r="E3189" s="319"/>
    </row>
    <row r="3190" spans="5:5">
      <c r="E3190" s="319"/>
    </row>
    <row r="3191" spans="5:5">
      <c r="E3191" s="319"/>
    </row>
    <row r="3192" spans="5:5">
      <c r="E3192" s="319"/>
    </row>
    <row r="3193" spans="5:5">
      <c r="E3193" s="319"/>
    </row>
    <row r="3194" spans="5:5">
      <c r="E3194" s="319"/>
    </row>
    <row r="3195" spans="5:5">
      <c r="E3195" s="319"/>
    </row>
    <row r="3196" spans="5:5">
      <c r="E3196" s="319"/>
    </row>
    <row r="3197" spans="5:5">
      <c r="E3197" s="319"/>
    </row>
    <row r="3198" spans="5:5">
      <c r="E3198" s="319"/>
    </row>
    <row r="3199" spans="5:5">
      <c r="E3199" s="319"/>
    </row>
    <row r="3200" spans="5:5">
      <c r="E3200" s="319"/>
    </row>
    <row r="3201" spans="5:5">
      <c r="E3201" s="319"/>
    </row>
    <row r="3202" spans="5:5">
      <c r="E3202" s="319"/>
    </row>
    <row r="3203" spans="5:5">
      <c r="E3203" s="319"/>
    </row>
    <row r="3204" spans="5:5">
      <c r="E3204" s="319"/>
    </row>
    <row r="3205" spans="5:5">
      <c r="E3205" s="319"/>
    </row>
    <row r="3206" spans="5:5">
      <c r="E3206" s="319"/>
    </row>
    <row r="3207" spans="5:5">
      <c r="E3207" s="319"/>
    </row>
    <row r="3208" spans="5:5">
      <c r="E3208" s="319"/>
    </row>
    <row r="3209" spans="5:5">
      <c r="E3209" s="319"/>
    </row>
    <row r="3210" spans="5:5">
      <c r="E3210" s="319"/>
    </row>
    <row r="3211" spans="5:5">
      <c r="E3211" s="319"/>
    </row>
    <row r="3212" spans="5:5">
      <c r="E3212" s="319"/>
    </row>
    <row r="3213" spans="5:5">
      <c r="E3213" s="319"/>
    </row>
    <row r="3214" spans="5:5">
      <c r="E3214" s="319"/>
    </row>
    <row r="3215" spans="5:5">
      <c r="E3215" s="319"/>
    </row>
    <row r="3216" spans="5:5">
      <c r="E3216" s="319"/>
    </row>
    <row r="3217" spans="5:5">
      <c r="E3217" s="319"/>
    </row>
    <row r="3218" spans="5:5">
      <c r="E3218" s="319"/>
    </row>
    <row r="3219" spans="5:5">
      <c r="E3219" s="319"/>
    </row>
    <row r="3220" spans="5:5">
      <c r="E3220" s="319"/>
    </row>
    <row r="3221" spans="5:5">
      <c r="E3221" s="319"/>
    </row>
    <row r="3222" spans="5:5">
      <c r="E3222" s="319"/>
    </row>
    <row r="3223" spans="5:5">
      <c r="E3223" s="319"/>
    </row>
    <row r="3224" spans="5:5">
      <c r="E3224" s="319"/>
    </row>
    <row r="3225" spans="5:5">
      <c r="E3225" s="319"/>
    </row>
    <row r="3226" spans="5:5">
      <c r="E3226" s="319"/>
    </row>
    <row r="3227" spans="5:5">
      <c r="E3227" s="319"/>
    </row>
    <row r="3228" spans="5:5">
      <c r="E3228" s="319"/>
    </row>
    <row r="3229" spans="5:5">
      <c r="E3229" s="319"/>
    </row>
    <row r="3230" spans="5:5">
      <c r="E3230" s="319"/>
    </row>
    <row r="3231" spans="5:5">
      <c r="E3231" s="319"/>
    </row>
    <row r="3232" spans="5:5">
      <c r="E3232" s="319"/>
    </row>
    <row r="3233" spans="5:5">
      <c r="E3233" s="319"/>
    </row>
    <row r="3234" spans="5:5">
      <c r="E3234" s="319"/>
    </row>
    <row r="3235" spans="5:5">
      <c r="E3235" s="319"/>
    </row>
    <row r="3236" spans="5:5">
      <c r="E3236" s="319"/>
    </row>
    <row r="3237" spans="5:5">
      <c r="E3237" s="319"/>
    </row>
    <row r="3238" spans="5:5">
      <c r="E3238" s="319"/>
    </row>
    <row r="3239" spans="5:5">
      <c r="E3239" s="319"/>
    </row>
    <row r="3240" spans="5:5">
      <c r="E3240" s="319"/>
    </row>
    <row r="3241" spans="5:5">
      <c r="E3241" s="319"/>
    </row>
    <row r="3242" spans="5:5">
      <c r="E3242" s="319"/>
    </row>
    <row r="3243" spans="5:5">
      <c r="E3243" s="319"/>
    </row>
    <row r="3244" spans="5:5">
      <c r="E3244" s="319"/>
    </row>
    <row r="3245" spans="5:5">
      <c r="E3245" s="319"/>
    </row>
    <row r="3246" spans="5:5">
      <c r="E3246" s="319"/>
    </row>
    <row r="3247" spans="5:5">
      <c r="E3247" s="319"/>
    </row>
    <row r="3248" spans="5:5">
      <c r="E3248" s="319"/>
    </row>
    <row r="3249" spans="5:5">
      <c r="E3249" s="319"/>
    </row>
    <row r="3250" spans="5:5">
      <c r="E3250" s="319"/>
    </row>
    <row r="3251" spans="5:5">
      <c r="E3251" s="319"/>
    </row>
    <row r="3252" spans="5:5">
      <c r="E3252" s="319"/>
    </row>
    <row r="3253" spans="5:5">
      <c r="E3253" s="319"/>
    </row>
    <row r="3254" spans="5:5">
      <c r="E3254" s="319"/>
    </row>
    <row r="3255" spans="5:5">
      <c r="E3255" s="319"/>
    </row>
    <row r="3256" spans="5:5">
      <c r="E3256" s="319"/>
    </row>
    <row r="3257" spans="5:5">
      <c r="E3257" s="319"/>
    </row>
    <row r="3258" spans="5:5">
      <c r="E3258" s="319"/>
    </row>
    <row r="3259" spans="5:5">
      <c r="E3259" s="319"/>
    </row>
    <row r="3260" spans="5:5">
      <c r="E3260" s="319"/>
    </row>
    <row r="3261" spans="5:5">
      <c r="E3261" s="319"/>
    </row>
    <row r="3262" spans="5:5">
      <c r="E3262" s="319"/>
    </row>
    <row r="3263" spans="5:5">
      <c r="E3263" s="319"/>
    </row>
    <row r="3264" spans="5:5">
      <c r="E3264" s="319"/>
    </row>
    <row r="3265" spans="5:5">
      <c r="E3265" s="319"/>
    </row>
    <row r="3266" spans="5:5">
      <c r="E3266" s="319"/>
    </row>
    <row r="3267" spans="5:5">
      <c r="E3267" s="319"/>
    </row>
    <row r="3268" spans="5:5">
      <c r="E3268" s="319"/>
    </row>
    <row r="3269" spans="5:5">
      <c r="E3269" s="319"/>
    </row>
    <row r="3270" spans="5:5">
      <c r="E3270" s="319"/>
    </row>
    <row r="3271" spans="5:5">
      <c r="E3271" s="319"/>
    </row>
    <row r="3272" spans="5:5">
      <c r="E3272" s="319"/>
    </row>
    <row r="3273" spans="5:5">
      <c r="E3273" s="319"/>
    </row>
    <row r="3274" spans="5:5">
      <c r="E3274" s="319"/>
    </row>
    <row r="3275" spans="5:5">
      <c r="E3275" s="319"/>
    </row>
    <row r="3276" spans="5:5">
      <c r="E3276" s="319"/>
    </row>
    <row r="3277" spans="5:5">
      <c r="E3277" s="319"/>
    </row>
    <row r="3278" spans="5:5">
      <c r="E3278" s="319"/>
    </row>
    <row r="3279" spans="5:5">
      <c r="E3279" s="319"/>
    </row>
    <row r="3280" spans="5:5">
      <c r="E3280" s="319"/>
    </row>
    <row r="3281" spans="5:5">
      <c r="E3281" s="319"/>
    </row>
    <row r="3282" spans="5:5">
      <c r="E3282" s="319"/>
    </row>
    <row r="3283" spans="5:5">
      <c r="E3283" s="319"/>
    </row>
    <row r="3284" spans="5:5">
      <c r="E3284" s="319"/>
    </row>
    <row r="3285" spans="5:5">
      <c r="E3285" s="319"/>
    </row>
    <row r="3286" spans="5:5">
      <c r="E3286" s="319"/>
    </row>
    <row r="3287" spans="5:5">
      <c r="E3287" s="319"/>
    </row>
    <row r="3288" spans="5:5">
      <c r="E3288" s="319"/>
    </row>
    <row r="3289" spans="5:5">
      <c r="E3289" s="319"/>
    </row>
    <row r="3290" spans="5:5">
      <c r="E3290" s="319"/>
    </row>
    <row r="3291" spans="5:5">
      <c r="E3291" s="319"/>
    </row>
    <row r="3292" spans="5:5">
      <c r="E3292" s="319"/>
    </row>
    <row r="3293" spans="5:5">
      <c r="E3293" s="319"/>
    </row>
    <row r="3294" spans="5:5">
      <c r="E3294" s="319"/>
    </row>
    <row r="3295" spans="5:5">
      <c r="E3295" s="319"/>
    </row>
    <row r="3296" spans="5:5">
      <c r="E3296" s="319"/>
    </row>
    <row r="3297" spans="5:5">
      <c r="E3297" s="319"/>
    </row>
    <row r="3298" spans="5:5">
      <c r="E3298" s="319"/>
    </row>
    <row r="3299" spans="5:5">
      <c r="E3299" s="319"/>
    </row>
    <row r="3300" spans="5:5">
      <c r="E3300" s="319"/>
    </row>
    <row r="3301" spans="5:5">
      <c r="E3301" s="319"/>
    </row>
    <row r="3302" spans="5:5">
      <c r="E3302" s="319"/>
    </row>
    <row r="3303" spans="5:5">
      <c r="E3303" s="319"/>
    </row>
    <row r="3304" spans="5:5">
      <c r="E3304" s="319"/>
    </row>
    <row r="3305" spans="5:5">
      <c r="E3305" s="319"/>
    </row>
    <row r="3306" spans="5:5">
      <c r="E3306" s="319"/>
    </row>
    <row r="3307" spans="5:5">
      <c r="E3307" s="319"/>
    </row>
    <row r="3308" spans="5:5">
      <c r="E3308" s="319"/>
    </row>
    <row r="3309" spans="5:5">
      <c r="E3309" s="319"/>
    </row>
    <row r="3310" spans="5:5">
      <c r="E3310" s="319"/>
    </row>
    <row r="3311" spans="5:5">
      <c r="E3311" s="319"/>
    </row>
    <row r="3312" spans="5:5">
      <c r="E3312" s="319"/>
    </row>
    <row r="3313" spans="5:5">
      <c r="E3313" s="319"/>
    </row>
    <row r="3314" spans="5:5">
      <c r="E3314" s="319"/>
    </row>
    <row r="3315" spans="5:5">
      <c r="E3315" s="319"/>
    </row>
    <row r="3316" spans="5:5">
      <c r="E3316" s="319"/>
    </row>
    <row r="3317" spans="5:5">
      <c r="E3317" s="319"/>
    </row>
    <row r="3318" spans="5:5">
      <c r="E3318" s="319"/>
    </row>
    <row r="3319" spans="5:5">
      <c r="E3319" s="319"/>
    </row>
    <row r="3320" spans="5:5">
      <c r="E3320" s="319"/>
    </row>
    <row r="3321" spans="5:5">
      <c r="E3321" s="319"/>
    </row>
    <row r="3322" spans="5:5">
      <c r="E3322" s="319"/>
    </row>
    <row r="3323" spans="5:5">
      <c r="E3323" s="319"/>
    </row>
    <row r="3324" spans="5:5">
      <c r="E3324" s="319"/>
    </row>
    <row r="3325" spans="5:5">
      <c r="E3325" s="319"/>
    </row>
    <row r="3326" spans="5:5">
      <c r="E3326" s="319"/>
    </row>
    <row r="3327" spans="5:5">
      <c r="E3327" s="319"/>
    </row>
    <row r="3328" spans="5:5">
      <c r="E3328" s="319"/>
    </row>
    <row r="3329" spans="5:5">
      <c r="E3329" s="319"/>
    </row>
    <row r="3330" spans="5:5">
      <c r="E3330" s="319"/>
    </row>
    <row r="3331" spans="5:5">
      <c r="E3331" s="319"/>
    </row>
    <row r="3332" spans="5:5">
      <c r="E3332" s="319"/>
    </row>
    <row r="3333" spans="5:5">
      <c r="E3333" s="319"/>
    </row>
    <row r="3334" spans="5:5">
      <c r="E3334" s="319"/>
    </row>
    <row r="3335" spans="5:5">
      <c r="E3335" s="319"/>
    </row>
    <row r="3336" spans="5:5">
      <c r="E3336" s="319"/>
    </row>
    <row r="3337" spans="5:5">
      <c r="E3337" s="319"/>
    </row>
    <row r="3338" spans="5:5">
      <c r="E3338" s="319"/>
    </row>
    <row r="3339" spans="5:5">
      <c r="E3339" s="319"/>
    </row>
    <row r="3340" spans="5:5">
      <c r="E3340" s="319"/>
    </row>
    <row r="3341" spans="5:5">
      <c r="E3341" s="319"/>
    </row>
    <row r="3342" spans="5:5">
      <c r="E3342" s="319"/>
    </row>
    <row r="3343" spans="5:5">
      <c r="E3343" s="319"/>
    </row>
    <row r="3344" spans="5:5">
      <c r="E3344" s="319"/>
    </row>
    <row r="3345" spans="5:5">
      <c r="E3345" s="319"/>
    </row>
    <row r="3346" spans="5:5">
      <c r="E3346" s="319"/>
    </row>
    <row r="3347" spans="5:5">
      <c r="E3347" s="319"/>
    </row>
    <row r="3348" spans="5:5">
      <c r="E3348" s="319"/>
    </row>
    <row r="3349" spans="5:5">
      <c r="E3349" s="319"/>
    </row>
    <row r="3350" spans="5:5">
      <c r="E3350" s="319"/>
    </row>
    <row r="3351" spans="5:5">
      <c r="E3351" s="319"/>
    </row>
    <row r="3352" spans="5:5">
      <c r="E3352" s="319"/>
    </row>
    <row r="3353" spans="5:5">
      <c r="E3353" s="319"/>
    </row>
    <row r="3354" spans="5:5">
      <c r="E3354" s="319"/>
    </row>
    <row r="3355" spans="5:5">
      <c r="E3355" s="319"/>
    </row>
    <row r="3356" spans="5:5">
      <c r="E3356" s="319"/>
    </row>
    <row r="3357" spans="5:5">
      <c r="E3357" s="319"/>
    </row>
    <row r="3358" spans="5:5">
      <c r="E3358" s="319"/>
    </row>
    <row r="3359" spans="5:5">
      <c r="E3359" s="319"/>
    </row>
    <row r="3360" spans="5:5">
      <c r="E3360" s="319"/>
    </row>
    <row r="3361" spans="5:5">
      <c r="E3361" s="319"/>
    </row>
    <row r="3362" spans="5:5">
      <c r="E3362" s="319"/>
    </row>
    <row r="3363" spans="5:5">
      <c r="E3363" s="319"/>
    </row>
    <row r="3364" spans="5:5">
      <c r="E3364" s="319"/>
    </row>
    <row r="3365" spans="5:5">
      <c r="E3365" s="319"/>
    </row>
    <row r="3366" spans="5:5">
      <c r="E3366" s="319"/>
    </row>
    <row r="3367" spans="5:5">
      <c r="E3367" s="319"/>
    </row>
    <row r="3368" spans="5:5">
      <c r="E3368" s="319"/>
    </row>
    <row r="3369" spans="5:5">
      <c r="E3369" s="319"/>
    </row>
    <row r="3370" spans="5:5">
      <c r="E3370" s="319"/>
    </row>
    <row r="3371" spans="5:5">
      <c r="E3371" s="319"/>
    </row>
    <row r="3372" spans="5:5">
      <c r="E3372" s="319"/>
    </row>
    <row r="3373" spans="5:5">
      <c r="E3373" s="319"/>
    </row>
    <row r="3374" spans="5:5">
      <c r="E3374" s="319"/>
    </row>
    <row r="3375" spans="5:5">
      <c r="E3375" s="319"/>
    </row>
    <row r="3376" spans="5:5">
      <c r="E3376" s="319"/>
    </row>
    <row r="3377" spans="5:5">
      <c r="E3377" s="319"/>
    </row>
    <row r="3378" spans="5:5">
      <c r="E3378" s="319"/>
    </row>
    <row r="3379" spans="5:5">
      <c r="E3379" s="319"/>
    </row>
    <row r="3380" spans="5:5">
      <c r="E3380" s="319"/>
    </row>
    <row r="3381" spans="5:5">
      <c r="E3381" s="319"/>
    </row>
    <row r="3382" spans="5:5">
      <c r="E3382" s="319"/>
    </row>
    <row r="3383" spans="5:5">
      <c r="E3383" s="319"/>
    </row>
    <row r="3384" spans="5:5">
      <c r="E3384" s="319"/>
    </row>
    <row r="3385" spans="5:5">
      <c r="E3385" s="319"/>
    </row>
    <row r="3386" spans="5:5">
      <c r="E3386" s="319"/>
    </row>
    <row r="3387" spans="5:5">
      <c r="E3387" s="319"/>
    </row>
    <row r="3388" spans="5:5">
      <c r="E3388" s="319"/>
    </row>
    <row r="3389" spans="5:5">
      <c r="E3389" s="319"/>
    </row>
    <row r="3390" spans="5:5">
      <c r="E3390" s="319"/>
    </row>
    <row r="3391" spans="5:5">
      <c r="E3391" s="319"/>
    </row>
    <row r="3392" spans="5:5">
      <c r="E3392" s="319"/>
    </row>
    <row r="3393" spans="5:5">
      <c r="E3393" s="319"/>
    </row>
    <row r="3394" spans="5:5">
      <c r="E3394" s="319"/>
    </row>
    <row r="3395" spans="5:5">
      <c r="E3395" s="319"/>
    </row>
    <row r="3396" spans="5:5">
      <c r="E3396" s="319"/>
    </row>
    <row r="3397" spans="5:5">
      <c r="E3397" s="319"/>
    </row>
    <row r="3398" spans="5:5">
      <c r="E3398" s="319"/>
    </row>
    <row r="3399" spans="5:5">
      <c r="E3399" s="319"/>
    </row>
    <row r="3400" spans="5:5">
      <c r="E3400" s="319"/>
    </row>
    <row r="3401" spans="5:5">
      <c r="E3401" s="319"/>
    </row>
    <row r="3402" spans="5:5">
      <c r="E3402" s="319"/>
    </row>
    <row r="3403" spans="5:5">
      <c r="E3403" s="319"/>
    </row>
    <row r="3404" spans="5:5">
      <c r="E3404" s="319"/>
    </row>
    <row r="3405" spans="5:5">
      <c r="E3405" s="319"/>
    </row>
    <row r="3406" spans="5:5">
      <c r="E3406" s="319"/>
    </row>
    <row r="3407" spans="5:5">
      <c r="E3407" s="319"/>
    </row>
    <row r="3408" spans="5:5">
      <c r="E3408" s="319"/>
    </row>
    <row r="3409" spans="5:5">
      <c r="E3409" s="319"/>
    </row>
    <row r="3410" spans="5:5">
      <c r="E3410" s="319"/>
    </row>
    <row r="3411" spans="5:5">
      <c r="E3411" s="319"/>
    </row>
    <row r="3412" spans="5:5">
      <c r="E3412" s="319"/>
    </row>
    <row r="3413" spans="5:5">
      <c r="E3413" s="319"/>
    </row>
    <row r="3414" spans="5:5">
      <c r="E3414" s="319"/>
    </row>
    <row r="3415" spans="5:5">
      <c r="E3415" s="319"/>
    </row>
    <row r="3416" spans="5:5">
      <c r="E3416" s="319"/>
    </row>
    <row r="3417" spans="5:5">
      <c r="E3417" s="319"/>
    </row>
    <row r="3418" spans="5:5">
      <c r="E3418" s="319"/>
    </row>
    <row r="3419" spans="5:5">
      <c r="E3419" s="319"/>
    </row>
    <row r="3420" spans="5:5">
      <c r="E3420" s="319"/>
    </row>
    <row r="3421" spans="5:5">
      <c r="E3421" s="319"/>
    </row>
    <row r="3422" spans="5:5">
      <c r="E3422" s="319"/>
    </row>
    <row r="3423" spans="5:5">
      <c r="E3423" s="319"/>
    </row>
    <row r="3424" spans="5:5">
      <c r="E3424" s="319"/>
    </row>
    <row r="3425" spans="5:5">
      <c r="E3425" s="319"/>
    </row>
    <row r="3426" spans="5:5">
      <c r="E3426" s="319"/>
    </row>
    <row r="3427" spans="5:5">
      <c r="E3427" s="319"/>
    </row>
    <row r="3428" spans="5:5">
      <c r="E3428" s="319"/>
    </row>
    <row r="3429" spans="5:5">
      <c r="E3429" s="319"/>
    </row>
    <row r="3430" spans="5:5">
      <c r="E3430" s="319"/>
    </row>
    <row r="3431" spans="5:5">
      <c r="E3431" s="319"/>
    </row>
    <row r="3432" spans="5:5">
      <c r="E3432" s="319"/>
    </row>
    <row r="3433" spans="5:5">
      <c r="E3433" s="319"/>
    </row>
    <row r="3434" spans="5:5">
      <c r="E3434" s="319"/>
    </row>
    <row r="3435" spans="5:5">
      <c r="E3435" s="319"/>
    </row>
    <row r="3436" spans="5:5">
      <c r="E3436" s="319"/>
    </row>
    <row r="3437" spans="5:5">
      <c r="E3437" s="319"/>
    </row>
    <row r="3438" spans="5:5">
      <c r="E3438" s="319"/>
    </row>
    <row r="3439" spans="5:5">
      <c r="E3439" s="319"/>
    </row>
    <row r="3440" spans="5:5">
      <c r="E3440" s="319"/>
    </row>
    <row r="3441" spans="5:5">
      <c r="E3441" s="319"/>
    </row>
    <row r="3442" spans="5:5">
      <c r="E3442" s="319"/>
    </row>
    <row r="3443" spans="5:5">
      <c r="E3443" s="319"/>
    </row>
    <row r="3444" spans="5:5">
      <c r="E3444" s="319"/>
    </row>
    <row r="3445" spans="5:5">
      <c r="E3445" s="319"/>
    </row>
    <row r="3446" spans="5:5">
      <c r="E3446" s="319"/>
    </row>
    <row r="3447" spans="5:5">
      <c r="E3447" s="319"/>
    </row>
    <row r="3448" spans="5:5">
      <c r="E3448" s="319"/>
    </row>
    <row r="3449" spans="5:5">
      <c r="E3449" s="319"/>
    </row>
    <row r="3450" spans="5:5">
      <c r="E3450" s="319"/>
    </row>
    <row r="3451" spans="5:5">
      <c r="E3451" s="319"/>
    </row>
    <row r="3452" spans="5:5">
      <c r="E3452" s="319"/>
    </row>
    <row r="3453" spans="5:5">
      <c r="E3453" s="319"/>
    </row>
    <row r="3454" spans="5:5">
      <c r="E3454" s="319"/>
    </row>
    <row r="3455" spans="5:5">
      <c r="E3455" s="319"/>
    </row>
    <row r="3456" spans="5:5">
      <c r="E3456" s="319"/>
    </row>
    <row r="3457" spans="5:5">
      <c r="E3457" s="319"/>
    </row>
    <row r="3458" spans="5:5">
      <c r="E3458" s="319"/>
    </row>
    <row r="3459" spans="5:5">
      <c r="E3459" s="319"/>
    </row>
    <row r="3460" spans="5:5">
      <c r="E3460" s="319"/>
    </row>
    <row r="3461" spans="5:5">
      <c r="E3461" s="319"/>
    </row>
    <row r="3462" spans="5:5">
      <c r="E3462" s="319"/>
    </row>
    <row r="3463" spans="5:5">
      <c r="E3463" s="319"/>
    </row>
    <row r="3464" spans="5:5">
      <c r="E3464" s="319"/>
    </row>
    <row r="3465" spans="5:5">
      <c r="E3465" s="319"/>
    </row>
    <row r="3466" spans="5:5">
      <c r="E3466" s="319"/>
    </row>
    <row r="3467" spans="5:5">
      <c r="E3467" s="319"/>
    </row>
    <row r="3468" spans="5:5">
      <c r="E3468" s="319"/>
    </row>
    <row r="3469" spans="5:5">
      <c r="E3469" s="319"/>
    </row>
    <row r="3470" spans="5:5">
      <c r="E3470" s="319"/>
    </row>
    <row r="3471" spans="5:5">
      <c r="E3471" s="319"/>
    </row>
    <row r="3472" spans="5:5">
      <c r="E3472" s="319"/>
    </row>
    <row r="3473" spans="5:5">
      <c r="E3473" s="319"/>
    </row>
    <row r="3474" spans="5:5">
      <c r="E3474" s="319"/>
    </row>
    <row r="3475" spans="5:5">
      <c r="E3475" s="319"/>
    </row>
    <row r="3476" spans="5:5">
      <c r="E3476" s="319"/>
    </row>
    <row r="3477" spans="5:5">
      <c r="E3477" s="319"/>
    </row>
    <row r="3478" spans="5:5">
      <c r="E3478" s="319"/>
    </row>
    <row r="3479" spans="5:5">
      <c r="E3479" s="319"/>
    </row>
    <row r="3480" spans="5:5">
      <c r="E3480" s="319"/>
    </row>
    <row r="3481" spans="5:5">
      <c r="E3481" s="319"/>
    </row>
    <row r="3482" spans="5:5">
      <c r="E3482" s="319"/>
    </row>
    <row r="3483" spans="5:5">
      <c r="E3483" s="319"/>
    </row>
    <row r="3484" spans="5:5">
      <c r="E3484" s="319"/>
    </row>
    <row r="3485" spans="5:5">
      <c r="E3485" s="319"/>
    </row>
    <row r="3486" spans="5:5">
      <c r="E3486" s="319"/>
    </row>
    <row r="3487" spans="5:5">
      <c r="E3487" s="319"/>
    </row>
    <row r="3488" spans="5:5">
      <c r="E3488" s="319"/>
    </row>
    <row r="3489" spans="5:5">
      <c r="E3489" s="319"/>
    </row>
    <row r="3490" spans="5:5">
      <c r="E3490" s="319"/>
    </row>
    <row r="3491" spans="5:5">
      <c r="E3491" s="319"/>
    </row>
    <row r="3492" spans="5:5">
      <c r="E3492" s="319"/>
    </row>
    <row r="3493" spans="5:5">
      <c r="E3493" s="319"/>
    </row>
    <row r="3494" spans="5:5">
      <c r="E3494" s="319"/>
    </row>
    <row r="3495" spans="5:5">
      <c r="E3495" s="319"/>
    </row>
    <row r="3496" spans="5:5">
      <c r="E3496" s="319"/>
    </row>
    <row r="3497" spans="5:5">
      <c r="E3497" s="319"/>
    </row>
    <row r="3498" spans="5:5">
      <c r="E3498" s="319"/>
    </row>
    <row r="3499" spans="5:5">
      <c r="E3499" s="319"/>
    </row>
    <row r="3500" spans="5:5">
      <c r="E3500" s="319"/>
    </row>
    <row r="3501" spans="5:5">
      <c r="E3501" s="319"/>
    </row>
    <row r="3502" spans="5:5">
      <c r="E3502" s="319"/>
    </row>
    <row r="3503" spans="5:5">
      <c r="E3503" s="319"/>
    </row>
    <row r="3504" spans="5:5">
      <c r="E3504" s="319"/>
    </row>
    <row r="3505" spans="5:5">
      <c r="E3505" s="319"/>
    </row>
    <row r="3506" spans="5:5">
      <c r="E3506" s="319"/>
    </row>
    <row r="3507" spans="5:5">
      <c r="E3507" s="319"/>
    </row>
    <row r="3508" spans="5:5">
      <c r="E3508" s="319"/>
    </row>
    <row r="3509" spans="5:5">
      <c r="E3509" s="319"/>
    </row>
    <row r="3510" spans="5:5">
      <c r="E3510" s="319"/>
    </row>
    <row r="3511" spans="5:5">
      <c r="E3511" s="319"/>
    </row>
    <row r="3512" spans="5:5">
      <c r="E3512" s="319"/>
    </row>
    <row r="3513" spans="5:5">
      <c r="E3513" s="319"/>
    </row>
    <row r="3514" spans="5:5">
      <c r="E3514" s="319"/>
    </row>
    <row r="3515" spans="5:5">
      <c r="E3515" s="319"/>
    </row>
    <row r="3516" spans="5:5">
      <c r="E3516" s="319"/>
    </row>
    <row r="3517" spans="5:5">
      <c r="E3517" s="319"/>
    </row>
    <row r="3518" spans="5:5">
      <c r="E3518" s="319"/>
    </row>
    <row r="3519" spans="5:5">
      <c r="E3519" s="319"/>
    </row>
    <row r="3520" spans="5:5">
      <c r="E3520" s="319"/>
    </row>
    <row r="3521" spans="5:5">
      <c r="E3521" s="319"/>
    </row>
    <row r="3522" spans="5:5">
      <c r="E3522" s="319"/>
    </row>
    <row r="3523" spans="5:5">
      <c r="E3523" s="319"/>
    </row>
    <row r="3524" spans="5:5">
      <c r="E3524" s="319"/>
    </row>
    <row r="3525" spans="5:5">
      <c r="E3525" s="319"/>
    </row>
    <row r="3526" spans="5:5">
      <c r="E3526" s="319"/>
    </row>
    <row r="3527" spans="5:5">
      <c r="E3527" s="319"/>
    </row>
    <row r="3528" spans="5:5">
      <c r="E3528" s="319"/>
    </row>
    <row r="3529" spans="5:5">
      <c r="E3529" s="319"/>
    </row>
    <row r="3530" spans="5:5">
      <c r="E3530" s="319"/>
    </row>
    <row r="3531" spans="5:5">
      <c r="E3531" s="319"/>
    </row>
    <row r="3532" spans="5:5">
      <c r="E3532" s="319"/>
    </row>
    <row r="3533" spans="5:5">
      <c r="E3533" s="319"/>
    </row>
    <row r="3534" spans="5:5">
      <c r="E3534" s="319"/>
    </row>
    <row r="3535" spans="5:5">
      <c r="E3535" s="319"/>
    </row>
    <row r="3536" spans="5:5">
      <c r="E3536" s="319"/>
    </row>
    <row r="3537" spans="5:5">
      <c r="E3537" s="319"/>
    </row>
    <row r="3538" spans="5:5">
      <c r="E3538" s="319"/>
    </row>
    <row r="3539" spans="5:5">
      <c r="E3539" s="319"/>
    </row>
    <row r="3540" spans="5:5">
      <c r="E3540" s="319"/>
    </row>
    <row r="3541" spans="5:5">
      <c r="E3541" s="319"/>
    </row>
    <row r="3542" spans="5:5">
      <c r="E3542" s="319"/>
    </row>
    <row r="3543" spans="5:5">
      <c r="E3543" s="319"/>
    </row>
    <row r="3544" spans="5:5">
      <c r="E3544" s="319"/>
    </row>
    <row r="3545" spans="5:5">
      <c r="E3545" s="319"/>
    </row>
    <row r="3546" spans="5:5">
      <c r="E3546" s="319"/>
    </row>
    <row r="3547" spans="5:5">
      <c r="E3547" s="319"/>
    </row>
    <row r="3548" spans="5:5">
      <c r="E3548" s="319"/>
    </row>
    <row r="3549" spans="5:5">
      <c r="E3549" s="319"/>
    </row>
    <row r="3550" spans="5:5">
      <c r="E3550" s="319"/>
    </row>
    <row r="3551" spans="5:5">
      <c r="E3551" s="319"/>
    </row>
    <row r="3552" spans="5:5">
      <c r="E3552" s="319"/>
    </row>
    <row r="3553" spans="5:5">
      <c r="E3553" s="319"/>
    </row>
    <row r="3554" spans="5:5">
      <c r="E3554" s="319"/>
    </row>
    <row r="3555" spans="5:5">
      <c r="E3555" s="319"/>
    </row>
    <row r="3556" spans="5:5">
      <c r="E3556" s="319"/>
    </row>
    <row r="3557" spans="5:5">
      <c r="E3557" s="319"/>
    </row>
    <row r="3558" spans="5:5">
      <c r="E3558" s="319"/>
    </row>
    <row r="3559" spans="5:5">
      <c r="E3559" s="319"/>
    </row>
    <row r="3560" spans="5:5">
      <c r="E3560" s="319"/>
    </row>
    <row r="3561" spans="5:5">
      <c r="E3561" s="319"/>
    </row>
    <row r="3562" spans="5:5">
      <c r="E3562" s="319"/>
    </row>
    <row r="3563" spans="5:5">
      <c r="E3563" s="319"/>
    </row>
    <row r="3564" spans="5:5">
      <c r="E3564" s="319"/>
    </row>
    <row r="3565" spans="5:5">
      <c r="E3565" s="319"/>
    </row>
    <row r="3566" spans="5:5">
      <c r="E3566" s="319"/>
    </row>
    <row r="3567" spans="5:5">
      <c r="E3567" s="319"/>
    </row>
    <row r="3568" spans="5:5">
      <c r="E3568" s="319"/>
    </row>
    <row r="3569" spans="5:5">
      <c r="E3569" s="319"/>
    </row>
    <row r="3570" spans="5:5">
      <c r="E3570" s="319"/>
    </row>
    <row r="3571" spans="5:5">
      <c r="E3571" s="319"/>
    </row>
    <row r="3572" spans="5:5">
      <c r="E3572" s="319"/>
    </row>
    <row r="3573" spans="5:5">
      <c r="E3573" s="319"/>
    </row>
    <row r="3574" spans="5:5">
      <c r="E3574" s="319"/>
    </row>
    <row r="3575" spans="5:5">
      <c r="E3575" s="319"/>
    </row>
    <row r="3576" spans="5:5">
      <c r="E3576" s="319"/>
    </row>
    <row r="3577" spans="5:5">
      <c r="E3577" s="319"/>
    </row>
    <row r="3578" spans="5:5">
      <c r="E3578" s="319"/>
    </row>
    <row r="3579" spans="5:5">
      <c r="E3579" s="319"/>
    </row>
    <row r="3580" spans="5:5">
      <c r="E3580" s="319"/>
    </row>
    <row r="3581" spans="5:5">
      <c r="E3581" s="319"/>
    </row>
    <row r="3582" spans="5:5">
      <c r="E3582" s="319"/>
    </row>
    <row r="3583" spans="5:5">
      <c r="E3583" s="319"/>
    </row>
    <row r="3584" spans="5:5">
      <c r="E3584" s="319"/>
    </row>
    <row r="3585" spans="5:5">
      <c r="E3585" s="319"/>
    </row>
    <row r="3586" spans="5:5">
      <c r="E3586" s="319"/>
    </row>
    <row r="3587" spans="5:5">
      <c r="E3587" s="319"/>
    </row>
    <row r="3588" spans="5:5">
      <c r="E3588" s="319"/>
    </row>
    <row r="3589" spans="5:5">
      <c r="E3589" s="319"/>
    </row>
    <row r="3590" spans="5:5">
      <c r="E3590" s="319"/>
    </row>
    <row r="3591" spans="5:5">
      <c r="E3591" s="319"/>
    </row>
    <row r="3592" spans="5:5">
      <c r="E3592" s="319"/>
    </row>
    <row r="3593" spans="5:5">
      <c r="E3593" s="319"/>
    </row>
    <row r="3594" spans="5:5">
      <c r="E3594" s="319"/>
    </row>
    <row r="3595" spans="5:5">
      <c r="E3595" s="319"/>
    </row>
    <row r="3596" spans="5:5">
      <c r="E3596" s="319"/>
    </row>
    <row r="3597" spans="5:5">
      <c r="E3597" s="319"/>
    </row>
    <row r="3598" spans="5:5">
      <c r="E3598" s="319"/>
    </row>
    <row r="3599" spans="5:5">
      <c r="E3599" s="319"/>
    </row>
    <row r="3600" spans="5:5">
      <c r="E3600" s="319"/>
    </row>
    <row r="3601" spans="5:5">
      <c r="E3601" s="319"/>
    </row>
    <row r="3602" spans="5:5">
      <c r="E3602" s="319"/>
    </row>
    <row r="3603" spans="5:5">
      <c r="E3603" s="319"/>
    </row>
    <row r="3604" spans="5:5">
      <c r="E3604" s="319"/>
    </row>
    <row r="3605" spans="5:5">
      <c r="E3605" s="319"/>
    </row>
    <row r="3606" spans="5:5">
      <c r="E3606" s="319"/>
    </row>
    <row r="3607" spans="5:5">
      <c r="E3607" s="319"/>
    </row>
    <row r="3608" spans="5:5">
      <c r="E3608" s="319"/>
    </row>
    <row r="3609" spans="5:5">
      <c r="E3609" s="319"/>
    </row>
    <row r="3610" spans="5:5">
      <c r="E3610" s="319"/>
    </row>
    <row r="3611" spans="5:5">
      <c r="E3611" s="319"/>
    </row>
    <row r="3612" spans="5:5">
      <c r="E3612" s="319"/>
    </row>
    <row r="3613" spans="5:5">
      <c r="E3613" s="319"/>
    </row>
    <row r="3614" spans="5:5">
      <c r="E3614" s="319"/>
    </row>
    <row r="3615" spans="5:5">
      <c r="E3615" s="319"/>
    </row>
    <row r="3616" spans="5:5">
      <c r="E3616" s="319"/>
    </row>
    <row r="3617" spans="5:5">
      <c r="E3617" s="319"/>
    </row>
    <row r="3618" spans="5:5">
      <c r="E3618" s="319"/>
    </row>
    <row r="3619" spans="5:5">
      <c r="E3619" s="319"/>
    </row>
    <row r="3620" spans="5:5">
      <c r="E3620" s="319"/>
    </row>
    <row r="3621" spans="5:5">
      <c r="E3621" s="319"/>
    </row>
    <row r="3622" spans="5:5">
      <c r="E3622" s="319"/>
    </row>
    <row r="3623" spans="5:5">
      <c r="E3623" s="319"/>
    </row>
    <row r="3624" spans="5:5">
      <c r="E3624" s="319"/>
    </row>
    <row r="3625" spans="5:5">
      <c r="E3625" s="319"/>
    </row>
    <row r="3626" spans="5:5">
      <c r="E3626" s="319"/>
    </row>
    <row r="3627" spans="5:5">
      <c r="E3627" s="319"/>
    </row>
    <row r="3628" spans="5:5">
      <c r="E3628" s="319"/>
    </row>
    <row r="3629" spans="5:5">
      <c r="E3629" s="319"/>
    </row>
    <row r="3630" spans="5:5">
      <c r="E3630" s="319"/>
    </row>
    <row r="3631" spans="5:5">
      <c r="E3631" s="319"/>
    </row>
    <row r="3632" spans="5:5">
      <c r="E3632" s="319"/>
    </row>
    <row r="3633" spans="5:5">
      <c r="E3633" s="319"/>
    </row>
    <row r="3634" spans="5:5">
      <c r="E3634" s="319"/>
    </row>
    <row r="3635" spans="5:5">
      <c r="E3635" s="319"/>
    </row>
    <row r="3636" spans="5:5">
      <c r="E3636" s="319"/>
    </row>
    <row r="3637" spans="5:5">
      <c r="E3637" s="319"/>
    </row>
    <row r="3638" spans="5:5">
      <c r="E3638" s="319"/>
    </row>
    <row r="3639" spans="5:5">
      <c r="E3639" s="319"/>
    </row>
    <row r="3640" spans="5:5">
      <c r="E3640" s="319"/>
    </row>
    <row r="3641" spans="5:5">
      <c r="E3641" s="319"/>
    </row>
    <row r="3642" spans="5:5">
      <c r="E3642" s="319"/>
    </row>
    <row r="3643" spans="5:5">
      <c r="E3643" s="319"/>
    </row>
    <row r="3644" spans="5:5">
      <c r="E3644" s="319"/>
    </row>
    <row r="3645" spans="5:5">
      <c r="E3645" s="319"/>
    </row>
    <row r="3646" spans="5:5">
      <c r="E3646" s="319"/>
    </row>
    <row r="3647" spans="5:5">
      <c r="E3647" s="319"/>
    </row>
    <row r="3648" spans="5:5">
      <c r="E3648" s="319"/>
    </row>
    <row r="3649" spans="5:5">
      <c r="E3649" s="319"/>
    </row>
    <row r="3650" spans="5:5">
      <c r="E3650" s="319"/>
    </row>
    <row r="3651" spans="5:5">
      <c r="E3651" s="319"/>
    </row>
    <row r="3652" spans="5:5">
      <c r="E3652" s="319"/>
    </row>
    <row r="3653" spans="5:5">
      <c r="E3653" s="319"/>
    </row>
    <row r="3654" spans="5:5">
      <c r="E3654" s="319"/>
    </row>
    <row r="3655" spans="5:5">
      <c r="E3655" s="319"/>
    </row>
    <row r="3656" spans="5:5">
      <c r="E3656" s="319"/>
    </row>
    <row r="3657" spans="5:5">
      <c r="E3657" s="319"/>
    </row>
    <row r="3658" spans="5:5">
      <c r="E3658" s="319"/>
    </row>
    <row r="3659" spans="5:5">
      <c r="E3659" s="319"/>
    </row>
    <row r="3660" spans="5:5">
      <c r="E3660" s="319"/>
    </row>
    <row r="3661" spans="5:5">
      <c r="E3661" s="319"/>
    </row>
    <row r="3662" spans="5:5">
      <c r="E3662" s="319"/>
    </row>
    <row r="3663" spans="5:5">
      <c r="E3663" s="319"/>
    </row>
    <row r="3664" spans="5:5">
      <c r="E3664" s="319"/>
    </row>
    <row r="3665" spans="5:5">
      <c r="E3665" s="319"/>
    </row>
    <row r="3666" spans="5:5">
      <c r="E3666" s="319"/>
    </row>
    <row r="3667" spans="5:5">
      <c r="E3667" s="319"/>
    </row>
    <row r="3668" spans="5:5">
      <c r="E3668" s="319"/>
    </row>
    <row r="3669" spans="5:5">
      <c r="E3669" s="319"/>
    </row>
    <row r="3670" spans="5:5">
      <c r="E3670" s="319"/>
    </row>
    <row r="3671" spans="5:5">
      <c r="E3671" s="319"/>
    </row>
    <row r="3672" spans="5:5">
      <c r="E3672" s="319"/>
    </row>
    <row r="3673" spans="5:5">
      <c r="E3673" s="319"/>
    </row>
    <row r="3674" spans="5:5">
      <c r="E3674" s="319"/>
    </row>
    <row r="3675" spans="5:5">
      <c r="E3675" s="319"/>
    </row>
    <row r="3676" spans="5:5">
      <c r="E3676" s="319"/>
    </row>
    <row r="3677" spans="5:5">
      <c r="E3677" s="319"/>
    </row>
    <row r="3678" spans="5:5">
      <c r="E3678" s="319"/>
    </row>
    <row r="3679" spans="5:5">
      <c r="E3679" s="319"/>
    </row>
    <row r="3680" spans="5:5">
      <c r="E3680" s="319"/>
    </row>
    <row r="3681" spans="5:5">
      <c r="E3681" s="319"/>
    </row>
    <row r="3682" spans="5:5">
      <c r="E3682" s="319"/>
    </row>
    <row r="3683" spans="5:5">
      <c r="E3683" s="319"/>
    </row>
    <row r="3684" spans="5:5">
      <c r="E3684" s="319"/>
    </row>
    <row r="3685" spans="5:5">
      <c r="E3685" s="319"/>
    </row>
    <row r="3686" spans="5:5">
      <c r="E3686" s="319"/>
    </row>
    <row r="3687" spans="5:5">
      <c r="E3687" s="319"/>
    </row>
    <row r="3688" spans="5:5">
      <c r="E3688" s="319"/>
    </row>
    <row r="3689" spans="5:5">
      <c r="E3689" s="319"/>
    </row>
    <row r="3690" spans="5:5">
      <c r="E3690" s="319"/>
    </row>
    <row r="3691" spans="5:5">
      <c r="E3691" s="319"/>
    </row>
    <row r="3692" spans="5:5">
      <c r="E3692" s="319"/>
    </row>
    <row r="3693" spans="5:5">
      <c r="E3693" s="319"/>
    </row>
    <row r="3694" spans="5:5">
      <c r="E3694" s="319"/>
    </row>
    <row r="3695" spans="5:5">
      <c r="E3695" s="319"/>
    </row>
    <row r="3696" spans="5:5">
      <c r="E3696" s="319"/>
    </row>
    <row r="3697" spans="5:5">
      <c r="E3697" s="319"/>
    </row>
    <row r="3698" spans="5:5">
      <c r="E3698" s="319"/>
    </row>
    <row r="3699" spans="5:5">
      <c r="E3699" s="319"/>
    </row>
    <row r="3700" spans="5:5">
      <c r="E3700" s="319"/>
    </row>
    <row r="3701" spans="5:5">
      <c r="E3701" s="319"/>
    </row>
    <row r="3702" spans="5:5">
      <c r="E3702" s="319"/>
    </row>
    <row r="3703" spans="5:5">
      <c r="E3703" s="319"/>
    </row>
    <row r="3704" spans="5:5">
      <c r="E3704" s="319"/>
    </row>
    <row r="3705" spans="5:5">
      <c r="E3705" s="319"/>
    </row>
    <row r="3706" spans="5:5">
      <c r="E3706" s="319"/>
    </row>
    <row r="3707" spans="5:5">
      <c r="E3707" s="319"/>
    </row>
    <row r="3708" spans="5:5">
      <c r="E3708" s="319"/>
    </row>
    <row r="3709" spans="5:5">
      <c r="E3709" s="319"/>
    </row>
    <row r="3710" spans="5:5">
      <c r="E3710" s="319"/>
    </row>
    <row r="3711" spans="5:5">
      <c r="E3711" s="319"/>
    </row>
    <row r="3712" spans="5:5">
      <c r="E3712" s="319"/>
    </row>
    <row r="3713" spans="5:5">
      <c r="E3713" s="319"/>
    </row>
    <row r="3714" spans="5:5">
      <c r="E3714" s="319"/>
    </row>
    <row r="3715" spans="5:5">
      <c r="E3715" s="319"/>
    </row>
    <row r="3716" spans="5:5">
      <c r="E3716" s="319"/>
    </row>
    <row r="3717" spans="5:5">
      <c r="E3717" s="319"/>
    </row>
    <row r="3718" spans="5:5">
      <c r="E3718" s="319"/>
    </row>
    <row r="3719" spans="5:5">
      <c r="E3719" s="319"/>
    </row>
    <row r="3720" spans="5:5">
      <c r="E3720" s="319"/>
    </row>
    <row r="3721" spans="5:5">
      <c r="E3721" s="319"/>
    </row>
    <row r="3722" spans="5:5">
      <c r="E3722" s="319"/>
    </row>
    <row r="3723" spans="5:5">
      <c r="E3723" s="319"/>
    </row>
    <row r="3724" spans="5:5">
      <c r="E3724" s="319"/>
    </row>
    <row r="3725" spans="5:5">
      <c r="E3725" s="319"/>
    </row>
    <row r="3726" spans="5:5">
      <c r="E3726" s="319"/>
    </row>
    <row r="3727" spans="5:5">
      <c r="E3727" s="319"/>
    </row>
    <row r="3728" spans="5:5">
      <c r="E3728" s="319"/>
    </row>
    <row r="3729" spans="5:5">
      <c r="E3729" s="319"/>
    </row>
    <row r="3730" spans="5:5">
      <c r="E3730" s="319"/>
    </row>
    <row r="3731" spans="5:5">
      <c r="E3731" s="319"/>
    </row>
    <row r="3732" spans="5:5">
      <c r="E3732" s="319"/>
    </row>
    <row r="3733" spans="5:5">
      <c r="E3733" s="319"/>
    </row>
    <row r="3734" spans="5:5">
      <c r="E3734" s="319"/>
    </row>
    <row r="3735" spans="5:5">
      <c r="E3735" s="319"/>
    </row>
    <row r="3736" spans="5:5">
      <c r="E3736" s="319"/>
    </row>
    <row r="3737" spans="5:5">
      <c r="E3737" s="319"/>
    </row>
    <row r="3738" spans="5:5">
      <c r="E3738" s="319"/>
    </row>
    <row r="3739" spans="5:5">
      <c r="E3739" s="319"/>
    </row>
    <row r="3740" spans="5:5">
      <c r="E3740" s="319"/>
    </row>
    <row r="3741" spans="5:5">
      <c r="E3741" s="319"/>
    </row>
    <row r="3742" spans="5:5">
      <c r="E3742" s="319"/>
    </row>
    <row r="3743" spans="5:5">
      <c r="E3743" s="319"/>
    </row>
    <row r="3744" spans="5:5">
      <c r="E3744" s="319"/>
    </row>
    <row r="3745" spans="5:5">
      <c r="E3745" s="319"/>
    </row>
    <row r="3746" spans="5:5">
      <c r="E3746" s="319"/>
    </row>
    <row r="3747" spans="5:5">
      <c r="E3747" s="319"/>
    </row>
    <row r="3748" spans="5:5">
      <c r="E3748" s="319"/>
    </row>
    <row r="3749" spans="5:5">
      <c r="E3749" s="319"/>
    </row>
    <row r="3750" spans="5:5">
      <c r="E3750" s="319"/>
    </row>
    <row r="3751" spans="5:5">
      <c r="E3751" s="319"/>
    </row>
    <row r="3752" spans="5:5">
      <c r="E3752" s="319"/>
    </row>
    <row r="3753" spans="5:5">
      <c r="E3753" s="319"/>
    </row>
    <row r="3754" spans="5:5">
      <c r="E3754" s="319"/>
    </row>
    <row r="3755" spans="5:5">
      <c r="E3755" s="319"/>
    </row>
    <row r="3756" spans="5:5">
      <c r="E3756" s="319"/>
    </row>
    <row r="3757" spans="5:5">
      <c r="E3757" s="319"/>
    </row>
    <row r="3758" spans="5:5">
      <c r="E3758" s="319"/>
    </row>
    <row r="3759" spans="5:5">
      <c r="E3759" s="319"/>
    </row>
    <row r="3760" spans="5:5">
      <c r="E3760" s="319"/>
    </row>
    <row r="3761" spans="5:5">
      <c r="E3761" s="319"/>
    </row>
    <row r="3762" spans="5:5">
      <c r="E3762" s="319"/>
    </row>
    <row r="3763" spans="5:5">
      <c r="E3763" s="319"/>
    </row>
    <row r="3764" spans="5:5">
      <c r="E3764" s="319"/>
    </row>
    <row r="3765" spans="5:5">
      <c r="E3765" s="319"/>
    </row>
    <row r="3766" spans="5:5">
      <c r="E3766" s="319"/>
    </row>
    <row r="3767" spans="5:5">
      <c r="E3767" s="319"/>
    </row>
    <row r="3768" spans="5:5">
      <c r="E3768" s="319"/>
    </row>
    <row r="3769" spans="5:5">
      <c r="E3769" s="319"/>
    </row>
    <row r="3770" spans="5:5">
      <c r="E3770" s="319"/>
    </row>
    <row r="3771" spans="5:5">
      <c r="E3771" s="319"/>
    </row>
    <row r="3772" spans="5:5">
      <c r="E3772" s="319"/>
    </row>
    <row r="3773" spans="5:5">
      <c r="E3773" s="319"/>
    </row>
    <row r="3774" spans="5:5">
      <c r="E3774" s="319"/>
    </row>
    <row r="3775" spans="5:5">
      <c r="E3775" s="319"/>
    </row>
    <row r="3776" spans="5:5">
      <c r="E3776" s="319"/>
    </row>
    <row r="3777" spans="5:5">
      <c r="E3777" s="319"/>
    </row>
    <row r="3778" spans="5:5">
      <c r="E3778" s="319"/>
    </row>
    <row r="3779" spans="5:5">
      <c r="E3779" s="319"/>
    </row>
    <row r="3780" spans="5:5">
      <c r="E3780" s="319"/>
    </row>
    <row r="3781" spans="5:5">
      <c r="E3781" s="319"/>
    </row>
    <row r="3782" spans="5:5">
      <c r="E3782" s="319"/>
    </row>
    <row r="3783" spans="5:5">
      <c r="E3783" s="319"/>
    </row>
    <row r="3784" spans="5:5">
      <c r="E3784" s="319"/>
    </row>
    <row r="3785" spans="5:5">
      <c r="E3785" s="319"/>
    </row>
    <row r="3786" spans="5:5">
      <c r="E3786" s="319"/>
    </row>
    <row r="3787" spans="5:5">
      <c r="E3787" s="319"/>
    </row>
    <row r="3788" spans="5:5">
      <c r="E3788" s="319"/>
    </row>
    <row r="3789" spans="5:5">
      <c r="E3789" s="319"/>
    </row>
    <row r="3790" spans="5:5">
      <c r="E3790" s="319"/>
    </row>
    <row r="3791" spans="5:5">
      <c r="E3791" s="319"/>
    </row>
    <row r="3792" spans="5:5">
      <c r="E3792" s="319"/>
    </row>
    <row r="3793" spans="5:5">
      <c r="E3793" s="319"/>
    </row>
    <row r="3794" spans="5:5">
      <c r="E3794" s="319"/>
    </row>
    <row r="3795" spans="5:5">
      <c r="E3795" s="319"/>
    </row>
    <row r="3796" spans="5:5">
      <c r="E3796" s="319"/>
    </row>
    <row r="3797" spans="5:5">
      <c r="E3797" s="319"/>
    </row>
    <row r="3798" spans="5:5">
      <c r="E3798" s="319"/>
    </row>
    <row r="3799" spans="5:5">
      <c r="E3799" s="319"/>
    </row>
    <row r="3800" spans="5:5">
      <c r="E3800" s="319"/>
    </row>
    <row r="3801" spans="5:5">
      <c r="E3801" s="319"/>
    </row>
    <row r="3802" spans="5:5">
      <c r="E3802" s="319"/>
    </row>
    <row r="3803" spans="5:5">
      <c r="E3803" s="319"/>
    </row>
    <row r="3804" spans="5:5">
      <c r="E3804" s="319"/>
    </row>
    <row r="3805" spans="5:5">
      <c r="E3805" s="319"/>
    </row>
    <row r="3806" spans="5:5">
      <c r="E3806" s="319"/>
    </row>
    <row r="3807" spans="5:5">
      <c r="E3807" s="319"/>
    </row>
    <row r="3808" spans="5:5">
      <c r="E3808" s="319"/>
    </row>
    <row r="3809" spans="5:5">
      <c r="E3809" s="319"/>
    </row>
    <row r="3810" spans="5:5">
      <c r="E3810" s="319"/>
    </row>
    <row r="3811" spans="5:5">
      <c r="E3811" s="319"/>
    </row>
    <row r="3812" spans="5:5">
      <c r="E3812" s="319"/>
    </row>
    <row r="3813" spans="5:5">
      <c r="E3813" s="319"/>
    </row>
    <row r="3814" spans="5:5">
      <c r="E3814" s="319"/>
    </row>
    <row r="3815" spans="5:5">
      <c r="E3815" s="319"/>
    </row>
    <row r="3816" spans="5:5">
      <c r="E3816" s="319"/>
    </row>
    <row r="3817" spans="5:5">
      <c r="E3817" s="319"/>
    </row>
    <row r="3818" spans="5:5">
      <c r="E3818" s="319"/>
    </row>
    <row r="3819" spans="5:5">
      <c r="E3819" s="319"/>
    </row>
    <row r="3820" spans="5:5">
      <c r="E3820" s="319"/>
    </row>
    <row r="3821" spans="5:5">
      <c r="E3821" s="319"/>
    </row>
    <row r="3822" spans="5:5">
      <c r="E3822" s="319"/>
    </row>
    <row r="3823" spans="5:5">
      <c r="E3823" s="319"/>
    </row>
    <row r="3824" spans="5:5">
      <c r="E3824" s="319"/>
    </row>
    <row r="3825" spans="5:5">
      <c r="E3825" s="319"/>
    </row>
    <row r="3826" spans="5:5">
      <c r="E3826" s="319"/>
    </row>
    <row r="3827" spans="5:5">
      <c r="E3827" s="319"/>
    </row>
    <row r="3828" spans="5:5">
      <c r="E3828" s="319"/>
    </row>
    <row r="3829" spans="5:5">
      <c r="E3829" s="319"/>
    </row>
    <row r="3830" spans="5:5">
      <c r="E3830" s="319"/>
    </row>
    <row r="3831" spans="5:5">
      <c r="E3831" s="319"/>
    </row>
    <row r="3832" spans="5:5">
      <c r="E3832" s="319"/>
    </row>
    <row r="3833" spans="5:5">
      <c r="E3833" s="319"/>
    </row>
    <row r="3834" spans="5:5">
      <c r="E3834" s="319"/>
    </row>
    <row r="3835" spans="5:5">
      <c r="E3835" s="319"/>
    </row>
    <row r="3836" spans="5:5">
      <c r="E3836" s="319"/>
    </row>
    <row r="3837" spans="5:5">
      <c r="E3837" s="319"/>
    </row>
    <row r="3838" spans="5:5">
      <c r="E3838" s="319"/>
    </row>
    <row r="3839" spans="5:5">
      <c r="E3839" s="319"/>
    </row>
    <row r="3840" spans="5:5">
      <c r="E3840" s="319"/>
    </row>
    <row r="3841" spans="5:5">
      <c r="E3841" s="319"/>
    </row>
    <row r="3842" spans="5:5">
      <c r="E3842" s="319"/>
    </row>
    <row r="3843" spans="5:5">
      <c r="E3843" s="319"/>
    </row>
    <row r="3844" spans="5:5">
      <c r="E3844" s="319"/>
    </row>
    <row r="3845" spans="5:5">
      <c r="E3845" s="319"/>
    </row>
    <row r="3846" spans="5:5">
      <c r="E3846" s="319"/>
    </row>
    <row r="3847" spans="5:5">
      <c r="E3847" s="319"/>
    </row>
    <row r="3848" spans="5:5">
      <c r="E3848" s="319"/>
    </row>
    <row r="3849" spans="5:5">
      <c r="E3849" s="319"/>
    </row>
    <row r="3850" spans="5:5">
      <c r="E3850" s="319"/>
    </row>
    <row r="3851" spans="5:5">
      <c r="E3851" s="319"/>
    </row>
    <row r="3852" spans="5:5">
      <c r="E3852" s="319"/>
    </row>
    <row r="3853" spans="5:5">
      <c r="E3853" s="319"/>
    </row>
    <row r="3854" spans="5:5">
      <c r="E3854" s="319"/>
    </row>
    <row r="3855" spans="5:5">
      <c r="E3855" s="319"/>
    </row>
    <row r="3856" spans="5:5">
      <c r="E3856" s="319"/>
    </row>
    <row r="3857" spans="5:5">
      <c r="E3857" s="319"/>
    </row>
    <row r="3858" spans="5:5">
      <c r="E3858" s="319"/>
    </row>
    <row r="3859" spans="5:5">
      <c r="E3859" s="319"/>
    </row>
    <row r="3860" spans="5:5">
      <c r="E3860" s="319"/>
    </row>
    <row r="3861" spans="5:5">
      <c r="E3861" s="319"/>
    </row>
    <row r="3862" spans="5:5">
      <c r="E3862" s="319"/>
    </row>
    <row r="3863" spans="5:5">
      <c r="E3863" s="319"/>
    </row>
    <row r="3864" spans="5:5">
      <c r="E3864" s="319"/>
    </row>
    <row r="3865" spans="5:5">
      <c r="E3865" s="319"/>
    </row>
    <row r="3866" spans="5:5">
      <c r="E3866" s="319"/>
    </row>
    <row r="3867" spans="5:5">
      <c r="E3867" s="319"/>
    </row>
    <row r="3868" spans="5:5">
      <c r="E3868" s="319"/>
    </row>
    <row r="3869" spans="5:5">
      <c r="E3869" s="319"/>
    </row>
    <row r="3870" spans="5:5">
      <c r="E3870" s="319"/>
    </row>
    <row r="3871" spans="5:5">
      <c r="E3871" s="319"/>
    </row>
    <row r="3872" spans="5:5">
      <c r="E3872" s="319"/>
    </row>
    <row r="3873" spans="5:5">
      <c r="E3873" s="319"/>
    </row>
    <row r="3874" spans="5:5">
      <c r="E3874" s="319"/>
    </row>
    <row r="3875" spans="5:5">
      <c r="E3875" s="319"/>
    </row>
    <row r="3876" spans="5:5">
      <c r="E3876" s="319"/>
    </row>
    <row r="3877" spans="5:5">
      <c r="E3877" s="319"/>
    </row>
    <row r="3878" spans="5:5">
      <c r="E3878" s="319"/>
    </row>
    <row r="3879" spans="5:5">
      <c r="E3879" s="319"/>
    </row>
    <row r="3880" spans="5:5">
      <c r="E3880" s="319"/>
    </row>
    <row r="3881" spans="5:5">
      <c r="E3881" s="319"/>
    </row>
    <row r="3882" spans="5:5">
      <c r="E3882" s="319"/>
    </row>
    <row r="3883" spans="5:5">
      <c r="E3883" s="319"/>
    </row>
    <row r="3884" spans="5:5">
      <c r="E3884" s="319"/>
    </row>
    <row r="3885" spans="5:5">
      <c r="E3885" s="319"/>
    </row>
    <row r="3886" spans="5:5">
      <c r="E3886" s="319"/>
    </row>
    <row r="3887" spans="5:5">
      <c r="E3887" s="319"/>
    </row>
    <row r="3888" spans="5:5">
      <c r="E3888" s="319"/>
    </row>
    <row r="3889" spans="5:5">
      <c r="E3889" s="319"/>
    </row>
    <row r="3890" spans="5:5">
      <c r="E3890" s="319"/>
    </row>
    <row r="3891" spans="5:5">
      <c r="E3891" s="319"/>
    </row>
    <row r="3892" spans="5:5">
      <c r="E3892" s="319"/>
    </row>
    <row r="3893" spans="5:5">
      <c r="E3893" s="319"/>
    </row>
    <row r="3894" spans="5:5">
      <c r="E3894" s="319"/>
    </row>
    <row r="3895" spans="5:5">
      <c r="E3895" s="319"/>
    </row>
    <row r="3896" spans="5:5">
      <c r="E3896" s="319"/>
    </row>
    <row r="3897" spans="5:5">
      <c r="E3897" s="319"/>
    </row>
    <row r="3898" spans="5:5">
      <c r="E3898" s="319"/>
    </row>
    <row r="3899" spans="5:5">
      <c r="E3899" s="319"/>
    </row>
    <row r="3900" spans="5:5">
      <c r="E3900" s="319"/>
    </row>
    <row r="3901" spans="5:5">
      <c r="E3901" s="319"/>
    </row>
    <row r="3902" spans="5:5">
      <c r="E3902" s="319"/>
    </row>
    <row r="3903" spans="5:5">
      <c r="E3903" s="319"/>
    </row>
    <row r="3904" spans="5:5">
      <c r="E3904" s="319"/>
    </row>
    <row r="3905" spans="5:5">
      <c r="E3905" s="319"/>
    </row>
    <row r="3906" spans="5:5">
      <c r="E3906" s="319"/>
    </row>
    <row r="3907" spans="5:5">
      <c r="E3907" s="319"/>
    </row>
    <row r="3908" spans="5:5">
      <c r="E3908" s="319"/>
    </row>
    <row r="3909" spans="5:5">
      <c r="E3909" s="319"/>
    </row>
    <row r="3910" spans="5:5">
      <c r="E3910" s="319"/>
    </row>
    <row r="3911" spans="5:5">
      <c r="E3911" s="319"/>
    </row>
    <row r="3912" spans="5:5">
      <c r="E3912" s="319"/>
    </row>
    <row r="3913" spans="5:5">
      <c r="E3913" s="319"/>
    </row>
    <row r="3914" spans="5:5">
      <c r="E3914" s="319"/>
    </row>
    <row r="3915" spans="5:5">
      <c r="E3915" s="319"/>
    </row>
    <row r="3916" spans="5:5">
      <c r="E3916" s="319"/>
    </row>
    <row r="3917" spans="5:5">
      <c r="E3917" s="319"/>
    </row>
    <row r="3918" spans="5:5">
      <c r="E3918" s="319"/>
    </row>
    <row r="3919" spans="5:5">
      <c r="E3919" s="319"/>
    </row>
    <row r="3920" spans="5:5">
      <c r="E3920" s="319"/>
    </row>
    <row r="3921" spans="5:5">
      <c r="E3921" s="319"/>
    </row>
    <row r="3922" spans="5:5">
      <c r="E3922" s="319"/>
    </row>
    <row r="3923" spans="5:5">
      <c r="E3923" s="319"/>
    </row>
    <row r="3924" spans="5:5">
      <c r="E3924" s="319"/>
    </row>
    <row r="3925" spans="5:5">
      <c r="E3925" s="319"/>
    </row>
    <row r="3926" spans="5:5">
      <c r="E3926" s="319"/>
    </row>
    <row r="3927" spans="5:5">
      <c r="E3927" s="319"/>
    </row>
    <row r="3928" spans="5:5">
      <c r="E3928" s="319"/>
    </row>
    <row r="3929" spans="5:5">
      <c r="E3929" s="319"/>
    </row>
    <row r="3930" spans="5:5">
      <c r="E3930" s="319"/>
    </row>
    <row r="3931" spans="5:5">
      <c r="E3931" s="319"/>
    </row>
    <row r="3932" spans="5:5">
      <c r="E3932" s="319"/>
    </row>
    <row r="3933" spans="5:5">
      <c r="E3933" s="319"/>
    </row>
    <row r="3934" spans="5:5">
      <c r="E3934" s="319"/>
    </row>
    <row r="3935" spans="5:5">
      <c r="E3935" s="319"/>
    </row>
    <row r="3936" spans="5:5">
      <c r="E3936" s="319"/>
    </row>
    <row r="3937" spans="5:5">
      <c r="E3937" s="319"/>
    </row>
    <row r="3938" spans="5:5">
      <c r="E3938" s="319"/>
    </row>
    <row r="3939" spans="5:5">
      <c r="E3939" s="319"/>
    </row>
    <row r="3940" spans="5:5">
      <c r="E3940" s="319"/>
    </row>
    <row r="3941" spans="5:5">
      <c r="E3941" s="319"/>
    </row>
    <row r="3942" spans="5:5">
      <c r="E3942" s="319"/>
    </row>
    <row r="3943" spans="5:5">
      <c r="E3943" s="319"/>
    </row>
    <row r="3944" spans="5:5">
      <c r="E3944" s="319"/>
    </row>
    <row r="3945" spans="5:5">
      <c r="E3945" s="319"/>
    </row>
    <row r="3946" spans="5:5">
      <c r="E3946" s="319"/>
    </row>
    <row r="3947" spans="5:5">
      <c r="E3947" s="319"/>
    </row>
    <row r="3948" spans="5:5">
      <c r="E3948" s="319"/>
    </row>
    <row r="3949" spans="5:5">
      <c r="E3949" s="319"/>
    </row>
    <row r="3950" spans="5:5">
      <c r="E3950" s="319"/>
    </row>
    <row r="3951" spans="5:5">
      <c r="E3951" s="319"/>
    </row>
    <row r="3952" spans="5:5">
      <c r="E3952" s="319"/>
    </row>
    <row r="3953" spans="5:5">
      <c r="E3953" s="319"/>
    </row>
    <row r="3954" spans="5:5">
      <c r="E3954" s="319"/>
    </row>
    <row r="3955" spans="5:5">
      <c r="E3955" s="319"/>
    </row>
    <row r="3956" spans="5:5">
      <c r="E3956" s="319"/>
    </row>
    <row r="3957" spans="5:5">
      <c r="E3957" s="319"/>
    </row>
    <row r="3958" spans="5:5">
      <c r="E3958" s="319"/>
    </row>
    <row r="3959" spans="5:5">
      <c r="E3959" s="319"/>
    </row>
    <row r="3960" spans="5:5">
      <c r="E3960" s="319"/>
    </row>
    <row r="3961" spans="5:5">
      <c r="E3961" s="319"/>
    </row>
    <row r="3962" spans="5:5">
      <c r="E3962" s="319"/>
    </row>
    <row r="3963" spans="5:5">
      <c r="E3963" s="319"/>
    </row>
    <row r="3964" spans="5:5">
      <c r="E3964" s="319"/>
    </row>
    <row r="3965" spans="5:5">
      <c r="E3965" s="319"/>
    </row>
    <row r="3966" spans="5:5">
      <c r="E3966" s="319"/>
    </row>
    <row r="3967" spans="5:5">
      <c r="E3967" s="319"/>
    </row>
    <row r="3968" spans="5:5">
      <c r="E3968" s="319"/>
    </row>
    <row r="3969" spans="5:5">
      <c r="E3969" s="319"/>
    </row>
    <row r="3970" spans="5:5">
      <c r="E3970" s="319"/>
    </row>
    <row r="3971" spans="5:5">
      <c r="E3971" s="319"/>
    </row>
    <row r="3972" spans="5:5">
      <c r="E3972" s="319"/>
    </row>
    <row r="3973" spans="5:5">
      <c r="E3973" s="319"/>
    </row>
    <row r="3974" spans="5:5">
      <c r="E3974" s="319"/>
    </row>
    <row r="3975" spans="5:5">
      <c r="E3975" s="319"/>
    </row>
    <row r="3976" spans="5:5">
      <c r="E3976" s="319"/>
    </row>
    <row r="3977" spans="5:5">
      <c r="E3977" s="319"/>
    </row>
    <row r="3978" spans="5:5">
      <c r="E3978" s="319"/>
    </row>
    <row r="3979" spans="5:5">
      <c r="E3979" s="319"/>
    </row>
    <row r="3980" spans="5:5">
      <c r="E3980" s="319"/>
    </row>
    <row r="3981" spans="5:5">
      <c r="E3981" s="319"/>
    </row>
    <row r="3982" spans="5:5">
      <c r="E3982" s="319"/>
    </row>
    <row r="3983" spans="5:5">
      <c r="E3983" s="319"/>
    </row>
    <row r="3984" spans="5:5">
      <c r="E3984" s="319"/>
    </row>
    <row r="3985" spans="5:5">
      <c r="E3985" s="319"/>
    </row>
    <row r="3986" spans="5:5">
      <c r="E3986" s="319"/>
    </row>
    <row r="3987" spans="5:5">
      <c r="E3987" s="319"/>
    </row>
    <row r="3988" spans="5:5">
      <c r="E3988" s="319"/>
    </row>
    <row r="3989" spans="5:5">
      <c r="E3989" s="319"/>
    </row>
    <row r="3990" spans="5:5">
      <c r="E3990" s="319"/>
    </row>
    <row r="3991" spans="5:5">
      <c r="E3991" s="319"/>
    </row>
    <row r="3992" spans="5:5">
      <c r="E3992" s="319"/>
    </row>
    <row r="3993" spans="5:5">
      <c r="E3993" s="319"/>
    </row>
    <row r="3994" spans="5:5">
      <c r="E3994" s="319"/>
    </row>
    <row r="3995" spans="5:5">
      <c r="E3995" s="319"/>
    </row>
    <row r="3996" spans="5:5">
      <c r="E3996" s="319"/>
    </row>
    <row r="3997" spans="5:5">
      <c r="E3997" s="319"/>
    </row>
    <row r="3998" spans="5:5">
      <c r="E3998" s="319"/>
    </row>
    <row r="3999" spans="5:5">
      <c r="E3999" s="319"/>
    </row>
    <row r="4000" spans="5:5">
      <c r="E4000" s="319"/>
    </row>
    <row r="4001" spans="5:5">
      <c r="E4001" s="319"/>
    </row>
    <row r="4002" spans="5:5">
      <c r="E4002" s="319"/>
    </row>
    <row r="4003" spans="5:5">
      <c r="E4003" s="319"/>
    </row>
    <row r="4004" spans="5:5">
      <c r="E4004" s="319"/>
    </row>
    <row r="4005" spans="5:5">
      <c r="E4005" s="319"/>
    </row>
    <row r="4006" spans="5:5">
      <c r="E4006" s="319"/>
    </row>
    <row r="4007" spans="5:5">
      <c r="E4007" s="319"/>
    </row>
    <row r="4008" spans="5:5">
      <c r="E4008" s="319"/>
    </row>
    <row r="4009" spans="5:5">
      <c r="E4009" s="319"/>
    </row>
    <row r="4010" spans="5:5">
      <c r="E4010" s="319"/>
    </row>
    <row r="4011" spans="5:5">
      <c r="E4011" s="319"/>
    </row>
    <row r="4012" spans="5:5">
      <c r="E4012" s="319"/>
    </row>
    <row r="4013" spans="5:5">
      <c r="E4013" s="319"/>
    </row>
    <row r="4014" spans="5:5">
      <c r="E4014" s="319"/>
    </row>
    <row r="4015" spans="5:5">
      <c r="E4015" s="319"/>
    </row>
    <row r="4016" spans="5:5">
      <c r="E4016" s="319"/>
    </row>
    <row r="4017" spans="5:5">
      <c r="E4017" s="319"/>
    </row>
    <row r="4018" spans="5:5">
      <c r="E4018" s="319"/>
    </row>
    <row r="4019" spans="5:5">
      <c r="E4019" s="319"/>
    </row>
    <row r="4020" spans="5:5">
      <c r="E4020" s="319"/>
    </row>
    <row r="4021" spans="5:5">
      <c r="E4021" s="319"/>
    </row>
    <row r="4022" spans="5:5">
      <c r="E4022" s="319"/>
    </row>
    <row r="4023" spans="5:5">
      <c r="E4023" s="319"/>
    </row>
    <row r="4024" spans="5:5">
      <c r="E4024" s="319"/>
    </row>
    <row r="4025" spans="5:5">
      <c r="E4025" s="319"/>
    </row>
    <row r="4026" spans="5:5">
      <c r="E4026" s="319"/>
    </row>
    <row r="4027" spans="5:5">
      <c r="E4027" s="319"/>
    </row>
    <row r="4028" spans="5:5">
      <c r="E4028" s="319"/>
    </row>
    <row r="4029" spans="5:5">
      <c r="E4029" s="319"/>
    </row>
    <row r="4030" spans="5:5">
      <c r="E4030" s="319"/>
    </row>
    <row r="4031" spans="5:5">
      <c r="E4031" s="319"/>
    </row>
    <row r="4032" spans="5:5">
      <c r="E4032" s="319"/>
    </row>
    <row r="4033" spans="5:5">
      <c r="E4033" s="319"/>
    </row>
    <row r="4034" spans="5:5">
      <c r="E4034" s="319"/>
    </row>
    <row r="4035" spans="5:5">
      <c r="E4035" s="319"/>
    </row>
    <row r="4036" spans="5:5">
      <c r="E4036" s="319"/>
    </row>
    <row r="4037" spans="5:5">
      <c r="E4037" s="319"/>
    </row>
    <row r="4038" spans="5:5">
      <c r="E4038" s="319"/>
    </row>
    <row r="4039" spans="5:5">
      <c r="E4039" s="319"/>
    </row>
    <row r="4040" spans="5:5">
      <c r="E4040" s="319"/>
    </row>
    <row r="4041" spans="5:5">
      <c r="E4041" s="319"/>
    </row>
    <row r="4042" spans="5:5">
      <c r="E4042" s="319"/>
    </row>
    <row r="4043" spans="5:5">
      <c r="E4043" s="319"/>
    </row>
    <row r="4044" spans="5:5">
      <c r="E4044" s="319"/>
    </row>
    <row r="4045" spans="5:5">
      <c r="E4045" s="319"/>
    </row>
    <row r="4046" spans="5:5">
      <c r="E4046" s="319"/>
    </row>
    <row r="4047" spans="5:5">
      <c r="E4047" s="319"/>
    </row>
    <row r="4048" spans="5:5">
      <c r="E4048" s="319"/>
    </row>
    <row r="4049" spans="5:5">
      <c r="E4049" s="319"/>
    </row>
    <row r="4050" spans="5:5">
      <c r="E4050" s="319"/>
    </row>
    <row r="4051" spans="5:5">
      <c r="E4051" s="319"/>
    </row>
    <row r="4052" spans="5:5">
      <c r="E4052" s="319"/>
    </row>
    <row r="4053" spans="5:5">
      <c r="E4053" s="319"/>
    </row>
    <row r="4054" spans="5:5">
      <c r="E4054" s="319"/>
    </row>
    <row r="4055" spans="5:5">
      <c r="E4055" s="319"/>
    </row>
    <row r="4056" spans="5:5">
      <c r="E4056" s="319"/>
    </row>
    <row r="4057" spans="5:5">
      <c r="E4057" s="319"/>
    </row>
    <row r="4058" spans="5:5">
      <c r="E4058" s="319"/>
    </row>
    <row r="4059" spans="5:5">
      <c r="E4059" s="319"/>
    </row>
    <row r="4060" spans="5:5">
      <c r="E4060" s="319"/>
    </row>
    <row r="4061" spans="5:5">
      <c r="E4061" s="319"/>
    </row>
    <row r="4062" spans="5:5">
      <c r="E4062" s="319"/>
    </row>
    <row r="4063" spans="5:5">
      <c r="E4063" s="319"/>
    </row>
    <row r="4064" spans="5:5">
      <c r="E4064" s="319"/>
    </row>
    <row r="4065" spans="5:5">
      <c r="E4065" s="319"/>
    </row>
    <row r="4066" spans="5:5">
      <c r="E4066" s="319"/>
    </row>
    <row r="4067" spans="5:5">
      <c r="E4067" s="319"/>
    </row>
    <row r="4068" spans="5:5">
      <c r="E4068" s="319"/>
    </row>
    <row r="4069" spans="5:5">
      <c r="E4069" s="319"/>
    </row>
    <row r="4070" spans="5:5">
      <c r="E4070" s="319"/>
    </row>
    <row r="4071" spans="5:5">
      <c r="E4071" s="319"/>
    </row>
    <row r="4072" spans="5:5">
      <c r="E4072" s="319"/>
    </row>
    <row r="4073" spans="5:5">
      <c r="E4073" s="319"/>
    </row>
    <row r="4074" spans="5:5">
      <c r="E4074" s="319"/>
    </row>
    <row r="4075" spans="5:5">
      <c r="E4075" s="319"/>
    </row>
    <row r="4076" spans="5:5">
      <c r="E4076" s="319"/>
    </row>
    <row r="4077" spans="5:5">
      <c r="E4077" s="319"/>
    </row>
    <row r="4078" spans="5:5">
      <c r="E4078" s="319"/>
    </row>
    <row r="4079" spans="5:5">
      <c r="E4079" s="319"/>
    </row>
    <row r="4080" spans="5:5">
      <c r="E4080" s="319"/>
    </row>
    <row r="4081" spans="5:5">
      <c r="E4081" s="319"/>
    </row>
    <row r="4082" spans="5:5">
      <c r="E4082" s="319"/>
    </row>
    <row r="4083" spans="5:5">
      <c r="E4083" s="319"/>
    </row>
    <row r="4084" spans="5:5">
      <c r="E4084" s="319"/>
    </row>
    <row r="4085" spans="5:5">
      <c r="E4085" s="319"/>
    </row>
    <row r="4086" spans="5:5">
      <c r="E4086" s="319"/>
    </row>
    <row r="4087" spans="5:5">
      <c r="E4087" s="319"/>
    </row>
    <row r="4088" spans="5:5">
      <c r="E4088" s="319"/>
    </row>
    <row r="4089" spans="5:5">
      <c r="E4089" s="319"/>
    </row>
    <row r="4090" spans="5:5">
      <c r="E4090" s="319"/>
    </row>
    <row r="4091" spans="5:5">
      <c r="E4091" s="319"/>
    </row>
    <row r="4092" spans="5:5">
      <c r="E4092" s="319"/>
    </row>
    <row r="4093" spans="5:5">
      <c r="E4093" s="319"/>
    </row>
    <row r="4094" spans="5:5">
      <c r="E4094" s="319"/>
    </row>
    <row r="4095" spans="5:5">
      <c r="E4095" s="319"/>
    </row>
    <row r="4096" spans="5:5">
      <c r="E4096" s="319"/>
    </row>
    <row r="4097" spans="5:5">
      <c r="E4097" s="319"/>
    </row>
    <row r="4098" spans="5:5">
      <c r="E4098" s="319"/>
    </row>
    <row r="4099" spans="5:5">
      <c r="E4099" s="319"/>
    </row>
    <row r="4100" spans="5:5">
      <c r="E4100" s="319"/>
    </row>
    <row r="4101" spans="5:5">
      <c r="E4101" s="319"/>
    </row>
    <row r="4102" spans="5:5">
      <c r="E4102" s="319"/>
    </row>
    <row r="4103" spans="5:5">
      <c r="E4103" s="319"/>
    </row>
    <row r="4104" spans="5:5">
      <c r="E4104" s="319"/>
    </row>
    <row r="4105" spans="5:5">
      <c r="E4105" s="319"/>
    </row>
    <row r="4106" spans="5:5">
      <c r="E4106" s="319"/>
    </row>
    <row r="4107" spans="5:5">
      <c r="E4107" s="319"/>
    </row>
    <row r="4108" spans="5:5">
      <c r="E4108" s="319"/>
    </row>
    <row r="4109" spans="5:5">
      <c r="E4109" s="319"/>
    </row>
    <row r="4110" spans="5:5">
      <c r="E4110" s="319"/>
    </row>
    <row r="4111" spans="5:5">
      <c r="E4111" s="319"/>
    </row>
    <row r="4112" spans="5:5">
      <c r="E4112" s="319"/>
    </row>
    <row r="4113" spans="5:5">
      <c r="E4113" s="319"/>
    </row>
    <row r="4114" spans="5:5">
      <c r="E4114" s="319"/>
    </row>
    <row r="4115" spans="5:5">
      <c r="E4115" s="319"/>
    </row>
    <row r="4116" spans="5:5">
      <c r="E4116" s="319"/>
    </row>
    <row r="4117" spans="5:5">
      <c r="E4117" s="319"/>
    </row>
    <row r="4118" spans="5:5">
      <c r="E4118" s="319"/>
    </row>
    <row r="4119" spans="5:5">
      <c r="E4119" s="319"/>
    </row>
    <row r="4120" spans="5:5">
      <c r="E4120" s="319"/>
    </row>
    <row r="4121" spans="5:5">
      <c r="E4121" s="319"/>
    </row>
    <row r="4122" spans="5:5">
      <c r="E4122" s="319"/>
    </row>
    <row r="4123" spans="5:5">
      <c r="E4123" s="319"/>
    </row>
    <row r="4124" spans="5:5">
      <c r="E4124" s="319"/>
    </row>
    <row r="4125" spans="5:5">
      <c r="E4125" s="319"/>
    </row>
    <row r="4126" spans="5:5">
      <c r="E4126" s="319"/>
    </row>
    <row r="4127" spans="5:5">
      <c r="E4127" s="319"/>
    </row>
    <row r="4128" spans="5:5">
      <c r="E4128" s="319"/>
    </row>
    <row r="4129" spans="5:5">
      <c r="E4129" s="319"/>
    </row>
    <row r="4130" spans="5:5">
      <c r="E4130" s="319"/>
    </row>
    <row r="4131" spans="5:5">
      <c r="E4131" s="319"/>
    </row>
    <row r="4132" spans="5:5">
      <c r="E4132" s="319"/>
    </row>
    <row r="4133" spans="5:5">
      <c r="E4133" s="319"/>
    </row>
    <row r="4134" spans="5:5">
      <c r="E4134" s="319"/>
    </row>
    <row r="4135" spans="5:5">
      <c r="E4135" s="319"/>
    </row>
    <row r="4136" spans="5:5">
      <c r="E4136" s="319"/>
    </row>
    <row r="4137" spans="5:5">
      <c r="E4137" s="319"/>
    </row>
    <row r="4138" spans="5:5">
      <c r="E4138" s="319"/>
    </row>
    <row r="4139" spans="5:5">
      <c r="E4139" s="319"/>
    </row>
    <row r="4140" spans="5:5">
      <c r="E4140" s="319"/>
    </row>
    <row r="4141" spans="5:5">
      <c r="E4141" s="319"/>
    </row>
    <row r="4142" spans="5:5">
      <c r="E4142" s="319"/>
    </row>
    <row r="4143" spans="5:5">
      <c r="E4143" s="319"/>
    </row>
    <row r="4144" spans="5:5">
      <c r="E4144" s="319"/>
    </row>
    <row r="4145" spans="5:5">
      <c r="E4145" s="319"/>
    </row>
    <row r="4146" spans="5:5">
      <c r="E4146" s="319"/>
    </row>
    <row r="4147" spans="5:5">
      <c r="E4147" s="319"/>
    </row>
    <row r="4148" spans="5:5">
      <c r="E4148" s="319"/>
    </row>
    <row r="4149" spans="5:5">
      <c r="E4149" s="319"/>
    </row>
    <row r="4150" spans="5:5">
      <c r="E4150" s="319"/>
    </row>
    <row r="4151" spans="5:5">
      <c r="E4151" s="319"/>
    </row>
    <row r="4152" spans="5:5">
      <c r="E4152" s="319"/>
    </row>
    <row r="4153" spans="5:5">
      <c r="E4153" s="319"/>
    </row>
    <row r="4154" spans="5:5">
      <c r="E4154" s="319"/>
    </row>
    <row r="4155" spans="5:5">
      <c r="E4155" s="319"/>
    </row>
    <row r="4156" spans="5:5">
      <c r="E4156" s="319"/>
    </row>
    <row r="4157" spans="5:5">
      <c r="E4157" s="319"/>
    </row>
    <row r="4158" spans="5:5">
      <c r="E4158" s="319"/>
    </row>
    <row r="4159" spans="5:5">
      <c r="E4159" s="319"/>
    </row>
    <row r="4160" spans="5:5">
      <c r="E4160" s="319"/>
    </row>
    <row r="4161" spans="5:5">
      <c r="E4161" s="319"/>
    </row>
    <row r="4162" spans="5:5">
      <c r="E4162" s="319"/>
    </row>
    <row r="4163" spans="5:5">
      <c r="E4163" s="319"/>
    </row>
    <row r="4164" spans="5:5">
      <c r="E4164" s="319"/>
    </row>
    <row r="4165" spans="5:5">
      <c r="E4165" s="319"/>
    </row>
    <row r="4166" spans="5:5">
      <c r="E4166" s="319"/>
    </row>
    <row r="4167" spans="5:5">
      <c r="E4167" s="319"/>
    </row>
    <row r="4168" spans="5:5">
      <c r="E4168" s="319"/>
    </row>
    <row r="4169" spans="5:5">
      <c r="E4169" s="319"/>
    </row>
    <row r="4170" spans="5:5">
      <c r="E4170" s="319"/>
    </row>
    <row r="4171" spans="5:5">
      <c r="E4171" s="319"/>
    </row>
    <row r="4172" spans="5:5">
      <c r="E4172" s="319"/>
    </row>
    <row r="4173" spans="5:5">
      <c r="E4173" s="319"/>
    </row>
    <row r="4174" spans="5:5">
      <c r="E4174" s="319"/>
    </row>
    <row r="4175" spans="5:5">
      <c r="E4175" s="319"/>
    </row>
    <row r="4176" spans="5:5">
      <c r="E4176" s="319"/>
    </row>
    <row r="4177" spans="5:5">
      <c r="E4177" s="319"/>
    </row>
    <row r="4178" spans="5:5">
      <c r="E4178" s="319"/>
    </row>
    <row r="4179" spans="5:5">
      <c r="E4179" s="319"/>
    </row>
    <row r="4180" spans="5:5">
      <c r="E4180" s="319"/>
    </row>
    <row r="4181" spans="5:5">
      <c r="E4181" s="319"/>
    </row>
    <row r="4182" spans="5:5">
      <c r="E4182" s="319"/>
    </row>
    <row r="4183" spans="5:5">
      <c r="E4183" s="319"/>
    </row>
    <row r="4184" spans="5:5">
      <c r="E4184" s="319"/>
    </row>
    <row r="4185" spans="5:5">
      <c r="E4185" s="319"/>
    </row>
    <row r="4186" spans="5:5">
      <c r="E4186" s="319"/>
    </row>
    <row r="4187" spans="5:5">
      <c r="E4187" s="319"/>
    </row>
    <row r="4188" spans="5:5">
      <c r="E4188" s="319"/>
    </row>
    <row r="4189" spans="5:5">
      <c r="E4189" s="319"/>
    </row>
    <row r="4190" spans="5:5">
      <c r="E4190" s="319"/>
    </row>
    <row r="4191" spans="5:5">
      <c r="E4191" s="319"/>
    </row>
    <row r="4192" spans="5:5">
      <c r="E4192" s="319"/>
    </row>
    <row r="4193" spans="5:5">
      <c r="E4193" s="319"/>
    </row>
    <row r="4194" spans="5:5">
      <c r="E4194" s="319"/>
    </row>
    <row r="4195" spans="5:5">
      <c r="E4195" s="319"/>
    </row>
    <row r="4196" spans="5:5">
      <c r="E4196" s="319"/>
    </row>
    <row r="4197" spans="5:5">
      <c r="E4197" s="319"/>
    </row>
    <row r="4198" spans="5:5">
      <c r="E4198" s="319"/>
    </row>
    <row r="4199" spans="5:5">
      <c r="E4199" s="319"/>
    </row>
    <row r="4200" spans="5:5">
      <c r="E4200" s="319"/>
    </row>
    <row r="4201" spans="5:5">
      <c r="E4201" s="319"/>
    </row>
    <row r="4202" spans="5:5">
      <c r="E4202" s="319"/>
    </row>
    <row r="4203" spans="5:5">
      <c r="E4203" s="319"/>
    </row>
    <row r="4204" spans="5:5">
      <c r="E4204" s="319"/>
    </row>
    <row r="4205" spans="5:5">
      <c r="E4205" s="319"/>
    </row>
    <row r="4206" spans="5:5">
      <c r="E4206" s="319"/>
    </row>
    <row r="4207" spans="5:5">
      <c r="E4207" s="319"/>
    </row>
    <row r="4208" spans="5:5">
      <c r="E4208" s="319"/>
    </row>
    <row r="4209" spans="5:5">
      <c r="E4209" s="319"/>
    </row>
    <row r="4210" spans="5:5">
      <c r="E4210" s="319"/>
    </row>
    <row r="4211" spans="5:5">
      <c r="E4211" s="319"/>
    </row>
    <row r="4212" spans="5:5">
      <c r="E4212" s="319"/>
    </row>
    <row r="4213" spans="5:5">
      <c r="E4213" s="319"/>
    </row>
    <row r="4214" spans="5:5">
      <c r="E4214" s="319"/>
    </row>
    <row r="4215" spans="5:5">
      <c r="E4215" s="319"/>
    </row>
    <row r="4216" spans="5:5">
      <c r="E4216" s="319"/>
    </row>
    <row r="4217" spans="5:5">
      <c r="E4217" s="319"/>
    </row>
    <row r="4218" spans="5:5">
      <c r="E4218" s="319"/>
    </row>
    <row r="4219" spans="5:5">
      <c r="E4219" s="319"/>
    </row>
    <row r="4220" spans="5:5">
      <c r="E4220" s="319"/>
    </row>
    <row r="4221" spans="5:5">
      <c r="E4221" s="319"/>
    </row>
    <row r="4222" spans="5:5">
      <c r="E4222" s="319"/>
    </row>
    <row r="4223" spans="5:5">
      <c r="E4223" s="319"/>
    </row>
    <row r="4224" spans="5:5">
      <c r="E4224" s="319"/>
    </row>
    <row r="4225" spans="5:5">
      <c r="E4225" s="319"/>
    </row>
    <row r="4226" spans="5:5">
      <c r="E4226" s="319"/>
    </row>
    <row r="4227" spans="5:5">
      <c r="E4227" s="319"/>
    </row>
    <row r="4228" spans="5:5">
      <c r="E4228" s="319"/>
    </row>
    <row r="4229" spans="5:5">
      <c r="E4229" s="319"/>
    </row>
    <row r="4230" spans="5:5">
      <c r="E4230" s="319"/>
    </row>
    <row r="4231" spans="5:5">
      <c r="E4231" s="319"/>
    </row>
    <row r="4232" spans="5:5">
      <c r="E4232" s="319"/>
    </row>
    <row r="4233" spans="5:5">
      <c r="E4233" s="319"/>
    </row>
    <row r="4234" spans="5:5">
      <c r="E4234" s="319"/>
    </row>
    <row r="4235" spans="5:5">
      <c r="E4235" s="319"/>
    </row>
    <row r="4236" spans="5:5">
      <c r="E4236" s="319"/>
    </row>
    <row r="4237" spans="5:5">
      <c r="E4237" s="319"/>
    </row>
    <row r="4238" spans="5:5">
      <c r="E4238" s="319"/>
    </row>
    <row r="4239" spans="5:5">
      <c r="E4239" s="319"/>
    </row>
    <row r="4240" spans="5:5">
      <c r="E4240" s="319"/>
    </row>
    <row r="4241" spans="5:5">
      <c r="E4241" s="319"/>
    </row>
    <row r="4242" spans="5:5">
      <c r="E4242" s="319"/>
    </row>
    <row r="4243" spans="5:5">
      <c r="E4243" s="319"/>
    </row>
    <row r="4244" spans="5:5">
      <c r="E4244" s="319"/>
    </row>
    <row r="4245" spans="5:5">
      <c r="E4245" s="319"/>
    </row>
    <row r="4246" spans="5:5">
      <c r="E4246" s="319"/>
    </row>
    <row r="4247" spans="5:5">
      <c r="E4247" s="319"/>
    </row>
    <row r="4248" spans="5:5">
      <c r="E4248" s="319"/>
    </row>
    <row r="4249" spans="5:5">
      <c r="E4249" s="319"/>
    </row>
    <row r="4250" spans="5:5">
      <c r="E4250" s="319"/>
    </row>
    <row r="4251" spans="5:5">
      <c r="E4251" s="319"/>
    </row>
    <row r="4252" spans="5:5">
      <c r="E4252" s="319"/>
    </row>
    <row r="4253" spans="5:5">
      <c r="E4253" s="319"/>
    </row>
    <row r="4254" spans="5:5">
      <c r="E4254" s="319"/>
    </row>
    <row r="4255" spans="5:5">
      <c r="E4255" s="319"/>
    </row>
    <row r="4256" spans="5:5">
      <c r="E4256" s="319"/>
    </row>
    <row r="4257" spans="5:5">
      <c r="E4257" s="319"/>
    </row>
    <row r="4258" spans="5:5">
      <c r="E4258" s="319"/>
    </row>
    <row r="4259" spans="5:5">
      <c r="E4259" s="319"/>
    </row>
    <row r="4260" spans="5:5">
      <c r="E4260" s="319"/>
    </row>
    <row r="4261" spans="5:5">
      <c r="E4261" s="319"/>
    </row>
    <row r="4262" spans="5:5">
      <c r="E4262" s="319"/>
    </row>
    <row r="4263" spans="5:5">
      <c r="E4263" s="319"/>
    </row>
    <row r="4264" spans="5:5">
      <c r="E4264" s="319"/>
    </row>
    <row r="4265" spans="5:5">
      <c r="E4265" s="319"/>
    </row>
    <row r="4266" spans="5:5">
      <c r="E4266" s="319"/>
    </row>
    <row r="4267" spans="5:5">
      <c r="E4267" s="319"/>
    </row>
    <row r="4268" spans="5:5">
      <c r="E4268" s="319"/>
    </row>
    <row r="4269" spans="5:5">
      <c r="E4269" s="319"/>
    </row>
    <row r="4270" spans="5:5">
      <c r="E4270" s="319"/>
    </row>
    <row r="4271" spans="5:5">
      <c r="E4271" s="319"/>
    </row>
    <row r="4272" spans="5:5">
      <c r="E4272" s="319"/>
    </row>
    <row r="4273" spans="5:5">
      <c r="E4273" s="319"/>
    </row>
    <row r="4274" spans="5:5">
      <c r="E4274" s="319"/>
    </row>
    <row r="4275" spans="5:5">
      <c r="E4275" s="319"/>
    </row>
    <row r="4276" spans="5:5">
      <c r="E4276" s="319"/>
    </row>
    <row r="4277" spans="5:5">
      <c r="E4277" s="319"/>
    </row>
    <row r="4278" spans="5:5">
      <c r="E4278" s="319"/>
    </row>
    <row r="4279" spans="5:5">
      <c r="E4279" s="319"/>
    </row>
    <row r="4280" spans="5:5">
      <c r="E4280" s="319"/>
    </row>
    <row r="4281" spans="5:5">
      <c r="E4281" s="319"/>
    </row>
    <row r="4282" spans="5:5">
      <c r="E4282" s="319"/>
    </row>
    <row r="4283" spans="5:5">
      <c r="E4283" s="319"/>
    </row>
    <row r="4284" spans="5:5">
      <c r="E4284" s="319"/>
    </row>
    <row r="4285" spans="5:5">
      <c r="E4285" s="319"/>
    </row>
    <row r="4286" spans="5:5">
      <c r="E4286" s="319"/>
    </row>
    <row r="4287" spans="5:5">
      <c r="E4287" s="319"/>
    </row>
    <row r="4288" spans="5:5">
      <c r="E4288" s="319"/>
    </row>
    <row r="4289" spans="5:5">
      <c r="E4289" s="319"/>
    </row>
    <row r="4290" spans="5:5">
      <c r="E4290" s="319"/>
    </row>
    <row r="4291" spans="5:5">
      <c r="E4291" s="319"/>
    </row>
    <row r="4292" spans="5:5">
      <c r="E4292" s="319"/>
    </row>
    <row r="4293" spans="5:5">
      <c r="E4293" s="319"/>
    </row>
    <row r="4294" spans="5:5">
      <c r="E4294" s="319"/>
    </row>
    <row r="4295" spans="5:5">
      <c r="E4295" s="319"/>
    </row>
    <row r="4296" spans="5:5">
      <c r="E4296" s="319"/>
    </row>
    <row r="4297" spans="5:5">
      <c r="E4297" s="319"/>
    </row>
    <row r="4298" spans="5:5">
      <c r="E4298" s="319"/>
    </row>
    <row r="4299" spans="5:5">
      <c r="E4299" s="319"/>
    </row>
    <row r="4300" spans="5:5">
      <c r="E4300" s="319"/>
    </row>
    <row r="4301" spans="5:5">
      <c r="E4301" s="319"/>
    </row>
    <row r="4302" spans="5:5">
      <c r="E4302" s="319"/>
    </row>
    <row r="4303" spans="5:5">
      <c r="E4303" s="319"/>
    </row>
    <row r="4304" spans="5:5">
      <c r="E4304" s="319"/>
    </row>
    <row r="4305" spans="5:5">
      <c r="E4305" s="319"/>
    </row>
    <row r="4306" spans="5:5">
      <c r="E4306" s="319"/>
    </row>
    <row r="4307" spans="5:5">
      <c r="E4307" s="319"/>
    </row>
    <row r="4308" spans="5:5">
      <c r="E4308" s="319"/>
    </row>
    <row r="4309" spans="5:5">
      <c r="E4309" s="319"/>
    </row>
    <row r="4310" spans="5:5">
      <c r="E4310" s="319"/>
    </row>
    <row r="4311" spans="5:5">
      <c r="E4311" s="319"/>
    </row>
    <row r="4312" spans="5:5">
      <c r="E4312" s="319"/>
    </row>
    <row r="4313" spans="5:5">
      <c r="E4313" s="319"/>
    </row>
    <row r="4314" spans="5:5">
      <c r="E4314" s="319"/>
    </row>
    <row r="4315" spans="5:5">
      <c r="E4315" s="319"/>
    </row>
    <row r="4316" spans="5:5">
      <c r="E4316" s="319"/>
    </row>
    <row r="4317" spans="5:5">
      <c r="E4317" s="319"/>
    </row>
    <row r="4318" spans="5:5">
      <c r="E4318" s="319"/>
    </row>
    <row r="4319" spans="5:5">
      <c r="E4319" s="319"/>
    </row>
    <row r="4320" spans="5:5">
      <c r="E4320" s="319"/>
    </row>
    <row r="4321" spans="5:5">
      <c r="E4321" s="319"/>
    </row>
    <row r="4322" spans="5:5">
      <c r="E4322" s="319"/>
    </row>
    <row r="4323" spans="5:5">
      <c r="E4323" s="319"/>
    </row>
    <row r="4324" spans="5:5">
      <c r="E4324" s="319"/>
    </row>
    <row r="4325" spans="5:5">
      <c r="E4325" s="319"/>
    </row>
    <row r="4326" spans="5:5">
      <c r="E4326" s="319"/>
    </row>
    <row r="4327" spans="5:5">
      <c r="E4327" s="319"/>
    </row>
    <row r="4328" spans="5:5">
      <c r="E4328" s="319"/>
    </row>
    <row r="4329" spans="5:5">
      <c r="E4329" s="319"/>
    </row>
    <row r="4330" spans="5:5">
      <c r="E4330" s="319"/>
    </row>
    <row r="4331" spans="5:5">
      <c r="E4331" s="319"/>
    </row>
    <row r="4332" spans="5:5">
      <c r="E4332" s="319"/>
    </row>
    <row r="4333" spans="5:5">
      <c r="E4333" s="319"/>
    </row>
    <row r="4334" spans="5:5">
      <c r="E4334" s="319"/>
    </row>
    <row r="4335" spans="5:5">
      <c r="E4335" s="319"/>
    </row>
    <row r="4336" spans="5:5">
      <c r="E4336" s="319"/>
    </row>
    <row r="4337" spans="5:5">
      <c r="E4337" s="319"/>
    </row>
    <row r="4338" spans="5:5">
      <c r="E4338" s="319"/>
    </row>
    <row r="4339" spans="5:5">
      <c r="E4339" s="319"/>
    </row>
    <row r="4340" spans="5:5">
      <c r="E4340" s="319"/>
    </row>
    <row r="4341" spans="5:5">
      <c r="E4341" s="319"/>
    </row>
    <row r="4342" spans="5:5">
      <c r="E4342" s="319"/>
    </row>
    <row r="4343" spans="5:5">
      <c r="E4343" s="319"/>
    </row>
    <row r="4344" spans="5:5">
      <c r="E4344" s="319"/>
    </row>
    <row r="4345" spans="5:5">
      <c r="E4345" s="319"/>
    </row>
    <row r="4346" spans="5:5">
      <c r="E4346" s="319"/>
    </row>
    <row r="4347" spans="5:5">
      <c r="E4347" s="319"/>
    </row>
    <row r="4348" spans="5:5">
      <c r="E4348" s="319"/>
    </row>
    <row r="4349" spans="5:5">
      <c r="E4349" s="319"/>
    </row>
    <row r="4350" spans="5:5">
      <c r="E4350" s="319"/>
    </row>
    <row r="4351" spans="5:5">
      <c r="E4351" s="319"/>
    </row>
    <row r="4352" spans="5:5">
      <c r="E4352" s="319"/>
    </row>
    <row r="4353" spans="5:5">
      <c r="E4353" s="319"/>
    </row>
    <row r="4354" spans="5:5">
      <c r="E4354" s="319"/>
    </row>
    <row r="4355" spans="5:5">
      <c r="E4355" s="319"/>
    </row>
    <row r="4356" spans="5:5">
      <c r="E4356" s="319"/>
    </row>
    <row r="4357" spans="5:5">
      <c r="E4357" s="319"/>
    </row>
    <row r="4358" spans="5:5">
      <c r="E4358" s="319"/>
    </row>
    <row r="4359" spans="5:5">
      <c r="E4359" s="319"/>
    </row>
    <row r="4360" spans="5:5">
      <c r="E4360" s="319"/>
    </row>
    <row r="4361" spans="5:5">
      <c r="E4361" s="319"/>
    </row>
    <row r="4362" spans="5:5">
      <c r="E4362" s="319"/>
    </row>
    <row r="4363" spans="5:5">
      <c r="E4363" s="319"/>
    </row>
    <row r="4364" spans="5:5">
      <c r="E4364" s="319"/>
    </row>
    <row r="4365" spans="5:5">
      <c r="E4365" s="319"/>
    </row>
    <row r="4366" spans="5:5">
      <c r="E4366" s="319"/>
    </row>
    <row r="4367" spans="5:5">
      <c r="E4367" s="319"/>
    </row>
    <row r="4368" spans="5:5">
      <c r="E4368" s="319"/>
    </row>
    <row r="4369" spans="5:5">
      <c r="E4369" s="319"/>
    </row>
    <row r="4370" spans="5:5">
      <c r="E4370" s="319"/>
    </row>
    <row r="4371" spans="5:5">
      <c r="E4371" s="319"/>
    </row>
    <row r="4372" spans="5:5">
      <c r="E4372" s="319"/>
    </row>
    <row r="4373" spans="5:5">
      <c r="E4373" s="319"/>
    </row>
    <row r="4374" spans="5:5">
      <c r="E4374" s="319"/>
    </row>
    <row r="4375" spans="5:5">
      <c r="E4375" s="319"/>
    </row>
    <row r="4376" spans="5:5">
      <c r="E4376" s="319"/>
    </row>
    <row r="4377" spans="5:5">
      <c r="E4377" s="319"/>
    </row>
    <row r="4378" spans="5:5">
      <c r="E4378" s="319"/>
    </row>
    <row r="4379" spans="5:5">
      <c r="E4379" s="319"/>
    </row>
    <row r="4380" spans="5:5">
      <c r="E4380" s="319"/>
    </row>
    <row r="4381" spans="5:5">
      <c r="E4381" s="319"/>
    </row>
    <row r="4382" spans="5:5">
      <c r="E4382" s="319"/>
    </row>
    <row r="4383" spans="5:5">
      <c r="E4383" s="319"/>
    </row>
    <row r="4384" spans="5:5">
      <c r="E4384" s="319"/>
    </row>
    <row r="4385" spans="5:5">
      <c r="E4385" s="319"/>
    </row>
    <row r="4386" spans="5:5">
      <c r="E4386" s="319"/>
    </row>
    <row r="4387" spans="5:5">
      <c r="E4387" s="319"/>
    </row>
    <row r="4388" spans="5:5">
      <c r="E4388" s="319"/>
    </row>
    <row r="4389" spans="5:5">
      <c r="E4389" s="319"/>
    </row>
    <row r="4390" spans="5:5">
      <c r="E4390" s="319"/>
    </row>
    <row r="4391" spans="5:5">
      <c r="E4391" s="319"/>
    </row>
    <row r="4392" spans="5:5">
      <c r="E4392" s="319"/>
    </row>
    <row r="4393" spans="5:5">
      <c r="E4393" s="319"/>
    </row>
    <row r="4394" spans="5:5">
      <c r="E4394" s="319"/>
    </row>
    <row r="4395" spans="5:5">
      <c r="E4395" s="319"/>
    </row>
    <row r="4396" spans="5:5">
      <c r="E4396" s="319"/>
    </row>
    <row r="4397" spans="5:5">
      <c r="E4397" s="319"/>
    </row>
    <row r="4398" spans="5:5">
      <c r="E4398" s="319"/>
    </row>
    <row r="4399" spans="5:5">
      <c r="E4399" s="319"/>
    </row>
    <row r="4400" spans="5:5">
      <c r="E4400" s="319"/>
    </row>
    <row r="4401" spans="5:5">
      <c r="E4401" s="319"/>
    </row>
    <row r="4402" spans="5:5">
      <c r="E4402" s="319"/>
    </row>
    <row r="4403" spans="5:5">
      <c r="E4403" s="319"/>
    </row>
    <row r="4404" spans="5:5">
      <c r="E4404" s="319"/>
    </row>
    <row r="4405" spans="5:5">
      <c r="E4405" s="319"/>
    </row>
    <row r="4406" spans="5:5">
      <c r="E4406" s="319"/>
    </row>
    <row r="4407" spans="5:5">
      <c r="E4407" s="319"/>
    </row>
    <row r="4408" spans="5:5">
      <c r="E4408" s="319"/>
    </row>
    <row r="4409" spans="5:5">
      <c r="E4409" s="319"/>
    </row>
    <row r="4410" spans="5:5">
      <c r="E4410" s="319"/>
    </row>
    <row r="4411" spans="5:5">
      <c r="E4411" s="319"/>
    </row>
    <row r="4412" spans="5:5">
      <c r="E4412" s="319"/>
    </row>
    <row r="4413" spans="5:5">
      <c r="E4413" s="319"/>
    </row>
    <row r="4414" spans="5:5">
      <c r="E4414" s="319"/>
    </row>
    <row r="4415" spans="5:5">
      <c r="E4415" s="319"/>
    </row>
    <row r="4416" spans="5:5">
      <c r="E4416" s="319"/>
    </row>
    <row r="4417" spans="5:5">
      <c r="E4417" s="319"/>
    </row>
    <row r="4418" spans="5:5">
      <c r="E4418" s="319"/>
    </row>
    <row r="4419" spans="5:5">
      <c r="E4419" s="319"/>
    </row>
    <row r="4420" spans="5:5">
      <c r="E4420" s="319"/>
    </row>
    <row r="4421" spans="5:5">
      <c r="E4421" s="319"/>
    </row>
    <row r="4422" spans="5:5">
      <c r="E4422" s="319"/>
    </row>
    <row r="4423" spans="5:5">
      <c r="E4423" s="319"/>
    </row>
    <row r="4424" spans="5:5">
      <c r="E4424" s="319"/>
    </row>
    <row r="4425" spans="5:5">
      <c r="E4425" s="319"/>
    </row>
    <row r="4426" spans="5:5">
      <c r="E4426" s="319"/>
    </row>
    <row r="4427" spans="5:5">
      <c r="E4427" s="319"/>
    </row>
    <row r="4428" spans="5:5">
      <c r="E4428" s="319"/>
    </row>
    <row r="4429" spans="5:5">
      <c r="E4429" s="319"/>
    </row>
    <row r="4430" spans="5:5">
      <c r="E4430" s="319"/>
    </row>
    <row r="4431" spans="5:5">
      <c r="E4431" s="319"/>
    </row>
    <row r="4432" spans="5:5">
      <c r="E4432" s="319"/>
    </row>
    <row r="4433" spans="5:5">
      <c r="E4433" s="319"/>
    </row>
    <row r="4434" spans="5:5">
      <c r="E4434" s="319"/>
    </row>
    <row r="4435" spans="5:5">
      <c r="E4435" s="319"/>
    </row>
    <row r="4436" spans="5:5">
      <c r="E4436" s="319"/>
    </row>
    <row r="4437" spans="5:5">
      <c r="E4437" s="319"/>
    </row>
    <row r="4438" spans="5:5">
      <c r="E4438" s="319"/>
    </row>
    <row r="4439" spans="5:5">
      <c r="E4439" s="319"/>
    </row>
    <row r="4440" spans="5:5">
      <c r="E4440" s="319"/>
    </row>
    <row r="4441" spans="5:5">
      <c r="E4441" s="319"/>
    </row>
    <row r="4442" spans="5:5">
      <c r="E4442" s="319"/>
    </row>
    <row r="4443" spans="5:5">
      <c r="E4443" s="319"/>
    </row>
    <row r="4444" spans="5:5">
      <c r="E4444" s="319"/>
    </row>
    <row r="4445" spans="5:5">
      <c r="E4445" s="319"/>
    </row>
    <row r="4446" spans="5:5">
      <c r="E4446" s="319"/>
    </row>
    <row r="4447" spans="5:5">
      <c r="E4447" s="319"/>
    </row>
    <row r="4448" spans="5:5">
      <c r="E4448" s="319"/>
    </row>
    <row r="4449" spans="5:5">
      <c r="E4449" s="319"/>
    </row>
    <row r="4450" spans="5:5">
      <c r="E4450" s="319"/>
    </row>
    <row r="4451" spans="5:5">
      <c r="E4451" s="319"/>
    </row>
    <row r="4452" spans="5:5">
      <c r="E4452" s="319"/>
    </row>
    <row r="4453" spans="5:5">
      <c r="E4453" s="319"/>
    </row>
    <row r="4454" spans="5:5">
      <c r="E4454" s="319"/>
    </row>
    <row r="4455" spans="5:5">
      <c r="E4455" s="319"/>
    </row>
    <row r="4456" spans="5:5">
      <c r="E4456" s="319"/>
    </row>
    <row r="4457" spans="5:5">
      <c r="E4457" s="319"/>
    </row>
    <row r="4458" spans="5:5">
      <c r="E4458" s="319"/>
    </row>
    <row r="4459" spans="5:5">
      <c r="E4459" s="319"/>
    </row>
    <row r="4460" spans="5:5">
      <c r="E4460" s="319"/>
    </row>
    <row r="4461" spans="5:5">
      <c r="E4461" s="319"/>
    </row>
    <row r="4462" spans="5:5">
      <c r="E4462" s="319"/>
    </row>
    <row r="4463" spans="5:5">
      <c r="E4463" s="319"/>
    </row>
    <row r="4464" spans="5:5">
      <c r="E4464" s="319"/>
    </row>
    <row r="4465" spans="5:5">
      <c r="E4465" s="319"/>
    </row>
    <row r="4466" spans="5:5">
      <c r="E4466" s="319"/>
    </row>
    <row r="4467" spans="5:5">
      <c r="E4467" s="319"/>
    </row>
    <row r="4468" spans="5:5">
      <c r="E4468" s="319"/>
    </row>
    <row r="4469" spans="5:5">
      <c r="E4469" s="319"/>
    </row>
    <row r="4470" spans="5:5">
      <c r="E4470" s="319"/>
    </row>
    <row r="4471" spans="5:5">
      <c r="E4471" s="319"/>
    </row>
    <row r="4472" spans="5:5">
      <c r="E4472" s="319"/>
    </row>
    <row r="4473" spans="5:5">
      <c r="E4473" s="319"/>
    </row>
    <row r="4474" spans="5:5">
      <c r="E4474" s="319"/>
    </row>
    <row r="4475" spans="5:5">
      <c r="E4475" s="319"/>
    </row>
    <row r="4476" spans="5:5">
      <c r="E4476" s="319"/>
    </row>
    <row r="4477" spans="5:5">
      <c r="E4477" s="319"/>
    </row>
    <row r="4478" spans="5:5">
      <c r="E4478" s="319"/>
    </row>
    <row r="4479" spans="5:5">
      <c r="E4479" s="319"/>
    </row>
    <row r="4480" spans="5:5">
      <c r="E4480" s="319"/>
    </row>
    <row r="4481" spans="5:5">
      <c r="E4481" s="319"/>
    </row>
    <row r="4482" spans="5:5">
      <c r="E4482" s="319"/>
    </row>
    <row r="4483" spans="5:5">
      <c r="E4483" s="319"/>
    </row>
    <row r="4484" spans="5:5">
      <c r="E4484" s="319"/>
    </row>
    <row r="4485" spans="5:5">
      <c r="E4485" s="319"/>
    </row>
    <row r="4486" spans="5:5">
      <c r="E4486" s="319"/>
    </row>
    <row r="4487" spans="5:5">
      <c r="E4487" s="319"/>
    </row>
    <row r="4488" spans="5:5">
      <c r="E4488" s="319"/>
    </row>
    <row r="4489" spans="5:5">
      <c r="E4489" s="319"/>
    </row>
    <row r="4490" spans="5:5">
      <c r="E4490" s="319"/>
    </row>
    <row r="4491" spans="5:5">
      <c r="E4491" s="319"/>
    </row>
    <row r="4492" spans="5:5">
      <c r="E4492" s="319"/>
    </row>
    <row r="4493" spans="5:5">
      <c r="E4493" s="319"/>
    </row>
    <row r="4494" spans="5:5">
      <c r="E4494" s="319"/>
    </row>
    <row r="4495" spans="5:5">
      <c r="E4495" s="319"/>
    </row>
    <row r="4496" spans="5:5">
      <c r="E4496" s="319"/>
    </row>
    <row r="4497" spans="5:5">
      <c r="E4497" s="319"/>
    </row>
    <row r="4498" spans="5:5">
      <c r="E4498" s="319"/>
    </row>
    <row r="4499" spans="5:5">
      <c r="E4499" s="319"/>
    </row>
    <row r="4500" spans="5:5">
      <c r="E4500" s="319"/>
    </row>
    <row r="4501" spans="5:5">
      <c r="E4501" s="319"/>
    </row>
    <row r="4502" spans="5:5">
      <c r="E4502" s="319"/>
    </row>
    <row r="4503" spans="5:5">
      <c r="E4503" s="319"/>
    </row>
    <row r="4504" spans="5:5">
      <c r="E4504" s="319"/>
    </row>
    <row r="4505" spans="5:5">
      <c r="E4505" s="319"/>
    </row>
    <row r="4506" spans="5:5">
      <c r="E4506" s="319"/>
    </row>
    <row r="4507" spans="5:5">
      <c r="E4507" s="319"/>
    </row>
    <row r="4508" spans="5:5">
      <c r="E4508" s="319"/>
    </row>
    <row r="4509" spans="5:5">
      <c r="E4509" s="319"/>
    </row>
    <row r="4510" spans="5:5">
      <c r="E4510" s="319"/>
    </row>
    <row r="4511" spans="5:5">
      <c r="E4511" s="319"/>
    </row>
    <row r="4512" spans="5:5">
      <c r="E4512" s="319"/>
    </row>
    <row r="4513" spans="5:5">
      <c r="E4513" s="319"/>
    </row>
    <row r="4514" spans="5:5">
      <c r="E4514" s="319"/>
    </row>
    <row r="4515" spans="5:5">
      <c r="E4515" s="319"/>
    </row>
    <row r="4516" spans="5:5">
      <c r="E4516" s="319"/>
    </row>
    <row r="4517" spans="5:5">
      <c r="E4517" s="319"/>
    </row>
    <row r="4518" spans="5:5">
      <c r="E4518" s="319"/>
    </row>
    <row r="4519" spans="5:5">
      <c r="E4519" s="319"/>
    </row>
    <row r="4520" spans="5:5">
      <c r="E4520" s="319"/>
    </row>
    <row r="4521" spans="5:5">
      <c r="E4521" s="319"/>
    </row>
    <row r="4522" spans="5:5">
      <c r="E4522" s="319"/>
    </row>
    <row r="4523" spans="5:5">
      <c r="E4523" s="319"/>
    </row>
    <row r="4524" spans="5:5">
      <c r="E4524" s="319"/>
    </row>
    <row r="4525" spans="5:5">
      <c r="E4525" s="319"/>
    </row>
    <row r="4526" spans="5:5">
      <c r="E4526" s="319"/>
    </row>
    <row r="4527" spans="5:5">
      <c r="E4527" s="319"/>
    </row>
    <row r="4528" spans="5:5">
      <c r="E4528" s="319"/>
    </row>
    <row r="4529" spans="5:5">
      <c r="E4529" s="319"/>
    </row>
    <row r="4530" spans="5:5">
      <c r="E4530" s="319"/>
    </row>
    <row r="4531" spans="5:5">
      <c r="E4531" s="319"/>
    </row>
    <row r="4532" spans="5:5">
      <c r="E4532" s="319"/>
    </row>
    <row r="4533" spans="5:5">
      <c r="E4533" s="319"/>
    </row>
    <row r="4534" spans="5:5">
      <c r="E4534" s="319"/>
    </row>
    <row r="4535" spans="5:5">
      <c r="E4535" s="319"/>
    </row>
    <row r="4536" spans="5:5">
      <c r="E4536" s="319"/>
    </row>
    <row r="4537" spans="5:5">
      <c r="E4537" s="319"/>
    </row>
    <row r="4538" spans="5:5">
      <c r="E4538" s="319"/>
    </row>
    <row r="4539" spans="5:5">
      <c r="E4539" s="319"/>
    </row>
    <row r="4540" spans="5:5">
      <c r="E4540" s="319"/>
    </row>
    <row r="4541" spans="5:5">
      <c r="E4541" s="319"/>
    </row>
    <row r="4542" spans="5:5">
      <c r="E4542" s="319"/>
    </row>
    <row r="4543" spans="5:5">
      <c r="E4543" s="319"/>
    </row>
    <row r="4544" spans="5:5">
      <c r="E4544" s="319"/>
    </row>
    <row r="4545" spans="5:5">
      <c r="E4545" s="319"/>
    </row>
    <row r="4546" spans="5:5">
      <c r="E4546" s="319"/>
    </row>
    <row r="4547" spans="5:5">
      <c r="E4547" s="319"/>
    </row>
    <row r="4548" spans="5:5">
      <c r="E4548" s="319"/>
    </row>
    <row r="4549" spans="5:5">
      <c r="E4549" s="319"/>
    </row>
    <row r="4550" spans="5:5">
      <c r="E4550" s="319"/>
    </row>
    <row r="4551" spans="5:5">
      <c r="E4551" s="319"/>
    </row>
    <row r="4552" spans="5:5">
      <c r="E4552" s="319"/>
    </row>
    <row r="4553" spans="5:5">
      <c r="E4553" s="319"/>
    </row>
    <row r="4554" spans="5:5">
      <c r="E4554" s="319"/>
    </row>
    <row r="4555" spans="5:5">
      <c r="E4555" s="319"/>
    </row>
    <row r="4556" spans="5:5">
      <c r="E4556" s="319"/>
    </row>
    <row r="4557" spans="5:5">
      <c r="E4557" s="319"/>
    </row>
    <row r="4558" spans="5:5">
      <c r="E4558" s="319"/>
    </row>
    <row r="4559" spans="5:5">
      <c r="E4559" s="319"/>
    </row>
    <row r="4560" spans="5:5">
      <c r="E4560" s="319"/>
    </row>
    <row r="4561" spans="5:5">
      <c r="E4561" s="319"/>
    </row>
    <row r="4562" spans="5:5">
      <c r="E4562" s="319"/>
    </row>
    <row r="4563" spans="5:5">
      <c r="E4563" s="319"/>
    </row>
    <row r="4564" spans="5:5">
      <c r="E4564" s="319"/>
    </row>
    <row r="4565" spans="5:5">
      <c r="E4565" s="319"/>
    </row>
    <row r="4566" spans="5:5">
      <c r="E4566" s="319"/>
    </row>
    <row r="4567" spans="5:5">
      <c r="E4567" s="319"/>
    </row>
    <row r="4568" spans="5:5">
      <c r="E4568" s="319"/>
    </row>
    <row r="4569" spans="5:5">
      <c r="E4569" s="319"/>
    </row>
    <row r="4570" spans="5:5">
      <c r="E4570" s="319"/>
    </row>
    <row r="4571" spans="5:5">
      <c r="E4571" s="319"/>
    </row>
    <row r="4572" spans="5:5">
      <c r="E4572" s="319"/>
    </row>
    <row r="4573" spans="5:5">
      <c r="E4573" s="319"/>
    </row>
    <row r="4574" spans="5:5">
      <c r="E4574" s="319"/>
    </row>
    <row r="4575" spans="5:5">
      <c r="E4575" s="319"/>
    </row>
    <row r="4576" spans="5:5">
      <c r="E4576" s="319"/>
    </row>
    <row r="4577" spans="5:5">
      <c r="E4577" s="319"/>
    </row>
    <row r="4578" spans="5:5">
      <c r="E4578" s="319"/>
    </row>
    <row r="4579" spans="5:5">
      <c r="E4579" s="319"/>
    </row>
    <row r="4580" spans="5:5">
      <c r="E4580" s="319"/>
    </row>
    <row r="4581" spans="5:5">
      <c r="E4581" s="319"/>
    </row>
    <row r="4582" spans="5:5">
      <c r="E4582" s="319"/>
    </row>
    <row r="4583" spans="5:5">
      <c r="E4583" s="319"/>
    </row>
    <row r="4584" spans="5:5">
      <c r="E4584" s="319"/>
    </row>
    <row r="4585" spans="5:5">
      <c r="E4585" s="319"/>
    </row>
    <row r="4586" spans="5:5">
      <c r="E4586" s="319"/>
    </row>
    <row r="4587" spans="5:5">
      <c r="E4587" s="319"/>
    </row>
    <row r="4588" spans="5:5">
      <c r="E4588" s="319"/>
    </row>
    <row r="4589" spans="5:5">
      <c r="E4589" s="319"/>
    </row>
    <row r="4590" spans="5:5">
      <c r="E4590" s="319"/>
    </row>
    <row r="4591" spans="5:5">
      <c r="E4591" s="319"/>
    </row>
    <row r="4592" spans="5:5">
      <c r="E4592" s="319"/>
    </row>
    <row r="4593" spans="5:5">
      <c r="E4593" s="319"/>
    </row>
    <row r="4594" spans="5:5">
      <c r="E4594" s="319"/>
    </row>
    <row r="4595" spans="5:5">
      <c r="E4595" s="319"/>
    </row>
    <row r="4596" spans="5:5">
      <c r="E4596" s="319"/>
    </row>
    <row r="4597" spans="5:5">
      <c r="E4597" s="319"/>
    </row>
    <row r="4598" spans="5:5">
      <c r="E4598" s="319"/>
    </row>
    <row r="4599" spans="5:5">
      <c r="E4599" s="319"/>
    </row>
    <row r="4600" spans="5:5">
      <c r="E4600" s="319"/>
    </row>
    <row r="4601" spans="5:5">
      <c r="E4601" s="319"/>
    </row>
    <row r="4602" spans="5:5">
      <c r="E4602" s="319"/>
    </row>
    <row r="4603" spans="5:5">
      <c r="E4603" s="319"/>
    </row>
    <row r="4604" spans="5:5">
      <c r="E4604" s="319"/>
    </row>
    <row r="4605" spans="5:5">
      <c r="E4605" s="319"/>
    </row>
    <row r="4606" spans="5:5">
      <c r="E4606" s="319"/>
    </row>
    <row r="4607" spans="5:5">
      <c r="E4607" s="319"/>
    </row>
    <row r="4608" spans="5:5">
      <c r="E4608" s="319"/>
    </row>
    <row r="4609" spans="5:5">
      <c r="E4609" s="319"/>
    </row>
    <row r="4610" spans="5:5">
      <c r="E4610" s="319"/>
    </row>
    <row r="4611" spans="5:5">
      <c r="E4611" s="319"/>
    </row>
    <row r="4612" spans="5:5">
      <c r="E4612" s="319"/>
    </row>
    <row r="4613" spans="5:5">
      <c r="E4613" s="319"/>
    </row>
    <row r="4614" spans="5:5">
      <c r="E4614" s="319"/>
    </row>
    <row r="4615" spans="5:5">
      <c r="E4615" s="319"/>
    </row>
    <row r="4616" spans="5:5">
      <c r="E4616" s="319"/>
    </row>
    <row r="4617" spans="5:5">
      <c r="E4617" s="319"/>
    </row>
    <row r="4618" spans="5:5">
      <c r="E4618" s="319"/>
    </row>
    <row r="4619" spans="5:5">
      <c r="E4619" s="319"/>
    </row>
    <row r="4620" spans="5:5">
      <c r="E4620" s="319"/>
    </row>
    <row r="4621" spans="5:5">
      <c r="E4621" s="319"/>
    </row>
    <row r="4622" spans="5:5">
      <c r="E4622" s="319"/>
    </row>
    <row r="4623" spans="5:5">
      <c r="E4623" s="319"/>
    </row>
    <row r="4624" spans="5:5">
      <c r="E4624" s="319"/>
    </row>
    <row r="4625" spans="5:5">
      <c r="E4625" s="319"/>
    </row>
    <row r="4626" spans="5:5">
      <c r="E4626" s="319"/>
    </row>
    <row r="4627" spans="5:5">
      <c r="E4627" s="319"/>
    </row>
    <row r="4628" spans="5:5">
      <c r="E4628" s="319"/>
    </row>
    <row r="4629" spans="5:5">
      <c r="E4629" s="319"/>
    </row>
    <row r="4630" spans="5:5">
      <c r="E4630" s="319"/>
    </row>
    <row r="4631" spans="5:5">
      <c r="E4631" s="319"/>
    </row>
    <row r="4632" spans="5:5">
      <c r="E4632" s="319"/>
    </row>
    <row r="4633" spans="5:5">
      <c r="E4633" s="319"/>
    </row>
    <row r="4634" spans="5:5">
      <c r="E4634" s="319"/>
    </row>
    <row r="4635" spans="5:5">
      <c r="E4635" s="319"/>
    </row>
    <row r="4636" spans="5:5">
      <c r="E4636" s="319"/>
    </row>
    <row r="4637" spans="5:5">
      <c r="E4637" s="319"/>
    </row>
    <row r="4638" spans="5:5">
      <c r="E4638" s="319"/>
    </row>
    <row r="4639" spans="5:5">
      <c r="E4639" s="319"/>
    </row>
    <row r="4640" spans="5:5">
      <c r="E4640" s="319"/>
    </row>
    <row r="4641" spans="5:5">
      <c r="E4641" s="319"/>
    </row>
    <row r="4642" spans="5:5">
      <c r="E4642" s="319"/>
    </row>
    <row r="4643" spans="5:5">
      <c r="E4643" s="319"/>
    </row>
    <row r="4644" spans="5:5">
      <c r="E4644" s="319"/>
    </row>
    <row r="4645" spans="5:5">
      <c r="E4645" s="319"/>
    </row>
    <row r="4646" spans="5:5">
      <c r="E4646" s="319"/>
    </row>
    <row r="4647" spans="5:5">
      <c r="E4647" s="319"/>
    </row>
    <row r="4648" spans="5:5">
      <c r="E4648" s="319"/>
    </row>
    <row r="4649" spans="5:5">
      <c r="E4649" s="319"/>
    </row>
    <row r="4650" spans="5:5">
      <c r="E4650" s="319"/>
    </row>
    <row r="4651" spans="5:5">
      <c r="E4651" s="319"/>
    </row>
    <row r="4652" spans="5:5">
      <c r="E4652" s="319"/>
    </row>
    <row r="4653" spans="5:5">
      <c r="E4653" s="319"/>
    </row>
    <row r="4654" spans="5:5">
      <c r="E4654" s="319"/>
    </row>
    <row r="4655" spans="5:5">
      <c r="E4655" s="319"/>
    </row>
    <row r="4656" spans="5:5">
      <c r="E4656" s="319"/>
    </row>
    <row r="4657" spans="5:5">
      <c r="E4657" s="319"/>
    </row>
    <row r="4658" spans="5:5">
      <c r="E4658" s="319"/>
    </row>
    <row r="4659" spans="5:5">
      <c r="E4659" s="319"/>
    </row>
    <row r="4660" spans="5:5">
      <c r="E4660" s="319"/>
    </row>
    <row r="4661" spans="5:5">
      <c r="E4661" s="319"/>
    </row>
    <row r="4662" spans="5:5">
      <c r="E4662" s="319"/>
    </row>
    <row r="4663" spans="5:5">
      <c r="E4663" s="319"/>
    </row>
    <row r="4664" spans="5:5">
      <c r="E4664" s="319"/>
    </row>
    <row r="4665" spans="5:5">
      <c r="E4665" s="319"/>
    </row>
    <row r="4666" spans="5:5">
      <c r="E4666" s="319"/>
    </row>
    <row r="4667" spans="5:5">
      <c r="E4667" s="319"/>
    </row>
    <row r="4668" spans="5:5">
      <c r="E4668" s="319"/>
    </row>
    <row r="4669" spans="5:5">
      <c r="E4669" s="319"/>
    </row>
    <row r="4670" spans="5:5">
      <c r="E4670" s="319"/>
    </row>
    <row r="4671" spans="5:5">
      <c r="E4671" s="319"/>
    </row>
    <row r="4672" spans="5:5">
      <c r="E4672" s="319"/>
    </row>
    <row r="4673" spans="5:5">
      <c r="E4673" s="319"/>
    </row>
    <row r="4674" spans="5:5">
      <c r="E4674" s="319"/>
    </row>
    <row r="4675" spans="5:5">
      <c r="E4675" s="319"/>
    </row>
    <row r="4676" spans="5:5">
      <c r="E4676" s="319"/>
    </row>
    <row r="4677" spans="5:5">
      <c r="E4677" s="319"/>
    </row>
    <row r="4678" spans="5:5">
      <c r="E4678" s="319"/>
    </row>
    <row r="4679" spans="5:5">
      <c r="E4679" s="319"/>
    </row>
    <row r="4680" spans="5:5">
      <c r="E4680" s="319"/>
    </row>
    <row r="4681" spans="5:5">
      <c r="E4681" s="319"/>
    </row>
    <row r="4682" spans="5:5">
      <c r="E4682" s="319"/>
    </row>
    <row r="4683" spans="5:5">
      <c r="E4683" s="319"/>
    </row>
    <row r="4684" spans="5:5">
      <c r="E4684" s="319"/>
    </row>
    <row r="4685" spans="5:5">
      <c r="E4685" s="319"/>
    </row>
    <row r="4686" spans="5:5">
      <c r="E4686" s="319"/>
    </row>
    <row r="4687" spans="5:5">
      <c r="E4687" s="319"/>
    </row>
    <row r="4688" spans="5:5">
      <c r="E4688" s="319"/>
    </row>
    <row r="4689" spans="5:5">
      <c r="E4689" s="319"/>
    </row>
    <row r="4690" spans="5:5">
      <c r="E4690" s="319"/>
    </row>
    <row r="4691" spans="5:5">
      <c r="E4691" s="319"/>
    </row>
    <row r="4692" spans="5:5">
      <c r="E4692" s="319"/>
    </row>
    <row r="4693" spans="5:5">
      <c r="E4693" s="319"/>
    </row>
    <row r="4694" spans="5:5">
      <c r="E4694" s="319"/>
    </row>
    <row r="4695" spans="5:5">
      <c r="E4695" s="319"/>
    </row>
    <row r="4696" spans="5:5">
      <c r="E4696" s="319"/>
    </row>
    <row r="4697" spans="5:5">
      <c r="E4697" s="319"/>
    </row>
    <row r="4698" spans="5:5">
      <c r="E4698" s="319"/>
    </row>
    <row r="4699" spans="5:5">
      <c r="E4699" s="319"/>
    </row>
    <row r="4700" spans="5:5">
      <c r="E4700" s="319"/>
    </row>
    <row r="4701" spans="5:5">
      <c r="E4701" s="319"/>
    </row>
    <row r="4702" spans="5:5">
      <c r="E4702" s="319"/>
    </row>
    <row r="4703" spans="5:5">
      <c r="E4703" s="319"/>
    </row>
    <row r="4704" spans="5:5">
      <c r="E4704" s="319"/>
    </row>
    <row r="4705" spans="5:5">
      <c r="E4705" s="319"/>
    </row>
    <row r="4706" spans="5:5">
      <c r="E4706" s="319"/>
    </row>
    <row r="4707" spans="5:5">
      <c r="E4707" s="319"/>
    </row>
    <row r="4708" spans="5:5">
      <c r="E4708" s="319"/>
    </row>
    <row r="4709" spans="5:5">
      <c r="E4709" s="319"/>
    </row>
    <row r="4710" spans="5:5">
      <c r="E4710" s="319"/>
    </row>
    <row r="4711" spans="5:5">
      <c r="E4711" s="319"/>
    </row>
    <row r="4712" spans="5:5">
      <c r="E4712" s="319"/>
    </row>
    <row r="4713" spans="5:5">
      <c r="E4713" s="319"/>
    </row>
    <row r="4714" spans="5:5">
      <c r="E4714" s="319"/>
    </row>
    <row r="4715" spans="5:5">
      <c r="E4715" s="319"/>
    </row>
    <row r="4716" spans="5:5">
      <c r="E4716" s="319"/>
    </row>
    <row r="4717" spans="5:5">
      <c r="E4717" s="319"/>
    </row>
    <row r="4718" spans="5:5">
      <c r="E4718" s="319"/>
    </row>
    <row r="4719" spans="5:5">
      <c r="E4719" s="319"/>
    </row>
    <row r="4720" spans="5:5">
      <c r="E4720" s="319"/>
    </row>
    <row r="4721" spans="5:5">
      <c r="E4721" s="319"/>
    </row>
    <row r="4722" spans="5:5">
      <c r="E4722" s="319"/>
    </row>
    <row r="4723" spans="5:5">
      <c r="E4723" s="319"/>
    </row>
    <row r="4724" spans="5:5">
      <c r="E4724" s="319"/>
    </row>
    <row r="4725" spans="5:5">
      <c r="E4725" s="319"/>
    </row>
    <row r="4726" spans="5:5">
      <c r="E4726" s="319"/>
    </row>
    <row r="4727" spans="5:5">
      <c r="E4727" s="319"/>
    </row>
    <row r="4728" spans="5:5">
      <c r="E4728" s="319"/>
    </row>
    <row r="4729" spans="5:5">
      <c r="E4729" s="319"/>
    </row>
    <row r="4730" spans="5:5">
      <c r="E4730" s="319"/>
    </row>
    <row r="4731" spans="5:5">
      <c r="E4731" s="319"/>
    </row>
    <row r="4732" spans="5:5">
      <c r="E4732" s="319"/>
    </row>
    <row r="4733" spans="5:5">
      <c r="E4733" s="319"/>
    </row>
    <row r="4734" spans="5:5">
      <c r="E4734" s="319"/>
    </row>
    <row r="4735" spans="5:5">
      <c r="E4735" s="319"/>
    </row>
    <row r="4736" spans="5:5">
      <c r="E4736" s="319"/>
    </row>
    <row r="4737" spans="5:5">
      <c r="E4737" s="319"/>
    </row>
    <row r="4738" spans="5:5">
      <c r="E4738" s="319"/>
    </row>
    <row r="4739" spans="5:5">
      <c r="E4739" s="319"/>
    </row>
    <row r="4740" spans="5:5">
      <c r="E4740" s="319"/>
    </row>
    <row r="4741" spans="5:5">
      <c r="E4741" s="319"/>
    </row>
    <row r="4742" spans="5:5">
      <c r="E4742" s="319"/>
    </row>
    <row r="4743" spans="5:5">
      <c r="E4743" s="319"/>
    </row>
    <row r="4744" spans="5:5">
      <c r="E4744" s="319"/>
    </row>
    <row r="4745" spans="5:5">
      <c r="E4745" s="319"/>
    </row>
    <row r="4746" spans="5:5">
      <c r="E4746" s="319"/>
    </row>
    <row r="4747" spans="5:5">
      <c r="E4747" s="319"/>
    </row>
    <row r="4748" spans="5:5">
      <c r="E4748" s="319"/>
    </row>
    <row r="4749" spans="5:5">
      <c r="E4749" s="319"/>
    </row>
    <row r="4750" spans="5:5">
      <c r="E4750" s="319"/>
    </row>
    <row r="4751" spans="5:5">
      <c r="E4751" s="319"/>
    </row>
    <row r="4752" spans="5:5">
      <c r="E4752" s="319"/>
    </row>
    <row r="4753" spans="5:5">
      <c r="E4753" s="319"/>
    </row>
    <row r="4754" spans="5:5">
      <c r="E4754" s="319"/>
    </row>
    <row r="4755" spans="5:5">
      <c r="E4755" s="319"/>
    </row>
    <row r="4756" spans="5:5">
      <c r="E4756" s="319"/>
    </row>
    <row r="4757" spans="5:5">
      <c r="E4757" s="319"/>
    </row>
    <row r="4758" spans="5:5">
      <c r="E4758" s="319"/>
    </row>
    <row r="4759" spans="5:5">
      <c r="E4759" s="319"/>
    </row>
    <row r="4760" spans="5:5">
      <c r="E4760" s="319"/>
    </row>
    <row r="4761" spans="5:5">
      <c r="E4761" s="319"/>
    </row>
    <row r="4762" spans="5:5">
      <c r="E4762" s="319"/>
    </row>
    <row r="4763" spans="5:5">
      <c r="E4763" s="319"/>
    </row>
    <row r="4764" spans="5:5">
      <c r="E4764" s="319"/>
    </row>
    <row r="4765" spans="5:5">
      <c r="E4765" s="319"/>
    </row>
    <row r="4766" spans="5:5">
      <c r="E4766" s="319"/>
    </row>
    <row r="4767" spans="5:5">
      <c r="E4767" s="319"/>
    </row>
    <row r="4768" spans="5:5">
      <c r="E4768" s="319"/>
    </row>
    <row r="4769" spans="5:5">
      <c r="E4769" s="319"/>
    </row>
    <row r="4770" spans="5:5">
      <c r="E4770" s="319"/>
    </row>
    <row r="4771" spans="5:5">
      <c r="E4771" s="319"/>
    </row>
    <row r="4772" spans="5:5">
      <c r="E4772" s="319"/>
    </row>
    <row r="4773" spans="5:5">
      <c r="E4773" s="319"/>
    </row>
    <row r="4774" spans="5:5">
      <c r="E4774" s="319"/>
    </row>
    <row r="4775" spans="5:5">
      <c r="E4775" s="319"/>
    </row>
    <row r="4776" spans="5:5">
      <c r="E4776" s="319"/>
    </row>
    <row r="4777" spans="5:5">
      <c r="E4777" s="319"/>
    </row>
    <row r="4778" spans="5:5">
      <c r="E4778" s="319"/>
    </row>
    <row r="4779" spans="5:5">
      <c r="E4779" s="319"/>
    </row>
    <row r="4780" spans="5:5">
      <c r="E4780" s="319"/>
    </row>
    <row r="4781" spans="5:5">
      <c r="E4781" s="319"/>
    </row>
    <row r="4782" spans="5:5">
      <c r="E4782" s="319"/>
    </row>
    <row r="4783" spans="5:5">
      <c r="E4783" s="319"/>
    </row>
    <row r="4784" spans="5:5">
      <c r="E4784" s="319"/>
    </row>
    <row r="4785" spans="5:5">
      <c r="E4785" s="319"/>
    </row>
    <row r="4786" spans="5:5">
      <c r="E4786" s="319"/>
    </row>
    <row r="4787" spans="5:5">
      <c r="E4787" s="319"/>
    </row>
    <row r="4788" spans="5:5">
      <c r="E4788" s="319"/>
    </row>
    <row r="4789" spans="5:5">
      <c r="E4789" s="319"/>
    </row>
    <row r="4790" spans="5:5">
      <c r="E4790" s="319"/>
    </row>
    <row r="4791" spans="5:5">
      <c r="E4791" s="319"/>
    </row>
    <row r="4792" spans="5:5">
      <c r="E4792" s="319"/>
    </row>
    <row r="4793" spans="5:5">
      <c r="E4793" s="319"/>
    </row>
    <row r="4794" spans="5:5">
      <c r="E4794" s="319"/>
    </row>
    <row r="4795" spans="5:5">
      <c r="E4795" s="319"/>
    </row>
    <row r="4796" spans="5:5">
      <c r="E4796" s="319"/>
    </row>
    <row r="4797" spans="5:5">
      <c r="E4797" s="319"/>
    </row>
    <row r="4798" spans="5:5">
      <c r="E4798" s="319"/>
    </row>
    <row r="4799" spans="5:5">
      <c r="E4799" s="319"/>
    </row>
    <row r="4800" spans="5:5">
      <c r="E4800" s="319"/>
    </row>
    <row r="4801" spans="5:5">
      <c r="E4801" s="319"/>
    </row>
    <row r="4802" spans="5:5">
      <c r="E4802" s="319"/>
    </row>
    <row r="4803" spans="5:5">
      <c r="E4803" s="319"/>
    </row>
    <row r="4804" spans="5:5">
      <c r="E4804" s="319"/>
    </row>
    <row r="4805" spans="5:5">
      <c r="E4805" s="319"/>
    </row>
    <row r="4806" spans="5:5">
      <c r="E4806" s="319"/>
    </row>
    <row r="4807" spans="5:5">
      <c r="E4807" s="319"/>
    </row>
    <row r="4808" spans="5:5">
      <c r="E4808" s="319"/>
    </row>
    <row r="4809" spans="5:5">
      <c r="E4809" s="319"/>
    </row>
    <row r="4810" spans="5:5">
      <c r="E4810" s="319"/>
    </row>
    <row r="4811" spans="5:5">
      <c r="E4811" s="319"/>
    </row>
    <row r="4812" spans="5:5">
      <c r="E4812" s="319"/>
    </row>
    <row r="4813" spans="5:5">
      <c r="E4813" s="319"/>
    </row>
    <row r="4814" spans="5:5">
      <c r="E4814" s="319"/>
    </row>
    <row r="4815" spans="5:5">
      <c r="E4815" s="319"/>
    </row>
    <row r="4816" spans="5:5">
      <c r="E4816" s="319"/>
    </row>
    <row r="4817" spans="5:5">
      <c r="E4817" s="319"/>
    </row>
    <row r="4818" spans="5:5">
      <c r="E4818" s="319"/>
    </row>
    <row r="4819" spans="5:5">
      <c r="E4819" s="319"/>
    </row>
    <row r="4820" spans="5:5">
      <c r="E4820" s="319"/>
    </row>
    <row r="4821" spans="5:5">
      <c r="E4821" s="319"/>
    </row>
    <row r="4822" spans="5:5">
      <c r="E4822" s="319"/>
    </row>
    <row r="4823" spans="5:5">
      <c r="E4823" s="319"/>
    </row>
    <row r="4824" spans="5:5">
      <c r="E4824" s="319"/>
    </row>
    <row r="4825" spans="5:5">
      <c r="E4825" s="319"/>
    </row>
    <row r="4826" spans="5:5">
      <c r="E4826" s="319"/>
    </row>
    <row r="4827" spans="5:5">
      <c r="E4827" s="319"/>
    </row>
    <row r="4828" spans="5:5">
      <c r="E4828" s="319"/>
    </row>
    <row r="4829" spans="5:5">
      <c r="E4829" s="319"/>
    </row>
    <row r="4830" spans="5:5">
      <c r="E4830" s="319"/>
    </row>
    <row r="4831" spans="5:5">
      <c r="E4831" s="319"/>
    </row>
    <row r="4832" spans="5:5">
      <c r="E4832" s="319"/>
    </row>
    <row r="4833" spans="5:5">
      <c r="E4833" s="319"/>
    </row>
    <row r="4834" spans="5:5">
      <c r="E4834" s="319"/>
    </row>
    <row r="4835" spans="5:5">
      <c r="E4835" s="319"/>
    </row>
    <row r="4836" spans="5:5">
      <c r="E4836" s="319"/>
    </row>
    <row r="4837" spans="5:5">
      <c r="E4837" s="319"/>
    </row>
    <row r="4838" spans="5:5">
      <c r="E4838" s="319"/>
    </row>
    <row r="4839" spans="5:5">
      <c r="E4839" s="319"/>
    </row>
    <row r="4840" spans="5:5">
      <c r="E4840" s="319"/>
    </row>
    <row r="4841" spans="5:5">
      <c r="E4841" s="319"/>
    </row>
    <row r="4842" spans="5:5">
      <c r="E4842" s="319"/>
    </row>
    <row r="4843" spans="5:5">
      <c r="E4843" s="319"/>
    </row>
    <row r="4844" spans="5:5">
      <c r="E4844" s="319"/>
    </row>
    <row r="4845" spans="5:5">
      <c r="E4845" s="319"/>
    </row>
    <row r="4846" spans="5:5">
      <c r="E4846" s="319"/>
    </row>
    <row r="4847" spans="5:5">
      <c r="E4847" s="319"/>
    </row>
    <row r="4848" spans="5:5">
      <c r="E4848" s="319"/>
    </row>
    <row r="4849" spans="5:5">
      <c r="E4849" s="319"/>
    </row>
    <row r="4850" spans="5:5">
      <c r="E4850" s="319"/>
    </row>
    <row r="4851" spans="5:5">
      <c r="E4851" s="319"/>
    </row>
    <row r="4852" spans="5:5">
      <c r="E4852" s="319"/>
    </row>
    <row r="4853" spans="5:5">
      <c r="E4853" s="319"/>
    </row>
    <row r="4854" spans="5:5">
      <c r="E4854" s="319"/>
    </row>
    <row r="4855" spans="5:5">
      <c r="E4855" s="319"/>
    </row>
    <row r="4856" spans="5:5">
      <c r="E4856" s="319"/>
    </row>
    <row r="4857" spans="5:5">
      <c r="E4857" s="319"/>
    </row>
    <row r="4858" spans="5:5">
      <c r="E4858" s="319"/>
    </row>
    <row r="4859" spans="5:5">
      <c r="E4859" s="319"/>
    </row>
    <row r="4860" spans="5:5">
      <c r="E4860" s="319"/>
    </row>
    <row r="4861" spans="5:5">
      <c r="E4861" s="319"/>
    </row>
    <row r="4862" spans="5:5">
      <c r="E4862" s="319"/>
    </row>
    <row r="4863" spans="5:5">
      <c r="E4863" s="319"/>
    </row>
    <row r="4864" spans="5:5">
      <c r="E4864" s="319"/>
    </row>
    <row r="4865" spans="5:5">
      <c r="E4865" s="319"/>
    </row>
    <row r="4866" spans="5:5">
      <c r="E4866" s="319"/>
    </row>
    <row r="4867" spans="5:5">
      <c r="E4867" s="319"/>
    </row>
    <row r="4868" spans="5:5">
      <c r="E4868" s="319"/>
    </row>
    <row r="4869" spans="5:5">
      <c r="E4869" s="319"/>
    </row>
    <row r="4870" spans="5:5">
      <c r="E4870" s="319"/>
    </row>
    <row r="4871" spans="5:5">
      <c r="E4871" s="319"/>
    </row>
    <row r="4872" spans="5:5">
      <c r="E4872" s="319"/>
    </row>
    <row r="4873" spans="5:5">
      <c r="E4873" s="319"/>
    </row>
    <row r="4874" spans="5:5">
      <c r="E4874" s="319"/>
    </row>
    <row r="4875" spans="5:5">
      <c r="E4875" s="319"/>
    </row>
    <row r="4876" spans="5:5">
      <c r="E4876" s="319"/>
    </row>
    <row r="4877" spans="5:5">
      <c r="E4877" s="319"/>
    </row>
    <row r="4878" spans="5:5">
      <c r="E4878" s="319"/>
    </row>
    <row r="4879" spans="5:5">
      <c r="E4879" s="319"/>
    </row>
    <row r="4880" spans="5:5">
      <c r="E4880" s="319"/>
    </row>
    <row r="4881" spans="5:5">
      <c r="E4881" s="319"/>
    </row>
    <row r="4882" spans="5:5">
      <c r="E4882" s="319"/>
    </row>
    <row r="4883" spans="5:5">
      <c r="E4883" s="319"/>
    </row>
    <row r="4884" spans="5:5">
      <c r="E4884" s="319"/>
    </row>
    <row r="4885" spans="5:5">
      <c r="E4885" s="319"/>
    </row>
    <row r="4886" spans="5:5">
      <c r="E4886" s="319"/>
    </row>
    <row r="4887" spans="5:5">
      <c r="E4887" s="319"/>
    </row>
    <row r="4888" spans="5:5">
      <c r="E4888" s="319"/>
    </row>
    <row r="4889" spans="5:5">
      <c r="E4889" s="319"/>
    </row>
    <row r="4890" spans="5:5">
      <c r="E4890" s="319"/>
    </row>
    <row r="4891" spans="5:5">
      <c r="E4891" s="319"/>
    </row>
    <row r="4892" spans="5:5">
      <c r="E4892" s="319"/>
    </row>
    <row r="4893" spans="5:5">
      <c r="E4893" s="319"/>
    </row>
    <row r="4894" spans="5:5">
      <c r="E4894" s="319"/>
    </row>
    <row r="4895" spans="5:5">
      <c r="E4895" s="319"/>
    </row>
    <row r="4896" spans="5:5">
      <c r="E4896" s="319"/>
    </row>
    <row r="4897" spans="5:5">
      <c r="E4897" s="319"/>
    </row>
    <row r="4898" spans="5:5">
      <c r="E4898" s="319"/>
    </row>
    <row r="4899" spans="5:5">
      <c r="E4899" s="319"/>
    </row>
    <row r="4900" spans="5:5">
      <c r="E4900" s="319"/>
    </row>
    <row r="4901" spans="5:5">
      <c r="E4901" s="319"/>
    </row>
    <row r="4902" spans="5:5">
      <c r="E4902" s="319"/>
    </row>
    <row r="4903" spans="5:5">
      <c r="E4903" s="319"/>
    </row>
    <row r="4904" spans="5:5">
      <c r="E4904" s="319"/>
    </row>
    <row r="4905" spans="5:5">
      <c r="E4905" s="319"/>
    </row>
    <row r="4906" spans="5:5">
      <c r="E4906" s="319"/>
    </row>
    <row r="4907" spans="5:5">
      <c r="E4907" s="319"/>
    </row>
    <row r="4908" spans="5:5">
      <c r="E4908" s="319"/>
    </row>
    <row r="4909" spans="5:5">
      <c r="E4909" s="319"/>
    </row>
    <row r="4910" spans="5:5">
      <c r="E4910" s="319"/>
    </row>
    <row r="4911" spans="5:5">
      <c r="E4911" s="319"/>
    </row>
    <row r="4912" spans="5:5">
      <c r="E4912" s="319"/>
    </row>
    <row r="4913" spans="5:5">
      <c r="E4913" s="319"/>
    </row>
    <row r="4914" spans="5:5">
      <c r="E4914" s="319"/>
    </row>
    <row r="4915" spans="5:5">
      <c r="E4915" s="319"/>
    </row>
    <row r="4916" spans="5:5">
      <c r="E4916" s="319"/>
    </row>
    <row r="4917" spans="5:5">
      <c r="E4917" s="319"/>
    </row>
    <row r="4918" spans="5:5">
      <c r="E4918" s="319"/>
    </row>
    <row r="4919" spans="5:5">
      <c r="E4919" s="319"/>
    </row>
    <row r="4920" spans="5:5">
      <c r="E4920" s="319"/>
    </row>
    <row r="4921" spans="5:5">
      <c r="E4921" s="319"/>
    </row>
    <row r="4922" spans="5:5">
      <c r="E4922" s="319"/>
    </row>
    <row r="4923" spans="5:5">
      <c r="E4923" s="319"/>
    </row>
    <row r="4924" spans="5:5">
      <c r="E4924" s="319"/>
    </row>
    <row r="4925" spans="5:5">
      <c r="E4925" s="319"/>
    </row>
    <row r="4926" spans="5:5">
      <c r="E4926" s="319"/>
    </row>
    <row r="4927" spans="5:5">
      <c r="E4927" s="319"/>
    </row>
    <row r="4928" spans="5:5">
      <c r="E4928" s="319"/>
    </row>
    <row r="4929" spans="5:5">
      <c r="E4929" s="319"/>
    </row>
    <row r="4930" spans="5:5">
      <c r="E4930" s="319"/>
    </row>
    <row r="4931" spans="5:5">
      <c r="E4931" s="319"/>
    </row>
    <row r="4932" spans="5:5">
      <c r="E4932" s="319"/>
    </row>
    <row r="4933" spans="5:5">
      <c r="E4933" s="319"/>
    </row>
    <row r="4934" spans="5:5">
      <c r="E4934" s="319"/>
    </row>
    <row r="4935" spans="5:5">
      <c r="E4935" s="319"/>
    </row>
    <row r="4936" spans="5:5">
      <c r="E4936" s="319"/>
    </row>
    <row r="4937" spans="5:5">
      <c r="E4937" s="319"/>
    </row>
    <row r="4938" spans="5:5">
      <c r="E4938" s="319"/>
    </row>
    <row r="4939" spans="5:5">
      <c r="E4939" s="319"/>
    </row>
    <row r="4940" spans="5:5">
      <c r="E4940" s="319"/>
    </row>
    <row r="4941" spans="5:5">
      <c r="E4941" s="319"/>
    </row>
    <row r="4942" spans="5:5">
      <c r="E4942" s="319"/>
    </row>
    <row r="4943" spans="5:5">
      <c r="E4943" s="319"/>
    </row>
    <row r="4944" spans="5:5">
      <c r="E4944" s="319"/>
    </row>
    <row r="4945" spans="5:5">
      <c r="E4945" s="319"/>
    </row>
    <row r="4946" spans="5:5">
      <c r="E4946" s="319"/>
    </row>
    <row r="4947" spans="5:5">
      <c r="E4947" s="319"/>
    </row>
    <row r="4948" spans="5:5">
      <c r="E4948" s="319"/>
    </row>
    <row r="4949" spans="5:5">
      <c r="E4949" s="319"/>
    </row>
    <row r="4950" spans="5:5">
      <c r="E4950" s="319"/>
    </row>
    <row r="4951" spans="5:5">
      <c r="E4951" s="319"/>
    </row>
    <row r="4952" spans="5:5">
      <c r="E4952" s="319"/>
    </row>
    <row r="4953" spans="5:5">
      <c r="E4953" s="319"/>
    </row>
    <row r="4954" spans="5:5">
      <c r="E4954" s="319"/>
    </row>
    <row r="4955" spans="5:5">
      <c r="E4955" s="319"/>
    </row>
    <row r="4956" spans="5:5">
      <c r="E4956" s="319"/>
    </row>
    <row r="4957" spans="5:5">
      <c r="E4957" s="319"/>
    </row>
    <row r="4958" spans="5:5">
      <c r="E4958" s="319"/>
    </row>
    <row r="4959" spans="5:5">
      <c r="E4959" s="319"/>
    </row>
    <row r="4960" spans="5:5">
      <c r="E4960" s="319"/>
    </row>
    <row r="4961" spans="5:5">
      <c r="E4961" s="319"/>
    </row>
    <row r="4962" spans="5:5">
      <c r="E4962" s="319"/>
    </row>
    <row r="4963" spans="5:5">
      <c r="E4963" s="319"/>
    </row>
    <row r="4964" spans="5:5">
      <c r="E4964" s="319"/>
    </row>
    <row r="4965" spans="5:5">
      <c r="E4965" s="319"/>
    </row>
    <row r="4966" spans="5:5">
      <c r="E4966" s="319"/>
    </row>
    <row r="4967" spans="5:5">
      <c r="E4967" s="319"/>
    </row>
    <row r="4968" spans="5:5">
      <c r="E4968" s="319"/>
    </row>
    <row r="4969" spans="5:5">
      <c r="E4969" s="319"/>
    </row>
    <row r="4970" spans="5:5">
      <c r="E4970" s="319"/>
    </row>
    <row r="4971" spans="5:5">
      <c r="E4971" s="319"/>
    </row>
    <row r="4972" spans="5:5">
      <c r="E4972" s="319"/>
    </row>
    <row r="4973" spans="5:5">
      <c r="E4973" s="319"/>
    </row>
    <row r="4974" spans="5:5">
      <c r="E4974" s="319"/>
    </row>
    <row r="4975" spans="5:5">
      <c r="E4975" s="319"/>
    </row>
    <row r="4976" spans="5:5">
      <c r="E4976" s="319"/>
    </row>
    <row r="4977" spans="5:5">
      <c r="E4977" s="319"/>
    </row>
    <row r="4978" spans="5:5">
      <c r="E4978" s="319"/>
    </row>
    <row r="4979" spans="5:5">
      <c r="E4979" s="319"/>
    </row>
    <row r="4980" spans="5:5">
      <c r="E4980" s="319"/>
    </row>
    <row r="4981" spans="5:5">
      <c r="E4981" s="319"/>
    </row>
    <row r="4982" spans="5:5">
      <c r="E4982" s="319"/>
    </row>
    <row r="4983" spans="5:5">
      <c r="E4983" s="319"/>
    </row>
    <row r="4984" spans="5:5">
      <c r="E4984" s="319"/>
    </row>
    <row r="4985" spans="5:5">
      <c r="E4985" s="319"/>
    </row>
    <row r="4986" spans="5:5">
      <c r="E4986" s="319"/>
    </row>
    <row r="4987" spans="5:5">
      <c r="E4987" s="319"/>
    </row>
    <row r="4988" spans="5:5">
      <c r="E4988" s="319"/>
    </row>
    <row r="4989" spans="5:5">
      <c r="E4989" s="319"/>
    </row>
    <row r="4990" spans="5:5">
      <c r="E4990" s="319"/>
    </row>
    <row r="4991" spans="5:5">
      <c r="E4991" s="319"/>
    </row>
    <row r="4992" spans="5:5">
      <c r="E4992" s="319"/>
    </row>
    <row r="4993" spans="5:5">
      <c r="E4993" s="319"/>
    </row>
    <row r="4994" spans="5:5">
      <c r="E4994" s="319"/>
    </row>
    <row r="4995" spans="5:5">
      <c r="E4995" s="319"/>
    </row>
    <row r="4996" spans="5:5">
      <c r="E4996" s="319"/>
    </row>
    <row r="4997" spans="5:5">
      <c r="E4997" s="319"/>
    </row>
    <row r="4998" spans="5:5">
      <c r="E4998" s="319"/>
    </row>
    <row r="4999" spans="5:5">
      <c r="E4999" s="319"/>
    </row>
    <row r="5000" spans="5:5">
      <c r="E5000" s="319"/>
    </row>
    <row r="5001" spans="5:5">
      <c r="E5001" s="319"/>
    </row>
    <row r="5002" spans="5:5">
      <c r="E5002" s="319"/>
    </row>
    <row r="5003" spans="5:5">
      <c r="E5003" s="319"/>
    </row>
    <row r="5004" spans="5:5">
      <c r="E5004" s="319"/>
    </row>
    <row r="5005" spans="5:5">
      <c r="E5005" s="319"/>
    </row>
    <row r="5006" spans="5:5">
      <c r="E5006" s="319"/>
    </row>
    <row r="5007" spans="5:5">
      <c r="E5007" s="319"/>
    </row>
    <row r="5008" spans="5:5">
      <c r="E5008" s="319"/>
    </row>
    <row r="5009" spans="5:5">
      <c r="E5009" s="319"/>
    </row>
    <row r="5010" spans="5:5">
      <c r="E5010" s="319"/>
    </row>
    <row r="5011" spans="5:5">
      <c r="E5011" s="319"/>
    </row>
    <row r="5012" spans="5:5">
      <c r="E5012" s="319"/>
    </row>
    <row r="5013" spans="5:5">
      <c r="E5013" s="319"/>
    </row>
    <row r="5014" spans="5:5">
      <c r="E5014" s="319"/>
    </row>
    <row r="5015" spans="5:5">
      <c r="E5015" s="319"/>
    </row>
  </sheetData>
  <mergeCells count="4">
    <mergeCell ref="A1:H1"/>
    <mergeCell ref="C2:H2"/>
    <mergeCell ref="C3:H3"/>
    <mergeCell ref="C4:H4"/>
  </mergeCells>
  <pageMargins left="0.59055118110236204" right="0.19685039370078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130" zoomScaleNormal="140" zoomScaleSheetLayoutView="130" workbookViewId="0">
      <selection activeCell="D22" sqref="D22"/>
    </sheetView>
  </sheetViews>
  <sheetFormatPr defaultColWidth="8.81640625" defaultRowHeight="12.45"/>
  <cols>
    <col min="1" max="1" width="4.81640625" style="299" customWidth="1"/>
    <col min="2" max="2" width="12.1796875" style="299" customWidth="1"/>
    <col min="3" max="3" width="51.36328125" style="299" customWidth="1"/>
    <col min="4" max="4" width="44.81640625" style="299" customWidth="1"/>
    <col min="5" max="5" width="4.1796875" style="299" customWidth="1"/>
    <col min="6" max="6" width="10.1796875" style="299" customWidth="1"/>
    <col min="7" max="7" width="9.1796875" style="299" customWidth="1"/>
    <col min="8" max="8" width="14.1796875" style="299" customWidth="1"/>
    <col min="9" max="16384" width="8.81640625" style="299"/>
  </cols>
  <sheetData>
    <row r="1" spans="1:10" ht="15.45">
      <c r="A1" s="750" t="s">
        <v>1450</v>
      </c>
      <c r="B1" s="750"/>
      <c r="C1" s="750"/>
      <c r="D1" s="750"/>
      <c r="E1" s="750"/>
      <c r="F1" s="750"/>
      <c r="G1" s="750"/>
      <c r="H1" s="750"/>
    </row>
    <row r="2" spans="1:10">
      <c r="A2" s="300" t="s">
        <v>1451</v>
      </c>
      <c r="B2" s="301" t="s">
        <v>1452</v>
      </c>
      <c r="C2" s="751" t="s">
        <v>1453</v>
      </c>
      <c r="D2" s="751"/>
      <c r="E2" s="756"/>
      <c r="F2" s="756"/>
      <c r="G2" s="756"/>
      <c r="H2" s="752"/>
    </row>
    <row r="3" spans="1:10">
      <c r="A3" s="300" t="s">
        <v>1454</v>
      </c>
      <c r="B3" s="301" t="s">
        <v>714</v>
      </c>
      <c r="C3" s="753" t="s">
        <v>1563</v>
      </c>
      <c r="D3" s="751"/>
      <c r="E3" s="756"/>
      <c r="F3" s="756"/>
      <c r="G3" s="756"/>
      <c r="H3" s="752"/>
    </row>
    <row r="4" spans="1:10">
      <c r="A4" s="302" t="s">
        <v>1456</v>
      </c>
      <c r="B4" s="303" t="s">
        <v>1452</v>
      </c>
      <c r="C4" s="754" t="s">
        <v>1457</v>
      </c>
      <c r="D4" s="754"/>
      <c r="E4" s="757"/>
      <c r="F4" s="757"/>
      <c r="G4" s="757"/>
      <c r="H4" s="755"/>
    </row>
    <row r="5" spans="1:10">
      <c r="B5" s="304"/>
      <c r="C5" s="304"/>
      <c r="D5" s="304"/>
      <c r="E5" s="319"/>
    </row>
    <row r="6" spans="1:10">
      <c r="A6" s="305" t="s">
        <v>1458</v>
      </c>
      <c r="B6" s="306" t="s">
        <v>1459</v>
      </c>
      <c r="C6" s="306" t="s">
        <v>1460</v>
      </c>
      <c r="D6" s="306" t="s">
        <v>1470</v>
      </c>
      <c r="E6" s="320" t="s">
        <v>133</v>
      </c>
      <c r="F6" s="305" t="s">
        <v>1471</v>
      </c>
      <c r="G6" s="321" t="s">
        <v>1472</v>
      </c>
      <c r="H6" s="305" t="s">
        <v>1461</v>
      </c>
    </row>
    <row r="7" spans="1:10">
      <c r="A7" s="307"/>
      <c r="B7" s="308"/>
      <c r="C7" s="308"/>
      <c r="D7" s="308"/>
      <c r="E7" s="322"/>
      <c r="F7" s="323"/>
      <c r="G7" s="309"/>
      <c r="H7" s="309"/>
    </row>
    <row r="8" spans="1:10">
      <c r="A8" s="310" t="s">
        <v>1462</v>
      </c>
      <c r="B8" s="311" t="s">
        <v>1564</v>
      </c>
      <c r="C8" s="312" t="s">
        <v>1466</v>
      </c>
      <c r="D8" s="312"/>
      <c r="E8" s="324"/>
      <c r="F8" s="325"/>
      <c r="G8" s="326"/>
      <c r="H8" s="313"/>
    </row>
    <row r="9" spans="1:10" ht="20.6">
      <c r="A9" s="327">
        <v>1</v>
      </c>
      <c r="B9" s="328" t="s">
        <v>1565</v>
      </c>
      <c r="C9" s="356" t="s">
        <v>1566</v>
      </c>
      <c r="D9" s="357" t="s">
        <v>2192</v>
      </c>
      <c r="E9" s="331" t="s">
        <v>242</v>
      </c>
      <c r="F9" s="358">
        <v>15</v>
      </c>
      <c r="G9" s="359"/>
      <c r="H9" s="334">
        <f t="shared" ref="H9:H27" si="0">F9*G9</f>
        <v>0</v>
      </c>
    </row>
    <row r="10" spans="1:10" ht="20.6">
      <c r="A10" s="327">
        <v>2</v>
      </c>
      <c r="B10" s="328" t="s">
        <v>1567</v>
      </c>
      <c r="C10" s="356" t="s">
        <v>1568</v>
      </c>
      <c r="D10" s="357" t="s">
        <v>2192</v>
      </c>
      <c r="E10" s="331" t="s">
        <v>242</v>
      </c>
      <c r="F10" s="358">
        <v>6</v>
      </c>
      <c r="G10" s="359"/>
      <c r="H10" s="334">
        <f t="shared" si="0"/>
        <v>0</v>
      </c>
    </row>
    <row r="11" spans="1:10" ht="20.6">
      <c r="A11" s="327">
        <v>3</v>
      </c>
      <c r="B11" s="328" t="s">
        <v>1569</v>
      </c>
      <c r="C11" s="356" t="s">
        <v>1570</v>
      </c>
      <c r="D11" s="357" t="s">
        <v>2192</v>
      </c>
      <c r="E11" s="331" t="s">
        <v>242</v>
      </c>
      <c r="F11" s="358">
        <v>55</v>
      </c>
      <c r="G11" s="359"/>
      <c r="H11" s="334">
        <f t="shared" si="0"/>
        <v>0</v>
      </c>
    </row>
    <row r="12" spans="1:10" ht="30.9">
      <c r="A12" s="327">
        <v>4</v>
      </c>
      <c r="B12" s="328" t="s">
        <v>1571</v>
      </c>
      <c r="C12" s="356" t="s">
        <v>1572</v>
      </c>
      <c r="D12" s="357" t="s">
        <v>1573</v>
      </c>
      <c r="E12" s="331" t="s">
        <v>242</v>
      </c>
      <c r="F12" s="358">
        <v>2</v>
      </c>
      <c r="G12" s="359"/>
      <c r="H12" s="334">
        <f t="shared" si="0"/>
        <v>0</v>
      </c>
    </row>
    <row r="13" spans="1:10" ht="30.9">
      <c r="A13" s="327">
        <v>5</v>
      </c>
      <c r="B13" s="328" t="s">
        <v>1574</v>
      </c>
      <c r="C13" s="356" t="s">
        <v>1575</v>
      </c>
      <c r="D13" s="357" t="s">
        <v>2193</v>
      </c>
      <c r="E13" s="331" t="s">
        <v>242</v>
      </c>
      <c r="F13" s="358">
        <v>0.5</v>
      </c>
      <c r="G13" s="359"/>
      <c r="H13" s="334">
        <f t="shared" si="0"/>
        <v>0</v>
      </c>
      <c r="J13" s="758"/>
    </row>
    <row r="14" spans="1:10" ht="30.9">
      <c r="A14" s="327">
        <v>6</v>
      </c>
      <c r="B14" s="328" t="s">
        <v>1576</v>
      </c>
      <c r="C14" s="356" t="s">
        <v>1577</v>
      </c>
      <c r="D14" s="357" t="s">
        <v>1578</v>
      </c>
      <c r="E14" s="331" t="s">
        <v>242</v>
      </c>
      <c r="F14" s="358">
        <f>F9+F13</f>
        <v>15.5</v>
      </c>
      <c r="G14" s="359"/>
      <c r="H14" s="334">
        <f t="shared" si="0"/>
        <v>0</v>
      </c>
      <c r="J14" s="758"/>
    </row>
    <row r="15" spans="1:10" ht="30.9">
      <c r="A15" s="327">
        <v>7</v>
      </c>
      <c r="B15" s="328" t="s">
        <v>1579</v>
      </c>
      <c r="C15" s="356" t="s">
        <v>1580</v>
      </c>
      <c r="D15" s="357" t="s">
        <v>1581</v>
      </c>
      <c r="E15" s="331" t="s">
        <v>242</v>
      </c>
      <c r="F15" s="358">
        <f>F10</f>
        <v>6</v>
      </c>
      <c r="G15" s="359"/>
      <c r="H15" s="334">
        <f t="shared" si="0"/>
        <v>0</v>
      </c>
      <c r="I15" s="360"/>
    </row>
    <row r="16" spans="1:10" ht="30.9">
      <c r="A16" s="327">
        <v>8</v>
      </c>
      <c r="B16" s="328" t="s">
        <v>1582</v>
      </c>
      <c r="C16" s="356" t="s">
        <v>1583</v>
      </c>
      <c r="D16" s="357" t="s">
        <v>1584</v>
      </c>
      <c r="E16" s="331" t="s">
        <v>242</v>
      </c>
      <c r="F16" s="358">
        <f>F11</f>
        <v>55</v>
      </c>
      <c r="G16" s="359"/>
      <c r="H16" s="334">
        <f t="shared" si="0"/>
        <v>0</v>
      </c>
      <c r="I16" s="360"/>
      <c r="J16" s="315"/>
    </row>
    <row r="17" spans="1:12">
      <c r="A17" s="327">
        <v>9</v>
      </c>
      <c r="B17" s="328" t="s">
        <v>1585</v>
      </c>
      <c r="C17" s="356" t="s">
        <v>1586</v>
      </c>
      <c r="D17" s="357" t="s">
        <v>1587</v>
      </c>
      <c r="E17" s="331" t="s">
        <v>151</v>
      </c>
      <c r="F17" s="358">
        <v>2</v>
      </c>
      <c r="G17" s="359"/>
      <c r="H17" s="334">
        <f t="shared" si="0"/>
        <v>0</v>
      </c>
    </row>
    <row r="18" spans="1:12">
      <c r="A18" s="327">
        <v>10</v>
      </c>
      <c r="B18" s="328" t="s">
        <v>1588</v>
      </c>
      <c r="C18" s="356" t="s">
        <v>1589</v>
      </c>
      <c r="D18" s="357" t="s">
        <v>1590</v>
      </c>
      <c r="E18" s="331" t="s">
        <v>151</v>
      </c>
      <c r="F18" s="358">
        <v>1</v>
      </c>
      <c r="G18" s="359"/>
      <c r="H18" s="334">
        <f t="shared" si="0"/>
        <v>0</v>
      </c>
    </row>
    <row r="19" spans="1:12">
      <c r="A19" s="327">
        <v>11</v>
      </c>
      <c r="B19" s="328" t="s">
        <v>1591</v>
      </c>
      <c r="C19" s="356" t="s">
        <v>1592</v>
      </c>
      <c r="D19" s="357" t="s">
        <v>1593</v>
      </c>
      <c r="E19" s="331" t="s">
        <v>151</v>
      </c>
      <c r="F19" s="358">
        <v>2</v>
      </c>
      <c r="G19" s="359"/>
      <c r="H19" s="334">
        <f t="shared" si="0"/>
        <v>0</v>
      </c>
    </row>
    <row r="20" spans="1:12">
      <c r="A20" s="327">
        <v>12</v>
      </c>
      <c r="B20" s="328" t="s">
        <v>1594</v>
      </c>
      <c r="C20" s="356" t="s">
        <v>1595</v>
      </c>
      <c r="D20" s="357" t="s">
        <v>1596</v>
      </c>
      <c r="E20" s="331" t="s">
        <v>151</v>
      </c>
      <c r="F20" s="358">
        <v>8</v>
      </c>
      <c r="G20" s="359"/>
      <c r="H20" s="334">
        <f t="shared" si="0"/>
        <v>0</v>
      </c>
    </row>
    <row r="21" spans="1:12" ht="30.9">
      <c r="A21" s="327">
        <v>13</v>
      </c>
      <c r="B21" s="328" t="s">
        <v>1597</v>
      </c>
      <c r="C21" s="356" t="s">
        <v>1598</v>
      </c>
      <c r="D21" s="357" t="s">
        <v>1599</v>
      </c>
      <c r="E21" s="331" t="s">
        <v>151</v>
      </c>
      <c r="F21" s="358">
        <v>2</v>
      </c>
      <c r="G21" s="359"/>
      <c r="H21" s="334">
        <f t="shared" si="0"/>
        <v>0</v>
      </c>
    </row>
    <row r="22" spans="1:12" ht="20.6">
      <c r="A22" s="327"/>
      <c r="B22" s="328"/>
      <c r="C22" s="356" t="s">
        <v>2194</v>
      </c>
      <c r="D22" s="357" t="s">
        <v>2195</v>
      </c>
      <c r="E22" s="331" t="s">
        <v>151</v>
      </c>
      <c r="F22" s="358">
        <v>1</v>
      </c>
      <c r="G22" s="696"/>
      <c r="H22" s="334">
        <f t="shared" si="0"/>
        <v>0</v>
      </c>
    </row>
    <row r="23" spans="1:12" ht="20.6">
      <c r="A23" s="327">
        <v>14</v>
      </c>
      <c r="B23" s="328" t="s">
        <v>1600</v>
      </c>
      <c r="C23" s="356" t="s">
        <v>1601</v>
      </c>
      <c r="D23" s="357" t="s">
        <v>1602</v>
      </c>
      <c r="E23" s="331" t="s">
        <v>151</v>
      </c>
      <c r="F23" s="358">
        <v>1</v>
      </c>
      <c r="G23" s="359"/>
      <c r="H23" s="334">
        <f t="shared" si="0"/>
        <v>0</v>
      </c>
    </row>
    <row r="24" spans="1:12" ht="24" customHeight="1">
      <c r="A24" s="327">
        <v>15</v>
      </c>
      <c r="B24" s="328" t="s">
        <v>1603</v>
      </c>
      <c r="C24" s="356" t="s">
        <v>1604</v>
      </c>
      <c r="D24" s="357" t="s">
        <v>1605</v>
      </c>
      <c r="E24" s="331" t="s">
        <v>242</v>
      </c>
      <c r="F24" s="358">
        <v>70</v>
      </c>
      <c r="G24" s="359"/>
      <c r="H24" s="334">
        <f t="shared" si="0"/>
        <v>0</v>
      </c>
    </row>
    <row r="25" spans="1:12" ht="24" customHeight="1">
      <c r="A25" s="327">
        <v>16</v>
      </c>
      <c r="B25" s="328" t="s">
        <v>1606</v>
      </c>
      <c r="C25" s="356" t="s">
        <v>1607</v>
      </c>
      <c r="D25" s="357" t="s">
        <v>1605</v>
      </c>
      <c r="E25" s="331" t="s">
        <v>242</v>
      </c>
      <c r="F25" s="358">
        <v>10</v>
      </c>
      <c r="G25" s="359"/>
      <c r="H25" s="334">
        <f t="shared" si="0"/>
        <v>0</v>
      </c>
    </row>
    <row r="26" spans="1:12" ht="24" customHeight="1">
      <c r="A26" s="327">
        <v>17</v>
      </c>
      <c r="B26" s="328" t="s">
        <v>1608</v>
      </c>
      <c r="C26" s="356" t="s">
        <v>1609</v>
      </c>
      <c r="D26" s="357"/>
      <c r="E26" s="331" t="s">
        <v>151</v>
      </c>
      <c r="F26" s="358">
        <v>1</v>
      </c>
      <c r="G26" s="359"/>
      <c r="H26" s="334">
        <f t="shared" si="0"/>
        <v>0</v>
      </c>
    </row>
    <row r="27" spans="1:12" ht="20.6">
      <c r="A27" s="327">
        <v>18</v>
      </c>
      <c r="B27" s="328" t="s">
        <v>1610</v>
      </c>
      <c r="C27" s="356" t="s">
        <v>1611</v>
      </c>
      <c r="D27" s="357" t="s">
        <v>1612</v>
      </c>
      <c r="E27" s="331" t="s">
        <v>242</v>
      </c>
      <c r="F27" s="358">
        <f>SUM(F9:F13)</f>
        <v>78.5</v>
      </c>
      <c r="G27" s="359"/>
      <c r="H27" s="334">
        <f t="shared" si="0"/>
        <v>0</v>
      </c>
    </row>
    <row r="28" spans="1:12">
      <c r="H28" s="315">
        <f>SUM(H9:H27)</f>
        <v>0</v>
      </c>
    </row>
    <row r="30" spans="1:12">
      <c r="J30" s="361"/>
      <c r="K30" s="361"/>
      <c r="L30" s="361"/>
    </row>
  </sheetData>
  <mergeCells count="5">
    <mergeCell ref="A1:H1"/>
    <mergeCell ref="C2:H2"/>
    <mergeCell ref="C3:H3"/>
    <mergeCell ref="C4:H4"/>
    <mergeCell ref="J13:J14"/>
  </mergeCells>
  <pageMargins left="0.7" right="0.7" top="0.78740157499999996" bottom="0.78740157499999996"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170" zoomScaleNormal="140" zoomScaleSheetLayoutView="170" workbookViewId="0">
      <selection activeCell="M12" sqref="M12"/>
    </sheetView>
  </sheetViews>
  <sheetFormatPr defaultColWidth="8.81640625" defaultRowHeight="12.45"/>
  <cols>
    <col min="1" max="1" width="4.81640625" style="299" customWidth="1"/>
    <col min="2" max="2" width="12.1796875" style="299" customWidth="1"/>
    <col min="3" max="3" width="51.36328125" style="299" customWidth="1"/>
    <col min="4" max="4" width="44.81640625" style="299" customWidth="1"/>
    <col min="5" max="5" width="4.1796875" style="299" customWidth="1"/>
    <col min="6" max="6" width="10.1796875" style="299" customWidth="1"/>
    <col min="7" max="7" width="9.1796875" style="299" customWidth="1"/>
    <col min="8" max="8" width="14.1796875" style="299" customWidth="1"/>
    <col min="9" max="16384" width="8.81640625" style="299"/>
  </cols>
  <sheetData>
    <row r="1" spans="1:10" ht="15.45">
      <c r="A1" s="750" t="s">
        <v>1450</v>
      </c>
      <c r="B1" s="750"/>
      <c r="C1" s="750"/>
      <c r="D1" s="750"/>
      <c r="E1" s="750"/>
      <c r="F1" s="750"/>
      <c r="G1" s="750"/>
      <c r="H1" s="750"/>
    </row>
    <row r="2" spans="1:10">
      <c r="A2" s="300" t="s">
        <v>1451</v>
      </c>
      <c r="B2" s="301" t="s">
        <v>1452</v>
      </c>
      <c r="C2" s="751" t="s">
        <v>1453</v>
      </c>
      <c r="D2" s="751"/>
      <c r="E2" s="756"/>
      <c r="F2" s="756"/>
      <c r="G2" s="756"/>
      <c r="H2" s="752"/>
    </row>
    <row r="3" spans="1:10">
      <c r="A3" s="300" t="s">
        <v>1454</v>
      </c>
      <c r="B3" s="301" t="s">
        <v>714</v>
      </c>
      <c r="C3" s="753" t="s">
        <v>1613</v>
      </c>
      <c r="D3" s="751"/>
      <c r="E3" s="756"/>
      <c r="F3" s="756"/>
      <c r="G3" s="756"/>
      <c r="H3" s="752"/>
    </row>
    <row r="4" spans="1:10">
      <c r="A4" s="302" t="s">
        <v>1456</v>
      </c>
      <c r="B4" s="303" t="s">
        <v>1452</v>
      </c>
      <c r="C4" s="754" t="s">
        <v>1457</v>
      </c>
      <c r="D4" s="754"/>
      <c r="E4" s="757"/>
      <c r="F4" s="757"/>
      <c r="G4" s="757"/>
      <c r="H4" s="755"/>
    </row>
    <row r="5" spans="1:10">
      <c r="B5" s="304"/>
      <c r="C5" s="304"/>
      <c r="D5" s="304"/>
      <c r="E5" s="319"/>
    </row>
    <row r="6" spans="1:10">
      <c r="A6" s="305" t="s">
        <v>1458</v>
      </c>
      <c r="B6" s="306" t="s">
        <v>1459</v>
      </c>
      <c r="C6" s="306" t="s">
        <v>1460</v>
      </c>
      <c r="D6" s="306" t="s">
        <v>1470</v>
      </c>
      <c r="E6" s="320" t="s">
        <v>133</v>
      </c>
      <c r="F6" s="305" t="s">
        <v>1471</v>
      </c>
      <c r="G6" s="321" t="s">
        <v>1472</v>
      </c>
      <c r="H6" s="305" t="s">
        <v>1461</v>
      </c>
    </row>
    <row r="7" spans="1:10">
      <c r="A7" s="307"/>
      <c r="B7" s="308"/>
      <c r="C7" s="308"/>
      <c r="D7" s="308"/>
      <c r="E7" s="322"/>
      <c r="F7" s="323"/>
      <c r="G7" s="309"/>
      <c r="H7" s="309"/>
    </row>
    <row r="8" spans="1:10">
      <c r="A8" s="310" t="s">
        <v>1462</v>
      </c>
      <c r="B8" s="311" t="s">
        <v>1614</v>
      </c>
      <c r="C8" s="312" t="s">
        <v>1467</v>
      </c>
      <c r="D8" s="312"/>
      <c r="E8" s="324"/>
      <c r="F8" s="325"/>
      <c r="G8" s="326"/>
      <c r="H8" s="313"/>
    </row>
    <row r="9" spans="1:10">
      <c r="A9" s="327">
        <v>1</v>
      </c>
      <c r="B9" s="328" t="s">
        <v>1615</v>
      </c>
      <c r="C9" s="356" t="s">
        <v>1616</v>
      </c>
      <c r="D9" s="357" t="s">
        <v>1617</v>
      </c>
      <c r="E9" s="331" t="s">
        <v>242</v>
      </c>
      <c r="F9" s="358">
        <v>1</v>
      </c>
      <c r="G9" s="359"/>
      <c r="H9" s="334">
        <f t="shared" ref="H9:H17" si="0">F9*G9</f>
        <v>0</v>
      </c>
      <c r="J9" s="758"/>
    </row>
    <row r="10" spans="1:10" ht="20.6">
      <c r="A10" s="327">
        <v>2</v>
      </c>
      <c r="B10" s="328" t="s">
        <v>1618</v>
      </c>
      <c r="C10" s="356" t="s">
        <v>1619</v>
      </c>
      <c r="D10" s="357" t="s">
        <v>1620</v>
      </c>
      <c r="E10" s="331" t="s">
        <v>242</v>
      </c>
      <c r="F10" s="358">
        <f>F9</f>
        <v>1</v>
      </c>
      <c r="G10" s="359"/>
      <c r="H10" s="334">
        <f t="shared" si="0"/>
        <v>0</v>
      </c>
      <c r="J10" s="758"/>
    </row>
    <row r="11" spans="1:10">
      <c r="A11" s="327">
        <v>3</v>
      </c>
      <c r="B11" s="328" t="s">
        <v>1621</v>
      </c>
      <c r="C11" s="356" t="s">
        <v>1622</v>
      </c>
      <c r="D11" s="357" t="s">
        <v>1623</v>
      </c>
      <c r="E11" s="331" t="s">
        <v>151</v>
      </c>
      <c r="F11" s="358">
        <v>2</v>
      </c>
      <c r="G11" s="359"/>
      <c r="H11" s="334">
        <f t="shared" si="0"/>
        <v>0</v>
      </c>
    </row>
    <row r="12" spans="1:10" ht="20.6">
      <c r="A12" s="327">
        <v>4</v>
      </c>
      <c r="B12" s="328" t="s">
        <v>1624</v>
      </c>
      <c r="C12" s="356" t="s">
        <v>1625</v>
      </c>
      <c r="D12" s="357" t="s">
        <v>1626</v>
      </c>
      <c r="E12" s="331" t="s">
        <v>151</v>
      </c>
      <c r="F12" s="358">
        <v>1</v>
      </c>
      <c r="G12" s="359"/>
      <c r="H12" s="334">
        <f t="shared" si="0"/>
        <v>0</v>
      </c>
    </row>
    <row r="13" spans="1:10" ht="20.6">
      <c r="A13" s="327">
        <v>5</v>
      </c>
      <c r="B13" s="328" t="s">
        <v>1627</v>
      </c>
      <c r="C13" s="356" t="s">
        <v>1628</v>
      </c>
      <c r="D13" s="357"/>
      <c r="E13" s="331" t="s">
        <v>151</v>
      </c>
      <c r="F13" s="358">
        <v>2</v>
      </c>
      <c r="G13" s="359"/>
      <c r="H13" s="334">
        <f t="shared" si="0"/>
        <v>0</v>
      </c>
    </row>
    <row r="14" spans="1:10" ht="24" customHeight="1">
      <c r="A14" s="327">
        <v>6</v>
      </c>
      <c r="B14" s="328" t="s">
        <v>1629</v>
      </c>
      <c r="C14" s="356" t="s">
        <v>1630</v>
      </c>
      <c r="D14" s="357"/>
      <c r="E14" s="331" t="s">
        <v>242</v>
      </c>
      <c r="F14" s="358">
        <v>1</v>
      </c>
      <c r="G14" s="359"/>
      <c r="H14" s="334">
        <f t="shared" si="0"/>
        <v>0</v>
      </c>
    </row>
    <row r="15" spans="1:10" ht="24" customHeight="1">
      <c r="A15" s="327">
        <v>7</v>
      </c>
      <c r="B15" s="328" t="s">
        <v>1631</v>
      </c>
      <c r="C15" s="356" t="s">
        <v>1632</v>
      </c>
      <c r="D15" s="357"/>
      <c r="E15" s="331" t="s">
        <v>455</v>
      </c>
      <c r="F15" s="358">
        <v>1</v>
      </c>
      <c r="G15" s="359"/>
      <c r="H15" s="334">
        <f t="shared" si="0"/>
        <v>0</v>
      </c>
    </row>
    <row r="16" spans="1:10" ht="24" customHeight="1">
      <c r="A16" s="327">
        <v>8</v>
      </c>
      <c r="B16" s="328" t="s">
        <v>1633</v>
      </c>
      <c r="C16" s="356" t="s">
        <v>1634</v>
      </c>
      <c r="D16" s="357"/>
      <c r="E16" s="331" t="s">
        <v>455</v>
      </c>
      <c r="F16" s="358">
        <v>1</v>
      </c>
      <c r="G16" s="359"/>
      <c r="H16" s="334">
        <f t="shared" si="0"/>
        <v>0</v>
      </c>
    </row>
    <row r="17" spans="1:12">
      <c r="A17" s="327">
        <v>8</v>
      </c>
      <c r="B17" s="328" t="s">
        <v>1633</v>
      </c>
      <c r="C17" s="356" t="s">
        <v>1635</v>
      </c>
      <c r="D17" s="357"/>
      <c r="E17" s="331" t="s">
        <v>455</v>
      </c>
      <c r="F17" s="358">
        <f>SUM(F9:F9)</f>
        <v>1</v>
      </c>
      <c r="G17" s="359"/>
      <c r="H17" s="334">
        <f t="shared" si="0"/>
        <v>0</v>
      </c>
    </row>
    <row r="18" spans="1:12">
      <c r="H18" s="315">
        <f>SUM(H9:H17)</f>
        <v>0</v>
      </c>
    </row>
    <row r="20" spans="1:12">
      <c r="J20" s="361"/>
      <c r="K20" s="361"/>
      <c r="L20" s="361"/>
    </row>
  </sheetData>
  <mergeCells count="5">
    <mergeCell ref="A1:H1"/>
    <mergeCell ref="C2:H2"/>
    <mergeCell ref="C3:H3"/>
    <mergeCell ref="C4:H4"/>
    <mergeCell ref="J9:J10"/>
  </mergeCells>
  <pageMargins left="0.7" right="0.7" top="0.78740157499999996" bottom="0.78740157499999996"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23</vt:i4>
      </vt:variant>
    </vt:vector>
  </HeadingPairs>
  <TitlesOfParts>
    <vt:vector size="40" baseType="lpstr">
      <vt:lpstr>Rekapitulace stavby</vt:lpstr>
      <vt:lpstr>1 Velky-sal-a-zazemi - 1....</vt:lpstr>
      <vt:lpstr>D2Technicke vybaveni - D2...</vt:lpstr>
      <vt:lpstr>Vytápění</vt:lpstr>
      <vt:lpstr>ZTI Rekapitulace</vt:lpstr>
      <vt:lpstr>ZP</vt:lpstr>
      <vt:lpstr>kanalizace</vt:lpstr>
      <vt:lpstr>vodovod</vt:lpstr>
      <vt:lpstr>plynovod </vt:lpstr>
      <vt:lpstr>akustika</vt:lpstr>
      <vt:lpstr>SOZ</vt:lpstr>
      <vt:lpstr>VZT rekapitulace cen</vt:lpstr>
      <vt:lpstr>VZT specifikace</vt:lpstr>
      <vt:lpstr>Silnoproud</vt:lpstr>
      <vt:lpstr>Slaboproud</vt:lpstr>
      <vt:lpstr>Sumarizace</vt:lpstr>
      <vt:lpstr>D.2.1.JM</vt:lpstr>
      <vt:lpstr>_FiltrDatabaze</vt:lpstr>
      <vt:lpstr>'1 Velky-sal-a-zazemi - 1....'!Názvy_tisku</vt:lpstr>
      <vt:lpstr>akustika!Názvy_tisku</vt:lpstr>
      <vt:lpstr>D.2.1.JM!Názvy_tisku</vt:lpstr>
      <vt:lpstr>'D2Technicke vybaveni - D2...'!Názvy_tisku</vt:lpstr>
      <vt:lpstr>kanalizace!Názvy_tisku</vt:lpstr>
      <vt:lpstr>'Rekapitulace stavby'!Názvy_tisku</vt:lpstr>
      <vt:lpstr>Silnoproud!Názvy_tisku</vt:lpstr>
      <vt:lpstr>Slaboproud!Názvy_tisku</vt:lpstr>
      <vt:lpstr>'1 Velky-sal-a-zazemi - 1....'!Oblast_tisku</vt:lpstr>
      <vt:lpstr>akustika!Oblast_tisku</vt:lpstr>
      <vt:lpstr>D.2.1.JM!Oblast_tisku</vt:lpstr>
      <vt:lpstr>'D2Technicke vybaveni - D2...'!Oblast_tisku</vt:lpstr>
      <vt:lpstr>kanalizace!Oblast_tisku</vt:lpstr>
      <vt:lpstr>'plynovod '!Oblast_tisku</vt:lpstr>
      <vt:lpstr>'Rekapitulace stavby'!Oblast_tisku</vt:lpstr>
      <vt:lpstr>Silnoproud!Oblast_tisku</vt:lpstr>
      <vt:lpstr>SOZ!Oblast_tisku</vt:lpstr>
      <vt:lpstr>Sumarizace!Oblast_tisku</vt:lpstr>
      <vt:lpstr>vodovod!Oblast_tisku</vt:lpstr>
      <vt:lpstr>ZP!Oblast_tisku</vt:lpstr>
      <vt:lpstr>Print_Area_1</vt:lpstr>
      <vt:lpstr>Print_Titles_1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DESKTOP-A370O65\coude</dc:creator>
  <cp:lastModifiedBy>bdauser1</cp:lastModifiedBy>
  <cp:lastPrinted>2023-01-12T23:33:03Z</cp:lastPrinted>
  <dcterms:created xsi:type="dcterms:W3CDTF">2023-01-12T23:14:23Z</dcterms:created>
  <dcterms:modified xsi:type="dcterms:W3CDTF">2023-06-21T07:03:48Z</dcterms:modified>
</cp:coreProperties>
</file>